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mc:AlternateContent xmlns:mc="http://schemas.openxmlformats.org/markup-compatibility/2006">
    <mc:Choice Requires="x15">
      <x15ac:absPath xmlns:x15ac="http://schemas.microsoft.com/office/spreadsheetml/2010/11/ac" url="C:\Users\abhil\Downloads\"/>
    </mc:Choice>
  </mc:AlternateContent>
  <xr:revisionPtr revIDLastSave="0" documentId="13_ncr:1_{B6261FA1-ACCC-41AD-91B3-3218CD76F4A8}" xr6:coauthVersionLast="47" xr6:coauthVersionMax="47" xr10:uidLastSave="{00000000-0000-0000-0000-000000000000}"/>
  <bookViews>
    <workbookView xWindow="-108" yWindow="-108" windowWidth="23256" windowHeight="12576" firstSheet="1" activeTab="1" xr2:uid="{00000000-000D-0000-FFFF-FFFF00000000}"/>
  </bookViews>
  <sheets>
    <sheet name="Sheet2" sheetId="5" r:id="rId1"/>
    <sheet name="Sheet3" sheetId="6" r:id="rId2"/>
    <sheet name="Sheet5" sheetId="7" r:id="rId3"/>
    <sheet name="Sheet6" sheetId="8" r:id="rId4"/>
    <sheet name="Sheet7" sheetId="9" r:id="rId5"/>
    <sheet name="Sheet8" sheetId="10" r:id="rId6"/>
    <sheet name="Sheet9" sheetId="11" r:id="rId7"/>
    <sheet name="Sheet10" sheetId="12" r:id="rId8"/>
    <sheet name="Sheet11" sheetId="13" r:id="rId9"/>
    <sheet name="Sheet1" sheetId="1" r:id="rId10"/>
    <sheet name="Sheet4" sheetId="4" r:id="rId11"/>
    <sheet name="Sheet12" sheetId="14" r:id="rId12"/>
  </sheets>
  <definedNames>
    <definedName name="_xlchart.v5.0" hidden="1">Sheet5!$A$7</definedName>
    <definedName name="_xlchart.v5.1" hidden="1">Sheet5!$A$8</definedName>
    <definedName name="_xlchart.v5.2" hidden="1">Sheet5!$B$7:$T$7</definedName>
    <definedName name="_xlchart.v5.3" hidden="1">Sheet5!$B$8:$T$8</definedName>
    <definedName name="_xlchart.v5.4" hidden="1">Sheet5!$A$7</definedName>
    <definedName name="_xlchart.v5.5" hidden="1">Sheet5!$A$8</definedName>
    <definedName name="_xlchart.v5.6" hidden="1">Sheet5!$B$7:$T$7</definedName>
    <definedName name="_xlchart.v5.7" hidden="1">Sheet5!$B$8:$T$8</definedName>
    <definedName name="Slicer_Crime_Rate">#N/A</definedName>
    <definedName name="Slicer_DISTRICT">#N/A</definedName>
    <definedName name="Slicer_STATE">#N/A</definedName>
    <definedName name="Slicer_Year">#N/A</definedName>
  </definedNames>
  <calcPr calcId="191029"/>
  <pivotCaches>
    <pivotCache cacheId="2"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B7" i="13" l="1"/>
  <c r="E13" i="12"/>
  <c r="P2"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8" i="7"/>
  <c r="E8" i="7"/>
  <c r="L8" i="7"/>
  <c r="D8" i="7"/>
  <c r="C8" i="7"/>
  <c r="S8" i="7"/>
  <c r="K8" i="7"/>
  <c r="R8" i="7"/>
  <c r="J8" i="7"/>
  <c r="B8" i="7"/>
  <c r="O8" i="7"/>
  <c r="Q8" i="7"/>
  <c r="I8" i="7"/>
  <c r="P8" i="7"/>
  <c r="H8" i="7"/>
  <c r="N8" i="7"/>
  <c r="F8" i="7"/>
  <c r="G8" i="7"/>
  <c r="M1048576" i="1" l="1"/>
  <c r="R2" i="1" l="1"/>
  <c r="R15" i="1"/>
  <c r="R28" i="1"/>
  <c r="R41" i="1"/>
  <c r="R54" i="1"/>
  <c r="R67" i="1"/>
  <c r="R80" i="1"/>
  <c r="R93" i="1"/>
  <c r="R106" i="1"/>
  <c r="R119" i="1"/>
  <c r="R132" i="1"/>
  <c r="R145" i="1"/>
  <c r="R158" i="1"/>
  <c r="R171" i="1"/>
  <c r="R184" i="1"/>
  <c r="R197" i="1"/>
  <c r="R210" i="1"/>
  <c r="R223" i="1"/>
  <c r="R236" i="1"/>
  <c r="R249" i="1"/>
  <c r="R262" i="1"/>
  <c r="R275" i="1"/>
  <c r="R288" i="1"/>
  <c r="R301" i="1"/>
  <c r="R314" i="1"/>
  <c r="R327" i="1"/>
  <c r="R340" i="1"/>
  <c r="R353" i="1"/>
  <c r="R366" i="1"/>
  <c r="R379" i="1"/>
  <c r="R392" i="1"/>
  <c r="R405" i="1"/>
  <c r="R418" i="1"/>
  <c r="R431" i="1"/>
  <c r="R444" i="1"/>
  <c r="R457" i="1"/>
  <c r="R470" i="1"/>
  <c r="R483" i="1"/>
  <c r="R496" i="1"/>
  <c r="R509" i="1"/>
  <c r="R522" i="1"/>
  <c r="R535" i="1"/>
  <c r="R548" i="1"/>
  <c r="R561" i="1"/>
  <c r="R574" i="1"/>
  <c r="R587" i="1"/>
  <c r="R600" i="1"/>
  <c r="R613" i="1"/>
  <c r="R626" i="1"/>
  <c r="R639" i="1"/>
  <c r="R652" i="1"/>
  <c r="R665" i="1"/>
  <c r="R678" i="1"/>
  <c r="R691" i="1"/>
  <c r="R704" i="1"/>
  <c r="R717" i="1"/>
  <c r="R730" i="1"/>
  <c r="R743" i="1"/>
  <c r="R756" i="1"/>
  <c r="R769" i="1"/>
  <c r="R782" i="1"/>
  <c r="R795" i="1"/>
  <c r="R808" i="1"/>
  <c r="R821" i="1"/>
  <c r="R834" i="1"/>
  <c r="R847" i="1"/>
  <c r="R860" i="1"/>
  <c r="R873" i="1"/>
  <c r="R886" i="1"/>
  <c r="R899" i="1"/>
  <c r="R912" i="1"/>
  <c r="R925" i="1"/>
  <c r="R938" i="1"/>
  <c r="R951" i="1"/>
  <c r="R964" i="1"/>
  <c r="R977" i="1"/>
  <c r="R990" i="1"/>
  <c r="R1003" i="1"/>
  <c r="R1016" i="1"/>
  <c r="R1029" i="1"/>
  <c r="R1042" i="1"/>
  <c r="R1055" i="1"/>
  <c r="R1068" i="1"/>
  <c r="R1081" i="1"/>
  <c r="R1094" i="1"/>
  <c r="R1107" i="1"/>
  <c r="R1120" i="1"/>
  <c r="R1133" i="1"/>
  <c r="R1146" i="1"/>
  <c r="R1159" i="1"/>
  <c r="R1172" i="1"/>
  <c r="R1185" i="1"/>
  <c r="R1198" i="1"/>
  <c r="R1211" i="1"/>
  <c r="R1224" i="1"/>
  <c r="R1237" i="1"/>
  <c r="R1250" i="1"/>
  <c r="R1263" i="1"/>
  <c r="R1276" i="1"/>
  <c r="R1289" i="1"/>
  <c r="R1302" i="1"/>
  <c r="R1315" i="1"/>
  <c r="R1328" i="1"/>
  <c r="R1341" i="1"/>
  <c r="R1354" i="1"/>
  <c r="R1367" i="1"/>
  <c r="R1380" i="1"/>
  <c r="R1393" i="1"/>
  <c r="R1406" i="1"/>
  <c r="R1419" i="1"/>
  <c r="R1432" i="1"/>
  <c r="R1445" i="1"/>
  <c r="R1458" i="1"/>
  <c r="R1471" i="1"/>
  <c r="R1484" i="1"/>
  <c r="R1497" i="1"/>
  <c r="R1510" i="1"/>
  <c r="R1523" i="1"/>
  <c r="R1536" i="1"/>
  <c r="R1549" i="1"/>
  <c r="R1562" i="1"/>
  <c r="R1575" i="1"/>
  <c r="R1588" i="1"/>
  <c r="R1601" i="1"/>
  <c r="R1614" i="1"/>
  <c r="R1627" i="1"/>
  <c r="R1640" i="1"/>
  <c r="R1653" i="1"/>
  <c r="R1666" i="1"/>
  <c r="R1679" i="1"/>
  <c r="R1692" i="1"/>
  <c r="R1705" i="1"/>
  <c r="R1718" i="1"/>
  <c r="R1731" i="1"/>
  <c r="R1744" i="1"/>
  <c r="R1757" i="1"/>
  <c r="R1770" i="1"/>
  <c r="R1783" i="1"/>
  <c r="R1796" i="1"/>
  <c r="R1809" i="1"/>
  <c r="R1822" i="1"/>
  <c r="R1835" i="1"/>
  <c r="R1848" i="1"/>
  <c r="R1861" i="1"/>
  <c r="R1874" i="1"/>
  <c r="R1887" i="1"/>
  <c r="R1900" i="1"/>
  <c r="R1913" i="1"/>
  <c r="R1926" i="1"/>
  <c r="R1939" i="1"/>
  <c r="R1952" i="1"/>
  <c r="R1965" i="1"/>
  <c r="R1978" i="1"/>
  <c r="R1991" i="1"/>
  <c r="R2004" i="1"/>
  <c r="R2017" i="1"/>
  <c r="R2030" i="1"/>
  <c r="R2043" i="1"/>
  <c r="R2056" i="1"/>
  <c r="R2069" i="1"/>
  <c r="R2082" i="1"/>
  <c r="R2095" i="1"/>
  <c r="R2108" i="1"/>
  <c r="R2121" i="1"/>
  <c r="R2134" i="1"/>
  <c r="R2147" i="1"/>
  <c r="R2160" i="1"/>
  <c r="R2173" i="1"/>
  <c r="R2186" i="1"/>
  <c r="R2199" i="1"/>
  <c r="R2212" i="1"/>
  <c r="R2225" i="1"/>
  <c r="R2238" i="1"/>
  <c r="R2251" i="1"/>
  <c r="R2264" i="1"/>
  <c r="R2277" i="1"/>
  <c r="R2290" i="1"/>
  <c r="R2303" i="1"/>
  <c r="R2316" i="1"/>
  <c r="R2329" i="1"/>
  <c r="R2342" i="1"/>
  <c r="R2355" i="1"/>
  <c r="R2368" i="1"/>
  <c r="R2381" i="1"/>
  <c r="R2394" i="1"/>
  <c r="R2407" i="1"/>
  <c r="R2420" i="1"/>
  <c r="R2433" i="1"/>
  <c r="R2446" i="1"/>
  <c r="R2459" i="1"/>
  <c r="R2472" i="1"/>
  <c r="R2485" i="1"/>
  <c r="R2498" i="1"/>
  <c r="R2511" i="1"/>
  <c r="R2524" i="1"/>
  <c r="R2537" i="1"/>
  <c r="R2550" i="1"/>
  <c r="R2563" i="1"/>
  <c r="R2576" i="1"/>
  <c r="R2589" i="1"/>
  <c r="R2602" i="1"/>
  <c r="R2615" i="1"/>
  <c r="R2628" i="1"/>
  <c r="R2641" i="1"/>
  <c r="R2654" i="1"/>
  <c r="R2667" i="1"/>
  <c r="R2680" i="1"/>
  <c r="R2693" i="1"/>
  <c r="R2706" i="1"/>
  <c r="R2719" i="1"/>
  <c r="R2732" i="1"/>
  <c r="R2745" i="1"/>
  <c r="R2758" i="1"/>
  <c r="R2771" i="1"/>
  <c r="R2784" i="1"/>
  <c r="R2797" i="1"/>
  <c r="R2810" i="1"/>
  <c r="R2823" i="1"/>
  <c r="R2836" i="1"/>
  <c r="R2849" i="1"/>
  <c r="R2862" i="1"/>
  <c r="R2875" i="1"/>
  <c r="R2888" i="1"/>
  <c r="R2901" i="1"/>
  <c r="R2914" i="1"/>
  <c r="R2927" i="1"/>
  <c r="R2940" i="1"/>
  <c r="R2953" i="1"/>
  <c r="R2966" i="1"/>
  <c r="R2979" i="1"/>
  <c r="R2992" i="1"/>
  <c r="R3005" i="1"/>
  <c r="R3018" i="1"/>
  <c r="R3031" i="1"/>
  <c r="R3044" i="1"/>
  <c r="R3057" i="1"/>
  <c r="R3070" i="1"/>
  <c r="R3083" i="1"/>
  <c r="R3096" i="1"/>
  <c r="R3109" i="1"/>
  <c r="R3122" i="1"/>
  <c r="R3135" i="1"/>
  <c r="R3148" i="1"/>
  <c r="R3161" i="1"/>
  <c r="R3174" i="1"/>
  <c r="R3187" i="1"/>
  <c r="R3200" i="1"/>
  <c r="R3213" i="1"/>
  <c r="R3226" i="1"/>
  <c r="R3239" i="1"/>
  <c r="R3252" i="1"/>
  <c r="R3" i="1"/>
  <c r="R16" i="1"/>
  <c r="R29" i="1"/>
  <c r="R42" i="1"/>
  <c r="R55" i="1"/>
  <c r="R68" i="1"/>
  <c r="R81" i="1"/>
  <c r="R94" i="1"/>
  <c r="R107" i="1"/>
  <c r="R120" i="1"/>
  <c r="R133" i="1"/>
  <c r="R146" i="1"/>
  <c r="R159" i="1"/>
  <c r="R172" i="1"/>
  <c r="R185" i="1"/>
  <c r="R198" i="1"/>
  <c r="R211" i="1"/>
  <c r="R224" i="1"/>
  <c r="R237" i="1"/>
  <c r="R250" i="1"/>
  <c r="R263" i="1"/>
  <c r="R276" i="1"/>
  <c r="R289" i="1"/>
  <c r="R302" i="1"/>
  <c r="R315" i="1"/>
  <c r="R328" i="1"/>
  <c r="R341" i="1"/>
  <c r="R354" i="1"/>
  <c r="R367" i="1"/>
  <c r="R380" i="1"/>
  <c r="R393" i="1"/>
  <c r="R406" i="1"/>
  <c r="R419" i="1"/>
  <c r="R432" i="1"/>
  <c r="R445" i="1"/>
  <c r="R458" i="1"/>
  <c r="R471" i="1"/>
  <c r="R484" i="1"/>
  <c r="R497" i="1"/>
  <c r="R510" i="1"/>
  <c r="R523" i="1"/>
  <c r="R536" i="1"/>
  <c r="R549" i="1"/>
  <c r="R562" i="1"/>
  <c r="R575" i="1"/>
  <c r="R588" i="1"/>
  <c r="R601" i="1"/>
  <c r="R614" i="1"/>
  <c r="R627" i="1"/>
  <c r="R640" i="1"/>
  <c r="R653" i="1"/>
  <c r="R666" i="1"/>
  <c r="R679" i="1"/>
  <c r="R692" i="1"/>
  <c r="R705" i="1"/>
  <c r="R718" i="1"/>
  <c r="R731" i="1"/>
  <c r="R744" i="1"/>
  <c r="R757" i="1"/>
  <c r="R770" i="1"/>
  <c r="R783" i="1"/>
  <c r="R796" i="1"/>
  <c r="R809" i="1"/>
  <c r="R822" i="1"/>
  <c r="R835" i="1"/>
  <c r="R848" i="1"/>
  <c r="R861" i="1"/>
  <c r="R874" i="1"/>
  <c r="R887" i="1"/>
  <c r="R900" i="1"/>
  <c r="R913" i="1"/>
  <c r="R926" i="1"/>
  <c r="R939" i="1"/>
  <c r="R952" i="1"/>
  <c r="R965" i="1"/>
  <c r="R978" i="1"/>
  <c r="R991" i="1"/>
  <c r="R1004" i="1"/>
  <c r="R1017" i="1"/>
  <c r="R1030" i="1"/>
  <c r="R1043" i="1"/>
  <c r="R1056" i="1"/>
  <c r="R1069" i="1"/>
  <c r="R1082" i="1"/>
  <c r="R1095" i="1"/>
  <c r="R1108" i="1"/>
  <c r="R1121" i="1"/>
  <c r="R1134" i="1"/>
  <c r="R1147" i="1"/>
  <c r="R1160" i="1"/>
  <c r="R1173" i="1"/>
  <c r="R1186" i="1"/>
  <c r="R1199" i="1"/>
  <c r="R1212" i="1"/>
  <c r="R1225" i="1"/>
  <c r="R1238" i="1"/>
  <c r="R1251" i="1"/>
  <c r="R1264" i="1"/>
  <c r="R1277" i="1"/>
  <c r="R1290" i="1"/>
  <c r="R1303" i="1"/>
  <c r="R1316" i="1"/>
  <c r="R1329" i="1"/>
  <c r="R1342" i="1"/>
  <c r="R1355" i="1"/>
  <c r="R1368" i="1"/>
  <c r="R1381" i="1"/>
  <c r="R1394" i="1"/>
  <c r="R1407" i="1"/>
  <c r="R1420" i="1"/>
  <c r="R1433" i="1"/>
  <c r="R1446" i="1"/>
  <c r="R1459" i="1"/>
  <c r="R1472" i="1"/>
  <c r="R1485" i="1"/>
  <c r="R1498" i="1"/>
  <c r="R1511" i="1"/>
  <c r="R1524" i="1"/>
  <c r="R1537" i="1"/>
  <c r="R1550" i="1"/>
  <c r="R1563" i="1"/>
  <c r="R1576" i="1"/>
  <c r="R1589" i="1"/>
  <c r="R1602" i="1"/>
  <c r="R1615" i="1"/>
  <c r="R1628" i="1"/>
  <c r="R1641" i="1"/>
  <c r="R1654" i="1"/>
  <c r="R1667" i="1"/>
  <c r="R1680" i="1"/>
  <c r="R1693" i="1"/>
  <c r="R1706" i="1"/>
  <c r="R1719" i="1"/>
  <c r="R1732" i="1"/>
  <c r="R1745" i="1"/>
  <c r="R1758" i="1"/>
  <c r="R1771" i="1"/>
  <c r="R1784" i="1"/>
  <c r="R1797" i="1"/>
  <c r="R1810" i="1"/>
  <c r="R1823" i="1"/>
  <c r="R1836" i="1"/>
  <c r="R1849" i="1"/>
  <c r="R1862" i="1"/>
  <c r="R1875" i="1"/>
  <c r="R1888" i="1"/>
  <c r="R1901" i="1"/>
  <c r="R1914" i="1"/>
  <c r="R1927" i="1"/>
  <c r="R1940" i="1"/>
  <c r="R1953" i="1"/>
  <c r="R1966" i="1"/>
  <c r="R1979" i="1"/>
  <c r="R1992" i="1"/>
  <c r="R2005" i="1"/>
  <c r="R2018" i="1"/>
  <c r="R2031" i="1"/>
  <c r="R2044" i="1"/>
  <c r="R2057" i="1"/>
  <c r="R2070" i="1"/>
  <c r="R2083" i="1"/>
  <c r="R2096" i="1"/>
  <c r="R2109" i="1"/>
  <c r="R2122" i="1"/>
  <c r="R2135" i="1"/>
  <c r="R2148" i="1"/>
  <c r="R2161" i="1"/>
  <c r="R2174" i="1"/>
  <c r="R2187" i="1"/>
  <c r="R2200" i="1"/>
  <c r="R2213" i="1"/>
  <c r="R2226" i="1"/>
  <c r="R2239" i="1"/>
  <c r="R2252" i="1"/>
  <c r="R2265" i="1"/>
  <c r="R2278" i="1"/>
  <c r="R2291" i="1"/>
  <c r="R2304" i="1"/>
  <c r="R2317" i="1"/>
  <c r="R2330" i="1"/>
  <c r="R2343" i="1"/>
  <c r="R2356" i="1"/>
  <c r="R2369" i="1"/>
  <c r="R2382" i="1"/>
  <c r="R2395" i="1"/>
  <c r="R2408" i="1"/>
  <c r="R2421" i="1"/>
  <c r="R2434" i="1"/>
  <c r="R2447" i="1"/>
  <c r="R2460" i="1"/>
  <c r="R2473" i="1"/>
  <c r="R2486" i="1"/>
  <c r="R2499" i="1"/>
  <c r="R2512" i="1"/>
  <c r="R2525" i="1"/>
  <c r="R2538" i="1"/>
  <c r="R2551" i="1"/>
  <c r="R2564" i="1"/>
  <c r="R2577" i="1"/>
  <c r="R2590" i="1"/>
  <c r="R2603" i="1"/>
  <c r="R2616" i="1"/>
  <c r="R2629" i="1"/>
  <c r="R2642" i="1"/>
  <c r="R2655" i="1"/>
  <c r="R2668" i="1"/>
  <c r="R2681" i="1"/>
  <c r="R2694" i="1"/>
  <c r="R2707" i="1"/>
  <c r="R2720" i="1"/>
  <c r="R2733" i="1"/>
  <c r="R2746" i="1"/>
  <c r="R2759" i="1"/>
  <c r="R2772" i="1"/>
  <c r="R2785" i="1"/>
  <c r="R2798" i="1"/>
  <c r="R2811" i="1"/>
  <c r="R2824" i="1"/>
  <c r="R2837" i="1"/>
  <c r="R2850" i="1"/>
  <c r="R2863" i="1"/>
  <c r="R2876" i="1"/>
  <c r="R2889" i="1"/>
  <c r="R2902" i="1"/>
  <c r="R2915" i="1"/>
  <c r="R2928" i="1"/>
  <c r="R2941" i="1"/>
  <c r="R2954" i="1"/>
  <c r="R2967" i="1"/>
  <c r="R2980" i="1"/>
  <c r="R2993" i="1"/>
  <c r="R3006" i="1"/>
  <c r="R3019" i="1"/>
  <c r="R3032" i="1"/>
  <c r="R3045" i="1"/>
  <c r="R3058" i="1"/>
  <c r="R3071" i="1"/>
  <c r="R3084" i="1"/>
  <c r="R3097" i="1"/>
  <c r="R3110" i="1"/>
  <c r="R3123" i="1"/>
  <c r="R3136" i="1"/>
  <c r="R3149" i="1"/>
  <c r="R3162" i="1"/>
  <c r="R3175" i="1"/>
  <c r="R3188" i="1"/>
  <c r="R3201" i="1"/>
  <c r="R3214" i="1"/>
  <c r="R3227" i="1"/>
  <c r="R3240" i="1"/>
  <c r="R3253" i="1"/>
  <c r="R4" i="1"/>
  <c r="R17" i="1"/>
  <c r="R30" i="1"/>
  <c r="R43" i="1"/>
  <c r="R56" i="1"/>
  <c r="R69" i="1"/>
  <c r="R82" i="1"/>
  <c r="R95" i="1"/>
  <c r="R108" i="1"/>
  <c r="R121" i="1"/>
  <c r="R134" i="1"/>
  <c r="R147" i="1"/>
  <c r="R160" i="1"/>
  <c r="R173" i="1"/>
  <c r="R186" i="1"/>
  <c r="R199" i="1"/>
  <c r="R212" i="1"/>
  <c r="R225" i="1"/>
  <c r="R238" i="1"/>
  <c r="R251" i="1"/>
  <c r="R264" i="1"/>
  <c r="R277" i="1"/>
  <c r="R290" i="1"/>
  <c r="R303" i="1"/>
  <c r="R316" i="1"/>
  <c r="R329" i="1"/>
  <c r="R342" i="1"/>
  <c r="R355" i="1"/>
  <c r="R368" i="1"/>
  <c r="R381" i="1"/>
  <c r="R394" i="1"/>
  <c r="R407" i="1"/>
  <c r="R420" i="1"/>
  <c r="R433" i="1"/>
  <c r="R446" i="1"/>
  <c r="R459" i="1"/>
  <c r="R472" i="1"/>
  <c r="R485" i="1"/>
  <c r="R498" i="1"/>
  <c r="R511" i="1"/>
  <c r="R524" i="1"/>
  <c r="R537" i="1"/>
  <c r="R550" i="1"/>
  <c r="R563" i="1"/>
  <c r="R576" i="1"/>
  <c r="R589" i="1"/>
  <c r="R602" i="1"/>
  <c r="R615" i="1"/>
  <c r="R628" i="1"/>
  <c r="R641" i="1"/>
  <c r="R654" i="1"/>
  <c r="R667" i="1"/>
  <c r="R680" i="1"/>
  <c r="R693" i="1"/>
  <c r="R706" i="1"/>
  <c r="R719" i="1"/>
  <c r="R732" i="1"/>
  <c r="R745" i="1"/>
  <c r="R758" i="1"/>
  <c r="R771" i="1"/>
  <c r="R784" i="1"/>
  <c r="R797" i="1"/>
  <c r="R810" i="1"/>
  <c r="R823" i="1"/>
  <c r="R836" i="1"/>
  <c r="R849" i="1"/>
  <c r="R862" i="1"/>
  <c r="R875" i="1"/>
  <c r="R888" i="1"/>
  <c r="R901" i="1"/>
  <c r="R914" i="1"/>
  <c r="R927" i="1"/>
  <c r="R940" i="1"/>
  <c r="R953" i="1"/>
  <c r="R966" i="1"/>
  <c r="R979" i="1"/>
  <c r="R992" i="1"/>
  <c r="R1005" i="1"/>
  <c r="R1018" i="1"/>
  <c r="R1031" i="1"/>
  <c r="R1044" i="1"/>
  <c r="R1057" i="1"/>
  <c r="R1070" i="1"/>
  <c r="R1083" i="1"/>
  <c r="R1096" i="1"/>
  <c r="R1109" i="1"/>
  <c r="R1122" i="1"/>
  <c r="R1135" i="1"/>
  <c r="R1148" i="1"/>
  <c r="R1161" i="1"/>
  <c r="R1174" i="1"/>
  <c r="R1187" i="1"/>
  <c r="R1200" i="1"/>
  <c r="R1213" i="1"/>
  <c r="R1226" i="1"/>
  <c r="R1239" i="1"/>
  <c r="R1252" i="1"/>
  <c r="R1265" i="1"/>
  <c r="R1278" i="1"/>
  <c r="R1291" i="1"/>
  <c r="R1304" i="1"/>
  <c r="R1317" i="1"/>
  <c r="R1330" i="1"/>
  <c r="R1343" i="1"/>
  <c r="R1356" i="1"/>
  <c r="R1369" i="1"/>
  <c r="R1382" i="1"/>
  <c r="R1395" i="1"/>
  <c r="R1408" i="1"/>
  <c r="R1421" i="1"/>
  <c r="R1434" i="1"/>
  <c r="R1447" i="1"/>
  <c r="R1460" i="1"/>
  <c r="R1473" i="1"/>
  <c r="R1486" i="1"/>
  <c r="R1499" i="1"/>
  <c r="R1512" i="1"/>
  <c r="R1525" i="1"/>
  <c r="R1538" i="1"/>
  <c r="R1551" i="1"/>
  <c r="R1564" i="1"/>
  <c r="R1577" i="1"/>
  <c r="R1590" i="1"/>
  <c r="R1603" i="1"/>
  <c r="R1616" i="1"/>
  <c r="R1629" i="1"/>
  <c r="R1642" i="1"/>
  <c r="R1655" i="1"/>
  <c r="R1668" i="1"/>
  <c r="R1681" i="1"/>
  <c r="R1694" i="1"/>
  <c r="R1707" i="1"/>
  <c r="R1720" i="1"/>
  <c r="R1733" i="1"/>
  <c r="R1746" i="1"/>
  <c r="R1759" i="1"/>
  <c r="R1772" i="1"/>
  <c r="R1785" i="1"/>
  <c r="R1798" i="1"/>
  <c r="R1811" i="1"/>
  <c r="R1824" i="1"/>
  <c r="R1837" i="1"/>
  <c r="R1850" i="1"/>
  <c r="R1863" i="1"/>
  <c r="R1876" i="1"/>
  <c r="R1889" i="1"/>
  <c r="R1902" i="1"/>
  <c r="R1915" i="1"/>
  <c r="R1928" i="1"/>
  <c r="R1941" i="1"/>
  <c r="R1954" i="1"/>
  <c r="R1967" i="1"/>
  <c r="R1980" i="1"/>
  <c r="R1993" i="1"/>
  <c r="R2006" i="1"/>
  <c r="R2019" i="1"/>
  <c r="R2032" i="1"/>
  <c r="R2045" i="1"/>
  <c r="R2058" i="1"/>
  <c r="R2071" i="1"/>
  <c r="R2084" i="1"/>
  <c r="R2097" i="1"/>
  <c r="R2110" i="1"/>
  <c r="R2123" i="1"/>
  <c r="R2136" i="1"/>
  <c r="R2149" i="1"/>
  <c r="R2162" i="1"/>
  <c r="R2175" i="1"/>
  <c r="R2188" i="1"/>
  <c r="R2201" i="1"/>
  <c r="R2214" i="1"/>
  <c r="R2227" i="1"/>
  <c r="R2240" i="1"/>
  <c r="R2253" i="1"/>
  <c r="R2266" i="1"/>
  <c r="R2279" i="1"/>
  <c r="R2292" i="1"/>
  <c r="R2305" i="1"/>
  <c r="R2318" i="1"/>
  <c r="R2331" i="1"/>
  <c r="R2344" i="1"/>
  <c r="R2357" i="1"/>
  <c r="R2370" i="1"/>
  <c r="R2383" i="1"/>
  <c r="R2396" i="1"/>
  <c r="R2409" i="1"/>
  <c r="R2422" i="1"/>
  <c r="R2435" i="1"/>
  <c r="R2448" i="1"/>
  <c r="R2461" i="1"/>
  <c r="R2474" i="1"/>
  <c r="R2487" i="1"/>
  <c r="R2500" i="1"/>
  <c r="R2513" i="1"/>
  <c r="R2526" i="1"/>
  <c r="R2539" i="1"/>
  <c r="R2552" i="1"/>
  <c r="R2565" i="1"/>
  <c r="R2578" i="1"/>
  <c r="R2591" i="1"/>
  <c r="R2604" i="1"/>
  <c r="R2617" i="1"/>
  <c r="R2630" i="1"/>
  <c r="R2643" i="1"/>
  <c r="R2656" i="1"/>
  <c r="R2669" i="1"/>
  <c r="R2682" i="1"/>
  <c r="R2695" i="1"/>
  <c r="R2708" i="1"/>
  <c r="R2721" i="1"/>
  <c r="R2734" i="1"/>
  <c r="R2747" i="1"/>
  <c r="R2760" i="1"/>
  <c r="R2773" i="1"/>
  <c r="R2786" i="1"/>
  <c r="R2799" i="1"/>
  <c r="R2812" i="1"/>
  <c r="R2825" i="1"/>
  <c r="R2838" i="1"/>
  <c r="R2851" i="1"/>
  <c r="R2864" i="1"/>
  <c r="R2877" i="1"/>
  <c r="R2890" i="1"/>
  <c r="R2903" i="1"/>
  <c r="R2916" i="1"/>
  <c r="R2929" i="1"/>
  <c r="R2942" i="1"/>
  <c r="R2955" i="1"/>
  <c r="R2968" i="1"/>
  <c r="R2981" i="1"/>
  <c r="R2994" i="1"/>
  <c r="R3007" i="1"/>
  <c r="R3020" i="1"/>
  <c r="R3033" i="1"/>
  <c r="R3046" i="1"/>
  <c r="R3059" i="1"/>
  <c r="R3072" i="1"/>
  <c r="R3085" i="1"/>
  <c r="R3098" i="1"/>
  <c r="R3111" i="1"/>
  <c r="R3124" i="1"/>
  <c r="R3137" i="1"/>
  <c r="R3150" i="1"/>
  <c r="R3163" i="1"/>
  <c r="R3176" i="1"/>
  <c r="R3189" i="1"/>
  <c r="R3202" i="1"/>
  <c r="R3215" i="1"/>
  <c r="R3228" i="1"/>
  <c r="R3241" i="1"/>
  <c r="R3254" i="1"/>
  <c r="R5" i="1"/>
  <c r="R18" i="1"/>
  <c r="R31" i="1"/>
  <c r="R44" i="1"/>
  <c r="R57" i="1"/>
  <c r="R70" i="1"/>
  <c r="R83" i="1"/>
  <c r="R96" i="1"/>
  <c r="R109" i="1"/>
  <c r="R122" i="1"/>
  <c r="R135" i="1"/>
  <c r="R148" i="1"/>
  <c r="R161" i="1"/>
  <c r="R174" i="1"/>
  <c r="R187" i="1"/>
  <c r="R200" i="1"/>
  <c r="R213" i="1"/>
  <c r="R226" i="1"/>
  <c r="R239" i="1"/>
  <c r="R252" i="1"/>
  <c r="R265" i="1"/>
  <c r="R278" i="1"/>
  <c r="R291" i="1"/>
  <c r="R304" i="1"/>
  <c r="R317" i="1"/>
  <c r="R330" i="1"/>
  <c r="R343" i="1"/>
  <c r="R356" i="1"/>
  <c r="R369" i="1"/>
  <c r="R382" i="1"/>
  <c r="R395" i="1"/>
  <c r="R408" i="1"/>
  <c r="R421" i="1"/>
  <c r="R434" i="1"/>
  <c r="R447" i="1"/>
  <c r="R460" i="1"/>
  <c r="R473" i="1"/>
  <c r="R486" i="1"/>
  <c r="R499" i="1"/>
  <c r="R512" i="1"/>
  <c r="R525" i="1"/>
  <c r="R538" i="1"/>
  <c r="R551" i="1"/>
  <c r="R564" i="1"/>
  <c r="R577" i="1"/>
  <c r="R590" i="1"/>
  <c r="R603" i="1"/>
  <c r="R616" i="1"/>
  <c r="R629" i="1"/>
  <c r="R642" i="1"/>
  <c r="R655" i="1"/>
  <c r="R668" i="1"/>
  <c r="R681" i="1"/>
  <c r="R694" i="1"/>
  <c r="R707" i="1"/>
  <c r="R720" i="1"/>
  <c r="R733" i="1"/>
  <c r="R746" i="1"/>
  <c r="R759" i="1"/>
  <c r="R772" i="1"/>
  <c r="R785" i="1"/>
  <c r="R798" i="1"/>
  <c r="R811" i="1"/>
  <c r="R824" i="1"/>
  <c r="R837" i="1"/>
  <c r="R850" i="1"/>
  <c r="R863" i="1"/>
  <c r="R876" i="1"/>
  <c r="R889" i="1"/>
  <c r="R902" i="1"/>
  <c r="R915" i="1"/>
  <c r="R928" i="1"/>
  <c r="R941" i="1"/>
  <c r="R954" i="1"/>
  <c r="R967" i="1"/>
  <c r="R980" i="1"/>
  <c r="R993" i="1"/>
  <c r="R1006" i="1"/>
  <c r="R1019" i="1"/>
  <c r="R1032" i="1"/>
  <c r="R1045" i="1"/>
  <c r="R1058" i="1"/>
  <c r="R1071" i="1"/>
  <c r="R1084" i="1"/>
  <c r="R1097" i="1"/>
  <c r="R1110" i="1"/>
  <c r="R1123" i="1"/>
  <c r="R1136" i="1"/>
  <c r="R1149" i="1"/>
  <c r="R1162" i="1"/>
  <c r="R1175" i="1"/>
  <c r="R1188" i="1"/>
  <c r="R1201" i="1"/>
  <c r="R1214" i="1"/>
  <c r="R1227" i="1"/>
  <c r="R1240" i="1"/>
  <c r="R1253" i="1"/>
  <c r="R1266" i="1"/>
  <c r="R1279" i="1"/>
  <c r="R1292" i="1"/>
  <c r="R1305" i="1"/>
  <c r="R1318" i="1"/>
  <c r="R1331" i="1"/>
  <c r="R1344" i="1"/>
  <c r="R1357" i="1"/>
  <c r="R1370" i="1"/>
  <c r="R1383" i="1"/>
  <c r="R1396" i="1"/>
  <c r="R1409" i="1"/>
  <c r="R1422" i="1"/>
  <c r="R1435" i="1"/>
  <c r="R1448" i="1"/>
  <c r="R1461" i="1"/>
  <c r="R1474" i="1"/>
  <c r="R1487" i="1"/>
  <c r="R1500" i="1"/>
  <c r="R1513" i="1"/>
  <c r="R1526" i="1"/>
  <c r="R1539" i="1"/>
  <c r="R1552" i="1"/>
  <c r="R1565" i="1"/>
  <c r="R1578" i="1"/>
  <c r="R1591" i="1"/>
  <c r="R1604" i="1"/>
  <c r="R1617" i="1"/>
  <c r="R1630" i="1"/>
  <c r="R1643" i="1"/>
  <c r="R1656" i="1"/>
  <c r="R1669" i="1"/>
  <c r="R1682" i="1"/>
  <c r="R1695" i="1"/>
  <c r="R1708" i="1"/>
  <c r="R1721" i="1"/>
  <c r="R1734" i="1"/>
  <c r="R1747" i="1"/>
  <c r="R1760" i="1"/>
  <c r="R1773" i="1"/>
  <c r="R1786" i="1"/>
  <c r="R1799" i="1"/>
  <c r="R1812" i="1"/>
  <c r="R1825" i="1"/>
  <c r="R1838" i="1"/>
  <c r="R1851" i="1"/>
  <c r="R1864" i="1"/>
  <c r="R1877" i="1"/>
  <c r="R1890" i="1"/>
  <c r="R1903" i="1"/>
  <c r="R1916" i="1"/>
  <c r="R1929" i="1"/>
  <c r="R1942" i="1"/>
  <c r="R1955" i="1"/>
  <c r="R1968" i="1"/>
  <c r="R1981" i="1"/>
  <c r="R1994" i="1"/>
  <c r="R2007" i="1"/>
  <c r="R2020" i="1"/>
  <c r="R2033" i="1"/>
  <c r="R2046" i="1"/>
  <c r="R2059" i="1"/>
  <c r="R2072" i="1"/>
  <c r="R2085" i="1"/>
  <c r="R2098" i="1"/>
  <c r="R2111" i="1"/>
  <c r="R2124" i="1"/>
  <c r="R2137" i="1"/>
  <c r="R2150" i="1"/>
  <c r="R2163" i="1"/>
  <c r="R2176" i="1"/>
  <c r="R2189" i="1"/>
  <c r="R2202" i="1"/>
  <c r="R2215" i="1"/>
  <c r="R2228" i="1"/>
  <c r="R2241" i="1"/>
  <c r="R2254" i="1"/>
  <c r="R2267" i="1"/>
  <c r="R2280" i="1"/>
  <c r="R2293" i="1"/>
  <c r="R2306" i="1"/>
  <c r="R2319" i="1"/>
  <c r="R2332" i="1"/>
  <c r="R2345" i="1"/>
  <c r="R2358" i="1"/>
  <c r="R2371" i="1"/>
  <c r="R2384" i="1"/>
  <c r="R2397" i="1"/>
  <c r="R2410" i="1"/>
  <c r="R2423" i="1"/>
  <c r="R2436" i="1"/>
  <c r="R2449" i="1"/>
  <c r="R2462" i="1"/>
  <c r="R2475" i="1"/>
  <c r="R2488" i="1"/>
  <c r="R2501" i="1"/>
  <c r="R2514" i="1"/>
  <c r="R2527" i="1"/>
  <c r="R2540" i="1"/>
  <c r="R2553" i="1"/>
  <c r="R2566" i="1"/>
  <c r="R2579" i="1"/>
  <c r="R2592" i="1"/>
  <c r="R2605" i="1"/>
  <c r="R2618" i="1"/>
  <c r="R2631" i="1"/>
  <c r="R2644" i="1"/>
  <c r="R2657" i="1"/>
  <c r="R2670" i="1"/>
  <c r="R2683" i="1"/>
  <c r="R2696" i="1"/>
  <c r="R2709" i="1"/>
  <c r="R2722" i="1"/>
  <c r="R2735" i="1"/>
  <c r="R2748" i="1"/>
  <c r="R2761" i="1"/>
  <c r="R2774" i="1"/>
  <c r="R2787" i="1"/>
  <c r="R2800" i="1"/>
  <c r="R2813" i="1"/>
  <c r="R2826" i="1"/>
  <c r="R2839" i="1"/>
  <c r="R2852" i="1"/>
  <c r="R2865" i="1"/>
  <c r="R2878" i="1"/>
  <c r="R2891" i="1"/>
  <c r="R2904" i="1"/>
  <c r="R2917" i="1"/>
  <c r="R2930" i="1"/>
  <c r="R2943" i="1"/>
  <c r="R2956" i="1"/>
  <c r="R2969" i="1"/>
  <c r="R2982" i="1"/>
  <c r="R2995" i="1"/>
  <c r="R3008" i="1"/>
  <c r="R3021" i="1"/>
  <c r="R3034" i="1"/>
  <c r="R3047" i="1"/>
  <c r="R3060" i="1"/>
  <c r="R3073" i="1"/>
  <c r="R3086" i="1"/>
  <c r="R3099" i="1"/>
  <c r="R3112" i="1"/>
  <c r="R3125" i="1"/>
  <c r="R3138" i="1"/>
  <c r="R3151" i="1"/>
  <c r="R3164" i="1"/>
  <c r="R3177" i="1"/>
  <c r="R3190" i="1"/>
  <c r="R3203" i="1"/>
  <c r="R3216" i="1"/>
  <c r="R3229" i="1"/>
  <c r="R3242" i="1"/>
  <c r="R3255" i="1"/>
  <c r="R6" i="1"/>
  <c r="R19" i="1"/>
  <c r="R32" i="1"/>
  <c r="R45" i="1"/>
  <c r="R58" i="1"/>
  <c r="R71" i="1"/>
  <c r="R84" i="1"/>
  <c r="R97" i="1"/>
  <c r="R110" i="1"/>
  <c r="R123" i="1"/>
  <c r="R136" i="1"/>
  <c r="R149" i="1"/>
  <c r="R162" i="1"/>
  <c r="R175" i="1"/>
  <c r="R188" i="1"/>
  <c r="R201" i="1"/>
  <c r="R214" i="1"/>
  <c r="R227" i="1"/>
  <c r="R240" i="1"/>
  <c r="R253" i="1"/>
  <c r="R266" i="1"/>
  <c r="R279" i="1"/>
  <c r="R292" i="1"/>
  <c r="R305" i="1"/>
  <c r="R318" i="1"/>
  <c r="R331" i="1"/>
  <c r="R344" i="1"/>
  <c r="R357" i="1"/>
  <c r="R370" i="1"/>
  <c r="R383" i="1"/>
  <c r="R396" i="1"/>
  <c r="R409" i="1"/>
  <c r="R422" i="1"/>
  <c r="R435" i="1"/>
  <c r="R448" i="1"/>
  <c r="R461" i="1"/>
  <c r="R474" i="1"/>
  <c r="R487" i="1"/>
  <c r="R500" i="1"/>
  <c r="R513" i="1"/>
  <c r="R526" i="1"/>
  <c r="R539" i="1"/>
  <c r="R552" i="1"/>
  <c r="R565" i="1"/>
  <c r="R578" i="1"/>
  <c r="R591" i="1"/>
  <c r="R604" i="1"/>
  <c r="R617" i="1"/>
  <c r="R630" i="1"/>
  <c r="R643" i="1"/>
  <c r="R656" i="1"/>
  <c r="R669" i="1"/>
  <c r="R682" i="1"/>
  <c r="R695" i="1"/>
  <c r="R708" i="1"/>
  <c r="R721" i="1"/>
  <c r="R734" i="1"/>
  <c r="R747" i="1"/>
  <c r="R760" i="1"/>
  <c r="R773" i="1"/>
  <c r="R786" i="1"/>
  <c r="R799" i="1"/>
  <c r="R812" i="1"/>
  <c r="R825" i="1"/>
  <c r="R838" i="1"/>
  <c r="R851" i="1"/>
  <c r="R864" i="1"/>
  <c r="R877" i="1"/>
  <c r="R890" i="1"/>
  <c r="R903" i="1"/>
  <c r="R916" i="1"/>
  <c r="R929" i="1"/>
  <c r="R942" i="1"/>
  <c r="R955" i="1"/>
  <c r="R968" i="1"/>
  <c r="R981" i="1"/>
  <c r="R994" i="1"/>
  <c r="R1007" i="1"/>
  <c r="R1020" i="1"/>
  <c r="R1033" i="1"/>
  <c r="R1046" i="1"/>
  <c r="R1059" i="1"/>
  <c r="R1072" i="1"/>
  <c r="R1085" i="1"/>
  <c r="R1098" i="1"/>
  <c r="R1111" i="1"/>
  <c r="R1124" i="1"/>
  <c r="R1137" i="1"/>
  <c r="R1150" i="1"/>
  <c r="R1163" i="1"/>
  <c r="R1176" i="1"/>
  <c r="R1189" i="1"/>
  <c r="R1202" i="1"/>
  <c r="R1215" i="1"/>
  <c r="R1228" i="1"/>
  <c r="R1241" i="1"/>
  <c r="R1254" i="1"/>
  <c r="R1267" i="1"/>
  <c r="R1280" i="1"/>
  <c r="R1293" i="1"/>
  <c r="R1306" i="1"/>
  <c r="R1319" i="1"/>
  <c r="R1332" i="1"/>
  <c r="R1345" i="1"/>
  <c r="R1358" i="1"/>
  <c r="R1371" i="1"/>
  <c r="R1384" i="1"/>
  <c r="R1397" i="1"/>
  <c r="R1410" i="1"/>
  <c r="R1423" i="1"/>
  <c r="R1436" i="1"/>
  <c r="R1449" i="1"/>
  <c r="R1462" i="1"/>
  <c r="R1475" i="1"/>
  <c r="R1488" i="1"/>
  <c r="R1501" i="1"/>
  <c r="R1514" i="1"/>
  <c r="R1527" i="1"/>
  <c r="R1540" i="1"/>
  <c r="R1553" i="1"/>
  <c r="R1566" i="1"/>
  <c r="R1579" i="1"/>
  <c r="R1592" i="1"/>
  <c r="R1605" i="1"/>
  <c r="R1618" i="1"/>
  <c r="R1631" i="1"/>
  <c r="R1644" i="1"/>
  <c r="R1657" i="1"/>
  <c r="R1670" i="1"/>
  <c r="R1683" i="1"/>
  <c r="R1696" i="1"/>
  <c r="R1709" i="1"/>
  <c r="R1722" i="1"/>
  <c r="R1735" i="1"/>
  <c r="R1748" i="1"/>
  <c r="R1761" i="1"/>
  <c r="R1774" i="1"/>
  <c r="R1787" i="1"/>
  <c r="R1800" i="1"/>
  <c r="R1813" i="1"/>
  <c r="R1826" i="1"/>
  <c r="R1839" i="1"/>
  <c r="R1852" i="1"/>
  <c r="R1865" i="1"/>
  <c r="R1878" i="1"/>
  <c r="R1891" i="1"/>
  <c r="R1904" i="1"/>
  <c r="R1917" i="1"/>
  <c r="R1930" i="1"/>
  <c r="R1943" i="1"/>
  <c r="R1956" i="1"/>
  <c r="R1969" i="1"/>
  <c r="R1982" i="1"/>
  <c r="R1995" i="1"/>
  <c r="R2008" i="1"/>
  <c r="R2021" i="1"/>
  <c r="R2034" i="1"/>
  <c r="R2047" i="1"/>
  <c r="R2060" i="1"/>
  <c r="R2073" i="1"/>
  <c r="R2086" i="1"/>
  <c r="R2099" i="1"/>
  <c r="R2112" i="1"/>
  <c r="R2125" i="1"/>
  <c r="R2138" i="1"/>
  <c r="R2151" i="1"/>
  <c r="R2164" i="1"/>
  <c r="R2177" i="1"/>
  <c r="R2190" i="1"/>
  <c r="R2203" i="1"/>
  <c r="R2216" i="1"/>
  <c r="R2229" i="1"/>
  <c r="R2242" i="1"/>
  <c r="R2255" i="1"/>
  <c r="R2268" i="1"/>
  <c r="R2281" i="1"/>
  <c r="R2294" i="1"/>
  <c r="R2307" i="1"/>
  <c r="R2320" i="1"/>
  <c r="R2333" i="1"/>
  <c r="R2346" i="1"/>
  <c r="R2359" i="1"/>
  <c r="R2372" i="1"/>
  <c r="R2385" i="1"/>
  <c r="R2398" i="1"/>
  <c r="R2411" i="1"/>
  <c r="R2424" i="1"/>
  <c r="R2437" i="1"/>
  <c r="R2450" i="1"/>
  <c r="R2463" i="1"/>
  <c r="R2476" i="1"/>
  <c r="R2489" i="1"/>
  <c r="R2502" i="1"/>
  <c r="R2515" i="1"/>
  <c r="R2528" i="1"/>
  <c r="R2541" i="1"/>
  <c r="R2554" i="1"/>
  <c r="R2567" i="1"/>
  <c r="R2580" i="1"/>
  <c r="R2593" i="1"/>
  <c r="R2606" i="1"/>
  <c r="R2619" i="1"/>
  <c r="R2632" i="1"/>
  <c r="R2645" i="1"/>
  <c r="R2658" i="1"/>
  <c r="R2671" i="1"/>
  <c r="R2684" i="1"/>
  <c r="R2697" i="1"/>
  <c r="R2710" i="1"/>
  <c r="R2723" i="1"/>
  <c r="R2736" i="1"/>
  <c r="R2749" i="1"/>
  <c r="R2762" i="1"/>
  <c r="R2775" i="1"/>
  <c r="R2788" i="1"/>
  <c r="R2801" i="1"/>
  <c r="R2814" i="1"/>
  <c r="R2827" i="1"/>
  <c r="R2840" i="1"/>
  <c r="R2853" i="1"/>
  <c r="R2866" i="1"/>
  <c r="R2879" i="1"/>
  <c r="R2892" i="1"/>
  <c r="R2905" i="1"/>
  <c r="R2918" i="1"/>
  <c r="R2931" i="1"/>
  <c r="R2944" i="1"/>
  <c r="R2957" i="1"/>
  <c r="R2970" i="1"/>
  <c r="R2983" i="1"/>
  <c r="R2996" i="1"/>
  <c r="R3009" i="1"/>
  <c r="R3022" i="1"/>
  <c r="R3035" i="1"/>
  <c r="R3048" i="1"/>
  <c r="R3061" i="1"/>
  <c r="R3074" i="1"/>
  <c r="R3087" i="1"/>
  <c r="R3100" i="1"/>
  <c r="R3113" i="1"/>
  <c r="R3126" i="1"/>
  <c r="R3139" i="1"/>
  <c r="R3152" i="1"/>
  <c r="R3165" i="1"/>
  <c r="R3178" i="1"/>
  <c r="R3191" i="1"/>
  <c r="R3204" i="1"/>
  <c r="R3217" i="1"/>
  <c r="R3230" i="1"/>
  <c r="R3243" i="1"/>
  <c r="R3256" i="1"/>
  <c r="R7" i="1"/>
  <c r="R20" i="1"/>
  <c r="R33" i="1"/>
  <c r="R46" i="1"/>
  <c r="R59" i="1"/>
  <c r="R72" i="1"/>
  <c r="R85" i="1"/>
  <c r="R98" i="1"/>
  <c r="R111" i="1"/>
  <c r="R124" i="1"/>
  <c r="R137" i="1"/>
  <c r="R150" i="1"/>
  <c r="R163" i="1"/>
  <c r="R176" i="1"/>
  <c r="R189" i="1"/>
  <c r="R202" i="1"/>
  <c r="R215" i="1"/>
  <c r="R228" i="1"/>
  <c r="R241" i="1"/>
  <c r="R254" i="1"/>
  <c r="R267" i="1"/>
  <c r="R280" i="1"/>
  <c r="R293" i="1"/>
  <c r="R294" i="1"/>
  <c r="R306" i="1"/>
  <c r="R319" i="1"/>
  <c r="R332" i="1"/>
  <c r="R345" i="1"/>
  <c r="R358" i="1"/>
  <c r="R371" i="1"/>
  <c r="R384" i="1"/>
  <c r="R397" i="1"/>
  <c r="R410" i="1"/>
  <c r="R423" i="1"/>
  <c r="R436" i="1"/>
  <c r="R449" i="1"/>
  <c r="R462" i="1"/>
  <c r="R475" i="1"/>
  <c r="R488" i="1"/>
  <c r="R501" i="1"/>
  <c r="R514" i="1"/>
  <c r="R527" i="1"/>
  <c r="R540" i="1"/>
  <c r="R553" i="1"/>
  <c r="R566" i="1"/>
  <c r="R579" i="1"/>
  <c r="R592" i="1"/>
  <c r="R605" i="1"/>
  <c r="R618" i="1"/>
  <c r="R631" i="1"/>
  <c r="R644" i="1"/>
  <c r="R657" i="1"/>
  <c r="R670" i="1"/>
  <c r="R683" i="1"/>
  <c r="R696" i="1"/>
  <c r="R709" i="1"/>
  <c r="R722" i="1"/>
  <c r="R735" i="1"/>
  <c r="R748" i="1"/>
  <c r="R761" i="1"/>
  <c r="R774" i="1"/>
  <c r="R787" i="1"/>
  <c r="R800" i="1"/>
  <c r="R813" i="1"/>
  <c r="R826" i="1"/>
  <c r="R839" i="1"/>
  <c r="R852" i="1"/>
  <c r="R865" i="1"/>
  <c r="R878" i="1"/>
  <c r="R891" i="1"/>
  <c r="R904" i="1"/>
  <c r="R917" i="1"/>
  <c r="R930" i="1"/>
  <c r="R943" i="1"/>
  <c r="R956" i="1"/>
  <c r="R969" i="1"/>
  <c r="R982" i="1"/>
  <c r="R995" i="1"/>
  <c r="R1008" i="1"/>
  <c r="R1021" i="1"/>
  <c r="R1034" i="1"/>
  <c r="R1047" i="1"/>
  <c r="R1060" i="1"/>
  <c r="R1073" i="1"/>
  <c r="R1086" i="1"/>
  <c r="R1099" i="1"/>
  <c r="R1112" i="1"/>
  <c r="R1125" i="1"/>
  <c r="R1138" i="1"/>
  <c r="R1151" i="1"/>
  <c r="R1164" i="1"/>
  <c r="R1177" i="1"/>
  <c r="R1190" i="1"/>
  <c r="R1203" i="1"/>
  <c r="R1216" i="1"/>
  <c r="R1229" i="1"/>
  <c r="R1242" i="1"/>
  <c r="R1255" i="1"/>
  <c r="R1268" i="1"/>
  <c r="R1281" i="1"/>
  <c r="R1294" i="1"/>
  <c r="R1307" i="1"/>
  <c r="R1320" i="1"/>
  <c r="R1333" i="1"/>
  <c r="R1346" i="1"/>
  <c r="R1359" i="1"/>
  <c r="R1372" i="1"/>
  <c r="R1385" i="1"/>
  <c r="R1398" i="1"/>
  <c r="R1411" i="1"/>
  <c r="R1424" i="1"/>
  <c r="R1437" i="1"/>
  <c r="R1450" i="1"/>
  <c r="R1463" i="1"/>
  <c r="R1476" i="1"/>
  <c r="R1489" i="1"/>
  <c r="R1502" i="1"/>
  <c r="R1515" i="1"/>
  <c r="R1528" i="1"/>
  <c r="R1541" i="1"/>
  <c r="R1554" i="1"/>
  <c r="R1567" i="1"/>
  <c r="R1580" i="1"/>
  <c r="R1593" i="1"/>
  <c r="R1606" i="1"/>
  <c r="R1619" i="1"/>
  <c r="R1632" i="1"/>
  <c r="R1645" i="1"/>
  <c r="R1658" i="1"/>
  <c r="R1671" i="1"/>
  <c r="R1684" i="1"/>
  <c r="R1697" i="1"/>
  <c r="R1710" i="1"/>
  <c r="R1723" i="1"/>
  <c r="R1736" i="1"/>
  <c r="R1749" i="1"/>
  <c r="R1762" i="1"/>
  <c r="R1775" i="1"/>
  <c r="R1788" i="1"/>
  <c r="R1801" i="1"/>
  <c r="R1814" i="1"/>
  <c r="R1827" i="1"/>
  <c r="R1840" i="1"/>
  <c r="R1853" i="1"/>
  <c r="R1866" i="1"/>
  <c r="R1879" i="1"/>
  <c r="R1892" i="1"/>
  <c r="R1905" i="1"/>
  <c r="R1918" i="1"/>
  <c r="R1931" i="1"/>
  <c r="R1944" i="1"/>
  <c r="R1957" i="1"/>
  <c r="R1970" i="1"/>
  <c r="R1983" i="1"/>
  <c r="R1996" i="1"/>
  <c r="R2009" i="1"/>
  <c r="R2022" i="1"/>
  <c r="R2035" i="1"/>
  <c r="R2048" i="1"/>
  <c r="R2061" i="1"/>
  <c r="R2074" i="1"/>
  <c r="R2087" i="1"/>
  <c r="R2100" i="1"/>
  <c r="R2113" i="1"/>
  <c r="R2126" i="1"/>
  <c r="R2139" i="1"/>
  <c r="R2152" i="1"/>
  <c r="R2165" i="1"/>
  <c r="R2178" i="1"/>
  <c r="R2191" i="1"/>
  <c r="R2204" i="1"/>
  <c r="R2217" i="1"/>
  <c r="R2230" i="1"/>
  <c r="R2243" i="1"/>
  <c r="R2256" i="1"/>
  <c r="R2269" i="1"/>
  <c r="R2282" i="1"/>
  <c r="R2295" i="1"/>
  <c r="R2308" i="1"/>
  <c r="R2321" i="1"/>
  <c r="R2334" i="1"/>
  <c r="R2347" i="1"/>
  <c r="R2360" i="1"/>
  <c r="R2373" i="1"/>
  <c r="R2386" i="1"/>
  <c r="R2399" i="1"/>
  <c r="R2412" i="1"/>
  <c r="R2425" i="1"/>
  <c r="R2438" i="1"/>
  <c r="R2451" i="1"/>
  <c r="R2464" i="1"/>
  <c r="R2477" i="1"/>
  <c r="R2490" i="1"/>
  <c r="R2503" i="1"/>
  <c r="R2516" i="1"/>
  <c r="R2529" i="1"/>
  <c r="R2542" i="1"/>
  <c r="R2555" i="1"/>
  <c r="R2568" i="1"/>
  <c r="R2581" i="1"/>
  <c r="R2594" i="1"/>
  <c r="R2607" i="1"/>
  <c r="R2620" i="1"/>
  <c r="R2633" i="1"/>
  <c r="R2646" i="1"/>
  <c r="R2659" i="1"/>
  <c r="R2672" i="1"/>
  <c r="R2685" i="1"/>
  <c r="R2698" i="1"/>
  <c r="R2711" i="1"/>
  <c r="R2724" i="1"/>
  <c r="R2737" i="1"/>
  <c r="R2750" i="1"/>
  <c r="R2763" i="1"/>
  <c r="R2776" i="1"/>
  <c r="R2789" i="1"/>
  <c r="R2802" i="1"/>
  <c r="R2815" i="1"/>
  <c r="R2828" i="1"/>
  <c r="R2841" i="1"/>
  <c r="R2854" i="1"/>
  <c r="R2867" i="1"/>
  <c r="R2880" i="1"/>
  <c r="R2893" i="1"/>
  <c r="R2906" i="1"/>
  <c r="R2919" i="1"/>
  <c r="R2932" i="1"/>
  <c r="R2945" i="1"/>
  <c r="R2958" i="1"/>
  <c r="R2971" i="1"/>
  <c r="R2984" i="1"/>
  <c r="R2997" i="1"/>
  <c r="R3010" i="1"/>
  <c r="R3023" i="1"/>
  <c r="R3036" i="1"/>
  <c r="R3049" i="1"/>
  <c r="R3062" i="1"/>
  <c r="R3075" i="1"/>
  <c r="R3088" i="1"/>
  <c r="R3101" i="1"/>
  <c r="R3114" i="1"/>
  <c r="R3127" i="1"/>
  <c r="R3140" i="1"/>
  <c r="R3153" i="1"/>
  <c r="R3166" i="1"/>
  <c r="R3179" i="1"/>
  <c r="R3192" i="1"/>
  <c r="R3205" i="1"/>
  <c r="R3218" i="1"/>
  <c r="R3231" i="1"/>
  <c r="R3244" i="1"/>
  <c r="R3257" i="1"/>
  <c r="R8" i="1"/>
  <c r="R21" i="1"/>
  <c r="R34" i="1"/>
  <c r="R47" i="1"/>
  <c r="R60" i="1"/>
  <c r="R73" i="1"/>
  <c r="R86" i="1"/>
  <c r="R99" i="1"/>
  <c r="R112" i="1"/>
  <c r="R125" i="1"/>
  <c r="R138" i="1"/>
  <c r="R151" i="1"/>
  <c r="R164" i="1"/>
  <c r="R177" i="1"/>
  <c r="R190" i="1"/>
  <c r="R203" i="1"/>
  <c r="R216" i="1"/>
  <c r="R229" i="1"/>
  <c r="R242" i="1"/>
  <c r="R255" i="1"/>
  <c r="R268" i="1"/>
  <c r="R281" i="1"/>
  <c r="R307" i="1"/>
  <c r="R320" i="1"/>
  <c r="R333" i="1"/>
  <c r="R346" i="1"/>
  <c r="R359" i="1"/>
  <c r="R372" i="1"/>
  <c r="R385" i="1"/>
  <c r="R398" i="1"/>
  <c r="R411" i="1"/>
  <c r="R424" i="1"/>
  <c r="R437" i="1"/>
  <c r="R450" i="1"/>
  <c r="R463" i="1"/>
  <c r="R476" i="1"/>
  <c r="R489" i="1"/>
  <c r="R502" i="1"/>
  <c r="R515" i="1"/>
  <c r="R528" i="1"/>
  <c r="R541" i="1"/>
  <c r="R554" i="1"/>
  <c r="R567" i="1"/>
  <c r="R580" i="1"/>
  <c r="R593" i="1"/>
  <c r="R606" i="1"/>
  <c r="R619" i="1"/>
  <c r="R632" i="1"/>
  <c r="R645" i="1"/>
  <c r="R658" i="1"/>
  <c r="R671" i="1"/>
  <c r="R684" i="1"/>
  <c r="R697" i="1"/>
  <c r="R710" i="1"/>
  <c r="R723" i="1"/>
  <c r="R736" i="1"/>
  <c r="R749" i="1"/>
  <c r="R762" i="1"/>
  <c r="R775" i="1"/>
  <c r="R788" i="1"/>
  <c r="R801" i="1"/>
  <c r="R814" i="1"/>
  <c r="R827" i="1"/>
  <c r="R840" i="1"/>
  <c r="R853" i="1"/>
  <c r="R866" i="1"/>
  <c r="R879" i="1"/>
  <c r="R892" i="1"/>
  <c r="R905" i="1"/>
  <c r="R918" i="1"/>
  <c r="R931" i="1"/>
  <c r="R944" i="1"/>
  <c r="R957" i="1"/>
  <c r="R970" i="1"/>
  <c r="R983" i="1"/>
  <c r="R996" i="1"/>
  <c r="R1009" i="1"/>
  <c r="R1022" i="1"/>
  <c r="R1035" i="1"/>
  <c r="R1048" i="1"/>
  <c r="R1061" i="1"/>
  <c r="R1074" i="1"/>
  <c r="R1087" i="1"/>
  <c r="R1100" i="1"/>
  <c r="R1113" i="1"/>
  <c r="R1126" i="1"/>
  <c r="R1139" i="1"/>
  <c r="R1152" i="1"/>
  <c r="R1165" i="1"/>
  <c r="R1178" i="1"/>
  <c r="R1191" i="1"/>
  <c r="R1204" i="1"/>
  <c r="R1217" i="1"/>
  <c r="R1230" i="1"/>
  <c r="R1243" i="1"/>
  <c r="R1256" i="1"/>
  <c r="R1269" i="1"/>
  <c r="R1282" i="1"/>
  <c r="R1295" i="1"/>
  <c r="R1308" i="1"/>
  <c r="R1321" i="1"/>
  <c r="R1334" i="1"/>
  <c r="R1347" i="1"/>
  <c r="R1360" i="1"/>
  <c r="R1373" i="1"/>
  <c r="R1386" i="1"/>
  <c r="R1399" i="1"/>
  <c r="R1412" i="1"/>
  <c r="R1425" i="1"/>
  <c r="R1438" i="1"/>
  <c r="R1451" i="1"/>
  <c r="R1464" i="1"/>
  <c r="R1477" i="1"/>
  <c r="R1490" i="1"/>
  <c r="R1503" i="1"/>
  <c r="R1516" i="1"/>
  <c r="R1529" i="1"/>
  <c r="R1542" i="1"/>
  <c r="R1555" i="1"/>
  <c r="R1568" i="1"/>
  <c r="R1581" i="1"/>
  <c r="R1594" i="1"/>
  <c r="R1607" i="1"/>
  <c r="R1620" i="1"/>
  <c r="R1633" i="1"/>
  <c r="R1646" i="1"/>
  <c r="R1659" i="1"/>
  <c r="R1672" i="1"/>
  <c r="R1685" i="1"/>
  <c r="R1698" i="1"/>
  <c r="R1711" i="1"/>
  <c r="R1724" i="1"/>
  <c r="R1737" i="1"/>
  <c r="R1750" i="1"/>
  <c r="R1763" i="1"/>
  <c r="R1776" i="1"/>
  <c r="R1789" i="1"/>
  <c r="R1802" i="1"/>
  <c r="R1815" i="1"/>
  <c r="R1828" i="1"/>
  <c r="R1841" i="1"/>
  <c r="R1854" i="1"/>
  <c r="R1867" i="1"/>
  <c r="R1880" i="1"/>
  <c r="R1893" i="1"/>
  <c r="R1906" i="1"/>
  <c r="R1919" i="1"/>
  <c r="R1932" i="1"/>
  <c r="R1945" i="1"/>
  <c r="R1958" i="1"/>
  <c r="R1971" i="1"/>
  <c r="R1984" i="1"/>
  <c r="R1997" i="1"/>
  <c r="R2010" i="1"/>
  <c r="R2023" i="1"/>
  <c r="R2036" i="1"/>
  <c r="R2049" i="1"/>
  <c r="R2062" i="1"/>
  <c r="R2075" i="1"/>
  <c r="R2088" i="1"/>
  <c r="R2101" i="1"/>
  <c r="R2114" i="1"/>
  <c r="R2127" i="1"/>
  <c r="R2140" i="1"/>
  <c r="R2153" i="1"/>
  <c r="R2166" i="1"/>
  <c r="R2179" i="1"/>
  <c r="R2192" i="1"/>
  <c r="R2205" i="1"/>
  <c r="R2218" i="1"/>
  <c r="R2231" i="1"/>
  <c r="R2244" i="1"/>
  <c r="R2257" i="1"/>
  <c r="R2270" i="1"/>
  <c r="R2283" i="1"/>
  <c r="R2296" i="1"/>
  <c r="R2309" i="1"/>
  <c r="R2322" i="1"/>
  <c r="R2335" i="1"/>
  <c r="R2348" i="1"/>
  <c r="R2361" i="1"/>
  <c r="R2374" i="1"/>
  <c r="R2387" i="1"/>
  <c r="R2400" i="1"/>
  <c r="R2413" i="1"/>
  <c r="R2426" i="1"/>
  <c r="R2439" i="1"/>
  <c r="R2452" i="1"/>
  <c r="R2465" i="1"/>
  <c r="R2478" i="1"/>
  <c r="R2491" i="1"/>
  <c r="R2504" i="1"/>
  <c r="R2517" i="1"/>
  <c r="R2530" i="1"/>
  <c r="R2543" i="1"/>
  <c r="R2556" i="1"/>
  <c r="R2569" i="1"/>
  <c r="R2582" i="1"/>
  <c r="R2595" i="1"/>
  <c r="R2608" i="1"/>
  <c r="R2621" i="1"/>
  <c r="R2634" i="1"/>
  <c r="R2647" i="1"/>
  <c r="R2660" i="1"/>
  <c r="R2673" i="1"/>
  <c r="R2686" i="1"/>
  <c r="R2699" i="1"/>
  <c r="R2712" i="1"/>
  <c r="R2725" i="1"/>
  <c r="R2738" i="1"/>
  <c r="R2751" i="1"/>
  <c r="R2764" i="1"/>
  <c r="R2777" i="1"/>
  <c r="R2790" i="1"/>
  <c r="R2803" i="1"/>
  <c r="R2816" i="1"/>
  <c r="R2829" i="1"/>
  <c r="R2842" i="1"/>
  <c r="R2855" i="1"/>
  <c r="R2868" i="1"/>
  <c r="R2881" i="1"/>
  <c r="R2894" i="1"/>
  <c r="R2907" i="1"/>
  <c r="R2920" i="1"/>
  <c r="R2933" i="1"/>
  <c r="R2946" i="1"/>
  <c r="R2959" i="1"/>
  <c r="R2972" i="1"/>
  <c r="R2985" i="1"/>
  <c r="R2998" i="1"/>
  <c r="R3011" i="1"/>
  <c r="R3024" i="1"/>
  <c r="R3037" i="1"/>
  <c r="R3050" i="1"/>
  <c r="R3063" i="1"/>
  <c r="R3076" i="1"/>
  <c r="R3089" i="1"/>
  <c r="R3102" i="1"/>
  <c r="R3115" i="1"/>
  <c r="R3128" i="1"/>
  <c r="R3141" i="1"/>
  <c r="R3154" i="1"/>
  <c r="R3167" i="1"/>
  <c r="R3180" i="1"/>
  <c r="R3193" i="1"/>
  <c r="R3206" i="1"/>
  <c r="R3219" i="1"/>
  <c r="R3232" i="1"/>
  <c r="R3245" i="1"/>
  <c r="R3258" i="1"/>
  <c r="R9" i="1"/>
  <c r="R22" i="1"/>
  <c r="R35" i="1"/>
  <c r="R48" i="1"/>
  <c r="R61" i="1"/>
  <c r="R74" i="1"/>
  <c r="R87" i="1"/>
  <c r="R100" i="1"/>
  <c r="R113" i="1"/>
  <c r="R126" i="1"/>
  <c r="R139" i="1"/>
  <c r="R152" i="1"/>
  <c r="R165" i="1"/>
  <c r="R178" i="1"/>
  <c r="R191" i="1"/>
  <c r="R204" i="1"/>
  <c r="R217" i="1"/>
  <c r="R230" i="1"/>
  <c r="R243" i="1"/>
  <c r="R256" i="1"/>
  <c r="R269" i="1"/>
  <c r="R282" i="1"/>
  <c r="R295" i="1"/>
  <c r="R308" i="1"/>
  <c r="R321" i="1"/>
  <c r="R334" i="1"/>
  <c r="R347" i="1"/>
  <c r="R360" i="1"/>
  <c r="R373" i="1"/>
  <c r="R386" i="1"/>
  <c r="R399" i="1"/>
  <c r="R412" i="1"/>
  <c r="R425" i="1"/>
  <c r="R438" i="1"/>
  <c r="R451" i="1"/>
  <c r="R464" i="1"/>
  <c r="R477" i="1"/>
  <c r="R490" i="1"/>
  <c r="R503" i="1"/>
  <c r="R516" i="1"/>
  <c r="R529" i="1"/>
  <c r="R542" i="1"/>
  <c r="R555" i="1"/>
  <c r="R568" i="1"/>
  <c r="R581" i="1"/>
  <c r="R594" i="1"/>
  <c r="R607" i="1"/>
  <c r="R620" i="1"/>
  <c r="R633" i="1"/>
  <c r="R646" i="1"/>
  <c r="R659" i="1"/>
  <c r="R672" i="1"/>
  <c r="R685" i="1"/>
  <c r="R698" i="1"/>
  <c r="R711" i="1"/>
  <c r="R724" i="1"/>
  <c r="R737" i="1"/>
  <c r="R750" i="1"/>
  <c r="R763" i="1"/>
  <c r="R776" i="1"/>
  <c r="R789" i="1"/>
  <c r="R802" i="1"/>
  <c r="R815" i="1"/>
  <c r="R828" i="1"/>
  <c r="R841" i="1"/>
  <c r="R854" i="1"/>
  <c r="R867" i="1"/>
  <c r="R880" i="1"/>
  <c r="R893" i="1"/>
  <c r="R906" i="1"/>
  <c r="R919" i="1"/>
  <c r="R932" i="1"/>
  <c r="R945" i="1"/>
  <c r="R958" i="1"/>
  <c r="R971" i="1"/>
  <c r="R984" i="1"/>
  <c r="R997" i="1"/>
  <c r="R1010" i="1"/>
  <c r="R1023" i="1"/>
  <c r="R1036" i="1"/>
  <c r="R1049" i="1"/>
  <c r="R1062" i="1"/>
  <c r="R1075" i="1"/>
  <c r="R1088" i="1"/>
  <c r="R1101" i="1"/>
  <c r="R1114" i="1"/>
  <c r="R1127" i="1"/>
  <c r="R1140" i="1"/>
  <c r="R1153" i="1"/>
  <c r="R1166" i="1"/>
  <c r="R1179" i="1"/>
  <c r="R1192" i="1"/>
  <c r="R1205" i="1"/>
  <c r="R1218" i="1"/>
  <c r="R1231" i="1"/>
  <c r="R1244" i="1"/>
  <c r="R1257" i="1"/>
  <c r="R1270" i="1"/>
  <c r="R1283" i="1"/>
  <c r="R1296" i="1"/>
  <c r="R1309" i="1"/>
  <c r="R1322" i="1"/>
  <c r="R1335" i="1"/>
  <c r="R1348" i="1"/>
  <c r="R1361" i="1"/>
  <c r="R1374" i="1"/>
  <c r="R1387" i="1"/>
  <c r="R1400" i="1"/>
  <c r="R1413" i="1"/>
  <c r="R1426" i="1"/>
  <c r="R1439" i="1"/>
  <c r="R1452" i="1"/>
  <c r="R1465" i="1"/>
  <c r="R1478" i="1"/>
  <c r="R1491" i="1"/>
  <c r="R1504" i="1"/>
  <c r="R1517" i="1"/>
  <c r="R1530" i="1"/>
  <c r="R1543" i="1"/>
  <c r="R1556" i="1"/>
  <c r="R1569" i="1"/>
  <c r="R1582" i="1"/>
  <c r="R1595" i="1"/>
  <c r="R1608" i="1"/>
  <c r="R1621" i="1"/>
  <c r="R1634" i="1"/>
  <c r="R1647" i="1"/>
  <c r="R1660" i="1"/>
  <c r="R1673" i="1"/>
  <c r="R1686" i="1"/>
  <c r="R1699" i="1"/>
  <c r="R1712" i="1"/>
  <c r="R1725" i="1"/>
  <c r="R1738" i="1"/>
  <c r="R1751" i="1"/>
  <c r="R1764" i="1"/>
  <c r="R1777" i="1"/>
  <c r="R1790" i="1"/>
  <c r="R1803" i="1"/>
  <c r="R1816" i="1"/>
  <c r="R1829" i="1"/>
  <c r="R1842" i="1"/>
  <c r="R1855" i="1"/>
  <c r="R1868" i="1"/>
  <c r="R1881" i="1"/>
  <c r="R1894" i="1"/>
  <c r="R1907" i="1"/>
  <c r="R1920" i="1"/>
  <c r="R1933" i="1"/>
  <c r="R1946" i="1"/>
  <c r="R1959" i="1"/>
  <c r="R1972" i="1"/>
  <c r="R1985" i="1"/>
  <c r="R1998" i="1"/>
  <c r="R2011" i="1"/>
  <c r="R2024" i="1"/>
  <c r="R2037" i="1"/>
  <c r="R2050" i="1"/>
  <c r="R2063" i="1"/>
  <c r="R2076" i="1"/>
  <c r="R2089" i="1"/>
  <c r="R2102" i="1"/>
  <c r="R2115" i="1"/>
  <c r="R2128" i="1"/>
  <c r="R2141" i="1"/>
  <c r="R2154" i="1"/>
  <c r="R2167" i="1"/>
  <c r="R2180" i="1"/>
  <c r="R2193" i="1"/>
  <c r="R2206" i="1"/>
  <c r="R2219" i="1"/>
  <c r="R2232" i="1"/>
  <c r="R2245" i="1"/>
  <c r="R2258" i="1"/>
  <c r="R2271" i="1"/>
  <c r="R2284" i="1"/>
  <c r="R2297" i="1"/>
  <c r="R2310" i="1"/>
  <c r="R2323" i="1"/>
  <c r="R2336" i="1"/>
  <c r="R2349" i="1"/>
  <c r="R2362" i="1"/>
  <c r="R2375" i="1"/>
  <c r="R2388" i="1"/>
  <c r="R2401" i="1"/>
  <c r="R2414" i="1"/>
  <c r="R2427" i="1"/>
  <c r="R2440" i="1"/>
  <c r="R2453" i="1"/>
  <c r="R2466" i="1"/>
  <c r="R2479" i="1"/>
  <c r="R2492" i="1"/>
  <c r="R2505" i="1"/>
  <c r="R2518" i="1"/>
  <c r="R2531" i="1"/>
  <c r="R2544" i="1"/>
  <c r="R2557" i="1"/>
  <c r="R2570" i="1"/>
  <c r="R2583" i="1"/>
  <c r="R2596" i="1"/>
  <c r="R2609" i="1"/>
  <c r="R2622" i="1"/>
  <c r="R2635" i="1"/>
  <c r="R2648" i="1"/>
  <c r="R2661" i="1"/>
  <c r="R2674" i="1"/>
  <c r="R2687" i="1"/>
  <c r="R2700" i="1"/>
  <c r="R2713" i="1"/>
  <c r="R2726" i="1"/>
  <c r="R2739" i="1"/>
  <c r="R2752" i="1"/>
  <c r="R2765" i="1"/>
  <c r="R2778" i="1"/>
  <c r="R2791" i="1"/>
  <c r="R2804" i="1"/>
  <c r="R2817" i="1"/>
  <c r="R2830" i="1"/>
  <c r="R2843" i="1"/>
  <c r="R2856" i="1"/>
  <c r="R2869" i="1"/>
  <c r="R2882" i="1"/>
  <c r="R2895" i="1"/>
  <c r="R2908" i="1"/>
  <c r="R2921" i="1"/>
  <c r="R2934" i="1"/>
  <c r="R2947" i="1"/>
  <c r="R2960" i="1"/>
  <c r="R2973" i="1"/>
  <c r="R2986" i="1"/>
  <c r="R2999" i="1"/>
  <c r="R3012" i="1"/>
  <c r="R3025" i="1"/>
  <c r="R3038" i="1"/>
  <c r="R3051" i="1"/>
  <c r="R3064" i="1"/>
  <c r="R3077" i="1"/>
  <c r="R3090" i="1"/>
  <c r="R3103" i="1"/>
  <c r="R3116" i="1"/>
  <c r="R3129" i="1"/>
  <c r="R3142" i="1"/>
  <c r="R3155" i="1"/>
  <c r="R3168" i="1"/>
  <c r="R3181" i="1"/>
  <c r="R3194" i="1"/>
  <c r="R3207" i="1"/>
  <c r="R3220" i="1"/>
  <c r="R3233" i="1"/>
  <c r="R3246" i="1"/>
  <c r="R3259" i="1"/>
  <c r="R10" i="1"/>
  <c r="R23" i="1"/>
  <c r="R36" i="1"/>
  <c r="R49" i="1"/>
  <c r="R62" i="1"/>
  <c r="R75" i="1"/>
  <c r="R88" i="1"/>
  <c r="R101" i="1"/>
  <c r="R114" i="1"/>
  <c r="R127" i="1"/>
  <c r="R140" i="1"/>
  <c r="R153" i="1"/>
  <c r="R166" i="1"/>
  <c r="R179" i="1"/>
  <c r="R192" i="1"/>
  <c r="R205" i="1"/>
  <c r="R218" i="1"/>
  <c r="R231" i="1"/>
  <c r="R244" i="1"/>
  <c r="R257" i="1"/>
  <c r="R270" i="1"/>
  <c r="R283" i="1"/>
  <c r="R296" i="1"/>
  <c r="R309" i="1"/>
  <c r="R322" i="1"/>
  <c r="R335" i="1"/>
  <c r="R348" i="1"/>
  <c r="R361" i="1"/>
  <c r="R374" i="1"/>
  <c r="R387" i="1"/>
  <c r="R400" i="1"/>
  <c r="R413" i="1"/>
  <c r="R426" i="1"/>
  <c r="R439" i="1"/>
  <c r="R452" i="1"/>
  <c r="R465" i="1"/>
  <c r="R478" i="1"/>
  <c r="R491" i="1"/>
  <c r="R504" i="1"/>
  <c r="R517" i="1"/>
  <c r="R530" i="1"/>
  <c r="R543" i="1"/>
  <c r="R556" i="1"/>
  <c r="R569" i="1"/>
  <c r="R582" i="1"/>
  <c r="R595" i="1"/>
  <c r="R608" i="1"/>
  <c r="R621" i="1"/>
  <c r="R634" i="1"/>
  <c r="R647" i="1"/>
  <c r="R660" i="1"/>
  <c r="R673" i="1"/>
  <c r="R686" i="1"/>
  <c r="R699" i="1"/>
  <c r="R712" i="1"/>
  <c r="R725" i="1"/>
  <c r="R738" i="1"/>
  <c r="R751" i="1"/>
  <c r="R764" i="1"/>
  <c r="R777" i="1"/>
  <c r="R790" i="1"/>
  <c r="R803" i="1"/>
  <c r="R816" i="1"/>
  <c r="R829" i="1"/>
  <c r="R842" i="1"/>
  <c r="R855" i="1"/>
  <c r="R868" i="1"/>
  <c r="R881" i="1"/>
  <c r="R894" i="1"/>
  <c r="R907" i="1"/>
  <c r="R920" i="1"/>
  <c r="R933" i="1"/>
  <c r="R946" i="1"/>
  <c r="R959" i="1"/>
  <c r="R972" i="1"/>
  <c r="R985" i="1"/>
  <c r="R998" i="1"/>
  <c r="R1011" i="1"/>
  <c r="R1024" i="1"/>
  <c r="R1037" i="1"/>
  <c r="R1050" i="1"/>
  <c r="R1063" i="1"/>
  <c r="R1076" i="1"/>
  <c r="R1089" i="1"/>
  <c r="R1102" i="1"/>
  <c r="R1115" i="1"/>
  <c r="R1128" i="1"/>
  <c r="R1141" i="1"/>
  <c r="R1154" i="1"/>
  <c r="R1167" i="1"/>
  <c r="R1180" i="1"/>
  <c r="R1193" i="1"/>
  <c r="R1206" i="1"/>
  <c r="R1219" i="1"/>
  <c r="R1232" i="1"/>
  <c r="R1245" i="1"/>
  <c r="R1258" i="1"/>
  <c r="R1271" i="1"/>
  <c r="R1284" i="1"/>
  <c r="R1297" i="1"/>
  <c r="R1310" i="1"/>
  <c r="R1323" i="1"/>
  <c r="R1336" i="1"/>
  <c r="R1349" i="1"/>
  <c r="R1362" i="1"/>
  <c r="R1375" i="1"/>
  <c r="R1388" i="1"/>
  <c r="R1401" i="1"/>
  <c r="R1414" i="1"/>
  <c r="R1427" i="1"/>
  <c r="R1440" i="1"/>
  <c r="R1453" i="1"/>
  <c r="R1466" i="1"/>
  <c r="R1479" i="1"/>
  <c r="R1492" i="1"/>
  <c r="R1505" i="1"/>
  <c r="R1518" i="1"/>
  <c r="R1531" i="1"/>
  <c r="R1544" i="1"/>
  <c r="R1557" i="1"/>
  <c r="R1570" i="1"/>
  <c r="R1583" i="1"/>
  <c r="R1596" i="1"/>
  <c r="R1609" i="1"/>
  <c r="R1622" i="1"/>
  <c r="R1635" i="1"/>
  <c r="R1648" i="1"/>
  <c r="R1661" i="1"/>
  <c r="R1674" i="1"/>
  <c r="R1687" i="1"/>
  <c r="R1700" i="1"/>
  <c r="R1713" i="1"/>
  <c r="R1726" i="1"/>
  <c r="R1739" i="1"/>
  <c r="R1752" i="1"/>
  <c r="R1765" i="1"/>
  <c r="R1778" i="1"/>
  <c r="R1791" i="1"/>
  <c r="R1804" i="1"/>
  <c r="R1817" i="1"/>
  <c r="R1830" i="1"/>
  <c r="R1843" i="1"/>
  <c r="R1856" i="1"/>
  <c r="R1869" i="1"/>
  <c r="R1882" i="1"/>
  <c r="R1895" i="1"/>
  <c r="R1908" i="1"/>
  <c r="R1921" i="1"/>
  <c r="R1934" i="1"/>
  <c r="R1947" i="1"/>
  <c r="R1960" i="1"/>
  <c r="R1973" i="1"/>
  <c r="R1986" i="1"/>
  <c r="R1999" i="1"/>
  <c r="R2012" i="1"/>
  <c r="R2025" i="1"/>
  <c r="R2038" i="1"/>
  <c r="R2051" i="1"/>
  <c r="R2064" i="1"/>
  <c r="R2077" i="1"/>
  <c r="R2090" i="1"/>
  <c r="R2103" i="1"/>
  <c r="R2116" i="1"/>
  <c r="R2129" i="1"/>
  <c r="R2142" i="1"/>
  <c r="R2155" i="1"/>
  <c r="R2168" i="1"/>
  <c r="R2181" i="1"/>
  <c r="R2194" i="1"/>
  <c r="R2207" i="1"/>
  <c r="R2220" i="1"/>
  <c r="R2233" i="1"/>
  <c r="R2246" i="1"/>
  <c r="R2259" i="1"/>
  <c r="R2272" i="1"/>
  <c r="R2285" i="1"/>
  <c r="R2298" i="1"/>
  <c r="R2311" i="1"/>
  <c r="R2324" i="1"/>
  <c r="R2337" i="1"/>
  <c r="R2350" i="1"/>
  <c r="R2363" i="1"/>
  <c r="R2376" i="1"/>
  <c r="R2389" i="1"/>
  <c r="R2402" i="1"/>
  <c r="R2415" i="1"/>
  <c r="R2428" i="1"/>
  <c r="R2441" i="1"/>
  <c r="R2454" i="1"/>
  <c r="R2467" i="1"/>
  <c r="R2480" i="1"/>
  <c r="R2493" i="1"/>
  <c r="R2506" i="1"/>
  <c r="R2519" i="1"/>
  <c r="R2532" i="1"/>
  <c r="R2545" i="1"/>
  <c r="R2558" i="1"/>
  <c r="R2571" i="1"/>
  <c r="R2584" i="1"/>
  <c r="R2597" i="1"/>
  <c r="R2610" i="1"/>
  <c r="R2623" i="1"/>
  <c r="R2636" i="1"/>
  <c r="R2649" i="1"/>
  <c r="R2662" i="1"/>
  <c r="R2675" i="1"/>
  <c r="R2688" i="1"/>
  <c r="R2701" i="1"/>
  <c r="R2714" i="1"/>
  <c r="R2727" i="1"/>
  <c r="R2740" i="1"/>
  <c r="R2753" i="1"/>
  <c r="R2766" i="1"/>
  <c r="R2779" i="1"/>
  <c r="R2792" i="1"/>
  <c r="R2805" i="1"/>
  <c r="R2818" i="1"/>
  <c r="R2831" i="1"/>
  <c r="R2844" i="1"/>
  <c r="R2857" i="1"/>
  <c r="R2870" i="1"/>
  <c r="R2883" i="1"/>
  <c r="R2896" i="1"/>
  <c r="R2909" i="1"/>
  <c r="R2922" i="1"/>
  <c r="R2935" i="1"/>
  <c r="R2948" i="1"/>
  <c r="R2961" i="1"/>
  <c r="R2974" i="1"/>
  <c r="R2987" i="1"/>
  <c r="R3000" i="1"/>
  <c r="R3013" i="1"/>
  <c r="R3026" i="1"/>
  <c r="R3039" i="1"/>
  <c r="R3052" i="1"/>
  <c r="R3065" i="1"/>
  <c r="R3078" i="1"/>
  <c r="R3091" i="1"/>
  <c r="R3104" i="1"/>
  <c r="R3117" i="1"/>
  <c r="R3130" i="1"/>
  <c r="R3143" i="1"/>
  <c r="R3156" i="1"/>
  <c r="R3169" i="1"/>
  <c r="R3182" i="1"/>
  <c r="R3195" i="1"/>
  <c r="R3208" i="1"/>
  <c r="R3221" i="1"/>
  <c r="R3234" i="1"/>
  <c r="R3247" i="1"/>
  <c r="R3260" i="1"/>
  <c r="R11" i="1"/>
  <c r="R24" i="1"/>
  <c r="R37" i="1"/>
  <c r="R50" i="1"/>
  <c r="R63" i="1"/>
  <c r="R76" i="1"/>
  <c r="R89" i="1"/>
  <c r="R102" i="1"/>
  <c r="R115" i="1"/>
  <c r="R128" i="1"/>
  <c r="R141" i="1"/>
  <c r="R154" i="1"/>
  <c r="R167" i="1"/>
  <c r="R180" i="1"/>
  <c r="R193" i="1"/>
  <c r="R206" i="1"/>
  <c r="R219" i="1"/>
  <c r="R232" i="1"/>
  <c r="R245" i="1"/>
  <c r="R258" i="1"/>
  <c r="R271" i="1"/>
  <c r="R284" i="1"/>
  <c r="R297" i="1"/>
  <c r="R310" i="1"/>
  <c r="R323" i="1"/>
  <c r="R336" i="1"/>
  <c r="R349" i="1"/>
  <c r="R362" i="1"/>
  <c r="R375" i="1"/>
  <c r="R388" i="1"/>
  <c r="R401" i="1"/>
  <c r="R414" i="1"/>
  <c r="R427" i="1"/>
  <c r="R440" i="1"/>
  <c r="R453" i="1"/>
  <c r="R466" i="1"/>
  <c r="R479" i="1"/>
  <c r="R492" i="1"/>
  <c r="R505" i="1"/>
  <c r="R518" i="1"/>
  <c r="R531" i="1"/>
  <c r="R544" i="1"/>
  <c r="R557" i="1"/>
  <c r="R570" i="1"/>
  <c r="R583" i="1"/>
  <c r="R596" i="1"/>
  <c r="R609" i="1"/>
  <c r="R622" i="1"/>
  <c r="R635" i="1"/>
  <c r="R648" i="1"/>
  <c r="R661" i="1"/>
  <c r="R674" i="1"/>
  <c r="R687" i="1"/>
  <c r="R700" i="1"/>
  <c r="R713" i="1"/>
  <c r="R726" i="1"/>
  <c r="R739" i="1"/>
  <c r="R752" i="1"/>
  <c r="R765" i="1"/>
  <c r="R778" i="1"/>
  <c r="R791" i="1"/>
  <c r="R804" i="1"/>
  <c r="R817" i="1"/>
  <c r="R830" i="1"/>
  <c r="R843" i="1"/>
  <c r="R856" i="1"/>
  <c r="R869" i="1"/>
  <c r="R882" i="1"/>
  <c r="R895" i="1"/>
  <c r="R908" i="1"/>
  <c r="R921" i="1"/>
  <c r="R934" i="1"/>
  <c r="R947" i="1"/>
  <c r="R960" i="1"/>
  <c r="R973" i="1"/>
  <c r="R986" i="1"/>
  <c r="R999" i="1"/>
  <c r="R1012" i="1"/>
  <c r="R1025" i="1"/>
  <c r="R1038" i="1"/>
  <c r="R1051" i="1"/>
  <c r="R1064" i="1"/>
  <c r="R1077" i="1"/>
  <c r="R1090" i="1"/>
  <c r="R1103" i="1"/>
  <c r="R1116" i="1"/>
  <c r="R1129" i="1"/>
  <c r="R1142" i="1"/>
  <c r="R1155" i="1"/>
  <c r="R1168" i="1"/>
  <c r="R1181" i="1"/>
  <c r="R1194" i="1"/>
  <c r="R1207" i="1"/>
  <c r="R1220" i="1"/>
  <c r="R1233" i="1"/>
  <c r="R1246" i="1"/>
  <c r="R1259" i="1"/>
  <c r="R1272" i="1"/>
  <c r="R1285" i="1"/>
  <c r="R1298" i="1"/>
  <c r="R1311" i="1"/>
  <c r="R1324" i="1"/>
  <c r="R1337" i="1"/>
  <c r="R1350" i="1"/>
  <c r="R1363" i="1"/>
  <c r="R1376" i="1"/>
  <c r="R1389" i="1"/>
  <c r="R1402" i="1"/>
  <c r="R1415" i="1"/>
  <c r="R1428" i="1"/>
  <c r="R1441" i="1"/>
  <c r="R1454" i="1"/>
  <c r="R1467" i="1"/>
  <c r="R1480" i="1"/>
  <c r="R1493" i="1"/>
  <c r="R1506" i="1"/>
  <c r="R1519" i="1"/>
  <c r="R1532" i="1"/>
  <c r="R1545" i="1"/>
  <c r="R1558" i="1"/>
  <c r="R1571" i="1"/>
  <c r="R1584" i="1"/>
  <c r="R1597" i="1"/>
  <c r="R1610" i="1"/>
  <c r="R1623" i="1"/>
  <c r="R1636" i="1"/>
  <c r="R1649" i="1"/>
  <c r="R1662" i="1"/>
  <c r="R1675" i="1"/>
  <c r="R1688" i="1"/>
  <c r="R1701" i="1"/>
  <c r="R1714" i="1"/>
  <c r="R1727" i="1"/>
  <c r="R1740" i="1"/>
  <c r="R1753" i="1"/>
  <c r="R1766" i="1"/>
  <c r="R1779" i="1"/>
  <c r="R1792" i="1"/>
  <c r="R1805" i="1"/>
  <c r="R1818" i="1"/>
  <c r="R1831" i="1"/>
  <c r="R1844" i="1"/>
  <c r="R1857" i="1"/>
  <c r="R1870" i="1"/>
  <c r="R1883" i="1"/>
  <c r="R1896" i="1"/>
  <c r="R1909" i="1"/>
  <c r="R1922" i="1"/>
  <c r="R1935" i="1"/>
  <c r="R1948" i="1"/>
  <c r="R1961" i="1"/>
  <c r="R1974" i="1"/>
  <c r="R1987" i="1"/>
  <c r="R2000" i="1"/>
  <c r="R2013" i="1"/>
  <c r="R2026" i="1"/>
  <c r="R2039" i="1"/>
  <c r="R2052" i="1"/>
  <c r="R2065" i="1"/>
  <c r="R2078" i="1"/>
  <c r="R2091" i="1"/>
  <c r="R2104" i="1"/>
  <c r="R2117" i="1"/>
  <c r="R2130" i="1"/>
  <c r="R2143" i="1"/>
  <c r="R2156" i="1"/>
  <c r="R2169" i="1"/>
  <c r="R2182" i="1"/>
  <c r="R2195" i="1"/>
  <c r="R2208" i="1"/>
  <c r="R2221" i="1"/>
  <c r="R2234" i="1"/>
  <c r="R2247" i="1"/>
  <c r="R2260" i="1"/>
  <c r="R2273" i="1"/>
  <c r="R2286" i="1"/>
  <c r="R2299" i="1"/>
  <c r="R2312" i="1"/>
  <c r="R2325" i="1"/>
  <c r="R2338" i="1"/>
  <c r="R2351" i="1"/>
  <c r="R2364" i="1"/>
  <c r="R2377" i="1"/>
  <c r="R2390" i="1"/>
  <c r="R2403" i="1"/>
  <c r="R2416" i="1"/>
  <c r="R2429" i="1"/>
  <c r="R2442" i="1"/>
  <c r="R2455" i="1"/>
  <c r="R2468" i="1"/>
  <c r="R2481" i="1"/>
  <c r="R2494" i="1"/>
  <c r="R2507" i="1"/>
  <c r="R2520" i="1"/>
  <c r="R2533" i="1"/>
  <c r="R2546" i="1"/>
  <c r="R2559" i="1"/>
  <c r="R2572" i="1"/>
  <c r="R2585" i="1"/>
  <c r="R2598" i="1"/>
  <c r="R2611" i="1"/>
  <c r="R2624" i="1"/>
  <c r="R2637" i="1"/>
  <c r="R2650" i="1"/>
  <c r="R2663" i="1"/>
  <c r="R2676" i="1"/>
  <c r="R2689" i="1"/>
  <c r="R2702" i="1"/>
  <c r="R2715" i="1"/>
  <c r="R2728" i="1"/>
  <c r="R2741" i="1"/>
  <c r="R2754" i="1"/>
  <c r="R2767" i="1"/>
  <c r="R2780" i="1"/>
  <c r="R2793" i="1"/>
  <c r="R2806" i="1"/>
  <c r="R2819" i="1"/>
  <c r="R2832" i="1"/>
  <c r="R2845" i="1"/>
  <c r="R2858" i="1"/>
  <c r="R2871" i="1"/>
  <c r="R2884" i="1"/>
  <c r="R2897" i="1"/>
  <c r="R2910" i="1"/>
  <c r="R2923" i="1"/>
  <c r="R2936" i="1"/>
  <c r="R2949" i="1"/>
  <c r="R2962" i="1"/>
  <c r="R2975" i="1"/>
  <c r="R2988" i="1"/>
  <c r="R3001" i="1"/>
  <c r="R3014" i="1"/>
  <c r="R3027" i="1"/>
  <c r="R3040" i="1"/>
  <c r="R3053" i="1"/>
  <c r="R3066" i="1"/>
  <c r="R3079" i="1"/>
  <c r="R3092" i="1"/>
  <c r="R3105" i="1"/>
  <c r="R3118" i="1"/>
  <c r="R3131" i="1"/>
  <c r="R3144" i="1"/>
  <c r="R3157" i="1"/>
  <c r="R3170" i="1"/>
  <c r="R3183" i="1"/>
  <c r="R3196" i="1"/>
  <c r="R3209" i="1"/>
  <c r="R3222" i="1"/>
  <c r="R3235" i="1"/>
  <c r="R3248" i="1"/>
  <c r="R3261" i="1"/>
  <c r="R12" i="1"/>
  <c r="R25" i="1"/>
  <c r="R38" i="1"/>
  <c r="R51" i="1"/>
  <c r="R64" i="1"/>
  <c r="R77" i="1"/>
  <c r="R90" i="1"/>
  <c r="R103" i="1"/>
  <c r="R116" i="1"/>
  <c r="R129" i="1"/>
  <c r="R142" i="1"/>
  <c r="R155" i="1"/>
  <c r="R168" i="1"/>
  <c r="R181" i="1"/>
  <c r="R194" i="1"/>
  <c r="R207" i="1"/>
  <c r="R220" i="1"/>
  <c r="R233" i="1"/>
  <c r="R246" i="1"/>
  <c r="R259" i="1"/>
  <c r="R272" i="1"/>
  <c r="R285" i="1"/>
  <c r="R298" i="1"/>
  <c r="R311" i="1"/>
  <c r="R324" i="1"/>
  <c r="R337" i="1"/>
  <c r="R350" i="1"/>
  <c r="R363" i="1"/>
  <c r="R376" i="1"/>
  <c r="R389" i="1"/>
  <c r="R402" i="1"/>
  <c r="R415" i="1"/>
  <c r="R428" i="1"/>
  <c r="R441" i="1"/>
  <c r="R454" i="1"/>
  <c r="R467" i="1"/>
  <c r="R480" i="1"/>
  <c r="R493" i="1"/>
  <c r="R506" i="1"/>
  <c r="R519" i="1"/>
  <c r="R532" i="1"/>
  <c r="R545" i="1"/>
  <c r="R558" i="1"/>
  <c r="R571" i="1"/>
  <c r="R584" i="1"/>
  <c r="R597" i="1"/>
  <c r="R610" i="1"/>
  <c r="R623" i="1"/>
  <c r="R636" i="1"/>
  <c r="R649" i="1"/>
  <c r="R662" i="1"/>
  <c r="R675" i="1"/>
  <c r="R688" i="1"/>
  <c r="R701" i="1"/>
  <c r="R714" i="1"/>
  <c r="R727" i="1"/>
  <c r="R740" i="1"/>
  <c r="R753" i="1"/>
  <c r="R766" i="1"/>
  <c r="R779" i="1"/>
  <c r="R792" i="1"/>
  <c r="R805" i="1"/>
  <c r="R818" i="1"/>
  <c r="R831" i="1"/>
  <c r="R844" i="1"/>
  <c r="R857" i="1"/>
  <c r="R870" i="1"/>
  <c r="R883" i="1"/>
  <c r="R896" i="1"/>
  <c r="R909" i="1"/>
  <c r="R922" i="1"/>
  <c r="R935" i="1"/>
  <c r="R948" i="1"/>
  <c r="R961" i="1"/>
  <c r="R974" i="1"/>
  <c r="R987" i="1"/>
  <c r="R1000" i="1"/>
  <c r="R1013" i="1"/>
  <c r="R1026" i="1"/>
  <c r="R1039" i="1"/>
  <c r="R1052" i="1"/>
  <c r="R1065" i="1"/>
  <c r="R1078" i="1"/>
  <c r="R1091" i="1"/>
  <c r="R1104" i="1"/>
  <c r="R1117" i="1"/>
  <c r="R1130" i="1"/>
  <c r="R1143" i="1"/>
  <c r="R1156" i="1"/>
  <c r="R1169" i="1"/>
  <c r="R1182" i="1"/>
  <c r="R1195" i="1"/>
  <c r="R1208" i="1"/>
  <c r="R1221" i="1"/>
  <c r="R1234" i="1"/>
  <c r="R1247" i="1"/>
  <c r="R1260" i="1"/>
  <c r="R1273" i="1"/>
  <c r="R1286" i="1"/>
  <c r="R1299" i="1"/>
  <c r="R1312" i="1"/>
  <c r="R1325" i="1"/>
  <c r="R1338" i="1"/>
  <c r="R1351" i="1"/>
  <c r="R1364" i="1"/>
  <c r="R1377" i="1"/>
  <c r="R1390" i="1"/>
  <c r="R1403" i="1"/>
  <c r="R1416" i="1"/>
  <c r="R1429" i="1"/>
  <c r="R1442" i="1"/>
  <c r="R1455" i="1"/>
  <c r="R1468" i="1"/>
  <c r="R1481" i="1"/>
  <c r="R1494" i="1"/>
  <c r="R1507" i="1"/>
  <c r="R1520" i="1"/>
  <c r="R1533" i="1"/>
  <c r="R1546" i="1"/>
  <c r="R1559" i="1"/>
  <c r="R1572" i="1"/>
  <c r="R1585" i="1"/>
  <c r="R1598" i="1"/>
  <c r="R1611" i="1"/>
  <c r="R1624" i="1"/>
  <c r="R1637" i="1"/>
  <c r="R1650" i="1"/>
  <c r="R1663" i="1"/>
  <c r="R1676" i="1"/>
  <c r="R1689" i="1"/>
  <c r="R1702" i="1"/>
  <c r="R1715" i="1"/>
  <c r="R1728" i="1"/>
  <c r="R1741" i="1"/>
  <c r="R1754" i="1"/>
  <c r="R1767" i="1"/>
  <c r="R1780" i="1"/>
  <c r="R1793" i="1"/>
  <c r="R1806" i="1"/>
  <c r="R1819" i="1"/>
  <c r="R1832" i="1"/>
  <c r="R1845" i="1"/>
  <c r="R1858" i="1"/>
  <c r="R1871" i="1"/>
  <c r="R1884" i="1"/>
  <c r="R1897" i="1"/>
  <c r="R1910" i="1"/>
  <c r="R1923" i="1"/>
  <c r="R1936" i="1"/>
  <c r="R1949" i="1"/>
  <c r="R1962" i="1"/>
  <c r="R1975" i="1"/>
  <c r="R1988" i="1"/>
  <c r="R2001" i="1"/>
  <c r="R2014" i="1"/>
  <c r="R2027" i="1"/>
  <c r="R2040" i="1"/>
  <c r="R2053" i="1"/>
  <c r="R2066" i="1"/>
  <c r="R2079" i="1"/>
  <c r="R2092" i="1"/>
  <c r="R2105" i="1"/>
  <c r="R2118" i="1"/>
  <c r="R2131" i="1"/>
  <c r="R2144" i="1"/>
  <c r="R2157" i="1"/>
  <c r="R2170" i="1"/>
  <c r="R2183" i="1"/>
  <c r="R2196" i="1"/>
  <c r="R2209" i="1"/>
  <c r="R2222" i="1"/>
  <c r="R2235" i="1"/>
  <c r="R2248" i="1"/>
  <c r="R2261" i="1"/>
  <c r="R2274" i="1"/>
  <c r="R2287" i="1"/>
  <c r="R2300" i="1"/>
  <c r="R2313" i="1"/>
  <c r="R2326" i="1"/>
  <c r="R2339" i="1"/>
  <c r="R2352" i="1"/>
  <c r="R2365" i="1"/>
  <c r="R2378" i="1"/>
  <c r="R2391" i="1"/>
  <c r="R2404" i="1"/>
  <c r="R2417" i="1"/>
  <c r="R2430" i="1"/>
  <c r="R2443" i="1"/>
  <c r="R2456" i="1"/>
  <c r="R2469" i="1"/>
  <c r="R2482" i="1"/>
  <c r="R2495" i="1"/>
  <c r="R2508" i="1"/>
  <c r="R2521" i="1"/>
  <c r="R2534" i="1"/>
  <c r="R2547" i="1"/>
  <c r="R2560" i="1"/>
  <c r="R2573" i="1"/>
  <c r="R2586" i="1"/>
  <c r="R2599" i="1"/>
  <c r="R2612" i="1"/>
  <c r="R2625" i="1"/>
  <c r="R2638" i="1"/>
  <c r="R2651" i="1"/>
  <c r="R2664" i="1"/>
  <c r="R2677" i="1"/>
  <c r="R2690" i="1"/>
  <c r="R2703" i="1"/>
  <c r="R2716" i="1"/>
  <c r="R2729" i="1"/>
  <c r="R2742" i="1"/>
  <c r="R2755" i="1"/>
  <c r="R2768" i="1"/>
  <c r="R2781" i="1"/>
  <c r="R2794" i="1"/>
  <c r="R2807" i="1"/>
  <c r="R2820" i="1"/>
  <c r="R2833" i="1"/>
  <c r="R2846" i="1"/>
  <c r="R2859" i="1"/>
  <c r="R2872" i="1"/>
  <c r="R2885" i="1"/>
  <c r="R2898" i="1"/>
  <c r="R2911" i="1"/>
  <c r="R2924" i="1"/>
  <c r="R2937" i="1"/>
  <c r="R2950" i="1"/>
  <c r="R2963" i="1"/>
  <c r="R2976" i="1"/>
  <c r="R2989" i="1"/>
  <c r="R3002" i="1"/>
  <c r="R3015" i="1"/>
  <c r="R3028" i="1"/>
  <c r="R3041" i="1"/>
  <c r="R3054" i="1"/>
  <c r="R3067" i="1"/>
  <c r="R3080" i="1"/>
  <c r="R3093" i="1"/>
  <c r="R3106" i="1"/>
  <c r="R3119" i="1"/>
  <c r="R3132" i="1"/>
  <c r="R3145" i="1"/>
  <c r="R3158" i="1"/>
  <c r="R3171" i="1"/>
  <c r="R3184" i="1"/>
  <c r="R3197" i="1"/>
  <c r="R3210" i="1"/>
  <c r="R3223" i="1"/>
  <c r="R3236" i="1"/>
  <c r="R3249" i="1"/>
  <c r="R3262" i="1"/>
  <c r="R13" i="1"/>
  <c r="R26" i="1"/>
  <c r="R39" i="1"/>
  <c r="R52" i="1"/>
  <c r="R65" i="1"/>
  <c r="R78" i="1"/>
  <c r="R91" i="1"/>
  <c r="R104" i="1"/>
  <c r="R117" i="1"/>
  <c r="R130" i="1"/>
  <c r="R143" i="1"/>
  <c r="R156" i="1"/>
  <c r="R169" i="1"/>
  <c r="R182" i="1"/>
  <c r="R195" i="1"/>
  <c r="R208" i="1"/>
  <c r="R221" i="1"/>
  <c r="R234" i="1"/>
  <c r="R247" i="1"/>
  <c r="R260" i="1"/>
  <c r="R273" i="1"/>
  <c r="R286" i="1"/>
  <c r="R299" i="1"/>
  <c r="R312" i="1"/>
  <c r="R325" i="1"/>
  <c r="R338" i="1"/>
  <c r="R351" i="1"/>
  <c r="R364" i="1"/>
  <c r="R377" i="1"/>
  <c r="R390" i="1"/>
  <c r="R403" i="1"/>
  <c r="R416" i="1"/>
  <c r="R429" i="1"/>
  <c r="R442" i="1"/>
  <c r="R455" i="1"/>
  <c r="R468" i="1"/>
  <c r="R481" i="1"/>
  <c r="R494" i="1"/>
  <c r="R507" i="1"/>
  <c r="R520" i="1"/>
  <c r="R533" i="1"/>
  <c r="R546" i="1"/>
  <c r="R559" i="1"/>
  <c r="R572" i="1"/>
  <c r="R585" i="1"/>
  <c r="R598" i="1"/>
  <c r="R611" i="1"/>
  <c r="R624" i="1"/>
  <c r="R637" i="1"/>
  <c r="R650" i="1"/>
  <c r="R663" i="1"/>
  <c r="R676" i="1"/>
  <c r="R689" i="1"/>
  <c r="R702" i="1"/>
  <c r="R715" i="1"/>
  <c r="R728" i="1"/>
  <c r="R741" i="1"/>
  <c r="R754" i="1"/>
  <c r="R767" i="1"/>
  <c r="R780" i="1"/>
  <c r="R793" i="1"/>
  <c r="R806" i="1"/>
  <c r="R819" i="1"/>
  <c r="R832" i="1"/>
  <c r="R845" i="1"/>
  <c r="R858" i="1"/>
  <c r="R871" i="1"/>
  <c r="R884" i="1"/>
  <c r="R897" i="1"/>
  <c r="R910" i="1"/>
  <c r="R923" i="1"/>
  <c r="R936" i="1"/>
  <c r="R949" i="1"/>
  <c r="R962" i="1"/>
  <c r="R975" i="1"/>
  <c r="R988" i="1"/>
  <c r="R1001" i="1"/>
  <c r="R1014" i="1"/>
  <c r="R1027" i="1"/>
  <c r="R1040" i="1"/>
  <c r="R1053" i="1"/>
  <c r="R1066" i="1"/>
  <c r="R1079" i="1"/>
  <c r="R1092" i="1"/>
  <c r="R1105" i="1"/>
  <c r="R1118" i="1"/>
  <c r="R1131" i="1"/>
  <c r="R1144" i="1"/>
  <c r="R1157" i="1"/>
  <c r="R1170" i="1"/>
  <c r="R1183" i="1"/>
  <c r="R1196" i="1"/>
  <c r="R1209" i="1"/>
  <c r="R1222" i="1"/>
  <c r="R1235" i="1"/>
  <c r="R1248" i="1"/>
  <c r="R1261" i="1"/>
  <c r="R1274" i="1"/>
  <c r="R1287" i="1"/>
  <c r="R1300" i="1"/>
  <c r="R1313" i="1"/>
  <c r="R1326" i="1"/>
  <c r="R1339" i="1"/>
  <c r="R1352" i="1"/>
  <c r="R1365" i="1"/>
  <c r="R1378" i="1"/>
  <c r="R1391" i="1"/>
  <c r="R1404" i="1"/>
  <c r="R1417" i="1"/>
  <c r="R1430" i="1"/>
  <c r="R1443" i="1"/>
  <c r="R1456" i="1"/>
  <c r="R1469" i="1"/>
  <c r="R1482" i="1"/>
  <c r="R1495" i="1"/>
  <c r="R1508" i="1"/>
  <c r="R1521" i="1"/>
  <c r="R1534" i="1"/>
  <c r="R1547" i="1"/>
  <c r="R1560" i="1"/>
  <c r="R1573" i="1"/>
  <c r="R1586" i="1"/>
  <c r="R1599" i="1"/>
  <c r="R1612" i="1"/>
  <c r="R1625" i="1"/>
  <c r="R1638" i="1"/>
  <c r="R1651" i="1"/>
  <c r="R1664" i="1"/>
  <c r="R1677" i="1"/>
  <c r="R1690" i="1"/>
  <c r="R1703" i="1"/>
  <c r="R1716" i="1"/>
  <c r="R1729" i="1"/>
  <c r="R1742" i="1"/>
  <c r="R1755" i="1"/>
  <c r="R1768" i="1"/>
  <c r="R1781" i="1"/>
  <c r="R1794" i="1"/>
  <c r="R1807" i="1"/>
  <c r="R1820" i="1"/>
  <c r="R1833" i="1"/>
  <c r="R1846" i="1"/>
  <c r="R1859" i="1"/>
  <c r="R1872" i="1"/>
  <c r="R1885" i="1"/>
  <c r="R1898" i="1"/>
  <c r="R1911" i="1"/>
  <c r="R1924" i="1"/>
  <c r="R1937" i="1"/>
  <c r="R1950" i="1"/>
  <c r="R1963" i="1"/>
  <c r="R1976" i="1"/>
  <c r="R1989" i="1"/>
  <c r="R2002" i="1"/>
  <c r="R2015" i="1"/>
  <c r="R2028" i="1"/>
  <c r="R2041" i="1"/>
  <c r="R2054" i="1"/>
  <c r="R2067" i="1"/>
  <c r="R2080" i="1"/>
  <c r="R2093" i="1"/>
  <c r="R2106" i="1"/>
  <c r="R2119" i="1"/>
  <c r="R2132" i="1"/>
  <c r="R2145" i="1"/>
  <c r="R2158" i="1"/>
  <c r="R2171" i="1"/>
  <c r="R2184" i="1"/>
  <c r="R2197" i="1"/>
  <c r="R2210" i="1"/>
  <c r="R2223" i="1"/>
  <c r="R2236" i="1"/>
  <c r="R2249" i="1"/>
  <c r="R2262" i="1"/>
  <c r="R2275" i="1"/>
  <c r="R2288" i="1"/>
  <c r="R2301" i="1"/>
  <c r="R2314" i="1"/>
  <c r="R2327" i="1"/>
  <c r="R2340" i="1"/>
  <c r="R2353" i="1"/>
  <c r="R2366" i="1"/>
  <c r="R2379" i="1"/>
  <c r="R2392" i="1"/>
  <c r="R2405" i="1"/>
  <c r="R2418" i="1"/>
  <c r="R2431" i="1"/>
  <c r="R2444" i="1"/>
  <c r="R2457" i="1"/>
  <c r="R2470" i="1"/>
  <c r="R2483" i="1"/>
  <c r="R2496" i="1"/>
  <c r="R2509" i="1"/>
  <c r="R2522" i="1"/>
  <c r="R2535" i="1"/>
  <c r="R2548" i="1"/>
  <c r="R2561" i="1"/>
  <c r="R2574" i="1"/>
  <c r="R2587" i="1"/>
  <c r="R2600" i="1"/>
  <c r="R2613" i="1"/>
  <c r="R2626" i="1"/>
  <c r="R2639" i="1"/>
  <c r="R2652" i="1"/>
  <c r="R2665" i="1"/>
  <c r="R2678" i="1"/>
  <c r="R2691" i="1"/>
  <c r="R2704" i="1"/>
  <c r="R2717" i="1"/>
  <c r="R2730" i="1"/>
  <c r="R2743" i="1"/>
  <c r="R2756" i="1"/>
  <c r="R2769" i="1"/>
  <c r="R2782" i="1"/>
  <c r="R2795" i="1"/>
  <c r="R2808" i="1"/>
  <c r="R2821" i="1"/>
  <c r="R2834" i="1"/>
  <c r="R2847" i="1"/>
  <c r="R2860" i="1"/>
  <c r="R2873" i="1"/>
  <c r="R2886" i="1"/>
  <c r="R2899" i="1"/>
  <c r="R2912" i="1"/>
  <c r="R2925" i="1"/>
  <c r="R2938" i="1"/>
  <c r="R2951" i="1"/>
  <c r="R2964" i="1"/>
  <c r="R2977" i="1"/>
  <c r="R2990" i="1"/>
  <c r="R3003" i="1"/>
  <c r="R3016" i="1"/>
  <c r="R3029" i="1"/>
  <c r="R3042" i="1"/>
  <c r="R3055" i="1"/>
  <c r="R3068" i="1"/>
  <c r="R3081" i="1"/>
  <c r="R3094" i="1"/>
  <c r="R3107" i="1"/>
  <c r="R3120" i="1"/>
  <c r="R3133" i="1"/>
  <c r="R3146" i="1"/>
  <c r="R3159" i="1"/>
  <c r="R3172" i="1"/>
  <c r="R3185" i="1"/>
  <c r="R3198" i="1"/>
  <c r="R3211" i="1"/>
  <c r="R3224" i="1"/>
  <c r="R3237" i="1"/>
  <c r="R3250" i="1"/>
  <c r="R3263" i="1"/>
  <c r="R14" i="1"/>
  <c r="R27" i="1"/>
  <c r="R40" i="1"/>
  <c r="R53" i="1"/>
  <c r="R66" i="1"/>
  <c r="R79" i="1"/>
  <c r="R92" i="1"/>
  <c r="R105" i="1"/>
  <c r="R118" i="1"/>
  <c r="R131" i="1"/>
  <c r="R144" i="1"/>
  <c r="R157" i="1"/>
  <c r="R170" i="1"/>
  <c r="R183" i="1"/>
  <c r="R196" i="1"/>
  <c r="R209" i="1"/>
  <c r="R222" i="1"/>
  <c r="R235" i="1"/>
  <c r="R248" i="1"/>
  <c r="R261" i="1"/>
  <c r="R274" i="1"/>
  <c r="R287" i="1"/>
  <c r="R300" i="1"/>
  <c r="R313" i="1"/>
  <c r="R326" i="1"/>
  <c r="R339" i="1"/>
  <c r="R352" i="1"/>
  <c r="R365" i="1"/>
  <c r="R378" i="1"/>
  <c r="R391" i="1"/>
  <c r="R404" i="1"/>
  <c r="R417" i="1"/>
  <c r="R430" i="1"/>
  <c r="R443" i="1"/>
  <c r="R456" i="1"/>
  <c r="R469" i="1"/>
  <c r="R482" i="1"/>
  <c r="R495" i="1"/>
  <c r="R508" i="1"/>
  <c r="R521" i="1"/>
  <c r="R534" i="1"/>
  <c r="R547" i="1"/>
  <c r="R560" i="1"/>
  <c r="R573" i="1"/>
  <c r="R586" i="1"/>
  <c r="R599" i="1"/>
  <c r="R612" i="1"/>
  <c r="R625" i="1"/>
  <c r="R638" i="1"/>
  <c r="R651" i="1"/>
  <c r="R664" i="1"/>
  <c r="R677" i="1"/>
  <c r="R690" i="1"/>
  <c r="R703" i="1"/>
  <c r="R716" i="1"/>
  <c r="R729" i="1"/>
  <c r="R742" i="1"/>
  <c r="R755" i="1"/>
  <c r="R768" i="1"/>
  <c r="R781" i="1"/>
  <c r="R794" i="1"/>
  <c r="R807" i="1"/>
  <c r="R820" i="1"/>
  <c r="R833" i="1"/>
  <c r="R846" i="1"/>
  <c r="R859" i="1"/>
  <c r="R872" i="1"/>
  <c r="R885" i="1"/>
  <c r="R898" i="1"/>
  <c r="R911" i="1"/>
  <c r="R924" i="1"/>
  <c r="R937" i="1"/>
  <c r="R950" i="1"/>
  <c r="R963" i="1"/>
  <c r="R976" i="1"/>
  <c r="R989" i="1"/>
  <c r="R1002" i="1"/>
  <c r="R1015" i="1"/>
  <c r="R1028" i="1"/>
  <c r="R1041" i="1"/>
  <c r="R1054" i="1"/>
  <c r="R1067" i="1"/>
  <c r="R1080" i="1"/>
  <c r="R1093" i="1"/>
  <c r="R1106" i="1"/>
  <c r="R1119" i="1"/>
  <c r="R1132" i="1"/>
  <c r="R1145" i="1"/>
  <c r="R1158" i="1"/>
  <c r="R1171" i="1"/>
  <c r="R1184" i="1"/>
  <c r="R1197" i="1"/>
  <c r="R1210" i="1"/>
  <c r="R1223" i="1"/>
  <c r="R1236" i="1"/>
  <c r="R1249" i="1"/>
  <c r="R1262" i="1"/>
  <c r="R1275" i="1"/>
  <c r="R1288" i="1"/>
  <c r="R1301" i="1"/>
  <c r="R1314" i="1"/>
  <c r="R1327" i="1"/>
  <c r="R1340" i="1"/>
  <c r="R1353" i="1"/>
  <c r="R1366" i="1"/>
  <c r="R1379" i="1"/>
  <c r="R1392" i="1"/>
  <c r="R1405" i="1"/>
  <c r="R1418" i="1"/>
  <c r="R1431" i="1"/>
  <c r="R1444" i="1"/>
  <c r="R1457" i="1"/>
  <c r="R1470" i="1"/>
  <c r="R1483" i="1"/>
  <c r="R1496" i="1"/>
  <c r="R1509" i="1"/>
  <c r="R1522" i="1"/>
  <c r="R1535" i="1"/>
  <c r="R1548" i="1"/>
  <c r="R1561" i="1"/>
  <c r="R1574" i="1"/>
  <c r="R1587" i="1"/>
  <c r="R1600" i="1"/>
  <c r="R1613" i="1"/>
  <c r="R1626" i="1"/>
  <c r="R1639" i="1"/>
  <c r="R1652" i="1"/>
  <c r="R1665" i="1"/>
  <c r="R1678" i="1"/>
  <c r="R1691" i="1"/>
  <c r="R1704" i="1"/>
  <c r="R1717" i="1"/>
  <c r="R1730" i="1"/>
  <c r="R1743" i="1"/>
  <c r="R1756" i="1"/>
  <c r="R1769" i="1"/>
  <c r="R1782" i="1"/>
  <c r="R1795" i="1"/>
  <c r="R1808" i="1"/>
  <c r="R1821" i="1"/>
  <c r="R1834" i="1"/>
  <c r="R1847" i="1"/>
  <c r="R1860" i="1"/>
  <c r="R1873" i="1"/>
  <c r="R1886" i="1"/>
  <c r="R1899" i="1"/>
  <c r="R1912" i="1"/>
  <c r="R1925" i="1"/>
  <c r="R1938" i="1"/>
  <c r="R1951" i="1"/>
  <c r="R1964" i="1"/>
  <c r="R1977" i="1"/>
  <c r="R1990" i="1"/>
  <c r="R2003" i="1"/>
  <c r="R2016" i="1"/>
  <c r="R2029" i="1"/>
  <c r="R2042" i="1"/>
  <c r="R2055" i="1"/>
  <c r="R2068" i="1"/>
  <c r="R2081" i="1"/>
  <c r="R2094" i="1"/>
  <c r="R2107" i="1"/>
  <c r="R2120" i="1"/>
  <c r="R2133" i="1"/>
  <c r="R2146" i="1"/>
  <c r="R2159" i="1"/>
  <c r="R2172" i="1"/>
  <c r="R2185" i="1"/>
  <c r="R2198" i="1"/>
  <c r="R2211" i="1"/>
  <c r="R2224" i="1"/>
  <c r="R2237" i="1"/>
  <c r="R2250" i="1"/>
  <c r="R2263" i="1"/>
  <c r="R2276" i="1"/>
  <c r="R2289" i="1"/>
  <c r="R2302" i="1"/>
  <c r="R2315" i="1"/>
  <c r="R2328" i="1"/>
  <c r="R2341" i="1"/>
  <c r="R2354" i="1"/>
  <c r="R2367" i="1"/>
  <c r="R2380" i="1"/>
  <c r="R2393" i="1"/>
  <c r="R2406" i="1"/>
  <c r="R2419" i="1"/>
  <c r="R2432" i="1"/>
  <c r="R2445" i="1"/>
  <c r="R2458" i="1"/>
  <c r="R2471" i="1"/>
  <c r="R2484" i="1"/>
  <c r="R2497" i="1"/>
  <c r="R2510" i="1"/>
  <c r="R2523" i="1"/>
  <c r="R2536" i="1"/>
  <c r="R2549" i="1"/>
  <c r="R2562" i="1"/>
  <c r="R2575" i="1"/>
  <c r="R2588" i="1"/>
  <c r="R2601" i="1"/>
  <c r="R2614" i="1"/>
  <c r="R2627" i="1"/>
  <c r="R2640" i="1"/>
  <c r="R2653" i="1"/>
  <c r="R2666" i="1"/>
  <c r="R2679" i="1"/>
  <c r="R2692" i="1"/>
  <c r="R2705" i="1"/>
  <c r="R2718" i="1"/>
  <c r="R2731" i="1"/>
  <c r="R2744" i="1"/>
  <c r="R2757" i="1"/>
  <c r="R2770" i="1"/>
  <c r="R2783" i="1"/>
  <c r="R2796" i="1"/>
  <c r="R2809" i="1"/>
  <c r="R2822" i="1"/>
  <c r="R2835" i="1"/>
  <c r="R2848" i="1"/>
  <c r="R2861" i="1"/>
  <c r="R2874" i="1"/>
  <c r="R2887" i="1"/>
  <c r="R2900" i="1"/>
  <c r="R2913" i="1"/>
  <c r="R2926" i="1"/>
  <c r="R2939" i="1"/>
  <c r="R2952" i="1"/>
  <c r="R2965" i="1"/>
  <c r="R2978" i="1"/>
  <c r="R2991" i="1"/>
  <c r="R3004" i="1"/>
  <c r="R3017" i="1"/>
  <c r="R3030" i="1"/>
  <c r="R3043" i="1"/>
  <c r="R3056" i="1"/>
  <c r="R3069" i="1"/>
  <c r="R3082" i="1"/>
  <c r="R3095" i="1"/>
  <c r="R3108" i="1"/>
  <c r="R3121" i="1"/>
  <c r="R3134" i="1"/>
  <c r="R3147" i="1"/>
  <c r="R3160" i="1"/>
  <c r="R3173" i="1"/>
  <c r="R3186" i="1"/>
  <c r="R3199" i="1"/>
  <c r="R3212" i="1"/>
  <c r="R3225" i="1"/>
  <c r="R3238" i="1"/>
  <c r="R3251" i="1"/>
  <c r="R3264" i="1"/>
  <c r="Q2" i="1"/>
  <c r="Q15" i="1"/>
  <c r="Q28" i="1"/>
  <c r="Q41" i="1"/>
  <c r="Q54" i="1"/>
  <c r="Q67" i="1"/>
  <c r="Q80" i="1"/>
  <c r="Q93" i="1"/>
  <c r="Q106" i="1"/>
  <c r="Q119" i="1"/>
  <c r="Q132" i="1"/>
  <c r="Q145" i="1"/>
  <c r="Q158" i="1"/>
  <c r="Q171" i="1"/>
  <c r="Q184" i="1"/>
  <c r="Q197" i="1"/>
  <c r="Q210" i="1"/>
  <c r="Q223" i="1"/>
  <c r="Q236" i="1"/>
  <c r="Q249" i="1"/>
  <c r="Q262" i="1"/>
  <c r="Q275" i="1"/>
  <c r="Q288" i="1"/>
  <c r="Q301" i="1"/>
  <c r="Q314" i="1"/>
  <c r="Q327" i="1"/>
  <c r="Q340" i="1"/>
  <c r="Q353" i="1"/>
  <c r="Q366" i="1"/>
  <c r="Q379" i="1"/>
  <c r="Q392" i="1"/>
  <c r="Q405" i="1"/>
  <c r="Q418" i="1"/>
  <c r="Q431" i="1"/>
  <c r="Q444" i="1"/>
  <c r="Q457" i="1"/>
  <c r="Q470" i="1"/>
  <c r="Q483" i="1"/>
  <c r="Q496" i="1"/>
  <c r="Q509" i="1"/>
  <c r="Q522" i="1"/>
  <c r="Q535" i="1"/>
  <c r="Q548" i="1"/>
  <c r="Q561" i="1"/>
  <c r="Q574" i="1"/>
  <c r="Q587" i="1"/>
  <c r="Q600" i="1"/>
  <c r="Q613" i="1"/>
  <c r="Q626" i="1"/>
  <c r="Q639" i="1"/>
  <c r="Q652" i="1"/>
  <c r="Q665" i="1"/>
  <c r="Q678" i="1"/>
  <c r="Q691" i="1"/>
  <c r="Q704" i="1"/>
  <c r="Q717" i="1"/>
  <c r="Q730" i="1"/>
  <c r="Q743" i="1"/>
  <c r="Q756" i="1"/>
  <c r="Q769" i="1"/>
  <c r="Q782" i="1"/>
  <c r="Q795" i="1"/>
  <c r="Q808" i="1"/>
  <c r="Q821" i="1"/>
  <c r="Q834" i="1"/>
  <c r="Q847" i="1"/>
  <c r="Q860" i="1"/>
  <c r="Q873" i="1"/>
  <c r="Q886" i="1"/>
  <c r="Q899" i="1"/>
  <c r="Q912" i="1"/>
  <c r="Q925" i="1"/>
  <c r="Q938" i="1"/>
  <c r="Q951" i="1"/>
  <c r="Q964" i="1"/>
  <c r="Q977" i="1"/>
  <c r="Q990" i="1"/>
  <c r="Q1003" i="1"/>
  <c r="Q1016" i="1"/>
  <c r="Q1029" i="1"/>
  <c r="Q1042" i="1"/>
  <c r="Q1055" i="1"/>
  <c r="Q1068" i="1"/>
  <c r="Q1081" i="1"/>
  <c r="Q1094" i="1"/>
  <c r="Q1107" i="1"/>
  <c r="Q1120" i="1"/>
  <c r="Q1133" i="1"/>
  <c r="Q1146" i="1"/>
  <c r="Q1159" i="1"/>
  <c r="Q1172" i="1"/>
  <c r="Q1185" i="1"/>
  <c r="Q1198" i="1"/>
  <c r="Q1211" i="1"/>
  <c r="Q1224" i="1"/>
  <c r="Q1237" i="1"/>
  <c r="Q1250" i="1"/>
  <c r="Q1263" i="1"/>
  <c r="Q1276" i="1"/>
  <c r="Q1289" i="1"/>
  <c r="Q1302" i="1"/>
  <c r="Q1315" i="1"/>
  <c r="Q1328" i="1"/>
  <c r="Q1341" i="1"/>
  <c r="Q1354" i="1"/>
  <c r="Q1367" i="1"/>
  <c r="Q1380" i="1"/>
  <c r="Q1393" i="1"/>
  <c r="Q1406" i="1"/>
  <c r="Q1419" i="1"/>
  <c r="Q1432" i="1"/>
  <c r="Q1445" i="1"/>
  <c r="Q1458" i="1"/>
  <c r="Q1471" i="1"/>
  <c r="Q1484" i="1"/>
  <c r="Q1497" i="1"/>
  <c r="Q1510" i="1"/>
  <c r="Q1523" i="1"/>
  <c r="Q1536" i="1"/>
  <c r="Q1549" i="1"/>
  <c r="Q1562" i="1"/>
  <c r="Q1575" i="1"/>
  <c r="Q1588" i="1"/>
  <c r="Q1601" i="1"/>
  <c r="Q1614" i="1"/>
  <c r="Q1627" i="1"/>
  <c r="Q1640" i="1"/>
  <c r="Q1653" i="1"/>
  <c r="Q1666" i="1"/>
  <c r="Q1679" i="1"/>
  <c r="Q1692" i="1"/>
  <c r="Q1705" i="1"/>
  <c r="Q1718" i="1"/>
  <c r="Q1731" i="1"/>
  <c r="Q1744" i="1"/>
  <c r="Q1757" i="1"/>
  <c r="Q1770" i="1"/>
  <c r="Q1783" i="1"/>
  <c r="Q1796" i="1"/>
  <c r="Q1809" i="1"/>
  <c r="Q1822" i="1"/>
  <c r="Q1835" i="1"/>
  <c r="Q1848" i="1"/>
  <c r="Q1861" i="1"/>
  <c r="Q1874" i="1"/>
  <c r="Q1887" i="1"/>
  <c r="Q1900" i="1"/>
  <c r="Q1913" i="1"/>
  <c r="Q1926" i="1"/>
  <c r="Q1939" i="1"/>
  <c r="Q1952" i="1"/>
  <c r="Q1965" i="1"/>
  <c r="Q1978" i="1"/>
  <c r="Q1991" i="1"/>
  <c r="Q2004" i="1"/>
  <c r="Q2017" i="1"/>
  <c r="Q2030" i="1"/>
  <c r="Q2043" i="1"/>
  <c r="Q2056" i="1"/>
  <c r="Q2069" i="1"/>
  <c r="Q2082" i="1"/>
  <c r="Q2095" i="1"/>
  <c r="Q2108" i="1"/>
  <c r="Q2121" i="1"/>
  <c r="Q2134" i="1"/>
  <c r="Q2147" i="1"/>
  <c r="Q2160" i="1"/>
  <c r="Q2173" i="1"/>
  <c r="Q2186" i="1"/>
  <c r="Q2199" i="1"/>
  <c r="Q2212" i="1"/>
  <c r="Q2225" i="1"/>
  <c r="Q2238" i="1"/>
  <c r="Q2251" i="1"/>
  <c r="Q2264" i="1"/>
  <c r="Q2277" i="1"/>
  <c r="Q2290" i="1"/>
  <c r="Q2303" i="1"/>
  <c r="Q2316" i="1"/>
  <c r="Q2329" i="1"/>
  <c r="Q2342" i="1"/>
  <c r="Q2355" i="1"/>
  <c r="Q2368" i="1"/>
  <c r="Q2381" i="1"/>
  <c r="Q2394" i="1"/>
  <c r="Q2407" i="1"/>
  <c r="Q2420" i="1"/>
  <c r="Q2433" i="1"/>
  <c r="Q2446" i="1"/>
  <c r="Q2459" i="1"/>
  <c r="Q2472" i="1"/>
  <c r="Q2485" i="1"/>
  <c r="Q2498" i="1"/>
  <c r="Q2511" i="1"/>
  <c r="Q2524" i="1"/>
  <c r="Q2537" i="1"/>
  <c r="Q2550" i="1"/>
  <c r="Q2563" i="1"/>
  <c r="Q2576" i="1"/>
  <c r="Q2589" i="1"/>
  <c r="Q2602" i="1"/>
  <c r="Q2615" i="1"/>
  <c r="Q2628" i="1"/>
  <c r="Q2641" i="1"/>
  <c r="Q2654" i="1"/>
  <c r="Q2667" i="1"/>
  <c r="Q2680" i="1"/>
  <c r="Q2693" i="1"/>
  <c r="Q2706" i="1"/>
  <c r="Q2719" i="1"/>
  <c r="Q2732" i="1"/>
  <c r="Q2745" i="1"/>
  <c r="Q2758" i="1"/>
  <c r="Q2771" i="1"/>
  <c r="Q2784" i="1"/>
  <c r="Q2797" i="1"/>
  <c r="Q2810" i="1"/>
  <c r="Q2823" i="1"/>
  <c r="Q2836" i="1"/>
  <c r="Q2849" i="1"/>
  <c r="Q2862" i="1"/>
  <c r="Q2875" i="1"/>
  <c r="Q2888" i="1"/>
  <c r="Q2901" i="1"/>
  <c r="Q2914" i="1"/>
  <c r="Q2927" i="1"/>
  <c r="Q2940" i="1"/>
  <c r="Q2953" i="1"/>
  <c r="Q2966" i="1"/>
  <c r="Q2979" i="1"/>
  <c r="Q2992" i="1"/>
  <c r="Q3005" i="1"/>
  <c r="Q3018" i="1"/>
  <c r="Q3031" i="1"/>
  <c r="Q3044" i="1"/>
  <c r="Q3057" i="1"/>
  <c r="Q3070" i="1"/>
  <c r="Q3083" i="1"/>
  <c r="Q3096" i="1"/>
  <c r="Q3109" i="1"/>
  <c r="Q3122" i="1"/>
  <c r="Q3135" i="1"/>
  <c r="Q3148" i="1"/>
  <c r="Q3161" i="1"/>
  <c r="Q3174" i="1"/>
  <c r="Q3187" i="1"/>
  <c r="Q3200" i="1"/>
  <c r="Q3213" i="1"/>
  <c r="Q3226" i="1"/>
  <c r="Q3239" i="1"/>
  <c r="Q3252" i="1"/>
  <c r="Q3" i="1"/>
  <c r="Q16" i="1"/>
  <c r="Q29" i="1"/>
  <c r="Q42" i="1"/>
  <c r="Q55" i="1"/>
  <c r="Q68" i="1"/>
  <c r="Q81" i="1"/>
  <c r="Q94" i="1"/>
  <c r="Q107" i="1"/>
  <c r="Q120" i="1"/>
  <c r="Q133" i="1"/>
  <c r="Q146" i="1"/>
  <c r="Q159" i="1"/>
  <c r="Q172" i="1"/>
  <c r="Q185" i="1"/>
  <c r="Q198" i="1"/>
  <c r="Q211" i="1"/>
  <c r="Q224" i="1"/>
  <c r="Q237" i="1"/>
  <c r="Q250" i="1"/>
  <c r="Q263" i="1"/>
  <c r="Q276" i="1"/>
  <c r="Q289" i="1"/>
  <c r="Q302" i="1"/>
  <c r="Q315" i="1"/>
  <c r="Q328" i="1"/>
  <c r="Q341" i="1"/>
  <c r="Q354" i="1"/>
  <c r="Q367" i="1"/>
  <c r="Q380" i="1"/>
  <c r="Q393" i="1"/>
  <c r="Q406" i="1"/>
  <c r="Q419" i="1"/>
  <c r="Q432" i="1"/>
  <c r="Q445" i="1"/>
  <c r="Q458" i="1"/>
  <c r="Q471" i="1"/>
  <c r="Q484" i="1"/>
  <c r="Q497" i="1"/>
  <c r="Q510" i="1"/>
  <c r="Q523" i="1"/>
  <c r="Q536" i="1"/>
  <c r="Q549" i="1"/>
  <c r="Q562" i="1"/>
  <c r="Q575" i="1"/>
  <c r="Q588" i="1"/>
  <c r="Q601" i="1"/>
  <c r="Q614" i="1"/>
  <c r="Q627" i="1"/>
  <c r="Q640" i="1"/>
  <c r="Q653" i="1"/>
  <c r="Q666" i="1"/>
  <c r="Q679" i="1"/>
  <c r="Q692" i="1"/>
  <c r="Q705" i="1"/>
  <c r="Q718" i="1"/>
  <c r="Q731" i="1"/>
  <c r="Q744" i="1"/>
  <c r="Q757" i="1"/>
  <c r="Q770" i="1"/>
  <c r="Q783" i="1"/>
  <c r="Q796" i="1"/>
  <c r="Q809" i="1"/>
  <c r="Q822" i="1"/>
  <c r="Q835" i="1"/>
  <c r="Q848" i="1"/>
  <c r="Q861" i="1"/>
  <c r="Q874" i="1"/>
  <c r="Q887" i="1"/>
  <c r="Q900" i="1"/>
  <c r="Q913" i="1"/>
  <c r="Q926" i="1"/>
  <c r="Q939" i="1"/>
  <c r="Q952" i="1"/>
  <c r="Q965" i="1"/>
  <c r="Q978" i="1"/>
  <c r="Q991" i="1"/>
  <c r="Q1004" i="1"/>
  <c r="Q1017" i="1"/>
  <c r="Q1030" i="1"/>
  <c r="Q1043" i="1"/>
  <c r="Q1056" i="1"/>
  <c r="Q1069" i="1"/>
  <c r="Q1082" i="1"/>
  <c r="Q1095" i="1"/>
  <c r="Q1108" i="1"/>
  <c r="Q1121" i="1"/>
  <c r="Q1134" i="1"/>
  <c r="Q1147" i="1"/>
  <c r="Q1160" i="1"/>
  <c r="Q1173" i="1"/>
  <c r="Q1186" i="1"/>
  <c r="Q1199" i="1"/>
  <c r="Q1212" i="1"/>
  <c r="Q1225" i="1"/>
  <c r="Q1238" i="1"/>
  <c r="Q1251" i="1"/>
  <c r="Q1264" i="1"/>
  <c r="Q1277" i="1"/>
  <c r="Q1290" i="1"/>
  <c r="Q1303" i="1"/>
  <c r="Q1316" i="1"/>
  <c r="Q1329" i="1"/>
  <c r="Q1342" i="1"/>
  <c r="Q1355" i="1"/>
  <c r="Q1368" i="1"/>
  <c r="Q1381" i="1"/>
  <c r="Q1394" i="1"/>
  <c r="Q1407" i="1"/>
  <c r="Q1420" i="1"/>
  <c r="Q1433" i="1"/>
  <c r="Q1446" i="1"/>
  <c r="Q1459" i="1"/>
  <c r="Q1472" i="1"/>
  <c r="Q1485" i="1"/>
  <c r="Q1498" i="1"/>
  <c r="Q1511" i="1"/>
  <c r="Q1524" i="1"/>
  <c r="Q1537" i="1"/>
  <c r="Q1550" i="1"/>
  <c r="Q1563" i="1"/>
  <c r="Q1576" i="1"/>
  <c r="Q1589" i="1"/>
  <c r="Q1602" i="1"/>
  <c r="Q1615" i="1"/>
  <c r="Q1628" i="1"/>
  <c r="Q1641" i="1"/>
  <c r="Q1654" i="1"/>
  <c r="Q1667" i="1"/>
  <c r="Q1680" i="1"/>
  <c r="Q1693" i="1"/>
  <c r="Q1706" i="1"/>
  <c r="Q1719" i="1"/>
  <c r="Q1732" i="1"/>
  <c r="Q1745" i="1"/>
  <c r="Q1758" i="1"/>
  <c r="Q1771" i="1"/>
  <c r="Q1784" i="1"/>
  <c r="Q1797" i="1"/>
  <c r="Q1810" i="1"/>
  <c r="Q1823" i="1"/>
  <c r="Q1836" i="1"/>
  <c r="Q1849" i="1"/>
  <c r="Q1862" i="1"/>
  <c r="Q1875" i="1"/>
  <c r="Q1888" i="1"/>
  <c r="Q1901" i="1"/>
  <c r="Q1914" i="1"/>
  <c r="Q1927" i="1"/>
  <c r="Q1940" i="1"/>
  <c r="Q1953" i="1"/>
  <c r="Q1966" i="1"/>
  <c r="Q1979" i="1"/>
  <c r="Q1992" i="1"/>
  <c r="Q2005" i="1"/>
  <c r="Q2018" i="1"/>
  <c r="Q2031" i="1"/>
  <c r="Q2044" i="1"/>
  <c r="Q2057" i="1"/>
  <c r="Q2070" i="1"/>
  <c r="Q2083" i="1"/>
  <c r="Q2096" i="1"/>
  <c r="Q2109" i="1"/>
  <c r="Q2122" i="1"/>
  <c r="Q2135" i="1"/>
  <c r="Q2148" i="1"/>
  <c r="Q2161" i="1"/>
  <c r="Q2174" i="1"/>
  <c r="Q2187" i="1"/>
  <c r="Q2200" i="1"/>
  <c r="Q2213" i="1"/>
  <c r="Q2226" i="1"/>
  <c r="Q2239" i="1"/>
  <c r="Q2252" i="1"/>
  <c r="Q2265" i="1"/>
  <c r="Q2278" i="1"/>
  <c r="Q2291" i="1"/>
  <c r="Q2304" i="1"/>
  <c r="Q2317" i="1"/>
  <c r="Q2330" i="1"/>
  <c r="Q2343" i="1"/>
  <c r="Q2356" i="1"/>
  <c r="Q2369" i="1"/>
  <c r="Q2382" i="1"/>
  <c r="Q2395" i="1"/>
  <c r="Q2408" i="1"/>
  <c r="Q2421" i="1"/>
  <c r="Q2434" i="1"/>
  <c r="Q2447" i="1"/>
  <c r="Q2460" i="1"/>
  <c r="Q2473" i="1"/>
  <c r="Q2486" i="1"/>
  <c r="Q2499" i="1"/>
  <c r="Q2512" i="1"/>
  <c r="Q2525" i="1"/>
  <c r="Q2538" i="1"/>
  <c r="Q2551" i="1"/>
  <c r="Q2564" i="1"/>
  <c r="Q2577" i="1"/>
  <c r="Q2590" i="1"/>
  <c r="Q2603" i="1"/>
  <c r="Q2616" i="1"/>
  <c r="Q2629" i="1"/>
  <c r="Q2642" i="1"/>
  <c r="Q2655" i="1"/>
  <c r="Q2668" i="1"/>
  <c r="Q2681" i="1"/>
  <c r="Q2694" i="1"/>
  <c r="Q2707" i="1"/>
  <c r="Q2720" i="1"/>
  <c r="Q2733" i="1"/>
  <c r="Q2746" i="1"/>
  <c r="Q2759" i="1"/>
  <c r="Q2772" i="1"/>
  <c r="Q2785" i="1"/>
  <c r="Q2798" i="1"/>
  <c r="Q2811" i="1"/>
  <c r="Q2824" i="1"/>
  <c r="Q2837" i="1"/>
  <c r="Q2850" i="1"/>
  <c r="Q2863" i="1"/>
  <c r="Q2876" i="1"/>
  <c r="Q2889" i="1"/>
  <c r="Q2902" i="1"/>
  <c r="Q2915" i="1"/>
  <c r="Q2928" i="1"/>
  <c r="Q2941" i="1"/>
  <c r="Q2954" i="1"/>
  <c r="Q2967" i="1"/>
  <c r="Q2980" i="1"/>
  <c r="Q2993" i="1"/>
  <c r="Q3006" i="1"/>
  <c r="Q3019" i="1"/>
  <c r="Q3032" i="1"/>
  <c r="Q3045" i="1"/>
  <c r="Q3058" i="1"/>
  <c r="Q3071" i="1"/>
  <c r="Q3084" i="1"/>
  <c r="Q3097" i="1"/>
  <c r="Q3110" i="1"/>
  <c r="Q3123" i="1"/>
  <c r="Q3136" i="1"/>
  <c r="Q3149" i="1"/>
  <c r="Q3162" i="1"/>
  <c r="Q3175" i="1"/>
  <c r="Q3188" i="1"/>
  <c r="Q3201" i="1"/>
  <c r="Q3214" i="1"/>
  <c r="Q3227" i="1"/>
  <c r="Q3240" i="1"/>
  <c r="Q3253" i="1"/>
  <c r="Q4" i="1"/>
  <c r="Q17" i="1"/>
  <c r="Q30" i="1"/>
  <c r="Q43" i="1"/>
  <c r="Q56" i="1"/>
  <c r="Q69" i="1"/>
  <c r="Q82" i="1"/>
  <c r="Q95" i="1"/>
  <c r="Q108" i="1"/>
  <c r="Q121" i="1"/>
  <c r="Q134" i="1"/>
  <c r="Q147" i="1"/>
  <c r="Q160" i="1"/>
  <c r="Q173" i="1"/>
  <c r="Q186" i="1"/>
  <c r="Q199" i="1"/>
  <c r="Q212" i="1"/>
  <c r="Q225" i="1"/>
  <c r="Q238" i="1"/>
  <c r="Q251" i="1"/>
  <c r="Q264" i="1"/>
  <c r="Q277" i="1"/>
  <c r="Q290" i="1"/>
  <c r="Q303" i="1"/>
  <c r="Q316" i="1"/>
  <c r="Q329" i="1"/>
  <c r="Q342" i="1"/>
  <c r="Q355" i="1"/>
  <c r="Q368" i="1"/>
  <c r="Q381" i="1"/>
  <c r="Q394" i="1"/>
  <c r="Q407" i="1"/>
  <c r="Q420" i="1"/>
  <c r="Q433" i="1"/>
  <c r="Q446" i="1"/>
  <c r="Q459" i="1"/>
  <c r="Q472" i="1"/>
  <c r="Q485" i="1"/>
  <c r="Q498" i="1"/>
  <c r="Q511" i="1"/>
  <c r="Q524" i="1"/>
  <c r="Q537" i="1"/>
  <c r="Q550" i="1"/>
  <c r="Q563" i="1"/>
  <c r="Q576" i="1"/>
  <c r="Q589" i="1"/>
  <c r="Q602" i="1"/>
  <c r="Q615" i="1"/>
  <c r="Q628" i="1"/>
  <c r="Q641" i="1"/>
  <c r="Q654" i="1"/>
  <c r="Q667" i="1"/>
  <c r="Q680" i="1"/>
  <c r="Q693" i="1"/>
  <c r="Q706" i="1"/>
  <c r="Q719" i="1"/>
  <c r="Q732" i="1"/>
  <c r="Q745" i="1"/>
  <c r="Q758" i="1"/>
  <c r="Q771" i="1"/>
  <c r="Q784" i="1"/>
  <c r="Q797" i="1"/>
  <c r="Q810" i="1"/>
  <c r="Q823" i="1"/>
  <c r="Q836" i="1"/>
  <c r="Q849" i="1"/>
  <c r="Q862" i="1"/>
  <c r="Q875" i="1"/>
  <c r="Q888" i="1"/>
  <c r="Q901" i="1"/>
  <c r="Q914" i="1"/>
  <c r="Q927" i="1"/>
  <c r="Q940" i="1"/>
  <c r="Q953" i="1"/>
  <c r="Q966" i="1"/>
  <c r="Q979" i="1"/>
  <c r="Q992" i="1"/>
  <c r="Q1005" i="1"/>
  <c r="Q1018" i="1"/>
  <c r="Q1031" i="1"/>
  <c r="Q1044" i="1"/>
  <c r="Q1057" i="1"/>
  <c r="Q1070" i="1"/>
  <c r="Q1083" i="1"/>
  <c r="Q1096" i="1"/>
  <c r="Q1109" i="1"/>
  <c r="Q1122" i="1"/>
  <c r="Q1135" i="1"/>
  <c r="Q1148" i="1"/>
  <c r="Q1161" i="1"/>
  <c r="Q1174" i="1"/>
  <c r="Q1187" i="1"/>
  <c r="Q1200" i="1"/>
  <c r="Q1213" i="1"/>
  <c r="Q1226" i="1"/>
  <c r="Q1239" i="1"/>
  <c r="Q1252" i="1"/>
  <c r="Q1265" i="1"/>
  <c r="Q1278" i="1"/>
  <c r="Q1291" i="1"/>
  <c r="Q1304" i="1"/>
  <c r="Q1317" i="1"/>
  <c r="Q1330" i="1"/>
  <c r="Q1343" i="1"/>
  <c r="Q1356" i="1"/>
  <c r="Q1369" i="1"/>
  <c r="Q1382" i="1"/>
  <c r="Q1395" i="1"/>
  <c r="Q1408" i="1"/>
  <c r="Q1421" i="1"/>
  <c r="Q1434" i="1"/>
  <c r="Q1447" i="1"/>
  <c r="Q1460" i="1"/>
  <c r="Q1473" i="1"/>
  <c r="Q1486" i="1"/>
  <c r="Q1499" i="1"/>
  <c r="Q1512" i="1"/>
  <c r="Q1525" i="1"/>
  <c r="Q1538" i="1"/>
  <c r="Q1551" i="1"/>
  <c r="Q1564" i="1"/>
  <c r="Q1577" i="1"/>
  <c r="Q1590" i="1"/>
  <c r="Q1603" i="1"/>
  <c r="Q1616" i="1"/>
  <c r="Q1629" i="1"/>
  <c r="Q1642" i="1"/>
  <c r="Q1655" i="1"/>
  <c r="Q1668" i="1"/>
  <c r="Q1681" i="1"/>
  <c r="Q1694" i="1"/>
  <c r="Q1707" i="1"/>
  <c r="Q1720" i="1"/>
  <c r="Q1733" i="1"/>
  <c r="Q1746" i="1"/>
  <c r="Q1759" i="1"/>
  <c r="Q1772" i="1"/>
  <c r="Q1785" i="1"/>
  <c r="Q1798" i="1"/>
  <c r="Q1811" i="1"/>
  <c r="Q1824" i="1"/>
  <c r="Q1837" i="1"/>
  <c r="Q1850" i="1"/>
  <c r="Q1863" i="1"/>
  <c r="Q1876" i="1"/>
  <c r="Q1889" i="1"/>
  <c r="Q1902" i="1"/>
  <c r="Q1915" i="1"/>
  <c r="Q1928" i="1"/>
  <c r="Q1941" i="1"/>
  <c r="Q1954" i="1"/>
  <c r="Q1967" i="1"/>
  <c r="Q1980" i="1"/>
  <c r="Q1993" i="1"/>
  <c r="Q2006" i="1"/>
  <c r="Q2019" i="1"/>
  <c r="Q2032" i="1"/>
  <c r="Q2045" i="1"/>
  <c r="Q2058" i="1"/>
  <c r="Q2071" i="1"/>
  <c r="Q2084" i="1"/>
  <c r="Q2097" i="1"/>
  <c r="Q2110" i="1"/>
  <c r="Q2123" i="1"/>
  <c r="Q2136" i="1"/>
  <c r="Q2149" i="1"/>
  <c r="Q2162" i="1"/>
  <c r="Q2175" i="1"/>
  <c r="Q2188" i="1"/>
  <c r="Q2201" i="1"/>
  <c r="Q2214" i="1"/>
  <c r="Q2227" i="1"/>
  <c r="Q2240" i="1"/>
  <c r="Q2253" i="1"/>
  <c r="Q2266" i="1"/>
  <c r="Q2279" i="1"/>
  <c r="Q2292" i="1"/>
  <c r="Q2305" i="1"/>
  <c r="Q2318" i="1"/>
  <c r="Q2331" i="1"/>
  <c r="Q2344" i="1"/>
  <c r="Q2357" i="1"/>
  <c r="Q2370" i="1"/>
  <c r="Q2383" i="1"/>
  <c r="Q2396" i="1"/>
  <c r="Q2409" i="1"/>
  <c r="Q2422" i="1"/>
  <c r="Q2435" i="1"/>
  <c r="Q2448" i="1"/>
  <c r="Q2461" i="1"/>
  <c r="Q2474" i="1"/>
  <c r="Q2487" i="1"/>
  <c r="Q2500" i="1"/>
  <c r="Q2513" i="1"/>
  <c r="Q2526" i="1"/>
  <c r="Q2539" i="1"/>
  <c r="Q2552" i="1"/>
  <c r="Q2565" i="1"/>
  <c r="Q2578" i="1"/>
  <c r="Q2591" i="1"/>
  <c r="Q2604" i="1"/>
  <c r="Q2617" i="1"/>
  <c r="Q2630" i="1"/>
  <c r="Q2643" i="1"/>
  <c r="Q2656" i="1"/>
  <c r="Q2669" i="1"/>
  <c r="Q2682" i="1"/>
  <c r="Q2695" i="1"/>
  <c r="Q2708" i="1"/>
  <c r="Q2721" i="1"/>
  <c r="Q2734" i="1"/>
  <c r="Q2747" i="1"/>
  <c r="Q2760" i="1"/>
  <c r="Q2773" i="1"/>
  <c r="Q2786" i="1"/>
  <c r="Q2799" i="1"/>
  <c r="Q2812" i="1"/>
  <c r="Q2825" i="1"/>
  <c r="Q2838" i="1"/>
  <c r="Q2851" i="1"/>
  <c r="Q2864" i="1"/>
  <c r="Q2877" i="1"/>
  <c r="Q2890" i="1"/>
  <c r="Q2903" i="1"/>
  <c r="Q2916" i="1"/>
  <c r="Q2929" i="1"/>
  <c r="Q2942" i="1"/>
  <c r="Q2955" i="1"/>
  <c r="Q2968" i="1"/>
  <c r="Q2981" i="1"/>
  <c r="Q2994" i="1"/>
  <c r="Q3007" i="1"/>
  <c r="Q3020" i="1"/>
  <c r="Q3033" i="1"/>
  <c r="Q3046" i="1"/>
  <c r="Q3059" i="1"/>
  <c r="Q3072" i="1"/>
  <c r="Q3085" i="1"/>
  <c r="Q3098" i="1"/>
  <c r="Q3111" i="1"/>
  <c r="Q3124" i="1"/>
  <c r="Q3137" i="1"/>
  <c r="Q3150" i="1"/>
  <c r="Q3163" i="1"/>
  <c r="Q3176" i="1"/>
  <c r="Q3189" i="1"/>
  <c r="Q3202" i="1"/>
  <c r="Q3215" i="1"/>
  <c r="Q3228" i="1"/>
  <c r="Q3241" i="1"/>
  <c r="Q3254" i="1"/>
  <c r="Q5" i="1"/>
  <c r="Q18" i="1"/>
  <c r="Q31" i="1"/>
  <c r="Q44" i="1"/>
  <c r="Q57" i="1"/>
  <c r="Q70" i="1"/>
  <c r="Q83" i="1"/>
  <c r="Q96" i="1"/>
  <c r="Q109" i="1"/>
  <c r="Q122" i="1"/>
  <c r="Q135" i="1"/>
  <c r="Q148" i="1"/>
  <c r="Q161" i="1"/>
  <c r="Q174" i="1"/>
  <c r="Q187" i="1"/>
  <c r="Q200" i="1"/>
  <c r="Q213" i="1"/>
  <c r="Q226" i="1"/>
  <c r="Q239" i="1"/>
  <c r="Q252" i="1"/>
  <c r="Q265" i="1"/>
  <c r="Q278" i="1"/>
  <c r="Q291" i="1"/>
  <c r="Q304" i="1"/>
  <c r="Q317" i="1"/>
  <c r="Q330" i="1"/>
  <c r="Q343" i="1"/>
  <c r="Q356" i="1"/>
  <c r="Q369" i="1"/>
  <c r="Q382" i="1"/>
  <c r="Q395" i="1"/>
  <c r="Q408" i="1"/>
  <c r="Q421" i="1"/>
  <c r="Q434" i="1"/>
  <c r="Q447" i="1"/>
  <c r="Q460" i="1"/>
  <c r="Q473" i="1"/>
  <c r="Q486" i="1"/>
  <c r="Q499" i="1"/>
  <c r="Q512" i="1"/>
  <c r="Q525" i="1"/>
  <c r="Q538" i="1"/>
  <c r="Q551" i="1"/>
  <c r="Q564" i="1"/>
  <c r="Q577" i="1"/>
  <c r="Q590" i="1"/>
  <c r="Q603" i="1"/>
  <c r="Q616" i="1"/>
  <c r="Q629" i="1"/>
  <c r="Q642" i="1"/>
  <c r="Q655" i="1"/>
  <c r="Q668" i="1"/>
  <c r="Q681" i="1"/>
  <c r="Q694" i="1"/>
  <c r="Q707" i="1"/>
  <c r="Q720" i="1"/>
  <c r="Q733" i="1"/>
  <c r="Q746" i="1"/>
  <c r="Q759" i="1"/>
  <c r="Q772" i="1"/>
  <c r="Q785" i="1"/>
  <c r="Q798" i="1"/>
  <c r="Q811" i="1"/>
  <c r="Q824" i="1"/>
  <c r="Q837" i="1"/>
  <c r="Q850" i="1"/>
  <c r="Q863" i="1"/>
  <c r="Q876" i="1"/>
  <c r="Q889" i="1"/>
  <c r="Q902" i="1"/>
  <c r="Q915" i="1"/>
  <c r="Q928" i="1"/>
  <c r="Q941" i="1"/>
  <c r="Q954" i="1"/>
  <c r="Q967" i="1"/>
  <c r="Q980" i="1"/>
  <c r="Q993" i="1"/>
  <c r="Q1006" i="1"/>
  <c r="Q1019" i="1"/>
  <c r="Q1032" i="1"/>
  <c r="Q1045" i="1"/>
  <c r="Q1058" i="1"/>
  <c r="Q1071" i="1"/>
  <c r="Q1084" i="1"/>
  <c r="Q1097" i="1"/>
  <c r="Q1110" i="1"/>
  <c r="Q1123" i="1"/>
  <c r="Q1136" i="1"/>
  <c r="Q1149" i="1"/>
  <c r="Q1162" i="1"/>
  <c r="Q1175" i="1"/>
  <c r="Q1188" i="1"/>
  <c r="Q1201" i="1"/>
  <c r="Q1214" i="1"/>
  <c r="Q1227" i="1"/>
  <c r="Q1240" i="1"/>
  <c r="Q1253" i="1"/>
  <c r="Q1266" i="1"/>
  <c r="Q1279" i="1"/>
  <c r="Q1292" i="1"/>
  <c r="Q1305" i="1"/>
  <c r="Q1318" i="1"/>
  <c r="Q1331" i="1"/>
  <c r="Q1344" i="1"/>
  <c r="Q1357" i="1"/>
  <c r="Q1370" i="1"/>
  <c r="Q1383" i="1"/>
  <c r="Q1396" i="1"/>
  <c r="Q1409" i="1"/>
  <c r="Q1422" i="1"/>
  <c r="Q1435" i="1"/>
  <c r="Q1448" i="1"/>
  <c r="Q1461" i="1"/>
  <c r="Q1474" i="1"/>
  <c r="Q1487" i="1"/>
  <c r="Q1500" i="1"/>
  <c r="Q1513" i="1"/>
  <c r="Q1526" i="1"/>
  <c r="Q1539" i="1"/>
  <c r="Q1552" i="1"/>
  <c r="Q1565" i="1"/>
  <c r="Q1578" i="1"/>
  <c r="Q1591" i="1"/>
  <c r="Q1604" i="1"/>
  <c r="Q1617" i="1"/>
  <c r="Q1630" i="1"/>
  <c r="Q1643" i="1"/>
  <c r="Q1656" i="1"/>
  <c r="Q1669" i="1"/>
  <c r="Q1682" i="1"/>
  <c r="Q1695" i="1"/>
  <c r="Q1708" i="1"/>
  <c r="Q1721" i="1"/>
  <c r="Q1734" i="1"/>
  <c r="Q1747" i="1"/>
  <c r="Q1760" i="1"/>
  <c r="Q1773" i="1"/>
  <c r="Q1786" i="1"/>
  <c r="Q1799" i="1"/>
  <c r="Q1812" i="1"/>
  <c r="Q1825" i="1"/>
  <c r="Q1838" i="1"/>
  <c r="Q1851" i="1"/>
  <c r="Q1864" i="1"/>
  <c r="Q1877" i="1"/>
  <c r="Q1890" i="1"/>
  <c r="Q1903" i="1"/>
  <c r="Q1916" i="1"/>
  <c r="Q1929" i="1"/>
  <c r="Q1942" i="1"/>
  <c r="Q1955" i="1"/>
  <c r="Q1968" i="1"/>
  <c r="Q1981" i="1"/>
  <c r="Q1994" i="1"/>
  <c r="Q2007" i="1"/>
  <c r="Q2020" i="1"/>
  <c r="Q2033" i="1"/>
  <c r="Q2046" i="1"/>
  <c r="Q2059" i="1"/>
  <c r="Q2072" i="1"/>
  <c r="Q2085" i="1"/>
  <c r="Q2098" i="1"/>
  <c r="Q2111" i="1"/>
  <c r="Q2124" i="1"/>
  <c r="Q2137" i="1"/>
  <c r="Q2150" i="1"/>
  <c r="Q2163" i="1"/>
  <c r="Q2176" i="1"/>
  <c r="Q2189" i="1"/>
  <c r="Q2202" i="1"/>
  <c r="Q2215" i="1"/>
  <c r="Q2228" i="1"/>
  <c r="Q2241" i="1"/>
  <c r="Q2254" i="1"/>
  <c r="Q2267" i="1"/>
  <c r="Q2280" i="1"/>
  <c r="Q2293" i="1"/>
  <c r="Q2306" i="1"/>
  <c r="Q2319" i="1"/>
  <c r="Q2332" i="1"/>
  <c r="Q2345" i="1"/>
  <c r="Q2358" i="1"/>
  <c r="Q2371" i="1"/>
  <c r="Q2384" i="1"/>
  <c r="Q2397" i="1"/>
  <c r="Q2410" i="1"/>
  <c r="Q2423" i="1"/>
  <c r="Q2436" i="1"/>
  <c r="Q2449" i="1"/>
  <c r="Q2462" i="1"/>
  <c r="Q2475" i="1"/>
  <c r="Q2488" i="1"/>
  <c r="Q2501" i="1"/>
  <c r="Q2514" i="1"/>
  <c r="Q2527" i="1"/>
  <c r="Q2540" i="1"/>
  <c r="Q2553" i="1"/>
  <c r="Q2566" i="1"/>
  <c r="Q2579" i="1"/>
  <c r="Q2592" i="1"/>
  <c r="Q2605" i="1"/>
  <c r="Q2618" i="1"/>
  <c r="Q2631" i="1"/>
  <c r="Q2644" i="1"/>
  <c r="Q2657" i="1"/>
  <c r="Q2670" i="1"/>
  <c r="Q2683" i="1"/>
  <c r="Q2696" i="1"/>
  <c r="Q2709" i="1"/>
  <c r="Q2722" i="1"/>
  <c r="Q2735" i="1"/>
  <c r="Q2748" i="1"/>
  <c r="Q2761" i="1"/>
  <c r="Q2774" i="1"/>
  <c r="Q2787" i="1"/>
  <c r="Q2800" i="1"/>
  <c r="Q2813" i="1"/>
  <c r="Q2826" i="1"/>
  <c r="Q2839" i="1"/>
  <c r="Q2852" i="1"/>
  <c r="Q2865" i="1"/>
  <c r="Q2878" i="1"/>
  <c r="Q2891" i="1"/>
  <c r="Q2904" i="1"/>
  <c r="Q2917" i="1"/>
  <c r="Q2930" i="1"/>
  <c r="Q2943" i="1"/>
  <c r="Q2956" i="1"/>
  <c r="Q2969" i="1"/>
  <c r="Q2982" i="1"/>
  <c r="Q2995" i="1"/>
  <c r="Q3008" i="1"/>
  <c r="Q3021" i="1"/>
  <c r="Q3034" i="1"/>
  <c r="Q3047" i="1"/>
  <c r="Q3060" i="1"/>
  <c r="Q3073" i="1"/>
  <c r="Q3086" i="1"/>
  <c r="Q3099" i="1"/>
  <c r="Q3112" i="1"/>
  <c r="Q3125" i="1"/>
  <c r="Q3138" i="1"/>
  <c r="Q3151" i="1"/>
  <c r="Q3164" i="1"/>
  <c r="Q3177" i="1"/>
  <c r="Q3190" i="1"/>
  <c r="Q3203" i="1"/>
  <c r="Q3216" i="1"/>
  <c r="Q3229" i="1"/>
  <c r="Q3242" i="1"/>
  <c r="Q3255" i="1"/>
  <c r="Q6" i="1"/>
  <c r="Q19" i="1"/>
  <c r="Q32" i="1"/>
  <c r="Q45" i="1"/>
  <c r="Q58" i="1"/>
  <c r="Q71" i="1"/>
  <c r="Q84" i="1"/>
  <c r="Q97" i="1"/>
  <c r="Q110" i="1"/>
  <c r="Q123" i="1"/>
  <c r="Q136" i="1"/>
  <c r="Q149" i="1"/>
  <c r="Q162" i="1"/>
  <c r="Q175" i="1"/>
  <c r="Q188" i="1"/>
  <c r="Q201" i="1"/>
  <c r="Q214" i="1"/>
  <c r="Q227" i="1"/>
  <c r="Q240" i="1"/>
  <c r="Q253" i="1"/>
  <c r="Q266" i="1"/>
  <c r="Q279" i="1"/>
  <c r="Q292" i="1"/>
  <c r="Q305" i="1"/>
  <c r="Q318" i="1"/>
  <c r="Q331" i="1"/>
  <c r="Q344" i="1"/>
  <c r="Q357" i="1"/>
  <c r="Q370" i="1"/>
  <c r="Q383" i="1"/>
  <c r="Q396" i="1"/>
  <c r="Q409" i="1"/>
  <c r="Q422" i="1"/>
  <c r="Q435" i="1"/>
  <c r="Q448" i="1"/>
  <c r="Q461" i="1"/>
  <c r="Q474" i="1"/>
  <c r="Q487" i="1"/>
  <c r="Q500" i="1"/>
  <c r="Q513" i="1"/>
  <c r="Q526" i="1"/>
  <c r="Q539" i="1"/>
  <c r="Q552" i="1"/>
  <c r="Q565" i="1"/>
  <c r="Q578" i="1"/>
  <c r="Q591" i="1"/>
  <c r="Q604" i="1"/>
  <c r="Q617" i="1"/>
  <c r="Q630" i="1"/>
  <c r="Q643" i="1"/>
  <c r="Q656" i="1"/>
  <c r="Q669" i="1"/>
  <c r="Q682" i="1"/>
  <c r="Q695" i="1"/>
  <c r="Q708" i="1"/>
  <c r="Q721" i="1"/>
  <c r="Q734" i="1"/>
  <c r="Q747" i="1"/>
  <c r="Q760" i="1"/>
  <c r="Q773" i="1"/>
  <c r="Q786" i="1"/>
  <c r="Q799" i="1"/>
  <c r="Q812" i="1"/>
  <c r="Q825" i="1"/>
  <c r="Q838" i="1"/>
  <c r="Q851" i="1"/>
  <c r="Q864" i="1"/>
  <c r="Q877" i="1"/>
  <c r="Q890" i="1"/>
  <c r="Q903" i="1"/>
  <c r="Q916" i="1"/>
  <c r="Q929" i="1"/>
  <c r="Q942" i="1"/>
  <c r="Q955" i="1"/>
  <c r="Q968" i="1"/>
  <c r="Q981" i="1"/>
  <c r="Q994" i="1"/>
  <c r="Q1007" i="1"/>
  <c r="Q1020" i="1"/>
  <c r="Q1033" i="1"/>
  <c r="Q1046" i="1"/>
  <c r="Q1059" i="1"/>
  <c r="Q1072" i="1"/>
  <c r="Q1085" i="1"/>
  <c r="Q1098" i="1"/>
  <c r="Q1111" i="1"/>
  <c r="Q1124" i="1"/>
  <c r="Q1137" i="1"/>
  <c r="Q1150" i="1"/>
  <c r="Q1163" i="1"/>
  <c r="Q1176" i="1"/>
  <c r="Q1189" i="1"/>
  <c r="Q1202" i="1"/>
  <c r="Q1215" i="1"/>
  <c r="Q1228" i="1"/>
  <c r="Q1241" i="1"/>
  <c r="Q1254" i="1"/>
  <c r="Q1267" i="1"/>
  <c r="Q1280" i="1"/>
  <c r="Q1293" i="1"/>
  <c r="Q1306" i="1"/>
  <c r="Q1319" i="1"/>
  <c r="Q1332" i="1"/>
  <c r="Q1345" i="1"/>
  <c r="Q1358" i="1"/>
  <c r="Q1371" i="1"/>
  <c r="Q1384" i="1"/>
  <c r="Q1397" i="1"/>
  <c r="Q1410" i="1"/>
  <c r="Q1423" i="1"/>
  <c r="Q1436" i="1"/>
  <c r="Q1449" i="1"/>
  <c r="Q1462" i="1"/>
  <c r="Q1475" i="1"/>
  <c r="Q1488" i="1"/>
  <c r="Q1501" i="1"/>
  <c r="Q1514" i="1"/>
  <c r="Q1527" i="1"/>
  <c r="Q1540" i="1"/>
  <c r="Q1553" i="1"/>
  <c r="Q1566" i="1"/>
  <c r="Q1579" i="1"/>
  <c r="Q1592" i="1"/>
  <c r="Q1605" i="1"/>
  <c r="Q1618" i="1"/>
  <c r="Q1631" i="1"/>
  <c r="Q1644" i="1"/>
  <c r="Q1657" i="1"/>
  <c r="Q1670" i="1"/>
  <c r="Q1683" i="1"/>
  <c r="Q1696" i="1"/>
  <c r="Q1709" i="1"/>
  <c r="Q1722" i="1"/>
  <c r="Q1735" i="1"/>
  <c r="Q1748" i="1"/>
  <c r="Q1761" i="1"/>
  <c r="Q1774" i="1"/>
  <c r="Q1787" i="1"/>
  <c r="Q1800" i="1"/>
  <c r="Q1813" i="1"/>
  <c r="Q1826" i="1"/>
  <c r="Q1839" i="1"/>
  <c r="Q1852" i="1"/>
  <c r="Q1865" i="1"/>
  <c r="Q1878" i="1"/>
  <c r="Q1891" i="1"/>
  <c r="Q1904" i="1"/>
  <c r="Q1917" i="1"/>
  <c r="Q1930" i="1"/>
  <c r="Q1943" i="1"/>
  <c r="Q1956" i="1"/>
  <c r="Q1969" i="1"/>
  <c r="Q1982" i="1"/>
  <c r="Q1995" i="1"/>
  <c r="Q2008" i="1"/>
  <c r="Q2021" i="1"/>
  <c r="Q2034" i="1"/>
  <c r="Q2047" i="1"/>
  <c r="Q2060" i="1"/>
  <c r="Q2073" i="1"/>
  <c r="Q2086" i="1"/>
  <c r="Q2099" i="1"/>
  <c r="Q2112" i="1"/>
  <c r="Q2125" i="1"/>
  <c r="Q2138" i="1"/>
  <c r="Q2151" i="1"/>
  <c r="Q2164" i="1"/>
  <c r="Q2177" i="1"/>
  <c r="Q2190" i="1"/>
  <c r="Q2203" i="1"/>
  <c r="Q2216" i="1"/>
  <c r="Q2229" i="1"/>
  <c r="Q2242" i="1"/>
  <c r="Q2255" i="1"/>
  <c r="Q2268" i="1"/>
  <c r="Q2281" i="1"/>
  <c r="Q2294" i="1"/>
  <c r="Q2307" i="1"/>
  <c r="Q2320" i="1"/>
  <c r="Q2333" i="1"/>
  <c r="Q2346" i="1"/>
  <c r="Q2359" i="1"/>
  <c r="Q2372" i="1"/>
  <c r="Q2385" i="1"/>
  <c r="Q2398" i="1"/>
  <c r="Q2411" i="1"/>
  <c r="Q2424" i="1"/>
  <c r="Q2437" i="1"/>
  <c r="Q2450" i="1"/>
  <c r="Q2463" i="1"/>
  <c r="Q2476" i="1"/>
  <c r="Q2489" i="1"/>
  <c r="Q2502" i="1"/>
  <c r="Q2515" i="1"/>
  <c r="Q2528" i="1"/>
  <c r="Q2541" i="1"/>
  <c r="Q2554" i="1"/>
  <c r="Q2567" i="1"/>
  <c r="Q2580" i="1"/>
  <c r="Q2593" i="1"/>
  <c r="Q2606" i="1"/>
  <c r="Q2619" i="1"/>
  <c r="Q2632" i="1"/>
  <c r="Q2645" i="1"/>
  <c r="Q2658" i="1"/>
  <c r="Q2671" i="1"/>
  <c r="Q2684" i="1"/>
  <c r="Q2697" i="1"/>
  <c r="Q2710" i="1"/>
  <c r="Q2723" i="1"/>
  <c r="Q2736" i="1"/>
  <c r="Q2749" i="1"/>
  <c r="Q2762" i="1"/>
  <c r="Q2775" i="1"/>
  <c r="Q2788" i="1"/>
  <c r="Q2801" i="1"/>
  <c r="Q2814" i="1"/>
  <c r="Q2827" i="1"/>
  <c r="Q2840" i="1"/>
  <c r="Q2853" i="1"/>
  <c r="Q2866" i="1"/>
  <c r="Q2879" i="1"/>
  <c r="Q2892" i="1"/>
  <c r="Q2905" i="1"/>
  <c r="Q2918" i="1"/>
  <c r="Q2931" i="1"/>
  <c r="Q2944" i="1"/>
  <c r="Q2957" i="1"/>
  <c r="Q2970" i="1"/>
  <c r="Q2983" i="1"/>
  <c r="Q2996" i="1"/>
  <c r="Q3009" i="1"/>
  <c r="Q3022" i="1"/>
  <c r="Q3035" i="1"/>
  <c r="Q3048" i="1"/>
  <c r="Q3061" i="1"/>
  <c r="Q3074" i="1"/>
  <c r="Q3087" i="1"/>
  <c r="Q3100" i="1"/>
  <c r="Q3113" i="1"/>
  <c r="Q3126" i="1"/>
  <c r="Q3139" i="1"/>
  <c r="Q3152" i="1"/>
  <c r="Q3165" i="1"/>
  <c r="Q3178" i="1"/>
  <c r="Q3191" i="1"/>
  <c r="Q3204" i="1"/>
  <c r="Q3217" i="1"/>
  <c r="Q3230" i="1"/>
  <c r="Q3243" i="1"/>
  <c r="Q3256" i="1"/>
  <c r="Q7" i="1"/>
  <c r="Q20" i="1"/>
  <c r="Q33" i="1"/>
  <c r="Q46" i="1"/>
  <c r="Q59" i="1"/>
  <c r="Q72" i="1"/>
  <c r="Q85" i="1"/>
  <c r="Q98" i="1"/>
  <c r="Q111" i="1"/>
  <c r="Q124" i="1"/>
  <c r="Q137" i="1"/>
  <c r="Q150" i="1"/>
  <c r="Q163" i="1"/>
  <c r="Q176" i="1"/>
  <c r="Q189" i="1"/>
  <c r="Q202" i="1"/>
  <c r="Q215" i="1"/>
  <c r="Q228" i="1"/>
  <c r="Q241" i="1"/>
  <c r="Q254" i="1"/>
  <c r="Q267" i="1"/>
  <c r="Q280" i="1"/>
  <c r="Q293" i="1"/>
  <c r="Q294" i="1"/>
  <c r="Q306" i="1"/>
  <c r="Q319" i="1"/>
  <c r="Q332" i="1"/>
  <c r="Q345" i="1"/>
  <c r="Q358" i="1"/>
  <c r="Q371" i="1"/>
  <c r="Q384" i="1"/>
  <c r="Q397" i="1"/>
  <c r="Q410" i="1"/>
  <c r="Q423" i="1"/>
  <c r="Q436" i="1"/>
  <c r="Q449" i="1"/>
  <c r="Q462" i="1"/>
  <c r="Q475" i="1"/>
  <c r="Q488" i="1"/>
  <c r="Q501" i="1"/>
  <c r="Q514" i="1"/>
  <c r="Q527" i="1"/>
  <c r="Q540" i="1"/>
  <c r="Q553" i="1"/>
  <c r="Q566" i="1"/>
  <c r="Q579" i="1"/>
  <c r="Q592" i="1"/>
  <c r="Q605" i="1"/>
  <c r="Q618" i="1"/>
  <c r="Q631" i="1"/>
  <c r="Q644" i="1"/>
  <c r="Q657" i="1"/>
  <c r="Q670" i="1"/>
  <c r="Q683" i="1"/>
  <c r="Q696" i="1"/>
  <c r="Q709" i="1"/>
  <c r="Q722" i="1"/>
  <c r="Q735" i="1"/>
  <c r="Q748" i="1"/>
  <c r="Q761" i="1"/>
  <c r="Q774" i="1"/>
  <c r="Q787" i="1"/>
  <c r="Q800" i="1"/>
  <c r="Q813" i="1"/>
  <c r="Q826" i="1"/>
  <c r="Q839" i="1"/>
  <c r="Q852" i="1"/>
  <c r="Q865" i="1"/>
  <c r="Q878" i="1"/>
  <c r="Q891" i="1"/>
  <c r="Q904" i="1"/>
  <c r="Q917" i="1"/>
  <c r="Q930" i="1"/>
  <c r="Q943" i="1"/>
  <c r="Q956" i="1"/>
  <c r="Q969" i="1"/>
  <c r="Q982" i="1"/>
  <c r="Q995" i="1"/>
  <c r="Q1008" i="1"/>
  <c r="Q1021" i="1"/>
  <c r="Q1034" i="1"/>
  <c r="Q1047" i="1"/>
  <c r="Q1060" i="1"/>
  <c r="Q1073" i="1"/>
  <c r="Q1086" i="1"/>
  <c r="Q1099" i="1"/>
  <c r="Q1112" i="1"/>
  <c r="Q1125" i="1"/>
  <c r="Q1138" i="1"/>
  <c r="Q1151" i="1"/>
  <c r="Q1164" i="1"/>
  <c r="Q1177" i="1"/>
  <c r="Q1190" i="1"/>
  <c r="Q1203" i="1"/>
  <c r="Q1216" i="1"/>
  <c r="Q1229" i="1"/>
  <c r="Q1242" i="1"/>
  <c r="Q1255" i="1"/>
  <c r="Q1268" i="1"/>
  <c r="Q1281" i="1"/>
  <c r="Q1294" i="1"/>
  <c r="Q1307" i="1"/>
  <c r="Q1320" i="1"/>
  <c r="Q1333" i="1"/>
  <c r="Q1346" i="1"/>
  <c r="Q1359" i="1"/>
  <c r="Q1372" i="1"/>
  <c r="Q1385" i="1"/>
  <c r="Q1398" i="1"/>
  <c r="Q1411" i="1"/>
  <c r="Q1424" i="1"/>
  <c r="Q1437" i="1"/>
  <c r="Q1450" i="1"/>
  <c r="Q1463" i="1"/>
  <c r="Q1476" i="1"/>
  <c r="Q1489" i="1"/>
  <c r="Q1502" i="1"/>
  <c r="Q1515" i="1"/>
  <c r="Q1528" i="1"/>
  <c r="Q1541" i="1"/>
  <c r="Q1554" i="1"/>
  <c r="Q1567" i="1"/>
  <c r="Q1580" i="1"/>
  <c r="Q1593" i="1"/>
  <c r="Q1606" i="1"/>
  <c r="Q1619" i="1"/>
  <c r="Q1632" i="1"/>
  <c r="Q1645" i="1"/>
  <c r="Q1658" i="1"/>
  <c r="Q1671" i="1"/>
  <c r="Q1684" i="1"/>
  <c r="Q1697" i="1"/>
  <c r="Q1710" i="1"/>
  <c r="Q1723" i="1"/>
  <c r="Q1736" i="1"/>
  <c r="Q1749" i="1"/>
  <c r="Q1762" i="1"/>
  <c r="Q1775" i="1"/>
  <c r="Q1788" i="1"/>
  <c r="Q1801" i="1"/>
  <c r="Q1814" i="1"/>
  <c r="Q1827" i="1"/>
  <c r="Q1840" i="1"/>
  <c r="Q1853" i="1"/>
  <c r="Q1866" i="1"/>
  <c r="Q1879" i="1"/>
  <c r="Q1892" i="1"/>
  <c r="Q1905" i="1"/>
  <c r="Q1918" i="1"/>
  <c r="Q1931" i="1"/>
  <c r="Q1944" i="1"/>
  <c r="Q1957" i="1"/>
  <c r="Q1970" i="1"/>
  <c r="Q1983" i="1"/>
  <c r="Q1996" i="1"/>
  <c r="Q2009" i="1"/>
  <c r="Q2022" i="1"/>
  <c r="Q2035" i="1"/>
  <c r="Q2048" i="1"/>
  <c r="Q2061" i="1"/>
  <c r="Q2074" i="1"/>
  <c r="Q2087" i="1"/>
  <c r="Q2100" i="1"/>
  <c r="Q2113" i="1"/>
  <c r="Q2126" i="1"/>
  <c r="Q2139" i="1"/>
  <c r="Q2152" i="1"/>
  <c r="Q2165" i="1"/>
  <c r="Q2178" i="1"/>
  <c r="Q2191" i="1"/>
  <c r="Q2204" i="1"/>
  <c r="Q2217" i="1"/>
  <c r="Q2230" i="1"/>
  <c r="Q2243" i="1"/>
  <c r="Q2256" i="1"/>
  <c r="Q2269" i="1"/>
  <c r="Q2282" i="1"/>
  <c r="Q2295" i="1"/>
  <c r="Q2308" i="1"/>
  <c r="Q2321" i="1"/>
  <c r="Q2334" i="1"/>
  <c r="Q2347" i="1"/>
  <c r="Q2360" i="1"/>
  <c r="Q2373" i="1"/>
  <c r="Q2386" i="1"/>
  <c r="Q2399" i="1"/>
  <c r="Q2412" i="1"/>
  <c r="Q2425" i="1"/>
  <c r="Q2438" i="1"/>
  <c r="Q2451" i="1"/>
  <c r="Q2464" i="1"/>
  <c r="Q2477" i="1"/>
  <c r="Q2490" i="1"/>
  <c r="Q2503" i="1"/>
  <c r="Q2516" i="1"/>
  <c r="Q2529" i="1"/>
  <c r="Q2542" i="1"/>
  <c r="Q2555" i="1"/>
  <c r="Q2568" i="1"/>
  <c r="Q2581" i="1"/>
  <c r="Q2594" i="1"/>
  <c r="Q2607" i="1"/>
  <c r="Q2620" i="1"/>
  <c r="Q2633" i="1"/>
  <c r="Q2646" i="1"/>
  <c r="Q2659" i="1"/>
  <c r="Q2672" i="1"/>
  <c r="Q2685" i="1"/>
  <c r="Q2698" i="1"/>
  <c r="Q2711" i="1"/>
  <c r="Q2724" i="1"/>
  <c r="Q2737" i="1"/>
  <c r="Q2750" i="1"/>
  <c r="Q2763" i="1"/>
  <c r="Q2776" i="1"/>
  <c r="Q2789" i="1"/>
  <c r="Q2802" i="1"/>
  <c r="Q2815" i="1"/>
  <c r="Q2828" i="1"/>
  <c r="Q2841" i="1"/>
  <c r="Q2854" i="1"/>
  <c r="Q2867" i="1"/>
  <c r="Q2880" i="1"/>
  <c r="Q2893" i="1"/>
  <c r="Q2906" i="1"/>
  <c r="Q2919" i="1"/>
  <c r="Q2932" i="1"/>
  <c r="Q2945" i="1"/>
  <c r="Q2958" i="1"/>
  <c r="Q2971" i="1"/>
  <c r="Q2984" i="1"/>
  <c r="Q2997" i="1"/>
  <c r="Q3010" i="1"/>
  <c r="Q3023" i="1"/>
  <c r="Q3036" i="1"/>
  <c r="Q3049" i="1"/>
  <c r="Q3062" i="1"/>
  <c r="Q3075" i="1"/>
  <c r="Q3088" i="1"/>
  <c r="Q3101" i="1"/>
  <c r="Q3114" i="1"/>
  <c r="Q3127" i="1"/>
  <c r="Q3140" i="1"/>
  <c r="Q3153" i="1"/>
  <c r="Q3166" i="1"/>
  <c r="Q3179" i="1"/>
  <c r="Q3192" i="1"/>
  <c r="Q3205" i="1"/>
  <c r="Q3218" i="1"/>
  <c r="Q3231" i="1"/>
  <c r="Q3244" i="1"/>
  <c r="Q3257" i="1"/>
  <c r="Q8" i="1"/>
  <c r="Q21" i="1"/>
  <c r="Q34" i="1"/>
  <c r="Q47" i="1"/>
  <c r="Q60" i="1"/>
  <c r="Q73" i="1"/>
  <c r="Q86" i="1"/>
  <c r="Q99" i="1"/>
  <c r="Q112" i="1"/>
  <c r="Q125" i="1"/>
  <c r="Q138" i="1"/>
  <c r="Q151" i="1"/>
  <c r="Q164" i="1"/>
  <c r="Q177" i="1"/>
  <c r="Q190" i="1"/>
  <c r="Q203" i="1"/>
  <c r="Q216" i="1"/>
  <c r="Q229" i="1"/>
  <c r="Q242" i="1"/>
  <c r="Q255" i="1"/>
  <c r="Q268" i="1"/>
  <c r="Q281" i="1"/>
  <c r="Q307" i="1"/>
  <c r="Q320" i="1"/>
  <c r="Q333" i="1"/>
  <c r="Q346" i="1"/>
  <c r="Q359" i="1"/>
  <c r="Q372" i="1"/>
  <c r="Q385" i="1"/>
  <c r="Q398" i="1"/>
  <c r="Q411" i="1"/>
  <c r="Q424" i="1"/>
  <c r="Q437" i="1"/>
  <c r="Q450" i="1"/>
  <c r="Q463" i="1"/>
  <c r="Q476" i="1"/>
  <c r="Q489" i="1"/>
  <c r="Q502" i="1"/>
  <c r="Q515" i="1"/>
  <c r="Q528" i="1"/>
  <c r="Q541" i="1"/>
  <c r="Q554" i="1"/>
  <c r="Q567" i="1"/>
  <c r="Q580" i="1"/>
  <c r="Q593" i="1"/>
  <c r="Q606" i="1"/>
  <c r="Q619" i="1"/>
  <c r="Q632" i="1"/>
  <c r="Q645" i="1"/>
  <c r="Q658" i="1"/>
  <c r="Q671" i="1"/>
  <c r="Q684" i="1"/>
  <c r="Q697" i="1"/>
  <c r="Q710" i="1"/>
  <c r="Q723" i="1"/>
  <c r="Q736" i="1"/>
  <c r="Q749" i="1"/>
  <c r="Q762" i="1"/>
  <c r="Q775" i="1"/>
  <c r="Q788" i="1"/>
  <c r="Q801" i="1"/>
  <c r="Q814" i="1"/>
  <c r="Q827" i="1"/>
  <c r="Q840" i="1"/>
  <c r="Q853" i="1"/>
  <c r="Q866" i="1"/>
  <c r="Q879" i="1"/>
  <c r="Q892" i="1"/>
  <c r="Q905" i="1"/>
  <c r="Q918" i="1"/>
  <c r="Q931" i="1"/>
  <c r="Q944" i="1"/>
  <c r="Q957" i="1"/>
  <c r="Q970" i="1"/>
  <c r="Q983" i="1"/>
  <c r="Q996" i="1"/>
  <c r="Q1009" i="1"/>
  <c r="Q1022" i="1"/>
  <c r="Q1035" i="1"/>
  <c r="Q1048" i="1"/>
  <c r="Q1061" i="1"/>
  <c r="Q1074" i="1"/>
  <c r="Q1087" i="1"/>
  <c r="Q1100" i="1"/>
  <c r="Q1113" i="1"/>
  <c r="Q1126" i="1"/>
  <c r="Q1139" i="1"/>
  <c r="Q1152" i="1"/>
  <c r="Q1165" i="1"/>
  <c r="Q1178" i="1"/>
  <c r="Q1191" i="1"/>
  <c r="Q1204" i="1"/>
  <c r="Q1217" i="1"/>
  <c r="Q1230" i="1"/>
  <c r="Q1243" i="1"/>
  <c r="Q1256" i="1"/>
  <c r="Q1269" i="1"/>
  <c r="Q1282" i="1"/>
  <c r="Q1295" i="1"/>
  <c r="Q1308" i="1"/>
  <c r="Q1321" i="1"/>
  <c r="Q1334" i="1"/>
  <c r="Q1347" i="1"/>
  <c r="Q1360" i="1"/>
  <c r="Q1373" i="1"/>
  <c r="Q1386" i="1"/>
  <c r="Q1399" i="1"/>
  <c r="Q1412" i="1"/>
  <c r="Q1425" i="1"/>
  <c r="Q1438" i="1"/>
  <c r="Q1451" i="1"/>
  <c r="Q1464" i="1"/>
  <c r="Q1477" i="1"/>
  <c r="Q1490" i="1"/>
  <c r="Q1503" i="1"/>
  <c r="Q1516" i="1"/>
  <c r="Q1529" i="1"/>
  <c r="Q1542" i="1"/>
  <c r="Q1555" i="1"/>
  <c r="Q1568" i="1"/>
  <c r="Q1581" i="1"/>
  <c r="Q1594" i="1"/>
  <c r="Q1607" i="1"/>
  <c r="Q1620" i="1"/>
  <c r="Q1633" i="1"/>
  <c r="Q1646" i="1"/>
  <c r="Q1659" i="1"/>
  <c r="Q1672" i="1"/>
  <c r="Q1685" i="1"/>
  <c r="Q1698" i="1"/>
  <c r="Q1711" i="1"/>
  <c r="Q1724" i="1"/>
  <c r="Q1737" i="1"/>
  <c r="Q1750" i="1"/>
  <c r="Q1763" i="1"/>
  <c r="Q1776" i="1"/>
  <c r="Q1789" i="1"/>
  <c r="Q1802" i="1"/>
  <c r="Q1815" i="1"/>
  <c r="Q1828" i="1"/>
  <c r="Q1841" i="1"/>
  <c r="Q1854" i="1"/>
  <c r="Q1867" i="1"/>
  <c r="Q1880" i="1"/>
  <c r="Q1893" i="1"/>
  <c r="Q1906" i="1"/>
  <c r="Q1919" i="1"/>
  <c r="Q1932" i="1"/>
  <c r="Q1945" i="1"/>
  <c r="Q1958" i="1"/>
  <c r="Q1971" i="1"/>
  <c r="Q1984" i="1"/>
  <c r="Q1997" i="1"/>
  <c r="Q2010" i="1"/>
  <c r="Q2023" i="1"/>
  <c r="Q2036" i="1"/>
  <c r="Q2049" i="1"/>
  <c r="Q2062" i="1"/>
  <c r="Q2075" i="1"/>
  <c r="Q2088" i="1"/>
  <c r="Q2101" i="1"/>
  <c r="Q2114" i="1"/>
  <c r="Q2127" i="1"/>
  <c r="Q2140" i="1"/>
  <c r="Q2153" i="1"/>
  <c r="Q2166" i="1"/>
  <c r="Q2179" i="1"/>
  <c r="Q2192" i="1"/>
  <c r="Q2205" i="1"/>
  <c r="Q2218" i="1"/>
  <c r="Q2231" i="1"/>
  <c r="Q2244" i="1"/>
  <c r="Q2257" i="1"/>
  <c r="Q2270" i="1"/>
  <c r="Q2283" i="1"/>
  <c r="Q2296" i="1"/>
  <c r="Q2309" i="1"/>
  <c r="Q2322" i="1"/>
  <c r="Q2335" i="1"/>
  <c r="Q2348" i="1"/>
  <c r="Q2361" i="1"/>
  <c r="Q2374" i="1"/>
  <c r="Q2387" i="1"/>
  <c r="Q2400" i="1"/>
  <c r="Q2413" i="1"/>
  <c r="Q2426" i="1"/>
  <c r="Q2439" i="1"/>
  <c r="Q2452" i="1"/>
  <c r="Q2465" i="1"/>
  <c r="Q2478" i="1"/>
  <c r="Q2491" i="1"/>
  <c r="Q2504" i="1"/>
  <c r="Q2517" i="1"/>
  <c r="Q2530" i="1"/>
  <c r="Q2543" i="1"/>
  <c r="Q2556" i="1"/>
  <c r="Q2569" i="1"/>
  <c r="Q2582" i="1"/>
  <c r="Q2595" i="1"/>
  <c r="Q2608" i="1"/>
  <c r="Q2621" i="1"/>
  <c r="Q2634" i="1"/>
  <c r="Q2647" i="1"/>
  <c r="Q2660" i="1"/>
  <c r="Q2673" i="1"/>
  <c r="Q2686" i="1"/>
  <c r="Q2699" i="1"/>
  <c r="Q2712" i="1"/>
  <c r="Q2725" i="1"/>
  <c r="Q2738" i="1"/>
  <c r="Q2751" i="1"/>
  <c r="Q2764" i="1"/>
  <c r="Q2777" i="1"/>
  <c r="Q2790" i="1"/>
  <c r="Q2803" i="1"/>
  <c r="Q2816" i="1"/>
  <c r="Q2829" i="1"/>
  <c r="Q2842" i="1"/>
  <c r="Q2855" i="1"/>
  <c r="Q2868" i="1"/>
  <c r="Q2881" i="1"/>
  <c r="Q2894" i="1"/>
  <c r="Q2907" i="1"/>
  <c r="Q2920" i="1"/>
  <c r="Q2933" i="1"/>
  <c r="Q2946" i="1"/>
  <c r="Q2959" i="1"/>
  <c r="Q2972" i="1"/>
  <c r="Q2985" i="1"/>
  <c r="Q2998" i="1"/>
  <c r="Q3011" i="1"/>
  <c r="Q3024" i="1"/>
  <c r="Q3037" i="1"/>
  <c r="Q3050" i="1"/>
  <c r="Q3063" i="1"/>
  <c r="Q3076" i="1"/>
  <c r="Q3089" i="1"/>
  <c r="Q3102" i="1"/>
  <c r="Q3115" i="1"/>
  <c r="Q3128" i="1"/>
  <c r="Q3141" i="1"/>
  <c r="Q3154" i="1"/>
  <c r="Q3167" i="1"/>
  <c r="Q3180" i="1"/>
  <c r="Q3193" i="1"/>
  <c r="Q3206" i="1"/>
  <c r="Q3219" i="1"/>
  <c r="Q3232" i="1"/>
  <c r="Q3245" i="1"/>
  <c r="Q3258" i="1"/>
  <c r="Q9" i="1"/>
  <c r="Q22" i="1"/>
  <c r="Q35" i="1"/>
  <c r="Q48" i="1"/>
  <c r="Q61" i="1"/>
  <c r="Q74" i="1"/>
  <c r="Q87" i="1"/>
  <c r="Q100" i="1"/>
  <c r="Q113" i="1"/>
  <c r="Q126" i="1"/>
  <c r="Q139" i="1"/>
  <c r="Q152" i="1"/>
  <c r="Q165" i="1"/>
  <c r="Q178" i="1"/>
  <c r="Q191" i="1"/>
  <c r="Q204" i="1"/>
  <c r="Q217" i="1"/>
  <c r="Q230" i="1"/>
  <c r="Q243" i="1"/>
  <c r="Q256" i="1"/>
  <c r="Q269" i="1"/>
  <c r="Q282" i="1"/>
  <c r="Q295" i="1"/>
  <c r="Q308" i="1"/>
  <c r="Q321" i="1"/>
  <c r="Q334" i="1"/>
  <c r="Q347" i="1"/>
  <c r="Q360" i="1"/>
  <c r="Q373" i="1"/>
  <c r="Q386" i="1"/>
  <c r="Q399" i="1"/>
  <c r="Q412" i="1"/>
  <c r="Q425" i="1"/>
  <c r="Q438" i="1"/>
  <c r="Q451" i="1"/>
  <c r="Q464" i="1"/>
  <c r="Q477" i="1"/>
  <c r="Q490" i="1"/>
  <c r="Q503" i="1"/>
  <c r="Q516" i="1"/>
  <c r="Q529" i="1"/>
  <c r="Q542" i="1"/>
  <c r="Q555" i="1"/>
  <c r="Q568" i="1"/>
  <c r="Q581" i="1"/>
  <c r="Q594" i="1"/>
  <c r="Q607" i="1"/>
  <c r="Q620" i="1"/>
  <c r="Q633" i="1"/>
  <c r="Q646" i="1"/>
  <c r="Q659" i="1"/>
  <c r="Q672" i="1"/>
  <c r="Q685" i="1"/>
  <c r="Q698" i="1"/>
  <c r="Q711" i="1"/>
  <c r="Q724" i="1"/>
  <c r="Q737" i="1"/>
  <c r="Q750" i="1"/>
  <c r="Q763" i="1"/>
  <c r="Q776" i="1"/>
  <c r="Q789" i="1"/>
  <c r="Q802" i="1"/>
  <c r="Q815" i="1"/>
  <c r="Q828" i="1"/>
  <c r="Q841" i="1"/>
  <c r="Q854" i="1"/>
  <c r="Q867" i="1"/>
  <c r="Q880" i="1"/>
  <c r="Q893" i="1"/>
  <c r="Q906" i="1"/>
  <c r="Q919" i="1"/>
  <c r="Q932" i="1"/>
  <c r="Q945" i="1"/>
  <c r="Q958" i="1"/>
  <c r="Q971" i="1"/>
  <c r="Q984" i="1"/>
  <c r="Q997" i="1"/>
  <c r="Q1010" i="1"/>
  <c r="Q1023" i="1"/>
  <c r="Q1036" i="1"/>
  <c r="Q1049" i="1"/>
  <c r="Q1062" i="1"/>
  <c r="Q1075" i="1"/>
  <c r="Q1088" i="1"/>
  <c r="Q1101" i="1"/>
  <c r="Q1114" i="1"/>
  <c r="Q1127" i="1"/>
  <c r="Q1140" i="1"/>
  <c r="Q1153" i="1"/>
  <c r="Q1166" i="1"/>
  <c r="Q1179" i="1"/>
  <c r="Q1192" i="1"/>
  <c r="Q1205" i="1"/>
  <c r="Q1218" i="1"/>
  <c r="Q1231" i="1"/>
  <c r="Q1244" i="1"/>
  <c r="Q1257" i="1"/>
  <c r="Q1270" i="1"/>
  <c r="Q1283" i="1"/>
  <c r="Q1296" i="1"/>
  <c r="Q1309" i="1"/>
  <c r="Q1322" i="1"/>
  <c r="Q1335" i="1"/>
  <c r="Q1348" i="1"/>
  <c r="Q1361" i="1"/>
  <c r="Q1374" i="1"/>
  <c r="Q1387" i="1"/>
  <c r="Q1400" i="1"/>
  <c r="Q1413" i="1"/>
  <c r="Q1426" i="1"/>
  <c r="Q1439" i="1"/>
  <c r="Q1452" i="1"/>
  <c r="Q1465" i="1"/>
  <c r="Q1478" i="1"/>
  <c r="Q1491" i="1"/>
  <c r="Q1504" i="1"/>
  <c r="Q1517" i="1"/>
  <c r="Q1530" i="1"/>
  <c r="Q1543" i="1"/>
  <c r="Q1556" i="1"/>
  <c r="Q1569" i="1"/>
  <c r="Q1582" i="1"/>
  <c r="Q1595" i="1"/>
  <c r="Q1608" i="1"/>
  <c r="Q1621" i="1"/>
  <c r="Q1634" i="1"/>
  <c r="Q1647" i="1"/>
  <c r="Q1660" i="1"/>
  <c r="Q1673" i="1"/>
  <c r="Q1686" i="1"/>
  <c r="Q1699" i="1"/>
  <c r="Q1712" i="1"/>
  <c r="Q1725" i="1"/>
  <c r="Q1738" i="1"/>
  <c r="Q1751" i="1"/>
  <c r="Q1764" i="1"/>
  <c r="Q1777" i="1"/>
  <c r="Q1790" i="1"/>
  <c r="Q1803" i="1"/>
  <c r="Q1816" i="1"/>
  <c r="Q1829" i="1"/>
  <c r="Q1842" i="1"/>
  <c r="Q1855" i="1"/>
  <c r="Q1868" i="1"/>
  <c r="Q1881" i="1"/>
  <c r="Q1894" i="1"/>
  <c r="Q1907" i="1"/>
  <c r="Q1920" i="1"/>
  <c r="Q1933" i="1"/>
  <c r="Q1946" i="1"/>
  <c r="Q1959" i="1"/>
  <c r="Q1972" i="1"/>
  <c r="Q1985" i="1"/>
  <c r="Q1998" i="1"/>
  <c r="Q2011" i="1"/>
  <c r="Q2024" i="1"/>
  <c r="Q2037" i="1"/>
  <c r="Q2050" i="1"/>
  <c r="Q2063" i="1"/>
  <c r="Q2076" i="1"/>
  <c r="Q2089" i="1"/>
  <c r="Q2102" i="1"/>
  <c r="Q2115" i="1"/>
  <c r="Q2128" i="1"/>
  <c r="Q2141" i="1"/>
  <c r="Q2154" i="1"/>
  <c r="Q2167" i="1"/>
  <c r="Q2180" i="1"/>
  <c r="Q2193" i="1"/>
  <c r="Q2206" i="1"/>
  <c r="Q2219" i="1"/>
  <c r="Q2232" i="1"/>
  <c r="Q2245" i="1"/>
  <c r="Q2258" i="1"/>
  <c r="Q2271" i="1"/>
  <c r="Q2284" i="1"/>
  <c r="Q2297" i="1"/>
  <c r="Q2310" i="1"/>
  <c r="Q2323" i="1"/>
  <c r="Q2336" i="1"/>
  <c r="Q2349" i="1"/>
  <c r="Q2362" i="1"/>
  <c r="Q2375" i="1"/>
  <c r="Q2388" i="1"/>
  <c r="Q2401" i="1"/>
  <c r="Q2414" i="1"/>
  <c r="Q2427" i="1"/>
  <c r="Q2440" i="1"/>
  <c r="Q2453" i="1"/>
  <c r="Q2466" i="1"/>
  <c r="Q2479" i="1"/>
  <c r="Q2492" i="1"/>
  <c r="Q2505" i="1"/>
  <c r="Q2518" i="1"/>
  <c r="Q2531" i="1"/>
  <c r="Q2544" i="1"/>
  <c r="Q2557" i="1"/>
  <c r="Q2570" i="1"/>
  <c r="Q2583" i="1"/>
  <c r="Q2596" i="1"/>
  <c r="Q2609" i="1"/>
  <c r="Q2622" i="1"/>
  <c r="Q2635" i="1"/>
  <c r="Q2648" i="1"/>
  <c r="Q2661" i="1"/>
  <c r="Q2674" i="1"/>
  <c r="Q2687" i="1"/>
  <c r="Q2700" i="1"/>
  <c r="Q2713" i="1"/>
  <c r="Q2726" i="1"/>
  <c r="Q2739" i="1"/>
  <c r="Q2752" i="1"/>
  <c r="Q2765" i="1"/>
  <c r="Q2778" i="1"/>
  <c r="Q2791" i="1"/>
  <c r="Q2804" i="1"/>
  <c r="Q2817" i="1"/>
  <c r="Q2830" i="1"/>
  <c r="Q2843" i="1"/>
  <c r="Q2856" i="1"/>
  <c r="Q2869" i="1"/>
  <c r="Q2882" i="1"/>
  <c r="Q2895" i="1"/>
  <c r="Q2908" i="1"/>
  <c r="Q2921" i="1"/>
  <c r="Q2934" i="1"/>
  <c r="Q2947" i="1"/>
  <c r="Q2960" i="1"/>
  <c r="Q2973" i="1"/>
  <c r="Q2986" i="1"/>
  <c r="Q2999" i="1"/>
  <c r="Q3012" i="1"/>
  <c r="Q3025" i="1"/>
  <c r="Q3038" i="1"/>
  <c r="Q3051" i="1"/>
  <c r="Q3064" i="1"/>
  <c r="Q3077" i="1"/>
  <c r="Q3090" i="1"/>
  <c r="Q3103" i="1"/>
  <c r="Q3116" i="1"/>
  <c r="Q3129" i="1"/>
  <c r="Q3142" i="1"/>
  <c r="Q3155" i="1"/>
  <c r="Q3168" i="1"/>
  <c r="Q3181" i="1"/>
  <c r="Q3194" i="1"/>
  <c r="Q3207" i="1"/>
  <c r="Q3220" i="1"/>
  <c r="Q3233" i="1"/>
  <c r="Q3246" i="1"/>
  <c r="Q3259" i="1"/>
  <c r="Q10" i="1"/>
  <c r="Q23" i="1"/>
  <c r="Q36" i="1"/>
  <c r="Q49" i="1"/>
  <c r="Q62" i="1"/>
  <c r="Q75" i="1"/>
  <c r="Q88" i="1"/>
  <c r="Q101" i="1"/>
  <c r="Q114" i="1"/>
  <c r="Q127" i="1"/>
  <c r="Q140" i="1"/>
  <c r="Q153" i="1"/>
  <c r="Q166" i="1"/>
  <c r="Q179" i="1"/>
  <c r="Q192" i="1"/>
  <c r="Q205" i="1"/>
  <c r="Q218" i="1"/>
  <c r="Q231" i="1"/>
  <c r="Q244" i="1"/>
  <c r="Q257" i="1"/>
  <c r="Q270" i="1"/>
  <c r="Q283" i="1"/>
  <c r="Q296" i="1"/>
  <c r="Q309" i="1"/>
  <c r="Q322" i="1"/>
  <c r="Q335" i="1"/>
  <c r="Q348" i="1"/>
  <c r="Q361" i="1"/>
  <c r="Q374" i="1"/>
  <c r="Q387" i="1"/>
  <c r="Q400" i="1"/>
  <c r="Q413" i="1"/>
  <c r="Q426" i="1"/>
  <c r="Q439" i="1"/>
  <c r="Q452" i="1"/>
  <c r="Q465" i="1"/>
  <c r="Q478" i="1"/>
  <c r="Q491" i="1"/>
  <c r="Q504" i="1"/>
  <c r="Q517" i="1"/>
  <c r="Q530" i="1"/>
  <c r="Q543" i="1"/>
  <c r="Q556" i="1"/>
  <c r="Q569" i="1"/>
  <c r="Q582" i="1"/>
  <c r="Q595" i="1"/>
  <c r="Q608" i="1"/>
  <c r="Q621" i="1"/>
  <c r="Q634" i="1"/>
  <c r="Q647" i="1"/>
  <c r="Q660" i="1"/>
  <c r="Q673" i="1"/>
  <c r="Q686" i="1"/>
  <c r="Q699" i="1"/>
  <c r="Q712" i="1"/>
  <c r="Q725" i="1"/>
  <c r="Q738" i="1"/>
  <c r="Q751" i="1"/>
  <c r="Q764" i="1"/>
  <c r="Q777" i="1"/>
  <c r="Q790" i="1"/>
  <c r="Q803" i="1"/>
  <c r="Q816" i="1"/>
  <c r="Q829" i="1"/>
  <c r="Q842" i="1"/>
  <c r="Q855" i="1"/>
  <c r="Q868" i="1"/>
  <c r="Q881" i="1"/>
  <c r="Q894" i="1"/>
  <c r="Q907" i="1"/>
  <c r="Q920" i="1"/>
  <c r="Q933" i="1"/>
  <c r="Q946" i="1"/>
  <c r="Q959" i="1"/>
  <c r="Q972" i="1"/>
  <c r="Q985" i="1"/>
  <c r="Q998" i="1"/>
  <c r="Q1011" i="1"/>
  <c r="Q1024" i="1"/>
  <c r="Q1037" i="1"/>
  <c r="Q1050" i="1"/>
  <c r="Q1063" i="1"/>
  <c r="Q1076" i="1"/>
  <c r="Q1089" i="1"/>
  <c r="Q1102" i="1"/>
  <c r="Q1115" i="1"/>
  <c r="Q1128" i="1"/>
  <c r="Q1141" i="1"/>
  <c r="Q1154" i="1"/>
  <c r="Q1167" i="1"/>
  <c r="Q1180" i="1"/>
  <c r="Q1193" i="1"/>
  <c r="Q1206" i="1"/>
  <c r="Q1219" i="1"/>
  <c r="Q1232" i="1"/>
  <c r="Q1245" i="1"/>
  <c r="Q1258" i="1"/>
  <c r="Q1271" i="1"/>
  <c r="Q1284" i="1"/>
  <c r="Q1297" i="1"/>
  <c r="Q1310" i="1"/>
  <c r="Q1323" i="1"/>
  <c r="Q1336" i="1"/>
  <c r="Q1349" i="1"/>
  <c r="Q1362" i="1"/>
  <c r="Q1375" i="1"/>
  <c r="Q1388" i="1"/>
  <c r="Q1401" i="1"/>
  <c r="Q1414" i="1"/>
  <c r="Q1427" i="1"/>
  <c r="Q1440" i="1"/>
  <c r="Q1453" i="1"/>
  <c r="Q1466" i="1"/>
  <c r="Q1479" i="1"/>
  <c r="Q1492" i="1"/>
  <c r="Q1505" i="1"/>
  <c r="Q1518" i="1"/>
  <c r="Q1531" i="1"/>
  <c r="Q1544" i="1"/>
  <c r="Q1557" i="1"/>
  <c r="Q1570" i="1"/>
  <c r="Q1583" i="1"/>
  <c r="Q1596" i="1"/>
  <c r="Q1609" i="1"/>
  <c r="Q1622" i="1"/>
  <c r="Q1635" i="1"/>
  <c r="Q1648" i="1"/>
  <c r="Q1661" i="1"/>
  <c r="Q1674" i="1"/>
  <c r="Q1687" i="1"/>
  <c r="Q1700" i="1"/>
  <c r="Q1713" i="1"/>
  <c r="Q1726" i="1"/>
  <c r="Q1739" i="1"/>
  <c r="Q1752" i="1"/>
  <c r="Q1765" i="1"/>
  <c r="Q1778" i="1"/>
  <c r="Q1791" i="1"/>
  <c r="Q1804" i="1"/>
  <c r="Q1817" i="1"/>
  <c r="Q1830" i="1"/>
  <c r="Q1843" i="1"/>
  <c r="Q1856" i="1"/>
  <c r="Q1869" i="1"/>
  <c r="Q1882" i="1"/>
  <c r="Q1895" i="1"/>
  <c r="Q1908" i="1"/>
  <c r="Q1921" i="1"/>
  <c r="Q1934" i="1"/>
  <c r="Q1947" i="1"/>
  <c r="Q1960" i="1"/>
  <c r="Q1973" i="1"/>
  <c r="Q1986" i="1"/>
  <c r="Q1999" i="1"/>
  <c r="Q2012" i="1"/>
  <c r="Q2025" i="1"/>
  <c r="Q2038" i="1"/>
  <c r="Q2051" i="1"/>
  <c r="Q2064" i="1"/>
  <c r="Q2077" i="1"/>
  <c r="Q2090" i="1"/>
  <c r="Q2103" i="1"/>
  <c r="Q2116" i="1"/>
  <c r="Q2129" i="1"/>
  <c r="Q2142" i="1"/>
  <c r="Q2155" i="1"/>
  <c r="Q2168" i="1"/>
  <c r="Q2181" i="1"/>
  <c r="Q2194" i="1"/>
  <c r="Q2207" i="1"/>
  <c r="Q2220" i="1"/>
  <c r="Q2233" i="1"/>
  <c r="Q2246" i="1"/>
  <c r="Q2259" i="1"/>
  <c r="Q2272" i="1"/>
  <c r="Q2285" i="1"/>
  <c r="Q2298" i="1"/>
  <c r="Q2311" i="1"/>
  <c r="Q2324" i="1"/>
  <c r="Q2337" i="1"/>
  <c r="Q2350" i="1"/>
  <c r="Q2363" i="1"/>
  <c r="Q2376" i="1"/>
  <c r="Q2389" i="1"/>
  <c r="Q2402" i="1"/>
  <c r="Q2415" i="1"/>
  <c r="Q2428" i="1"/>
  <c r="Q2441" i="1"/>
  <c r="Q2454" i="1"/>
  <c r="Q2467" i="1"/>
  <c r="Q2480" i="1"/>
  <c r="Q2493" i="1"/>
  <c r="Q2506" i="1"/>
  <c r="Q2519" i="1"/>
  <c r="Q2532" i="1"/>
  <c r="Q2545" i="1"/>
  <c r="Q2558" i="1"/>
  <c r="Q2571" i="1"/>
  <c r="Q2584" i="1"/>
  <c r="Q2597" i="1"/>
  <c r="Q2610" i="1"/>
  <c r="Q2623" i="1"/>
  <c r="Q2636" i="1"/>
  <c r="Q2649" i="1"/>
  <c r="Q2662" i="1"/>
  <c r="Q2675" i="1"/>
  <c r="Q2688" i="1"/>
  <c r="Q2701" i="1"/>
  <c r="Q2714" i="1"/>
  <c r="Q2727" i="1"/>
  <c r="Q2740" i="1"/>
  <c r="Q2753" i="1"/>
  <c r="Q2766" i="1"/>
  <c r="Q2779" i="1"/>
  <c r="Q2792" i="1"/>
  <c r="Q2805" i="1"/>
  <c r="Q2818" i="1"/>
  <c r="Q2831" i="1"/>
  <c r="Q2844" i="1"/>
  <c r="Q2857" i="1"/>
  <c r="Q2870" i="1"/>
  <c r="Q2883" i="1"/>
  <c r="Q2896" i="1"/>
  <c r="Q2909" i="1"/>
  <c r="Q2922" i="1"/>
  <c r="Q2935" i="1"/>
  <c r="Q2948" i="1"/>
  <c r="Q2961" i="1"/>
  <c r="Q2974" i="1"/>
  <c r="Q2987" i="1"/>
  <c r="Q3000" i="1"/>
  <c r="Q3013" i="1"/>
  <c r="Q3026" i="1"/>
  <c r="Q3039" i="1"/>
  <c r="Q3052" i="1"/>
  <c r="Q3065" i="1"/>
  <c r="Q3078" i="1"/>
  <c r="Q3091" i="1"/>
  <c r="Q3104" i="1"/>
  <c r="Q3117" i="1"/>
  <c r="Q3130" i="1"/>
  <c r="Q3143" i="1"/>
  <c r="Q3156" i="1"/>
  <c r="Q3169" i="1"/>
  <c r="Q3182" i="1"/>
  <c r="Q3195" i="1"/>
  <c r="Q3208" i="1"/>
  <c r="Q3221" i="1"/>
  <c r="Q3234" i="1"/>
  <c r="Q3247" i="1"/>
  <c r="Q3260" i="1"/>
  <c r="Q11" i="1"/>
  <c r="Q24" i="1"/>
  <c r="Q37" i="1"/>
  <c r="Q50" i="1"/>
  <c r="Q63" i="1"/>
  <c r="Q76" i="1"/>
  <c r="Q89" i="1"/>
  <c r="Q102" i="1"/>
  <c r="Q115" i="1"/>
  <c r="Q128" i="1"/>
  <c r="Q141" i="1"/>
  <c r="Q154" i="1"/>
  <c r="Q167" i="1"/>
  <c r="Q180" i="1"/>
  <c r="Q193" i="1"/>
  <c r="Q206" i="1"/>
  <c r="Q219" i="1"/>
  <c r="Q232" i="1"/>
  <c r="Q245" i="1"/>
  <c r="Q258" i="1"/>
  <c r="Q271" i="1"/>
  <c r="Q284" i="1"/>
  <c r="Q297" i="1"/>
  <c r="Q310" i="1"/>
  <c r="Q323" i="1"/>
  <c r="Q336" i="1"/>
  <c r="Q349" i="1"/>
  <c r="Q362" i="1"/>
  <c r="Q375" i="1"/>
  <c r="Q388" i="1"/>
  <c r="Q401" i="1"/>
  <c r="Q414" i="1"/>
  <c r="Q427" i="1"/>
  <c r="Q440" i="1"/>
  <c r="Q453" i="1"/>
  <c r="Q466" i="1"/>
  <c r="Q479" i="1"/>
  <c r="Q492" i="1"/>
  <c r="Q505" i="1"/>
  <c r="Q518" i="1"/>
  <c r="Q531" i="1"/>
  <c r="Q544" i="1"/>
  <c r="Q557" i="1"/>
  <c r="Q570" i="1"/>
  <c r="Q583" i="1"/>
  <c r="Q596" i="1"/>
  <c r="Q609" i="1"/>
  <c r="Q622" i="1"/>
  <c r="Q635" i="1"/>
  <c r="Q648" i="1"/>
  <c r="Q661" i="1"/>
  <c r="Q674" i="1"/>
  <c r="Q687" i="1"/>
  <c r="Q700" i="1"/>
  <c r="Q713" i="1"/>
  <c r="Q726" i="1"/>
  <c r="Q739" i="1"/>
  <c r="Q752" i="1"/>
  <c r="Q765" i="1"/>
  <c r="Q778" i="1"/>
  <c r="Q791" i="1"/>
  <c r="Q804" i="1"/>
  <c r="Q817" i="1"/>
  <c r="Q830" i="1"/>
  <c r="Q843" i="1"/>
  <c r="Q856" i="1"/>
  <c r="Q869" i="1"/>
  <c r="Q882" i="1"/>
  <c r="Q895" i="1"/>
  <c r="Q908" i="1"/>
  <c r="Q921" i="1"/>
  <c r="Q934" i="1"/>
  <c r="Q947" i="1"/>
  <c r="Q960" i="1"/>
  <c r="Q973" i="1"/>
  <c r="Q986" i="1"/>
  <c r="Q999" i="1"/>
  <c r="Q1012" i="1"/>
  <c r="Q1025" i="1"/>
  <c r="Q1038" i="1"/>
  <c r="Q1051" i="1"/>
  <c r="Q1064" i="1"/>
  <c r="Q1077" i="1"/>
  <c r="Q1090" i="1"/>
  <c r="Q1103" i="1"/>
  <c r="Q1116" i="1"/>
  <c r="Q1129" i="1"/>
  <c r="Q1142" i="1"/>
  <c r="Q1155" i="1"/>
  <c r="Q1168" i="1"/>
  <c r="Q1181" i="1"/>
  <c r="Q1194" i="1"/>
  <c r="Q1207" i="1"/>
  <c r="Q1220" i="1"/>
  <c r="Q1233" i="1"/>
  <c r="Q1246" i="1"/>
  <c r="Q1259" i="1"/>
  <c r="Q1272" i="1"/>
  <c r="Q1285" i="1"/>
  <c r="Q1298" i="1"/>
  <c r="Q1311" i="1"/>
  <c r="Q1324" i="1"/>
  <c r="Q1337" i="1"/>
  <c r="Q1350" i="1"/>
  <c r="Q1363" i="1"/>
  <c r="Q1376" i="1"/>
  <c r="Q1389" i="1"/>
  <c r="Q1402" i="1"/>
  <c r="Q1415" i="1"/>
  <c r="Q1428" i="1"/>
  <c r="Q1441" i="1"/>
  <c r="Q1454" i="1"/>
  <c r="Q1467" i="1"/>
  <c r="Q1480" i="1"/>
  <c r="Q1493" i="1"/>
  <c r="Q1506" i="1"/>
  <c r="Q1519" i="1"/>
  <c r="Q1532" i="1"/>
  <c r="Q1545" i="1"/>
  <c r="Q1558" i="1"/>
  <c r="Q1571" i="1"/>
  <c r="Q1584" i="1"/>
  <c r="Q1597" i="1"/>
  <c r="Q1610" i="1"/>
  <c r="Q1623" i="1"/>
  <c r="Q1636" i="1"/>
  <c r="Q1649" i="1"/>
  <c r="Q1662" i="1"/>
  <c r="Q1675" i="1"/>
  <c r="Q1688" i="1"/>
  <c r="Q1701" i="1"/>
  <c r="Q1714" i="1"/>
  <c r="Q1727" i="1"/>
  <c r="Q1740" i="1"/>
  <c r="Q1753" i="1"/>
  <c r="Q1766" i="1"/>
  <c r="Q1779" i="1"/>
  <c r="Q1792" i="1"/>
  <c r="Q1805" i="1"/>
  <c r="Q1818" i="1"/>
  <c r="Q1831" i="1"/>
  <c r="Q1844" i="1"/>
  <c r="Q1857" i="1"/>
  <c r="Q1870" i="1"/>
  <c r="Q1883" i="1"/>
  <c r="Q1896" i="1"/>
  <c r="Q1909" i="1"/>
  <c r="Q1922" i="1"/>
  <c r="Q1935" i="1"/>
  <c r="Q1948" i="1"/>
  <c r="Q1961" i="1"/>
  <c r="Q1974" i="1"/>
  <c r="Q1987" i="1"/>
  <c r="Q2000" i="1"/>
  <c r="Q2013" i="1"/>
  <c r="Q2026" i="1"/>
  <c r="Q2039" i="1"/>
  <c r="Q2052" i="1"/>
  <c r="Q2065" i="1"/>
  <c r="Q2078" i="1"/>
  <c r="Q2091" i="1"/>
  <c r="Q2104" i="1"/>
  <c r="Q2117" i="1"/>
  <c r="Q2130" i="1"/>
  <c r="Q2143" i="1"/>
  <c r="Q2156" i="1"/>
  <c r="Q2169" i="1"/>
  <c r="Q2182" i="1"/>
  <c r="Q2195" i="1"/>
  <c r="Q2208" i="1"/>
  <c r="Q2221" i="1"/>
  <c r="Q2234" i="1"/>
  <c r="Q2247" i="1"/>
  <c r="Q2260" i="1"/>
  <c r="Q2273" i="1"/>
  <c r="Q2286" i="1"/>
  <c r="Q2299" i="1"/>
  <c r="Q2312" i="1"/>
  <c r="Q2325" i="1"/>
  <c r="Q2338" i="1"/>
  <c r="Q2351" i="1"/>
  <c r="Q2364" i="1"/>
  <c r="Q2377" i="1"/>
  <c r="Q2390" i="1"/>
  <c r="Q2403" i="1"/>
  <c r="Q2416" i="1"/>
  <c r="Q2429" i="1"/>
  <c r="Q2442" i="1"/>
  <c r="Q2455" i="1"/>
  <c r="Q2468" i="1"/>
  <c r="Q2481" i="1"/>
  <c r="Q2494" i="1"/>
  <c r="Q2507" i="1"/>
  <c r="Q2520" i="1"/>
  <c r="Q2533" i="1"/>
  <c r="Q2546" i="1"/>
  <c r="Q2559" i="1"/>
  <c r="Q2572" i="1"/>
  <c r="Q2585" i="1"/>
  <c r="Q2598" i="1"/>
  <c r="Q2611" i="1"/>
  <c r="Q2624" i="1"/>
  <c r="Q2637" i="1"/>
  <c r="Q2650" i="1"/>
  <c r="Q2663" i="1"/>
  <c r="Q2676" i="1"/>
  <c r="Q2689" i="1"/>
  <c r="Q2702" i="1"/>
  <c r="Q2715" i="1"/>
  <c r="Q2728" i="1"/>
  <c r="Q2741" i="1"/>
  <c r="Q2754" i="1"/>
  <c r="Q2767" i="1"/>
  <c r="Q2780" i="1"/>
  <c r="Q2793" i="1"/>
  <c r="Q2806" i="1"/>
  <c r="Q2819" i="1"/>
  <c r="Q2832" i="1"/>
  <c r="Q2845" i="1"/>
  <c r="Q2858" i="1"/>
  <c r="Q2871" i="1"/>
  <c r="Q2884" i="1"/>
  <c r="Q2897" i="1"/>
  <c r="Q2910" i="1"/>
  <c r="Q2923" i="1"/>
  <c r="Q2936" i="1"/>
  <c r="Q2949" i="1"/>
  <c r="Q2962" i="1"/>
  <c r="Q2975" i="1"/>
  <c r="Q2988" i="1"/>
  <c r="Q3001" i="1"/>
  <c r="Q3014" i="1"/>
  <c r="Q3027" i="1"/>
  <c r="Q3040" i="1"/>
  <c r="Q3053" i="1"/>
  <c r="Q3066" i="1"/>
  <c r="Q3079" i="1"/>
  <c r="Q3092" i="1"/>
  <c r="Q3105" i="1"/>
  <c r="Q3118" i="1"/>
  <c r="Q3131" i="1"/>
  <c r="Q3144" i="1"/>
  <c r="Q3157" i="1"/>
  <c r="Q3170" i="1"/>
  <c r="Q3183" i="1"/>
  <c r="Q3196" i="1"/>
  <c r="Q3209" i="1"/>
  <c r="Q3222" i="1"/>
  <c r="Q3235" i="1"/>
  <c r="Q3248" i="1"/>
  <c r="Q3261" i="1"/>
  <c r="Q12" i="1"/>
  <c r="Q25" i="1"/>
  <c r="Q38" i="1"/>
  <c r="Q51" i="1"/>
  <c r="Q64" i="1"/>
  <c r="Q77" i="1"/>
  <c r="Q90" i="1"/>
  <c r="Q103" i="1"/>
  <c r="Q116" i="1"/>
  <c r="Q129" i="1"/>
  <c r="Q142" i="1"/>
  <c r="Q155" i="1"/>
  <c r="Q168" i="1"/>
  <c r="Q181" i="1"/>
  <c r="Q194" i="1"/>
  <c r="Q207" i="1"/>
  <c r="Q220" i="1"/>
  <c r="Q233" i="1"/>
  <c r="Q246" i="1"/>
  <c r="Q259" i="1"/>
  <c r="Q272" i="1"/>
  <c r="Q285" i="1"/>
  <c r="Q298" i="1"/>
  <c r="Q311" i="1"/>
  <c r="Q324" i="1"/>
  <c r="Q337" i="1"/>
  <c r="Q350" i="1"/>
  <c r="Q363" i="1"/>
  <c r="Q376" i="1"/>
  <c r="Q389" i="1"/>
  <c r="Q402" i="1"/>
  <c r="Q415" i="1"/>
  <c r="Q428" i="1"/>
  <c r="Q441" i="1"/>
  <c r="Q454" i="1"/>
  <c r="Q467" i="1"/>
  <c r="Q480" i="1"/>
  <c r="Q493" i="1"/>
  <c r="Q506" i="1"/>
  <c r="Q519" i="1"/>
  <c r="Q532" i="1"/>
  <c r="Q545" i="1"/>
  <c r="Q558" i="1"/>
  <c r="Q571" i="1"/>
  <c r="Q584" i="1"/>
  <c r="Q597" i="1"/>
  <c r="Q610" i="1"/>
  <c r="Q623" i="1"/>
  <c r="Q636" i="1"/>
  <c r="Q649" i="1"/>
  <c r="Q662" i="1"/>
  <c r="Q675" i="1"/>
  <c r="Q688" i="1"/>
  <c r="Q701" i="1"/>
  <c r="Q714" i="1"/>
  <c r="Q727" i="1"/>
  <c r="Q740" i="1"/>
  <c r="Q753" i="1"/>
  <c r="Q766" i="1"/>
  <c r="Q779" i="1"/>
  <c r="Q792" i="1"/>
  <c r="Q805" i="1"/>
  <c r="Q818" i="1"/>
  <c r="Q831" i="1"/>
  <c r="Q844" i="1"/>
  <c r="Q857" i="1"/>
  <c r="Q870" i="1"/>
  <c r="Q883" i="1"/>
  <c r="Q896" i="1"/>
  <c r="Q909" i="1"/>
  <c r="Q922" i="1"/>
  <c r="Q935" i="1"/>
  <c r="Q948" i="1"/>
  <c r="Q961" i="1"/>
  <c r="Q974" i="1"/>
  <c r="Q987" i="1"/>
  <c r="Q1000" i="1"/>
  <c r="Q1013" i="1"/>
  <c r="Q1026" i="1"/>
  <c r="Q1039" i="1"/>
  <c r="Q1052" i="1"/>
  <c r="Q1065" i="1"/>
  <c r="Q1078" i="1"/>
  <c r="Q1091" i="1"/>
  <c r="Q1104" i="1"/>
  <c r="Q1117" i="1"/>
  <c r="Q1130" i="1"/>
  <c r="Q1143" i="1"/>
  <c r="Q1156" i="1"/>
  <c r="Q1169" i="1"/>
  <c r="Q1182" i="1"/>
  <c r="Q1195" i="1"/>
  <c r="Q1208" i="1"/>
  <c r="Q1221" i="1"/>
  <c r="Q1234" i="1"/>
  <c r="Q1247" i="1"/>
  <c r="Q1260" i="1"/>
  <c r="Q1273" i="1"/>
  <c r="Q1286" i="1"/>
  <c r="Q1299" i="1"/>
  <c r="Q1312" i="1"/>
  <c r="Q1325" i="1"/>
  <c r="Q1338" i="1"/>
  <c r="Q1351" i="1"/>
  <c r="Q1364" i="1"/>
  <c r="Q1377" i="1"/>
  <c r="Q1390" i="1"/>
  <c r="Q1403" i="1"/>
  <c r="Q1416" i="1"/>
  <c r="Q1429" i="1"/>
  <c r="Q1442" i="1"/>
  <c r="Q1455" i="1"/>
  <c r="Q1468" i="1"/>
  <c r="Q1481" i="1"/>
  <c r="Q1494" i="1"/>
  <c r="Q1507" i="1"/>
  <c r="Q1520" i="1"/>
  <c r="Q1533" i="1"/>
  <c r="Q1546" i="1"/>
  <c r="Q1559" i="1"/>
  <c r="Q1572" i="1"/>
  <c r="Q1585" i="1"/>
  <c r="Q1598" i="1"/>
  <c r="Q1611" i="1"/>
  <c r="Q1624" i="1"/>
  <c r="Q1637" i="1"/>
  <c r="Q1650" i="1"/>
  <c r="Q1663" i="1"/>
  <c r="Q1676" i="1"/>
  <c r="Q1689" i="1"/>
  <c r="Q1702" i="1"/>
  <c r="Q1715" i="1"/>
  <c r="Q1728" i="1"/>
  <c r="Q1741" i="1"/>
  <c r="Q1754" i="1"/>
  <c r="Q1767" i="1"/>
  <c r="Q1780" i="1"/>
  <c r="Q1793" i="1"/>
  <c r="Q1806" i="1"/>
  <c r="Q1819" i="1"/>
  <c r="Q1832" i="1"/>
  <c r="Q1845" i="1"/>
  <c r="Q1858" i="1"/>
  <c r="Q1871" i="1"/>
  <c r="Q1884" i="1"/>
  <c r="Q1897" i="1"/>
  <c r="Q1910" i="1"/>
  <c r="Q1923" i="1"/>
  <c r="Q1936" i="1"/>
  <c r="Q1949" i="1"/>
  <c r="Q1962" i="1"/>
  <c r="Q1975" i="1"/>
  <c r="Q1988" i="1"/>
  <c r="Q2001" i="1"/>
  <c r="Q2014" i="1"/>
  <c r="Q2027" i="1"/>
  <c r="Q2040" i="1"/>
  <c r="Q2053" i="1"/>
  <c r="Q2066" i="1"/>
  <c r="Q2079" i="1"/>
  <c r="Q2092" i="1"/>
  <c r="Q2105" i="1"/>
  <c r="Q2118" i="1"/>
  <c r="Q2131" i="1"/>
  <c r="Q2144" i="1"/>
  <c r="Q2157" i="1"/>
  <c r="Q2170" i="1"/>
  <c r="Q2183" i="1"/>
  <c r="Q2196" i="1"/>
  <c r="Q2209" i="1"/>
  <c r="Q2222" i="1"/>
  <c r="Q2235" i="1"/>
  <c r="Q2248" i="1"/>
  <c r="Q2261" i="1"/>
  <c r="Q2274" i="1"/>
  <c r="Q2287" i="1"/>
  <c r="Q2300" i="1"/>
  <c r="Q2313" i="1"/>
  <c r="Q2326" i="1"/>
  <c r="Q2339" i="1"/>
  <c r="Q2352" i="1"/>
  <c r="Q2365" i="1"/>
  <c r="Q2378" i="1"/>
  <c r="Q2391" i="1"/>
  <c r="Q2404" i="1"/>
  <c r="Q2417" i="1"/>
  <c r="Q2430" i="1"/>
  <c r="Q2443" i="1"/>
  <c r="Q2456" i="1"/>
  <c r="Q2469" i="1"/>
  <c r="Q2482" i="1"/>
  <c r="Q2495" i="1"/>
  <c r="Q2508" i="1"/>
  <c r="Q2521" i="1"/>
  <c r="Q2534" i="1"/>
  <c r="Q2547" i="1"/>
  <c r="Q2560" i="1"/>
  <c r="Q2573" i="1"/>
  <c r="Q2586" i="1"/>
  <c r="Q2599" i="1"/>
  <c r="Q2612" i="1"/>
  <c r="Q2625" i="1"/>
  <c r="Q2638" i="1"/>
  <c r="Q2651" i="1"/>
  <c r="Q2664" i="1"/>
  <c r="Q2677" i="1"/>
  <c r="Q2690" i="1"/>
  <c r="Q2703" i="1"/>
  <c r="Q2716" i="1"/>
  <c r="Q2729" i="1"/>
  <c r="Q2742" i="1"/>
  <c r="Q2755" i="1"/>
  <c r="Q2768" i="1"/>
  <c r="Q2781" i="1"/>
  <c r="Q2794" i="1"/>
  <c r="Q2807" i="1"/>
  <c r="Q2820" i="1"/>
  <c r="Q2833" i="1"/>
  <c r="Q2846" i="1"/>
  <c r="Q2859" i="1"/>
  <c r="Q2872" i="1"/>
  <c r="Q2885" i="1"/>
  <c r="Q2898" i="1"/>
  <c r="Q2911" i="1"/>
  <c r="Q2924" i="1"/>
  <c r="Q2937" i="1"/>
  <c r="Q2950" i="1"/>
  <c r="Q2963" i="1"/>
  <c r="Q2976" i="1"/>
  <c r="Q2989" i="1"/>
  <c r="Q3002" i="1"/>
  <c r="Q3015" i="1"/>
  <c r="Q3028" i="1"/>
  <c r="Q3041" i="1"/>
  <c r="Q3054" i="1"/>
  <c r="Q3067" i="1"/>
  <c r="Q3080" i="1"/>
  <c r="Q3093" i="1"/>
  <c r="Q3106" i="1"/>
  <c r="Q3119" i="1"/>
  <c r="Q3132" i="1"/>
  <c r="Q3145" i="1"/>
  <c r="Q3158" i="1"/>
  <c r="Q3171" i="1"/>
  <c r="Q3184" i="1"/>
  <c r="Q3197" i="1"/>
  <c r="Q3210" i="1"/>
  <c r="Q3223" i="1"/>
  <c r="Q3236" i="1"/>
  <c r="Q3249" i="1"/>
  <c r="Q3262" i="1"/>
  <c r="Q13" i="1"/>
  <c r="Q26" i="1"/>
  <c r="Q39" i="1"/>
  <c r="Q52" i="1"/>
  <c r="Q65" i="1"/>
  <c r="Q78" i="1"/>
  <c r="Q91" i="1"/>
  <c r="Q104" i="1"/>
  <c r="Q117" i="1"/>
  <c r="Q130" i="1"/>
  <c r="Q143" i="1"/>
  <c r="Q156" i="1"/>
  <c r="Q169" i="1"/>
  <c r="Q182" i="1"/>
  <c r="Q195" i="1"/>
  <c r="Q208" i="1"/>
  <c r="Q221" i="1"/>
  <c r="Q234" i="1"/>
  <c r="Q247" i="1"/>
  <c r="Q260" i="1"/>
  <c r="Q273" i="1"/>
  <c r="Q286" i="1"/>
  <c r="Q299" i="1"/>
  <c r="Q312" i="1"/>
  <c r="Q325" i="1"/>
  <c r="Q338" i="1"/>
  <c r="Q351" i="1"/>
  <c r="Q364" i="1"/>
  <c r="Q377" i="1"/>
  <c r="Q390" i="1"/>
  <c r="Q403" i="1"/>
  <c r="Q416" i="1"/>
  <c r="Q429" i="1"/>
  <c r="Q442" i="1"/>
  <c r="Q455" i="1"/>
  <c r="Q468" i="1"/>
  <c r="Q481" i="1"/>
  <c r="Q494" i="1"/>
  <c r="Q507" i="1"/>
  <c r="Q520" i="1"/>
  <c r="Q533" i="1"/>
  <c r="Q546" i="1"/>
  <c r="Q559" i="1"/>
  <c r="Q572" i="1"/>
  <c r="Q585" i="1"/>
  <c r="Q598" i="1"/>
  <c r="Q611" i="1"/>
  <c r="Q624" i="1"/>
  <c r="Q637" i="1"/>
  <c r="Q650" i="1"/>
  <c r="Q663" i="1"/>
  <c r="Q676" i="1"/>
  <c r="Q689" i="1"/>
  <c r="Q702" i="1"/>
  <c r="Q715" i="1"/>
  <c r="Q728" i="1"/>
  <c r="Q741" i="1"/>
  <c r="Q754" i="1"/>
  <c r="Q767" i="1"/>
  <c r="Q780" i="1"/>
  <c r="Q793" i="1"/>
  <c r="Q806" i="1"/>
  <c r="Q819" i="1"/>
  <c r="Q832" i="1"/>
  <c r="Q845" i="1"/>
  <c r="Q858" i="1"/>
  <c r="Q871" i="1"/>
  <c r="Q884" i="1"/>
  <c r="Q897" i="1"/>
  <c r="Q910" i="1"/>
  <c r="Q923" i="1"/>
  <c r="Q936" i="1"/>
  <c r="Q949" i="1"/>
  <c r="Q962" i="1"/>
  <c r="Q975" i="1"/>
  <c r="Q988" i="1"/>
  <c r="Q1001" i="1"/>
  <c r="Q1014" i="1"/>
  <c r="Q1027" i="1"/>
  <c r="Q1040" i="1"/>
  <c r="Q1053" i="1"/>
  <c r="Q1066" i="1"/>
  <c r="Q1079" i="1"/>
  <c r="Q1092" i="1"/>
  <c r="Q1105" i="1"/>
  <c r="Q1118" i="1"/>
  <c r="Q1131" i="1"/>
  <c r="Q1144" i="1"/>
  <c r="Q1157" i="1"/>
  <c r="Q1170" i="1"/>
  <c r="Q1183" i="1"/>
  <c r="Q1196" i="1"/>
  <c r="Q1209" i="1"/>
  <c r="Q1222" i="1"/>
  <c r="Q1235" i="1"/>
  <c r="Q1248" i="1"/>
  <c r="Q1261" i="1"/>
  <c r="Q1274" i="1"/>
  <c r="Q1287" i="1"/>
  <c r="Q1300" i="1"/>
  <c r="Q1313" i="1"/>
  <c r="Q1326" i="1"/>
  <c r="Q1339" i="1"/>
  <c r="Q1352" i="1"/>
  <c r="Q1365" i="1"/>
  <c r="Q1378" i="1"/>
  <c r="Q1391" i="1"/>
  <c r="Q1404" i="1"/>
  <c r="Q1417" i="1"/>
  <c r="Q1430" i="1"/>
  <c r="Q1443" i="1"/>
  <c r="Q1456" i="1"/>
  <c r="Q1469" i="1"/>
  <c r="Q1482" i="1"/>
  <c r="Q1495" i="1"/>
  <c r="Q1508" i="1"/>
  <c r="Q1521" i="1"/>
  <c r="Q1534" i="1"/>
  <c r="Q1547" i="1"/>
  <c r="Q1560" i="1"/>
  <c r="Q1573" i="1"/>
  <c r="Q1586" i="1"/>
  <c r="Q1599" i="1"/>
  <c r="Q1612" i="1"/>
  <c r="Q1625" i="1"/>
  <c r="Q1638" i="1"/>
  <c r="Q1651" i="1"/>
  <c r="Q1664" i="1"/>
  <c r="Q1677" i="1"/>
  <c r="Q1690" i="1"/>
  <c r="Q1703" i="1"/>
  <c r="Q1716" i="1"/>
  <c r="Q1729" i="1"/>
  <c r="Q1742" i="1"/>
  <c r="Q1755" i="1"/>
  <c r="Q1768" i="1"/>
  <c r="Q1781" i="1"/>
  <c r="Q1794" i="1"/>
  <c r="Q1807" i="1"/>
  <c r="Q1820" i="1"/>
  <c r="Q1833" i="1"/>
  <c r="Q1846" i="1"/>
  <c r="Q1859" i="1"/>
  <c r="Q1872" i="1"/>
  <c r="Q1885" i="1"/>
  <c r="Q1898" i="1"/>
  <c r="Q1911" i="1"/>
  <c r="Q1924" i="1"/>
  <c r="Q1937" i="1"/>
  <c r="Q1950" i="1"/>
  <c r="Q1963" i="1"/>
  <c r="Q1976" i="1"/>
  <c r="Q1989" i="1"/>
  <c r="Q2002" i="1"/>
  <c r="Q2015" i="1"/>
  <c r="Q2028" i="1"/>
  <c r="Q2041" i="1"/>
  <c r="Q2054" i="1"/>
  <c r="Q2067" i="1"/>
  <c r="Q2080" i="1"/>
  <c r="Q2093" i="1"/>
  <c r="Q2106" i="1"/>
  <c r="Q2119" i="1"/>
  <c r="Q2132" i="1"/>
  <c r="Q2145" i="1"/>
  <c r="Q2158" i="1"/>
  <c r="Q2171" i="1"/>
  <c r="Q2184" i="1"/>
  <c r="Q2197" i="1"/>
  <c r="Q2210" i="1"/>
  <c r="Q2223" i="1"/>
  <c r="Q2236" i="1"/>
  <c r="Q2249" i="1"/>
  <c r="Q2262" i="1"/>
  <c r="Q2275" i="1"/>
  <c r="Q2288" i="1"/>
  <c r="Q2301" i="1"/>
  <c r="Q2314" i="1"/>
  <c r="Q2327" i="1"/>
  <c r="Q2340" i="1"/>
  <c r="Q2353" i="1"/>
  <c r="Q2366" i="1"/>
  <c r="Q2379" i="1"/>
  <c r="Q2392" i="1"/>
  <c r="Q2405" i="1"/>
  <c r="Q2418" i="1"/>
  <c r="Q2431" i="1"/>
  <c r="Q2444" i="1"/>
  <c r="Q2457" i="1"/>
  <c r="Q2470" i="1"/>
  <c r="Q2483" i="1"/>
  <c r="Q2496" i="1"/>
  <c r="Q2509" i="1"/>
  <c r="Q2522" i="1"/>
  <c r="Q2535" i="1"/>
  <c r="Q2548" i="1"/>
  <c r="Q2561" i="1"/>
  <c r="Q2574" i="1"/>
  <c r="Q2587" i="1"/>
  <c r="Q2600" i="1"/>
  <c r="Q2613" i="1"/>
  <c r="Q2626" i="1"/>
  <c r="Q2639" i="1"/>
  <c r="Q2652" i="1"/>
  <c r="Q2665" i="1"/>
  <c r="Q2678" i="1"/>
  <c r="Q2691" i="1"/>
  <c r="Q2704" i="1"/>
  <c r="Q2717" i="1"/>
  <c r="Q2730" i="1"/>
  <c r="Q2743" i="1"/>
  <c r="Q2756" i="1"/>
  <c r="Q2769" i="1"/>
  <c r="Q2782" i="1"/>
  <c r="Q2795" i="1"/>
  <c r="Q2808" i="1"/>
  <c r="Q2821" i="1"/>
  <c r="Q2834" i="1"/>
  <c r="Q2847" i="1"/>
  <c r="Q2860" i="1"/>
  <c r="Q2873" i="1"/>
  <c r="Q2886" i="1"/>
  <c r="Q2899" i="1"/>
  <c r="Q2912" i="1"/>
  <c r="Q2925" i="1"/>
  <c r="Q2938" i="1"/>
  <c r="Q2951" i="1"/>
  <c r="Q2964" i="1"/>
  <c r="Q2977" i="1"/>
  <c r="Q2990" i="1"/>
  <c r="Q3003" i="1"/>
  <c r="Q3016" i="1"/>
  <c r="Q3029" i="1"/>
  <c r="Q3042" i="1"/>
  <c r="Q3055" i="1"/>
  <c r="Q3068" i="1"/>
  <c r="Q3081" i="1"/>
  <c r="Q3094" i="1"/>
  <c r="Q3107" i="1"/>
  <c r="Q3120" i="1"/>
  <c r="Q3133" i="1"/>
  <c r="Q3146" i="1"/>
  <c r="Q3159" i="1"/>
  <c r="Q3172" i="1"/>
  <c r="Q3185" i="1"/>
  <c r="Q3198" i="1"/>
  <c r="Q3211" i="1"/>
  <c r="Q3224" i="1"/>
  <c r="Q3237" i="1"/>
  <c r="Q3250" i="1"/>
  <c r="Q3263" i="1"/>
  <c r="Q14" i="1"/>
  <c r="Q27" i="1"/>
  <c r="Q40" i="1"/>
  <c r="Q53" i="1"/>
  <c r="Q66" i="1"/>
  <c r="Q79" i="1"/>
  <c r="Q92" i="1"/>
  <c r="Q105" i="1"/>
  <c r="Q118" i="1"/>
  <c r="Q131" i="1"/>
  <c r="Q144" i="1"/>
  <c r="Q157" i="1"/>
  <c r="Q170" i="1"/>
  <c r="Q183" i="1"/>
  <c r="Q196" i="1"/>
  <c r="Q209" i="1"/>
  <c r="Q222" i="1"/>
  <c r="Q235" i="1"/>
  <c r="Q248" i="1"/>
  <c r="Q261" i="1"/>
  <c r="Q274" i="1"/>
  <c r="Q287" i="1"/>
  <c r="Q300" i="1"/>
  <c r="Q313" i="1"/>
  <c r="Q326" i="1"/>
  <c r="Q339" i="1"/>
  <c r="Q352" i="1"/>
  <c r="Q365" i="1"/>
  <c r="Q378" i="1"/>
  <c r="Q391" i="1"/>
  <c r="Q404" i="1"/>
  <c r="Q417" i="1"/>
  <c r="Q430" i="1"/>
  <c r="Q443" i="1"/>
  <c r="Q456" i="1"/>
  <c r="Q469" i="1"/>
  <c r="Q482" i="1"/>
  <c r="Q495" i="1"/>
  <c r="Q508" i="1"/>
  <c r="Q521" i="1"/>
  <c r="Q534" i="1"/>
  <c r="Q547" i="1"/>
  <c r="Q560" i="1"/>
  <c r="Q573" i="1"/>
  <c r="Q586" i="1"/>
  <c r="Q599" i="1"/>
  <c r="Q612" i="1"/>
  <c r="Q625" i="1"/>
  <c r="Q638" i="1"/>
  <c r="Q651" i="1"/>
  <c r="Q664" i="1"/>
  <c r="Q677" i="1"/>
  <c r="Q690" i="1"/>
  <c r="Q703" i="1"/>
  <c r="Q716" i="1"/>
  <c r="Q729" i="1"/>
  <c r="Q742" i="1"/>
  <c r="Q755" i="1"/>
  <c r="Q768" i="1"/>
  <c r="Q781" i="1"/>
  <c r="Q794" i="1"/>
  <c r="Q807" i="1"/>
  <c r="Q820" i="1"/>
  <c r="Q833" i="1"/>
  <c r="Q846" i="1"/>
  <c r="Q859" i="1"/>
  <c r="Q872" i="1"/>
  <c r="Q885" i="1"/>
  <c r="Q898" i="1"/>
  <c r="Q911" i="1"/>
  <c r="Q924" i="1"/>
  <c r="Q937" i="1"/>
  <c r="Q950" i="1"/>
  <c r="Q963" i="1"/>
  <c r="Q976" i="1"/>
  <c r="Q989" i="1"/>
  <c r="Q1002" i="1"/>
  <c r="Q1015" i="1"/>
  <c r="Q1028" i="1"/>
  <c r="Q1041" i="1"/>
  <c r="Q1054" i="1"/>
  <c r="Q1067" i="1"/>
  <c r="Q1080" i="1"/>
  <c r="Q1093" i="1"/>
  <c r="Q1106" i="1"/>
  <c r="Q1119" i="1"/>
  <c r="Q1132" i="1"/>
  <c r="Q1145" i="1"/>
  <c r="Q1158" i="1"/>
  <c r="Q1171" i="1"/>
  <c r="Q1184" i="1"/>
  <c r="Q1197" i="1"/>
  <c r="Q1210" i="1"/>
  <c r="Q1223" i="1"/>
  <c r="Q1236" i="1"/>
  <c r="Q1249" i="1"/>
  <c r="Q1262" i="1"/>
  <c r="Q1275" i="1"/>
  <c r="Q1288" i="1"/>
  <c r="Q1301" i="1"/>
  <c r="Q1314" i="1"/>
  <c r="Q1327" i="1"/>
  <c r="Q1340" i="1"/>
  <c r="Q1353" i="1"/>
  <c r="Q1366" i="1"/>
  <c r="Q1379" i="1"/>
  <c r="Q1392" i="1"/>
  <c r="Q1405" i="1"/>
  <c r="Q1418" i="1"/>
  <c r="Q1431" i="1"/>
  <c r="Q1444" i="1"/>
  <c r="Q1457" i="1"/>
  <c r="Q1470" i="1"/>
  <c r="Q1483" i="1"/>
  <c r="Q1496" i="1"/>
  <c r="Q1509" i="1"/>
  <c r="Q1522" i="1"/>
  <c r="Q1535" i="1"/>
  <c r="Q1548" i="1"/>
  <c r="Q1561" i="1"/>
  <c r="Q1574" i="1"/>
  <c r="Q1587" i="1"/>
  <c r="Q1600" i="1"/>
  <c r="Q1613" i="1"/>
  <c r="Q1626" i="1"/>
  <c r="Q1639" i="1"/>
  <c r="Q1652" i="1"/>
  <c r="Q1665" i="1"/>
  <c r="Q1678" i="1"/>
  <c r="Q1691" i="1"/>
  <c r="Q1704" i="1"/>
  <c r="Q1717" i="1"/>
  <c r="Q1730" i="1"/>
  <c r="Q1743" i="1"/>
  <c r="Q1756" i="1"/>
  <c r="Q1769" i="1"/>
  <c r="Q1782" i="1"/>
  <c r="Q1795" i="1"/>
  <c r="Q1808" i="1"/>
  <c r="Q1821" i="1"/>
  <c r="Q1834" i="1"/>
  <c r="Q1847" i="1"/>
  <c r="Q1860" i="1"/>
  <c r="Q1873" i="1"/>
  <c r="Q1886" i="1"/>
  <c r="Q1899" i="1"/>
  <c r="Q1912" i="1"/>
  <c r="Q1925" i="1"/>
  <c r="Q1938" i="1"/>
  <c r="Q1951" i="1"/>
  <c r="Q1964" i="1"/>
  <c r="Q1977" i="1"/>
  <c r="Q1990" i="1"/>
  <c r="Q2003" i="1"/>
  <c r="Q2016" i="1"/>
  <c r="Q2029" i="1"/>
  <c r="Q2042" i="1"/>
  <c r="Q2055" i="1"/>
  <c r="Q2068" i="1"/>
  <c r="Q2081" i="1"/>
  <c r="Q2094" i="1"/>
  <c r="Q2107" i="1"/>
  <c r="Q2120" i="1"/>
  <c r="Q2133" i="1"/>
  <c r="Q2146" i="1"/>
  <c r="Q2159" i="1"/>
  <c r="Q2172" i="1"/>
  <c r="Q2185" i="1"/>
  <c r="Q2198" i="1"/>
  <c r="Q2211" i="1"/>
  <c r="Q2224" i="1"/>
  <c r="Q2237" i="1"/>
  <c r="Q2250" i="1"/>
  <c r="Q2263" i="1"/>
  <c r="Q2276" i="1"/>
  <c r="Q2289" i="1"/>
  <c r="Q2302" i="1"/>
  <c r="Q2315" i="1"/>
  <c r="Q2328" i="1"/>
  <c r="Q2341" i="1"/>
  <c r="Q2354" i="1"/>
  <c r="Q2367" i="1"/>
  <c r="Q2380" i="1"/>
  <c r="Q2393" i="1"/>
  <c r="Q2406" i="1"/>
  <c r="Q2419" i="1"/>
  <c r="Q2432" i="1"/>
  <c r="Q2445" i="1"/>
  <c r="Q2458" i="1"/>
  <c r="Q2471" i="1"/>
  <c r="Q2484" i="1"/>
  <c r="Q2497" i="1"/>
  <c r="Q2510" i="1"/>
  <c r="Q2523" i="1"/>
  <c r="Q2536" i="1"/>
  <c r="Q2549" i="1"/>
  <c r="Q2562" i="1"/>
  <c r="Q2575" i="1"/>
  <c r="Q2588" i="1"/>
  <c r="Q2601" i="1"/>
  <c r="Q2614" i="1"/>
  <c r="Q2627" i="1"/>
  <c r="Q2640" i="1"/>
  <c r="Q2653" i="1"/>
  <c r="Q2666" i="1"/>
  <c r="Q2679" i="1"/>
  <c r="Q2692" i="1"/>
  <c r="Q2705" i="1"/>
  <c r="Q2718" i="1"/>
  <c r="Q2731" i="1"/>
  <c r="Q2744" i="1"/>
  <c r="Q2757" i="1"/>
  <c r="Q2770" i="1"/>
  <c r="Q2783" i="1"/>
  <c r="Q2796" i="1"/>
  <c r="Q2809" i="1"/>
  <c r="Q2822" i="1"/>
  <c r="Q2835" i="1"/>
  <c r="Q2848" i="1"/>
  <c r="Q2861" i="1"/>
  <c r="Q2874" i="1"/>
  <c r="Q2887" i="1"/>
  <c r="Q2900" i="1"/>
  <c r="Q2913" i="1"/>
  <c r="Q2926" i="1"/>
  <c r="Q2939" i="1"/>
  <c r="Q2952" i="1"/>
  <c r="Q2965" i="1"/>
  <c r="Q2978" i="1"/>
  <c r="Q2991" i="1"/>
  <c r="Q3004" i="1"/>
  <c r="Q3017" i="1"/>
  <c r="Q3030" i="1"/>
  <c r="Q3043" i="1"/>
  <c r="Q3056" i="1"/>
  <c r="Q3069" i="1"/>
  <c r="Q3082" i="1"/>
  <c r="Q3095" i="1"/>
  <c r="Q3108" i="1"/>
  <c r="Q3121" i="1"/>
  <c r="Q3134" i="1"/>
  <c r="Q3147" i="1"/>
  <c r="Q3160" i="1"/>
  <c r="Q3173" i="1"/>
  <c r="Q3186" i="1"/>
  <c r="Q3199" i="1"/>
  <c r="Q3212" i="1"/>
  <c r="Q3225" i="1"/>
  <c r="Q3238" i="1"/>
  <c r="Q3251" i="1"/>
  <c r="Q3264" i="1"/>
  <c r="P15" i="1"/>
  <c r="P28" i="1"/>
  <c r="P41" i="1"/>
  <c r="P54" i="1"/>
  <c r="P67" i="1"/>
  <c r="P80" i="1"/>
  <c r="P93" i="1"/>
  <c r="P106" i="1"/>
  <c r="P119" i="1"/>
  <c r="P132" i="1"/>
  <c r="P145" i="1"/>
  <c r="P158" i="1"/>
  <c r="P171" i="1"/>
  <c r="P184" i="1"/>
  <c r="P197" i="1"/>
  <c r="P210" i="1"/>
  <c r="P223" i="1"/>
  <c r="P236" i="1"/>
  <c r="P249" i="1"/>
  <c r="P262" i="1"/>
  <c r="P275" i="1"/>
  <c r="P288" i="1"/>
  <c r="P301" i="1"/>
  <c r="P314" i="1"/>
  <c r="P327" i="1"/>
  <c r="P340" i="1"/>
  <c r="P353" i="1"/>
  <c r="P366" i="1"/>
  <c r="P379" i="1"/>
  <c r="P392" i="1"/>
  <c r="P405" i="1"/>
  <c r="P418" i="1"/>
  <c r="P431" i="1"/>
  <c r="P444" i="1"/>
  <c r="P457" i="1"/>
  <c r="P470" i="1"/>
  <c r="P483" i="1"/>
  <c r="P496" i="1"/>
  <c r="P509" i="1"/>
  <c r="P522" i="1"/>
  <c r="P535" i="1"/>
  <c r="P548" i="1"/>
  <c r="P561" i="1"/>
  <c r="P574" i="1"/>
  <c r="P587" i="1"/>
  <c r="P600" i="1"/>
  <c r="P613" i="1"/>
  <c r="P626" i="1"/>
  <c r="P639" i="1"/>
  <c r="P652" i="1"/>
  <c r="P665" i="1"/>
  <c r="P678" i="1"/>
  <c r="P691" i="1"/>
  <c r="P704" i="1"/>
  <c r="P717" i="1"/>
  <c r="P730" i="1"/>
  <c r="P743" i="1"/>
  <c r="P756" i="1"/>
  <c r="P769" i="1"/>
  <c r="P782" i="1"/>
  <c r="P795" i="1"/>
  <c r="P808" i="1"/>
  <c r="P821" i="1"/>
  <c r="P834" i="1"/>
  <c r="P847" i="1"/>
  <c r="P860" i="1"/>
  <c r="P873" i="1"/>
  <c r="P886" i="1"/>
  <c r="P899" i="1"/>
  <c r="P912" i="1"/>
  <c r="P925" i="1"/>
  <c r="P938" i="1"/>
  <c r="P951" i="1"/>
  <c r="P964" i="1"/>
  <c r="P977" i="1"/>
  <c r="P990" i="1"/>
  <c r="P1003" i="1"/>
  <c r="P1016" i="1"/>
  <c r="P1029" i="1"/>
  <c r="P1042" i="1"/>
  <c r="P1055" i="1"/>
  <c r="P1068" i="1"/>
  <c r="P1081" i="1"/>
  <c r="P1094" i="1"/>
  <c r="P1107" i="1"/>
  <c r="P1120" i="1"/>
  <c r="P1133" i="1"/>
  <c r="P1146" i="1"/>
  <c r="P1159" i="1"/>
  <c r="P1172" i="1"/>
  <c r="P1185" i="1"/>
  <c r="P1198" i="1"/>
  <c r="P1211" i="1"/>
  <c r="P1224" i="1"/>
  <c r="P1237" i="1"/>
  <c r="P1250" i="1"/>
  <c r="P1263" i="1"/>
  <c r="P1276" i="1"/>
  <c r="P1289" i="1"/>
  <c r="P1302" i="1"/>
  <c r="P1315" i="1"/>
  <c r="P1328" i="1"/>
  <c r="P1341" i="1"/>
  <c r="P1354" i="1"/>
  <c r="P1367" i="1"/>
  <c r="P1380" i="1"/>
  <c r="P1393" i="1"/>
  <c r="P1406" i="1"/>
  <c r="P1419" i="1"/>
  <c r="P1432" i="1"/>
  <c r="P1445" i="1"/>
  <c r="P1458" i="1"/>
  <c r="P1471" i="1"/>
  <c r="P1484" i="1"/>
  <c r="P1497" i="1"/>
  <c r="P1510" i="1"/>
  <c r="P1523" i="1"/>
  <c r="P1536" i="1"/>
  <c r="P1549" i="1"/>
  <c r="P1562" i="1"/>
  <c r="P1575" i="1"/>
  <c r="P1588" i="1"/>
  <c r="P1601" i="1"/>
  <c r="P1614" i="1"/>
  <c r="P1627" i="1"/>
  <c r="P1640" i="1"/>
  <c r="P1653" i="1"/>
  <c r="P1666" i="1"/>
  <c r="P1679" i="1"/>
  <c r="P1692" i="1"/>
  <c r="P1705" i="1"/>
  <c r="P1718" i="1"/>
  <c r="P1731" i="1"/>
  <c r="P1744" i="1"/>
  <c r="P1757" i="1"/>
  <c r="P1770" i="1"/>
  <c r="P1783" i="1"/>
  <c r="P1796" i="1"/>
  <c r="P1809" i="1"/>
  <c r="P1822" i="1"/>
  <c r="P1835" i="1"/>
  <c r="P1848" i="1"/>
  <c r="P1861" i="1"/>
  <c r="P1874" i="1"/>
  <c r="P1887" i="1"/>
  <c r="P1900" i="1"/>
  <c r="P1913" i="1"/>
  <c r="P1926" i="1"/>
  <c r="P1939" i="1"/>
  <c r="P1952" i="1"/>
  <c r="P1965" i="1"/>
  <c r="P1978" i="1"/>
  <c r="P1991" i="1"/>
  <c r="P2004" i="1"/>
  <c r="P2017" i="1"/>
  <c r="P2030" i="1"/>
  <c r="P2043" i="1"/>
  <c r="P2056" i="1"/>
  <c r="P2069" i="1"/>
  <c r="P2082" i="1"/>
  <c r="P2095" i="1"/>
  <c r="P2108" i="1"/>
  <c r="P2121" i="1"/>
  <c r="P2134" i="1"/>
  <c r="P2147" i="1"/>
  <c r="P2160" i="1"/>
  <c r="P2173" i="1"/>
  <c r="P2186" i="1"/>
  <c r="P2199" i="1"/>
  <c r="P2212" i="1"/>
  <c r="P2225" i="1"/>
  <c r="P2238" i="1"/>
  <c r="P2251" i="1"/>
  <c r="P2264" i="1"/>
  <c r="P2277" i="1"/>
  <c r="P2290" i="1"/>
  <c r="P2303" i="1"/>
  <c r="P2316" i="1"/>
  <c r="P2329" i="1"/>
  <c r="P2342" i="1"/>
  <c r="P2355" i="1"/>
  <c r="P2368" i="1"/>
  <c r="P2381" i="1"/>
  <c r="P2394" i="1"/>
  <c r="P2407" i="1"/>
  <c r="P2420" i="1"/>
  <c r="P2433" i="1"/>
  <c r="P2446" i="1"/>
  <c r="P2459" i="1"/>
  <c r="P2472" i="1"/>
  <c r="P2485" i="1"/>
  <c r="P2498" i="1"/>
  <c r="P2511" i="1"/>
  <c r="P2524" i="1"/>
  <c r="P2537" i="1"/>
  <c r="P2550" i="1"/>
  <c r="P2563" i="1"/>
  <c r="P2576" i="1"/>
  <c r="P2589" i="1"/>
  <c r="P2602" i="1"/>
  <c r="P2615" i="1"/>
  <c r="P2628" i="1"/>
  <c r="P2641" i="1"/>
  <c r="P2654" i="1"/>
  <c r="P2667" i="1"/>
  <c r="P2680" i="1"/>
  <c r="P2693" i="1"/>
  <c r="P2706" i="1"/>
  <c r="P2719" i="1"/>
  <c r="P2732" i="1"/>
  <c r="P2745" i="1"/>
  <c r="P2758" i="1"/>
  <c r="P2771" i="1"/>
  <c r="P2784" i="1"/>
  <c r="P2797" i="1"/>
  <c r="P2810" i="1"/>
  <c r="P2823" i="1"/>
  <c r="P2836" i="1"/>
  <c r="P2849" i="1"/>
  <c r="P2862" i="1"/>
  <c r="P2875" i="1"/>
  <c r="P2888" i="1"/>
  <c r="P2901" i="1"/>
  <c r="P2914" i="1"/>
  <c r="P2927" i="1"/>
  <c r="P2940" i="1"/>
  <c r="P2953" i="1"/>
  <c r="P2966" i="1"/>
  <c r="P2979" i="1"/>
  <c r="P2992" i="1"/>
  <c r="P3005" i="1"/>
  <c r="P3018" i="1"/>
  <c r="P3031" i="1"/>
  <c r="P3044" i="1"/>
  <c r="P3057" i="1"/>
  <c r="P3070" i="1"/>
  <c r="P3083" i="1"/>
  <c r="P3096" i="1"/>
  <c r="P3109" i="1"/>
  <c r="P3122" i="1"/>
  <c r="P3135" i="1"/>
  <c r="P3148" i="1"/>
  <c r="P3161" i="1"/>
  <c r="P3174" i="1"/>
  <c r="P3187" i="1"/>
  <c r="P3200" i="1"/>
  <c r="P3213" i="1"/>
  <c r="P3226" i="1"/>
  <c r="P3239" i="1"/>
  <c r="P3252" i="1"/>
  <c r="P3" i="1"/>
  <c r="P16" i="1"/>
  <c r="P29" i="1"/>
  <c r="P42" i="1"/>
  <c r="P55" i="1"/>
  <c r="P68" i="1"/>
  <c r="P81" i="1"/>
  <c r="P94" i="1"/>
  <c r="P107" i="1"/>
  <c r="P120" i="1"/>
  <c r="P133" i="1"/>
  <c r="P146" i="1"/>
  <c r="P159" i="1"/>
  <c r="P172" i="1"/>
  <c r="P185" i="1"/>
  <c r="P198" i="1"/>
  <c r="P211" i="1"/>
  <c r="P224" i="1"/>
  <c r="P237" i="1"/>
  <c r="P250" i="1"/>
  <c r="P263" i="1"/>
  <c r="P276" i="1"/>
  <c r="P289" i="1"/>
  <c r="P302" i="1"/>
  <c r="P315" i="1"/>
  <c r="P328" i="1"/>
  <c r="P341" i="1"/>
  <c r="P354" i="1"/>
  <c r="P367" i="1"/>
  <c r="P380" i="1"/>
  <c r="P393" i="1"/>
  <c r="P406" i="1"/>
  <c r="P419" i="1"/>
  <c r="P432" i="1"/>
  <c r="P445" i="1"/>
  <c r="P458" i="1"/>
  <c r="P471" i="1"/>
  <c r="P484" i="1"/>
  <c r="P497" i="1"/>
  <c r="P510" i="1"/>
  <c r="P523" i="1"/>
  <c r="P536" i="1"/>
  <c r="P549" i="1"/>
  <c r="P562" i="1"/>
  <c r="P575" i="1"/>
  <c r="P588" i="1"/>
  <c r="P601" i="1"/>
  <c r="P614" i="1"/>
  <c r="P627" i="1"/>
  <c r="P640" i="1"/>
  <c r="P653" i="1"/>
  <c r="P666" i="1"/>
  <c r="P679" i="1"/>
  <c r="P692" i="1"/>
  <c r="P705" i="1"/>
  <c r="P718" i="1"/>
  <c r="P731" i="1"/>
  <c r="P744" i="1"/>
  <c r="P757" i="1"/>
  <c r="P770" i="1"/>
  <c r="P783" i="1"/>
  <c r="P796" i="1"/>
  <c r="P809" i="1"/>
  <c r="P822" i="1"/>
  <c r="P835" i="1"/>
  <c r="P848" i="1"/>
  <c r="P861" i="1"/>
  <c r="P874" i="1"/>
  <c r="P887" i="1"/>
  <c r="P900" i="1"/>
  <c r="P913" i="1"/>
  <c r="P926" i="1"/>
  <c r="P939" i="1"/>
  <c r="P952" i="1"/>
  <c r="P965" i="1"/>
  <c r="P978" i="1"/>
  <c r="P991" i="1"/>
  <c r="P1004" i="1"/>
  <c r="P1017" i="1"/>
  <c r="P1030" i="1"/>
  <c r="P1043" i="1"/>
  <c r="P1056" i="1"/>
  <c r="P1069" i="1"/>
  <c r="P1082" i="1"/>
  <c r="P1095" i="1"/>
  <c r="P1108" i="1"/>
  <c r="P1121" i="1"/>
  <c r="P1134" i="1"/>
  <c r="P1147" i="1"/>
  <c r="P1160" i="1"/>
  <c r="P1173" i="1"/>
  <c r="P1186" i="1"/>
  <c r="P1199" i="1"/>
  <c r="P1212" i="1"/>
  <c r="P1225" i="1"/>
  <c r="P1238" i="1"/>
  <c r="P1251" i="1"/>
  <c r="P1264" i="1"/>
  <c r="P1277" i="1"/>
  <c r="P1290" i="1"/>
  <c r="P1303" i="1"/>
  <c r="P1316" i="1"/>
  <c r="P1329" i="1"/>
  <c r="P1342" i="1"/>
  <c r="P1355" i="1"/>
  <c r="P1368" i="1"/>
  <c r="P1381" i="1"/>
  <c r="P1394" i="1"/>
  <c r="P1407" i="1"/>
  <c r="P1420" i="1"/>
  <c r="P1433" i="1"/>
  <c r="P1446" i="1"/>
  <c r="P1459" i="1"/>
  <c r="P1472" i="1"/>
  <c r="P1485" i="1"/>
  <c r="P1498" i="1"/>
  <c r="P1511" i="1"/>
  <c r="P1524" i="1"/>
  <c r="P1537" i="1"/>
  <c r="P1550" i="1"/>
  <c r="P1563" i="1"/>
  <c r="P1576" i="1"/>
  <c r="P1589" i="1"/>
  <c r="P1602" i="1"/>
  <c r="P1615" i="1"/>
  <c r="P1628" i="1"/>
  <c r="P1641" i="1"/>
  <c r="P1654" i="1"/>
  <c r="P1667" i="1"/>
  <c r="P1680" i="1"/>
  <c r="P1693" i="1"/>
  <c r="P1706" i="1"/>
  <c r="P1719" i="1"/>
  <c r="P1732" i="1"/>
  <c r="P1745" i="1"/>
  <c r="P1758" i="1"/>
  <c r="P1771" i="1"/>
  <c r="P1784" i="1"/>
  <c r="P1797" i="1"/>
  <c r="P1810" i="1"/>
  <c r="P1823" i="1"/>
  <c r="P1836" i="1"/>
  <c r="P1849" i="1"/>
  <c r="P1862" i="1"/>
  <c r="P1875" i="1"/>
  <c r="P1888" i="1"/>
  <c r="P1901" i="1"/>
  <c r="P1914" i="1"/>
  <c r="P1927" i="1"/>
  <c r="P1940" i="1"/>
  <c r="P1953" i="1"/>
  <c r="P1966" i="1"/>
  <c r="P1979" i="1"/>
  <c r="P1992" i="1"/>
  <c r="P2005" i="1"/>
  <c r="P2018" i="1"/>
  <c r="P2031" i="1"/>
  <c r="P2044" i="1"/>
  <c r="P2057" i="1"/>
  <c r="P2070" i="1"/>
  <c r="P2083" i="1"/>
  <c r="P2096" i="1"/>
  <c r="P2109" i="1"/>
  <c r="P2122" i="1"/>
  <c r="P2135" i="1"/>
  <c r="P2148" i="1"/>
  <c r="P2161" i="1"/>
  <c r="P2174" i="1"/>
  <c r="P2187" i="1"/>
  <c r="P2200" i="1"/>
  <c r="P2213" i="1"/>
  <c r="P2226" i="1"/>
  <c r="P2239" i="1"/>
  <c r="P2252" i="1"/>
  <c r="P2265" i="1"/>
  <c r="P2278" i="1"/>
  <c r="P2291" i="1"/>
  <c r="P2304" i="1"/>
  <c r="P2317" i="1"/>
  <c r="P2330" i="1"/>
  <c r="P2343" i="1"/>
  <c r="P2356" i="1"/>
  <c r="P2369" i="1"/>
  <c r="P2382" i="1"/>
  <c r="P2395" i="1"/>
  <c r="P2408" i="1"/>
  <c r="P2421" i="1"/>
  <c r="P2434" i="1"/>
  <c r="P2447" i="1"/>
  <c r="P2460" i="1"/>
  <c r="P2473" i="1"/>
  <c r="P2486" i="1"/>
  <c r="P2499" i="1"/>
  <c r="P2512" i="1"/>
  <c r="P2525" i="1"/>
  <c r="P2538" i="1"/>
  <c r="P2551" i="1"/>
  <c r="P2564" i="1"/>
  <c r="P2577" i="1"/>
  <c r="P2590" i="1"/>
  <c r="P2603" i="1"/>
  <c r="P2616" i="1"/>
  <c r="P2629" i="1"/>
  <c r="P2642" i="1"/>
  <c r="P2655" i="1"/>
  <c r="P2668" i="1"/>
  <c r="P2681" i="1"/>
  <c r="P2694" i="1"/>
  <c r="P2707" i="1"/>
  <c r="P2720" i="1"/>
  <c r="P2733" i="1"/>
  <c r="P2746" i="1"/>
  <c r="P2759" i="1"/>
  <c r="P2772" i="1"/>
  <c r="P2785" i="1"/>
  <c r="P2798" i="1"/>
  <c r="P2811" i="1"/>
  <c r="P2824" i="1"/>
  <c r="P2837" i="1"/>
  <c r="P2850" i="1"/>
  <c r="P2863" i="1"/>
  <c r="P2876" i="1"/>
  <c r="P2889" i="1"/>
  <c r="P2902" i="1"/>
  <c r="P2915" i="1"/>
  <c r="P2928" i="1"/>
  <c r="P2941" i="1"/>
  <c r="P2954" i="1"/>
  <c r="P2967" i="1"/>
  <c r="P2980" i="1"/>
  <c r="P2993" i="1"/>
  <c r="P3006" i="1"/>
  <c r="P3019" i="1"/>
  <c r="P3032" i="1"/>
  <c r="P3045" i="1"/>
  <c r="P3058" i="1"/>
  <c r="P3071" i="1"/>
  <c r="P3084" i="1"/>
  <c r="P3097" i="1"/>
  <c r="P3110" i="1"/>
  <c r="P3123" i="1"/>
  <c r="P3136" i="1"/>
  <c r="P3149" i="1"/>
  <c r="P3162" i="1"/>
  <c r="P3175" i="1"/>
  <c r="P3188" i="1"/>
  <c r="P3201" i="1"/>
  <c r="P3214" i="1"/>
  <c r="P3227" i="1"/>
  <c r="P3240" i="1"/>
  <c r="P3253" i="1"/>
  <c r="P4" i="1"/>
  <c r="P17" i="1"/>
  <c r="P30" i="1"/>
  <c r="P43" i="1"/>
  <c r="P56" i="1"/>
  <c r="P69" i="1"/>
  <c r="P82" i="1"/>
  <c r="P95" i="1"/>
  <c r="P108" i="1"/>
  <c r="P121" i="1"/>
  <c r="P134" i="1"/>
  <c r="P147" i="1"/>
  <c r="P160" i="1"/>
  <c r="P173" i="1"/>
  <c r="P186" i="1"/>
  <c r="P199" i="1"/>
  <c r="P212" i="1"/>
  <c r="P225" i="1"/>
  <c r="P238" i="1"/>
  <c r="P251" i="1"/>
  <c r="P264" i="1"/>
  <c r="P277" i="1"/>
  <c r="P290" i="1"/>
  <c r="P303" i="1"/>
  <c r="P316" i="1"/>
  <c r="P329" i="1"/>
  <c r="P342" i="1"/>
  <c r="P355" i="1"/>
  <c r="P368" i="1"/>
  <c r="P381" i="1"/>
  <c r="P394" i="1"/>
  <c r="P407" i="1"/>
  <c r="P420" i="1"/>
  <c r="P433" i="1"/>
  <c r="P446" i="1"/>
  <c r="P459" i="1"/>
  <c r="P472" i="1"/>
  <c r="P485" i="1"/>
  <c r="P498" i="1"/>
  <c r="P511" i="1"/>
  <c r="P524" i="1"/>
  <c r="P537" i="1"/>
  <c r="P550" i="1"/>
  <c r="P563" i="1"/>
  <c r="P576" i="1"/>
  <c r="P589" i="1"/>
  <c r="P602" i="1"/>
  <c r="P615" i="1"/>
  <c r="P628" i="1"/>
  <c r="P641" i="1"/>
  <c r="P654" i="1"/>
  <c r="P667" i="1"/>
  <c r="P680" i="1"/>
  <c r="P693" i="1"/>
  <c r="P706" i="1"/>
  <c r="P719" i="1"/>
  <c r="P732" i="1"/>
  <c r="P745" i="1"/>
  <c r="P758" i="1"/>
  <c r="P771" i="1"/>
  <c r="P784" i="1"/>
  <c r="P797" i="1"/>
  <c r="P810" i="1"/>
  <c r="P823" i="1"/>
  <c r="P836" i="1"/>
  <c r="P849" i="1"/>
  <c r="P862" i="1"/>
  <c r="P875" i="1"/>
  <c r="P888" i="1"/>
  <c r="P901" i="1"/>
  <c r="P914" i="1"/>
  <c r="P927" i="1"/>
  <c r="P940" i="1"/>
  <c r="P953" i="1"/>
  <c r="P966" i="1"/>
  <c r="P979" i="1"/>
  <c r="P992" i="1"/>
  <c r="P1005" i="1"/>
  <c r="P1018" i="1"/>
  <c r="P1031" i="1"/>
  <c r="P1044" i="1"/>
  <c r="P1057" i="1"/>
  <c r="P1070" i="1"/>
  <c r="P1083" i="1"/>
  <c r="P1096" i="1"/>
  <c r="P1109" i="1"/>
  <c r="P1122" i="1"/>
  <c r="P1135" i="1"/>
  <c r="P1148" i="1"/>
  <c r="P1161" i="1"/>
  <c r="P1174" i="1"/>
  <c r="P1187" i="1"/>
  <c r="P1200" i="1"/>
  <c r="P1213" i="1"/>
  <c r="P1226" i="1"/>
  <c r="P1239" i="1"/>
  <c r="P1252" i="1"/>
  <c r="P1265" i="1"/>
  <c r="P1278" i="1"/>
  <c r="P1291" i="1"/>
  <c r="P1304" i="1"/>
  <c r="P1317" i="1"/>
  <c r="P1330" i="1"/>
  <c r="P1343" i="1"/>
  <c r="P1356" i="1"/>
  <c r="P1369" i="1"/>
  <c r="P1382" i="1"/>
  <c r="P1395" i="1"/>
  <c r="P1408" i="1"/>
  <c r="P1421" i="1"/>
  <c r="P1434" i="1"/>
  <c r="P1447" i="1"/>
  <c r="P1460" i="1"/>
  <c r="P1473" i="1"/>
  <c r="P1486" i="1"/>
  <c r="P1499" i="1"/>
  <c r="P1512" i="1"/>
  <c r="P1525" i="1"/>
  <c r="P1538" i="1"/>
  <c r="P1551" i="1"/>
  <c r="P1564" i="1"/>
  <c r="P1577" i="1"/>
  <c r="P1590" i="1"/>
  <c r="P1603" i="1"/>
  <c r="P1616" i="1"/>
  <c r="P1629" i="1"/>
  <c r="P1642" i="1"/>
  <c r="P1655" i="1"/>
  <c r="P1668" i="1"/>
  <c r="P1681" i="1"/>
  <c r="P1694" i="1"/>
  <c r="P1707" i="1"/>
  <c r="P1720" i="1"/>
  <c r="P1733" i="1"/>
  <c r="P1746" i="1"/>
  <c r="P1759" i="1"/>
  <c r="P1772" i="1"/>
  <c r="P1785" i="1"/>
  <c r="P1798" i="1"/>
  <c r="P1811" i="1"/>
  <c r="P1824" i="1"/>
  <c r="P1837" i="1"/>
  <c r="P1850" i="1"/>
  <c r="P1863" i="1"/>
  <c r="P1876" i="1"/>
  <c r="P1889" i="1"/>
  <c r="P1902" i="1"/>
  <c r="P1915" i="1"/>
  <c r="P1928" i="1"/>
  <c r="P1941" i="1"/>
  <c r="P1954" i="1"/>
  <c r="P1967" i="1"/>
  <c r="P1980" i="1"/>
  <c r="P1993" i="1"/>
  <c r="P2006" i="1"/>
  <c r="P2019" i="1"/>
  <c r="P2032" i="1"/>
  <c r="P2045" i="1"/>
  <c r="P2058" i="1"/>
  <c r="P2071" i="1"/>
  <c r="P2084" i="1"/>
  <c r="P2097" i="1"/>
  <c r="P2110" i="1"/>
  <c r="P2123" i="1"/>
  <c r="P2136" i="1"/>
  <c r="P2149" i="1"/>
  <c r="P2162" i="1"/>
  <c r="P2175" i="1"/>
  <c r="P2188" i="1"/>
  <c r="P2201" i="1"/>
  <c r="P2214" i="1"/>
  <c r="P2227" i="1"/>
  <c r="P2240" i="1"/>
  <c r="P2253" i="1"/>
  <c r="P2266" i="1"/>
  <c r="P2279" i="1"/>
  <c r="P2292" i="1"/>
  <c r="P2305" i="1"/>
  <c r="P2318" i="1"/>
  <c r="P2331" i="1"/>
  <c r="P2344" i="1"/>
  <c r="P2357" i="1"/>
  <c r="P2370" i="1"/>
  <c r="P2383" i="1"/>
  <c r="P2396" i="1"/>
  <c r="P2409" i="1"/>
  <c r="P2422" i="1"/>
  <c r="P2435" i="1"/>
  <c r="P2448" i="1"/>
  <c r="P2461" i="1"/>
  <c r="P2474" i="1"/>
  <c r="P2487" i="1"/>
  <c r="P2500" i="1"/>
  <c r="P2513" i="1"/>
  <c r="P2526" i="1"/>
  <c r="P2539" i="1"/>
  <c r="P2552" i="1"/>
  <c r="P2565" i="1"/>
  <c r="P2578" i="1"/>
  <c r="P2591" i="1"/>
  <c r="P2604" i="1"/>
  <c r="P2617" i="1"/>
  <c r="P2630" i="1"/>
  <c r="P2643" i="1"/>
  <c r="P2656" i="1"/>
  <c r="P2669" i="1"/>
  <c r="P2682" i="1"/>
  <c r="P2695" i="1"/>
  <c r="P2708" i="1"/>
  <c r="P2721" i="1"/>
  <c r="P2734" i="1"/>
  <c r="P2747" i="1"/>
  <c r="P2760" i="1"/>
  <c r="P2773" i="1"/>
  <c r="P2786" i="1"/>
  <c r="P2799" i="1"/>
  <c r="P2812" i="1"/>
  <c r="P2825" i="1"/>
  <c r="P2838" i="1"/>
  <c r="P2851" i="1"/>
  <c r="P2864" i="1"/>
  <c r="P2877" i="1"/>
  <c r="P2890" i="1"/>
  <c r="P2903" i="1"/>
  <c r="P2916" i="1"/>
  <c r="P2929" i="1"/>
  <c r="P2942" i="1"/>
  <c r="P2955" i="1"/>
  <c r="P2968" i="1"/>
  <c r="P2981" i="1"/>
  <c r="P2994" i="1"/>
  <c r="P3007" i="1"/>
  <c r="P3020" i="1"/>
  <c r="P3033" i="1"/>
  <c r="P3046" i="1"/>
  <c r="P3059" i="1"/>
  <c r="P3072" i="1"/>
  <c r="P3085" i="1"/>
  <c r="P3098" i="1"/>
  <c r="P3111" i="1"/>
  <c r="P3124" i="1"/>
  <c r="P3137" i="1"/>
  <c r="P3150" i="1"/>
  <c r="P3163" i="1"/>
  <c r="P3176" i="1"/>
  <c r="P3189" i="1"/>
  <c r="P3202" i="1"/>
  <c r="P3215" i="1"/>
  <c r="P3228" i="1"/>
  <c r="P3241" i="1"/>
  <c r="P3254" i="1"/>
  <c r="P5" i="1"/>
  <c r="P18" i="1"/>
  <c r="P31" i="1"/>
  <c r="P44" i="1"/>
  <c r="P57" i="1"/>
  <c r="P70" i="1"/>
  <c r="P83" i="1"/>
  <c r="P96" i="1"/>
  <c r="P109" i="1"/>
  <c r="P122" i="1"/>
  <c r="P135" i="1"/>
  <c r="P148" i="1"/>
  <c r="P161" i="1"/>
  <c r="P174" i="1"/>
  <c r="P187" i="1"/>
  <c r="P200" i="1"/>
  <c r="P213" i="1"/>
  <c r="P226" i="1"/>
  <c r="P239" i="1"/>
  <c r="P252" i="1"/>
  <c r="P265" i="1"/>
  <c r="P278" i="1"/>
  <c r="P291" i="1"/>
  <c r="P304" i="1"/>
  <c r="P317" i="1"/>
  <c r="P330" i="1"/>
  <c r="P343" i="1"/>
  <c r="P356" i="1"/>
  <c r="P369" i="1"/>
  <c r="P382" i="1"/>
  <c r="P395" i="1"/>
  <c r="P408" i="1"/>
  <c r="P421" i="1"/>
  <c r="P434" i="1"/>
  <c r="P447" i="1"/>
  <c r="P460" i="1"/>
  <c r="P473" i="1"/>
  <c r="P486" i="1"/>
  <c r="P499" i="1"/>
  <c r="P512" i="1"/>
  <c r="P525" i="1"/>
  <c r="P538" i="1"/>
  <c r="P551" i="1"/>
  <c r="P564" i="1"/>
  <c r="P577" i="1"/>
  <c r="P590" i="1"/>
  <c r="P603" i="1"/>
  <c r="P616" i="1"/>
  <c r="P629" i="1"/>
  <c r="P642" i="1"/>
  <c r="P655" i="1"/>
  <c r="P668" i="1"/>
  <c r="P681" i="1"/>
  <c r="P694" i="1"/>
  <c r="P707" i="1"/>
  <c r="P720" i="1"/>
  <c r="P733" i="1"/>
  <c r="P746" i="1"/>
  <c r="P759" i="1"/>
  <c r="P772" i="1"/>
  <c r="P785" i="1"/>
  <c r="P798" i="1"/>
  <c r="P811" i="1"/>
  <c r="P824" i="1"/>
  <c r="P837" i="1"/>
  <c r="P850" i="1"/>
  <c r="P863" i="1"/>
  <c r="P876" i="1"/>
  <c r="P889" i="1"/>
  <c r="P902" i="1"/>
  <c r="P915" i="1"/>
  <c r="P928" i="1"/>
  <c r="P941" i="1"/>
  <c r="P954" i="1"/>
  <c r="P967" i="1"/>
  <c r="P980" i="1"/>
  <c r="P993" i="1"/>
  <c r="P1006" i="1"/>
  <c r="P1019" i="1"/>
  <c r="P1032" i="1"/>
  <c r="P1045" i="1"/>
  <c r="P1058" i="1"/>
  <c r="P1071" i="1"/>
  <c r="P1084" i="1"/>
  <c r="P1097" i="1"/>
  <c r="P1110" i="1"/>
  <c r="P1123" i="1"/>
  <c r="P1136" i="1"/>
  <c r="P1149" i="1"/>
  <c r="P1162" i="1"/>
  <c r="P1175" i="1"/>
  <c r="P1188" i="1"/>
  <c r="P1201" i="1"/>
  <c r="P1214" i="1"/>
  <c r="P1227" i="1"/>
  <c r="P1240" i="1"/>
  <c r="P1253" i="1"/>
  <c r="P1266" i="1"/>
  <c r="P1279" i="1"/>
  <c r="P1292" i="1"/>
  <c r="P1305" i="1"/>
  <c r="P1318" i="1"/>
  <c r="P1331" i="1"/>
  <c r="P1344" i="1"/>
  <c r="P1357" i="1"/>
  <c r="P1370" i="1"/>
  <c r="P1383" i="1"/>
  <c r="P1396" i="1"/>
  <c r="P1409" i="1"/>
  <c r="P1422" i="1"/>
  <c r="P1435" i="1"/>
  <c r="P1448" i="1"/>
  <c r="P1461" i="1"/>
  <c r="P1474" i="1"/>
  <c r="P1487" i="1"/>
  <c r="P1500" i="1"/>
  <c r="P1513" i="1"/>
  <c r="P1526" i="1"/>
  <c r="P1539" i="1"/>
  <c r="P1552" i="1"/>
  <c r="P1565" i="1"/>
  <c r="P1578" i="1"/>
  <c r="P1591" i="1"/>
  <c r="P1604" i="1"/>
  <c r="P1617" i="1"/>
  <c r="P1630" i="1"/>
  <c r="P1643" i="1"/>
  <c r="P1656" i="1"/>
  <c r="P1669" i="1"/>
  <c r="P1682" i="1"/>
  <c r="P1695" i="1"/>
  <c r="P1708" i="1"/>
  <c r="P1721" i="1"/>
  <c r="P1734" i="1"/>
  <c r="P1747" i="1"/>
  <c r="P1760" i="1"/>
  <c r="P1773" i="1"/>
  <c r="P1786" i="1"/>
  <c r="P1799" i="1"/>
  <c r="P1812" i="1"/>
  <c r="P1825" i="1"/>
  <c r="P1838" i="1"/>
  <c r="P1851" i="1"/>
  <c r="P1864" i="1"/>
  <c r="P1877" i="1"/>
  <c r="P1890" i="1"/>
  <c r="P1903" i="1"/>
  <c r="P1916" i="1"/>
  <c r="P1929" i="1"/>
  <c r="P1942" i="1"/>
  <c r="P1955" i="1"/>
  <c r="P1968" i="1"/>
  <c r="P1981" i="1"/>
  <c r="P1994" i="1"/>
  <c r="P2007" i="1"/>
  <c r="P2020" i="1"/>
  <c r="P2033" i="1"/>
  <c r="P2046" i="1"/>
  <c r="P2059" i="1"/>
  <c r="P2072" i="1"/>
  <c r="P2085" i="1"/>
  <c r="P2098" i="1"/>
  <c r="P2111" i="1"/>
  <c r="P2124" i="1"/>
  <c r="P2137" i="1"/>
  <c r="P2150" i="1"/>
  <c r="P2163" i="1"/>
  <c r="P2176" i="1"/>
  <c r="P2189" i="1"/>
  <c r="P2202" i="1"/>
  <c r="P2215" i="1"/>
  <c r="P2228" i="1"/>
  <c r="P2241" i="1"/>
  <c r="P2254" i="1"/>
  <c r="P2267" i="1"/>
  <c r="P2280" i="1"/>
  <c r="P2293" i="1"/>
  <c r="P2306" i="1"/>
  <c r="P2319" i="1"/>
  <c r="P2332" i="1"/>
  <c r="P2345" i="1"/>
  <c r="P2358" i="1"/>
  <c r="P2371" i="1"/>
  <c r="P2384" i="1"/>
  <c r="P2397" i="1"/>
  <c r="P2410" i="1"/>
  <c r="P2423" i="1"/>
  <c r="P2436" i="1"/>
  <c r="P2449" i="1"/>
  <c r="P2462" i="1"/>
  <c r="P2475" i="1"/>
  <c r="P2488" i="1"/>
  <c r="P2501" i="1"/>
  <c r="P2514" i="1"/>
  <c r="P2527" i="1"/>
  <c r="P2540" i="1"/>
  <c r="P2553" i="1"/>
  <c r="P2566" i="1"/>
  <c r="P2579" i="1"/>
  <c r="P2592" i="1"/>
  <c r="P2605" i="1"/>
  <c r="P2618" i="1"/>
  <c r="P2631" i="1"/>
  <c r="P2644" i="1"/>
  <c r="P2657" i="1"/>
  <c r="P2670" i="1"/>
  <c r="P2683" i="1"/>
  <c r="P2696" i="1"/>
  <c r="P2709" i="1"/>
  <c r="P2722" i="1"/>
  <c r="P2735" i="1"/>
  <c r="P2748" i="1"/>
  <c r="P2761" i="1"/>
  <c r="P2774" i="1"/>
  <c r="P2787" i="1"/>
  <c r="P2800" i="1"/>
  <c r="P2813" i="1"/>
  <c r="P2826" i="1"/>
  <c r="P2839" i="1"/>
  <c r="P2852" i="1"/>
  <c r="P2865" i="1"/>
  <c r="P2878" i="1"/>
  <c r="P2891" i="1"/>
  <c r="P2904" i="1"/>
  <c r="P2917" i="1"/>
  <c r="P2930" i="1"/>
  <c r="P2943" i="1"/>
  <c r="P2956" i="1"/>
  <c r="P2969" i="1"/>
  <c r="P2982" i="1"/>
  <c r="P2995" i="1"/>
  <c r="P3008" i="1"/>
  <c r="P3021" i="1"/>
  <c r="P3034" i="1"/>
  <c r="P3047" i="1"/>
  <c r="P3060" i="1"/>
  <c r="P3073" i="1"/>
  <c r="P3086" i="1"/>
  <c r="P3099" i="1"/>
  <c r="P3112" i="1"/>
  <c r="P3125" i="1"/>
  <c r="P3138" i="1"/>
  <c r="P3151" i="1"/>
  <c r="P3164" i="1"/>
  <c r="P3177" i="1"/>
  <c r="P3190" i="1"/>
  <c r="P3203" i="1"/>
  <c r="P3216" i="1"/>
  <c r="P3229" i="1"/>
  <c r="P3242" i="1"/>
  <c r="P3255" i="1"/>
  <c r="P6" i="1"/>
  <c r="P19" i="1"/>
  <c r="P32" i="1"/>
  <c r="P45" i="1"/>
  <c r="P58" i="1"/>
  <c r="P71" i="1"/>
  <c r="P84" i="1"/>
  <c r="P97" i="1"/>
  <c r="P110" i="1"/>
  <c r="P123" i="1"/>
  <c r="P136" i="1"/>
  <c r="P149" i="1"/>
  <c r="P162" i="1"/>
  <c r="P175" i="1"/>
  <c r="P188" i="1"/>
  <c r="P201" i="1"/>
  <c r="P214" i="1"/>
  <c r="P227" i="1"/>
  <c r="P240" i="1"/>
  <c r="P253" i="1"/>
  <c r="P266" i="1"/>
  <c r="P279" i="1"/>
  <c r="P292" i="1"/>
  <c r="P305" i="1"/>
  <c r="P318" i="1"/>
  <c r="P331" i="1"/>
  <c r="P344" i="1"/>
  <c r="P357" i="1"/>
  <c r="P370" i="1"/>
  <c r="P383" i="1"/>
  <c r="P396" i="1"/>
  <c r="P409" i="1"/>
  <c r="P422" i="1"/>
  <c r="P435" i="1"/>
  <c r="P448" i="1"/>
  <c r="P461" i="1"/>
  <c r="P474" i="1"/>
  <c r="P487" i="1"/>
  <c r="P500" i="1"/>
  <c r="P513" i="1"/>
  <c r="P526" i="1"/>
  <c r="P539" i="1"/>
  <c r="P552" i="1"/>
  <c r="P565" i="1"/>
  <c r="P578" i="1"/>
  <c r="P591" i="1"/>
  <c r="P604" i="1"/>
  <c r="P617" i="1"/>
  <c r="P630" i="1"/>
  <c r="P643" i="1"/>
  <c r="P656" i="1"/>
  <c r="P669" i="1"/>
  <c r="P682" i="1"/>
  <c r="P695" i="1"/>
  <c r="P708" i="1"/>
  <c r="P721" i="1"/>
  <c r="P734" i="1"/>
  <c r="P747" i="1"/>
  <c r="P760" i="1"/>
  <c r="P773" i="1"/>
  <c r="P786" i="1"/>
  <c r="P799" i="1"/>
  <c r="P812" i="1"/>
  <c r="P825" i="1"/>
  <c r="P838" i="1"/>
  <c r="P851" i="1"/>
  <c r="P864" i="1"/>
  <c r="P877" i="1"/>
  <c r="P890" i="1"/>
  <c r="P903" i="1"/>
  <c r="P916" i="1"/>
  <c r="P929" i="1"/>
  <c r="P942" i="1"/>
  <c r="P955" i="1"/>
  <c r="P968" i="1"/>
  <c r="P981" i="1"/>
  <c r="P994" i="1"/>
  <c r="P1007" i="1"/>
  <c r="P1020" i="1"/>
  <c r="P1033" i="1"/>
  <c r="P1046" i="1"/>
  <c r="P1059" i="1"/>
  <c r="P1072" i="1"/>
  <c r="P1085" i="1"/>
  <c r="P1098" i="1"/>
  <c r="P1111" i="1"/>
  <c r="P1124" i="1"/>
  <c r="P1137" i="1"/>
  <c r="P1150" i="1"/>
  <c r="P1163" i="1"/>
  <c r="P1176" i="1"/>
  <c r="P1189" i="1"/>
  <c r="P1202" i="1"/>
  <c r="P1215" i="1"/>
  <c r="P1228" i="1"/>
  <c r="P1241" i="1"/>
  <c r="P1254" i="1"/>
  <c r="P1267" i="1"/>
  <c r="P1280" i="1"/>
  <c r="P1293" i="1"/>
  <c r="P1306" i="1"/>
  <c r="P1319" i="1"/>
  <c r="P1332" i="1"/>
  <c r="P1345" i="1"/>
  <c r="P1358" i="1"/>
  <c r="P1371" i="1"/>
  <c r="P1384" i="1"/>
  <c r="P1397" i="1"/>
  <c r="P1410" i="1"/>
  <c r="P1423" i="1"/>
  <c r="P1436" i="1"/>
  <c r="P1449" i="1"/>
  <c r="P1462" i="1"/>
  <c r="P1475" i="1"/>
  <c r="P1488" i="1"/>
  <c r="P1501" i="1"/>
  <c r="P1514" i="1"/>
  <c r="P1527" i="1"/>
  <c r="P1540" i="1"/>
  <c r="P1553" i="1"/>
  <c r="P1566" i="1"/>
  <c r="P1579" i="1"/>
  <c r="P1592" i="1"/>
  <c r="P1605" i="1"/>
  <c r="P1618" i="1"/>
  <c r="P1631" i="1"/>
  <c r="P1644" i="1"/>
  <c r="P1657" i="1"/>
  <c r="P1670" i="1"/>
  <c r="P1683" i="1"/>
  <c r="P1696" i="1"/>
  <c r="P1709" i="1"/>
  <c r="P1722" i="1"/>
  <c r="P1735" i="1"/>
  <c r="P1748" i="1"/>
  <c r="P1761" i="1"/>
  <c r="P1774" i="1"/>
  <c r="P1787" i="1"/>
  <c r="P1800" i="1"/>
  <c r="P1813" i="1"/>
  <c r="P1826" i="1"/>
  <c r="P1839" i="1"/>
  <c r="P1852" i="1"/>
  <c r="P1865" i="1"/>
  <c r="P1878" i="1"/>
  <c r="P1891" i="1"/>
  <c r="P1904" i="1"/>
  <c r="P1917" i="1"/>
  <c r="P1930" i="1"/>
  <c r="P1943" i="1"/>
  <c r="P1956" i="1"/>
  <c r="P1969" i="1"/>
  <c r="P1982" i="1"/>
  <c r="P1995" i="1"/>
  <c r="P2008" i="1"/>
  <c r="P2021" i="1"/>
  <c r="P2034" i="1"/>
  <c r="P2047" i="1"/>
  <c r="P2060" i="1"/>
  <c r="P2073" i="1"/>
  <c r="P2086" i="1"/>
  <c r="P2099" i="1"/>
  <c r="P2112" i="1"/>
  <c r="P2125" i="1"/>
  <c r="P2138" i="1"/>
  <c r="P2151" i="1"/>
  <c r="P2164" i="1"/>
  <c r="P2177" i="1"/>
  <c r="P2190" i="1"/>
  <c r="P2203" i="1"/>
  <c r="P2216" i="1"/>
  <c r="P2229" i="1"/>
  <c r="P2242" i="1"/>
  <c r="P2255" i="1"/>
  <c r="P2268" i="1"/>
  <c r="P2281" i="1"/>
  <c r="P2294" i="1"/>
  <c r="P2307" i="1"/>
  <c r="P2320" i="1"/>
  <c r="P2333" i="1"/>
  <c r="P2346" i="1"/>
  <c r="P2359" i="1"/>
  <c r="P2372" i="1"/>
  <c r="P2385" i="1"/>
  <c r="P2398" i="1"/>
  <c r="P2411" i="1"/>
  <c r="P2424" i="1"/>
  <c r="P2437" i="1"/>
  <c r="P2450" i="1"/>
  <c r="P2463" i="1"/>
  <c r="P2476" i="1"/>
  <c r="P2489" i="1"/>
  <c r="P2502" i="1"/>
  <c r="P2515" i="1"/>
  <c r="P2528" i="1"/>
  <c r="P2541" i="1"/>
  <c r="P2554" i="1"/>
  <c r="P2567" i="1"/>
  <c r="P2580" i="1"/>
  <c r="P2593" i="1"/>
  <c r="P2606" i="1"/>
  <c r="P2619" i="1"/>
  <c r="P2632" i="1"/>
  <c r="P2645" i="1"/>
  <c r="P2658" i="1"/>
  <c r="P2671" i="1"/>
  <c r="P2684" i="1"/>
  <c r="P2697" i="1"/>
  <c r="P2710" i="1"/>
  <c r="P2723" i="1"/>
  <c r="P2736" i="1"/>
  <c r="P2749" i="1"/>
  <c r="P2762" i="1"/>
  <c r="P2775" i="1"/>
  <c r="P2788" i="1"/>
  <c r="P2801" i="1"/>
  <c r="P2814" i="1"/>
  <c r="P2827" i="1"/>
  <c r="P2840" i="1"/>
  <c r="P2853" i="1"/>
  <c r="P2866" i="1"/>
  <c r="P2879" i="1"/>
  <c r="P2892" i="1"/>
  <c r="P2905" i="1"/>
  <c r="P2918" i="1"/>
  <c r="P2931" i="1"/>
  <c r="P2944" i="1"/>
  <c r="P2957" i="1"/>
  <c r="P2970" i="1"/>
  <c r="P2983" i="1"/>
  <c r="P2996" i="1"/>
  <c r="P3009" i="1"/>
  <c r="P3022" i="1"/>
  <c r="P3035" i="1"/>
  <c r="P3048" i="1"/>
  <c r="P3061" i="1"/>
  <c r="P3074" i="1"/>
  <c r="P3087" i="1"/>
  <c r="P3100" i="1"/>
  <c r="P3113" i="1"/>
  <c r="P3126" i="1"/>
  <c r="P3139" i="1"/>
  <c r="P3152" i="1"/>
  <c r="P3165" i="1"/>
  <c r="P3178" i="1"/>
  <c r="P3191" i="1"/>
  <c r="P3204" i="1"/>
  <c r="P3217" i="1"/>
  <c r="P3230" i="1"/>
  <c r="P3243" i="1"/>
  <c r="P3256" i="1"/>
  <c r="P7" i="1"/>
  <c r="P20" i="1"/>
  <c r="P33" i="1"/>
  <c r="P46" i="1"/>
  <c r="P59" i="1"/>
  <c r="P72" i="1"/>
  <c r="P85" i="1"/>
  <c r="P98" i="1"/>
  <c r="P111" i="1"/>
  <c r="P124" i="1"/>
  <c r="P137" i="1"/>
  <c r="P150" i="1"/>
  <c r="P163" i="1"/>
  <c r="P176" i="1"/>
  <c r="P189" i="1"/>
  <c r="P202" i="1"/>
  <c r="P215" i="1"/>
  <c r="P228" i="1"/>
  <c r="P241" i="1"/>
  <c r="P254" i="1"/>
  <c r="P267" i="1"/>
  <c r="P280" i="1"/>
  <c r="P293" i="1"/>
  <c r="P294" i="1"/>
  <c r="P306" i="1"/>
  <c r="P319" i="1"/>
  <c r="P332" i="1"/>
  <c r="P345" i="1"/>
  <c r="P358" i="1"/>
  <c r="P371" i="1"/>
  <c r="P384" i="1"/>
  <c r="P397" i="1"/>
  <c r="P410" i="1"/>
  <c r="P423" i="1"/>
  <c r="P436" i="1"/>
  <c r="P449" i="1"/>
  <c r="P462" i="1"/>
  <c r="P475" i="1"/>
  <c r="P488" i="1"/>
  <c r="P501" i="1"/>
  <c r="P514" i="1"/>
  <c r="P527" i="1"/>
  <c r="P540" i="1"/>
  <c r="P553" i="1"/>
  <c r="P566" i="1"/>
  <c r="P579" i="1"/>
  <c r="P592" i="1"/>
  <c r="P605" i="1"/>
  <c r="P618" i="1"/>
  <c r="P631" i="1"/>
  <c r="P644" i="1"/>
  <c r="P657" i="1"/>
  <c r="P670" i="1"/>
  <c r="P683" i="1"/>
  <c r="P696" i="1"/>
  <c r="P709" i="1"/>
  <c r="P722" i="1"/>
  <c r="P735" i="1"/>
  <c r="P748" i="1"/>
  <c r="P761" i="1"/>
  <c r="P774" i="1"/>
  <c r="P787" i="1"/>
  <c r="P800" i="1"/>
  <c r="P813" i="1"/>
  <c r="P826" i="1"/>
  <c r="P839" i="1"/>
  <c r="P852" i="1"/>
  <c r="P865" i="1"/>
  <c r="P878" i="1"/>
  <c r="P891" i="1"/>
  <c r="P904" i="1"/>
  <c r="P917" i="1"/>
  <c r="P930" i="1"/>
  <c r="P943" i="1"/>
  <c r="P956" i="1"/>
  <c r="P969" i="1"/>
  <c r="P982" i="1"/>
  <c r="P995" i="1"/>
  <c r="P1008" i="1"/>
  <c r="P1021" i="1"/>
  <c r="P1034" i="1"/>
  <c r="P1047" i="1"/>
  <c r="P1060" i="1"/>
  <c r="P1073" i="1"/>
  <c r="P1086" i="1"/>
  <c r="P1099" i="1"/>
  <c r="P1112" i="1"/>
  <c r="P1125" i="1"/>
  <c r="P1138" i="1"/>
  <c r="P1151" i="1"/>
  <c r="P1164" i="1"/>
  <c r="P1177" i="1"/>
  <c r="P1190" i="1"/>
  <c r="P1203" i="1"/>
  <c r="P1216" i="1"/>
  <c r="P1229" i="1"/>
  <c r="P1242" i="1"/>
  <c r="P1255" i="1"/>
  <c r="P1268" i="1"/>
  <c r="P1281" i="1"/>
  <c r="P1294" i="1"/>
  <c r="P1307" i="1"/>
  <c r="P1320" i="1"/>
  <c r="P1333" i="1"/>
  <c r="P1346" i="1"/>
  <c r="P1359" i="1"/>
  <c r="P1372" i="1"/>
  <c r="P1385" i="1"/>
  <c r="P1398" i="1"/>
  <c r="P1411" i="1"/>
  <c r="P1424" i="1"/>
  <c r="P1437" i="1"/>
  <c r="P1450" i="1"/>
  <c r="P1463" i="1"/>
  <c r="P1476" i="1"/>
  <c r="P1489" i="1"/>
  <c r="P1502" i="1"/>
  <c r="P1515" i="1"/>
  <c r="P1528" i="1"/>
  <c r="P1541" i="1"/>
  <c r="P1554" i="1"/>
  <c r="P1567" i="1"/>
  <c r="P1580" i="1"/>
  <c r="P1593" i="1"/>
  <c r="P1606" i="1"/>
  <c r="P1619" i="1"/>
  <c r="P1632" i="1"/>
  <c r="P1645" i="1"/>
  <c r="P1658" i="1"/>
  <c r="P1671" i="1"/>
  <c r="P1684" i="1"/>
  <c r="P1697" i="1"/>
  <c r="P1710" i="1"/>
  <c r="P1723" i="1"/>
  <c r="P1736" i="1"/>
  <c r="P1749" i="1"/>
  <c r="P1762" i="1"/>
  <c r="P1775" i="1"/>
  <c r="P1788" i="1"/>
  <c r="P1801" i="1"/>
  <c r="P1814" i="1"/>
  <c r="P1827" i="1"/>
  <c r="P1840" i="1"/>
  <c r="P1853" i="1"/>
  <c r="P1866" i="1"/>
  <c r="P1879" i="1"/>
  <c r="P1892" i="1"/>
  <c r="P1905" i="1"/>
  <c r="P1918" i="1"/>
  <c r="P1931" i="1"/>
  <c r="P1944" i="1"/>
  <c r="P1957" i="1"/>
  <c r="P1970" i="1"/>
  <c r="P1983" i="1"/>
  <c r="P1996" i="1"/>
  <c r="P2009" i="1"/>
  <c r="P2022" i="1"/>
  <c r="P2035" i="1"/>
  <c r="P2048" i="1"/>
  <c r="P2061" i="1"/>
  <c r="P2074" i="1"/>
  <c r="P2087" i="1"/>
  <c r="P2100" i="1"/>
  <c r="P2113" i="1"/>
  <c r="P2126" i="1"/>
  <c r="P2139" i="1"/>
  <c r="P2152" i="1"/>
  <c r="P2165" i="1"/>
  <c r="P2178" i="1"/>
  <c r="P2191" i="1"/>
  <c r="P2204" i="1"/>
  <c r="P2217" i="1"/>
  <c r="P2230" i="1"/>
  <c r="P2243" i="1"/>
  <c r="P2256" i="1"/>
  <c r="P2269" i="1"/>
  <c r="P2282" i="1"/>
  <c r="P2295" i="1"/>
  <c r="P2308" i="1"/>
  <c r="P2321" i="1"/>
  <c r="P2334" i="1"/>
  <c r="P2347" i="1"/>
  <c r="P2360" i="1"/>
  <c r="P2373" i="1"/>
  <c r="P2386" i="1"/>
  <c r="P2399" i="1"/>
  <c r="P2412" i="1"/>
  <c r="P2425" i="1"/>
  <c r="P2438" i="1"/>
  <c r="P2451" i="1"/>
  <c r="P2464" i="1"/>
  <c r="P2477" i="1"/>
  <c r="P2490" i="1"/>
  <c r="P2503" i="1"/>
  <c r="P2516" i="1"/>
  <c r="P2529" i="1"/>
  <c r="P2542" i="1"/>
  <c r="P2555" i="1"/>
  <c r="P2568" i="1"/>
  <c r="P2581" i="1"/>
  <c r="P2594" i="1"/>
  <c r="P2607" i="1"/>
  <c r="P2620" i="1"/>
  <c r="P2633" i="1"/>
  <c r="P2646" i="1"/>
  <c r="P2659" i="1"/>
  <c r="P2672" i="1"/>
  <c r="P2685" i="1"/>
  <c r="P2698" i="1"/>
  <c r="P2711" i="1"/>
  <c r="P2724" i="1"/>
  <c r="P2737" i="1"/>
  <c r="P2750" i="1"/>
  <c r="P2763" i="1"/>
  <c r="P2776" i="1"/>
  <c r="P2789" i="1"/>
  <c r="P2802" i="1"/>
  <c r="P2815" i="1"/>
  <c r="P2828" i="1"/>
  <c r="P2841" i="1"/>
  <c r="P2854" i="1"/>
  <c r="P2867" i="1"/>
  <c r="P2880" i="1"/>
  <c r="P2893" i="1"/>
  <c r="P2906" i="1"/>
  <c r="P2919" i="1"/>
  <c r="P2932" i="1"/>
  <c r="P2945" i="1"/>
  <c r="P2958" i="1"/>
  <c r="P2971" i="1"/>
  <c r="P2984" i="1"/>
  <c r="P2997" i="1"/>
  <c r="P3010" i="1"/>
  <c r="P3023" i="1"/>
  <c r="P3036" i="1"/>
  <c r="P3049" i="1"/>
  <c r="P3062" i="1"/>
  <c r="P3075" i="1"/>
  <c r="P3088" i="1"/>
  <c r="P3101" i="1"/>
  <c r="P3114" i="1"/>
  <c r="P3127" i="1"/>
  <c r="P3140" i="1"/>
  <c r="P3153" i="1"/>
  <c r="P3166" i="1"/>
  <c r="P3179" i="1"/>
  <c r="P3192" i="1"/>
  <c r="P3205" i="1"/>
  <c r="P3218" i="1"/>
  <c r="P3231" i="1"/>
  <c r="P3244" i="1"/>
  <c r="P3257" i="1"/>
  <c r="P8" i="1"/>
  <c r="P21" i="1"/>
  <c r="P34" i="1"/>
  <c r="P47" i="1"/>
  <c r="P60" i="1"/>
  <c r="P73" i="1"/>
  <c r="P86" i="1"/>
  <c r="P99" i="1"/>
  <c r="P112" i="1"/>
  <c r="P125" i="1"/>
  <c r="P138" i="1"/>
  <c r="P151" i="1"/>
  <c r="P164" i="1"/>
  <c r="P177" i="1"/>
  <c r="P190" i="1"/>
  <c r="P203" i="1"/>
  <c r="P216" i="1"/>
  <c r="P229" i="1"/>
  <c r="P242" i="1"/>
  <c r="P255" i="1"/>
  <c r="P268" i="1"/>
  <c r="P281" i="1"/>
  <c r="P307" i="1"/>
  <c r="P320" i="1"/>
  <c r="P333" i="1"/>
  <c r="P346" i="1"/>
  <c r="P359" i="1"/>
  <c r="P372" i="1"/>
  <c r="P385" i="1"/>
  <c r="P398" i="1"/>
  <c r="P411" i="1"/>
  <c r="P424" i="1"/>
  <c r="P437" i="1"/>
  <c r="P450" i="1"/>
  <c r="P463" i="1"/>
  <c r="P476" i="1"/>
  <c r="P489" i="1"/>
  <c r="P502" i="1"/>
  <c r="P515" i="1"/>
  <c r="P528" i="1"/>
  <c r="P541" i="1"/>
  <c r="P554" i="1"/>
  <c r="P567" i="1"/>
  <c r="P580" i="1"/>
  <c r="P593" i="1"/>
  <c r="P606" i="1"/>
  <c r="P619" i="1"/>
  <c r="P632" i="1"/>
  <c r="P645" i="1"/>
  <c r="P658" i="1"/>
  <c r="P671" i="1"/>
  <c r="P684" i="1"/>
  <c r="P697" i="1"/>
  <c r="P710" i="1"/>
  <c r="P723" i="1"/>
  <c r="P736" i="1"/>
  <c r="P749" i="1"/>
  <c r="P762" i="1"/>
  <c r="P775" i="1"/>
  <c r="P788" i="1"/>
  <c r="P801" i="1"/>
  <c r="P814" i="1"/>
  <c r="P827" i="1"/>
  <c r="P840" i="1"/>
  <c r="P853" i="1"/>
  <c r="P866" i="1"/>
  <c r="P879" i="1"/>
  <c r="P892" i="1"/>
  <c r="P905" i="1"/>
  <c r="P918" i="1"/>
  <c r="P931" i="1"/>
  <c r="P944" i="1"/>
  <c r="P957" i="1"/>
  <c r="P970" i="1"/>
  <c r="P983" i="1"/>
  <c r="P996" i="1"/>
  <c r="P1009" i="1"/>
  <c r="P1022" i="1"/>
  <c r="P1035" i="1"/>
  <c r="P1048" i="1"/>
  <c r="P1061" i="1"/>
  <c r="P1074" i="1"/>
  <c r="P1087" i="1"/>
  <c r="P1100" i="1"/>
  <c r="P1113" i="1"/>
  <c r="P1126" i="1"/>
  <c r="P1139" i="1"/>
  <c r="P1152" i="1"/>
  <c r="P1165" i="1"/>
  <c r="P1178" i="1"/>
  <c r="P1191" i="1"/>
  <c r="P1204" i="1"/>
  <c r="P1217" i="1"/>
  <c r="P1230" i="1"/>
  <c r="P1243" i="1"/>
  <c r="P1256" i="1"/>
  <c r="P1269" i="1"/>
  <c r="P1282" i="1"/>
  <c r="P1295" i="1"/>
  <c r="P1308" i="1"/>
  <c r="P1321" i="1"/>
  <c r="P1334" i="1"/>
  <c r="P1347" i="1"/>
  <c r="P1360" i="1"/>
  <c r="P1373" i="1"/>
  <c r="P1386" i="1"/>
  <c r="P1399" i="1"/>
  <c r="P1412" i="1"/>
  <c r="P1425" i="1"/>
  <c r="P1438" i="1"/>
  <c r="P1451" i="1"/>
  <c r="P1464" i="1"/>
  <c r="P1477" i="1"/>
  <c r="P1490" i="1"/>
  <c r="P1503" i="1"/>
  <c r="P1516" i="1"/>
  <c r="P1529" i="1"/>
  <c r="P1542" i="1"/>
  <c r="P1555" i="1"/>
  <c r="P1568" i="1"/>
  <c r="P1581" i="1"/>
  <c r="P1594" i="1"/>
  <c r="P1607" i="1"/>
  <c r="P1620" i="1"/>
  <c r="P1633" i="1"/>
  <c r="P1646" i="1"/>
  <c r="P1659" i="1"/>
  <c r="P1672" i="1"/>
  <c r="P1685" i="1"/>
  <c r="P1698" i="1"/>
  <c r="P1711" i="1"/>
  <c r="P1724" i="1"/>
  <c r="P1737" i="1"/>
  <c r="P1750" i="1"/>
  <c r="P1763" i="1"/>
  <c r="P1776" i="1"/>
  <c r="P1789" i="1"/>
  <c r="P1802" i="1"/>
  <c r="P1815" i="1"/>
  <c r="P1828" i="1"/>
  <c r="P1841" i="1"/>
  <c r="P1854" i="1"/>
  <c r="P1867" i="1"/>
  <c r="P1880" i="1"/>
  <c r="P1893" i="1"/>
  <c r="P1906" i="1"/>
  <c r="P1919" i="1"/>
  <c r="P1932" i="1"/>
  <c r="P1945" i="1"/>
  <c r="P1958" i="1"/>
  <c r="P1971" i="1"/>
  <c r="P1984" i="1"/>
  <c r="P1997" i="1"/>
  <c r="P2010" i="1"/>
  <c r="P2023" i="1"/>
  <c r="P2036" i="1"/>
  <c r="P2049" i="1"/>
  <c r="P2062" i="1"/>
  <c r="P2075" i="1"/>
  <c r="P2088" i="1"/>
  <c r="P2101" i="1"/>
  <c r="P2114" i="1"/>
  <c r="P2127" i="1"/>
  <c r="P2140" i="1"/>
  <c r="P2153" i="1"/>
  <c r="P2166" i="1"/>
  <c r="P2179" i="1"/>
  <c r="P2192" i="1"/>
  <c r="P2205" i="1"/>
  <c r="P2218" i="1"/>
  <c r="P2231" i="1"/>
  <c r="P2244" i="1"/>
  <c r="P2257" i="1"/>
  <c r="P2270" i="1"/>
  <c r="P2283" i="1"/>
  <c r="P2296" i="1"/>
  <c r="P2309" i="1"/>
  <c r="P2322" i="1"/>
  <c r="P2335" i="1"/>
  <c r="P2348" i="1"/>
  <c r="P2361" i="1"/>
  <c r="P2374" i="1"/>
  <c r="P2387" i="1"/>
  <c r="P2400" i="1"/>
  <c r="P2413" i="1"/>
  <c r="P2426" i="1"/>
  <c r="P2439" i="1"/>
  <c r="P2452" i="1"/>
  <c r="P2465" i="1"/>
  <c r="P2478" i="1"/>
  <c r="P2491" i="1"/>
  <c r="P2504" i="1"/>
  <c r="P2517" i="1"/>
  <c r="P2530" i="1"/>
  <c r="P2543" i="1"/>
  <c r="P2556" i="1"/>
  <c r="P2569" i="1"/>
  <c r="P2582" i="1"/>
  <c r="P2595" i="1"/>
  <c r="P2608" i="1"/>
  <c r="P2621" i="1"/>
  <c r="P2634" i="1"/>
  <c r="P2647" i="1"/>
  <c r="P2660" i="1"/>
  <c r="P2673" i="1"/>
  <c r="P2686" i="1"/>
  <c r="P2699" i="1"/>
  <c r="P2712" i="1"/>
  <c r="P2725" i="1"/>
  <c r="P2738" i="1"/>
  <c r="P2751" i="1"/>
  <c r="P2764" i="1"/>
  <c r="P2777" i="1"/>
  <c r="P2790" i="1"/>
  <c r="P2803" i="1"/>
  <c r="P2816" i="1"/>
  <c r="P2829" i="1"/>
  <c r="P2842" i="1"/>
  <c r="P2855" i="1"/>
  <c r="P2868" i="1"/>
  <c r="P2881" i="1"/>
  <c r="P2894" i="1"/>
  <c r="P2907" i="1"/>
  <c r="P2920" i="1"/>
  <c r="P2933" i="1"/>
  <c r="P2946" i="1"/>
  <c r="P2959" i="1"/>
  <c r="P2972" i="1"/>
  <c r="P2985" i="1"/>
  <c r="P2998" i="1"/>
  <c r="P3011" i="1"/>
  <c r="P3024" i="1"/>
  <c r="P3037" i="1"/>
  <c r="P3050" i="1"/>
  <c r="P3063" i="1"/>
  <c r="P3076" i="1"/>
  <c r="P3089" i="1"/>
  <c r="P3102" i="1"/>
  <c r="P3115" i="1"/>
  <c r="P3128" i="1"/>
  <c r="P3141" i="1"/>
  <c r="P3154" i="1"/>
  <c r="P3167" i="1"/>
  <c r="P3180" i="1"/>
  <c r="P3193" i="1"/>
  <c r="P3206" i="1"/>
  <c r="P3219" i="1"/>
  <c r="P3232" i="1"/>
  <c r="P3245" i="1"/>
  <c r="P3258" i="1"/>
  <c r="P9" i="1"/>
  <c r="P22" i="1"/>
  <c r="P35" i="1"/>
  <c r="P48" i="1"/>
  <c r="P61" i="1"/>
  <c r="P74" i="1"/>
  <c r="P87" i="1"/>
  <c r="P100" i="1"/>
  <c r="P113" i="1"/>
  <c r="P126" i="1"/>
  <c r="P139" i="1"/>
  <c r="P152" i="1"/>
  <c r="P165" i="1"/>
  <c r="P178" i="1"/>
  <c r="P191" i="1"/>
  <c r="P204" i="1"/>
  <c r="P217" i="1"/>
  <c r="P230" i="1"/>
  <c r="P243" i="1"/>
  <c r="P256" i="1"/>
  <c r="P269" i="1"/>
  <c r="P282" i="1"/>
  <c r="P295" i="1"/>
  <c r="P308" i="1"/>
  <c r="P321" i="1"/>
  <c r="P334" i="1"/>
  <c r="P347" i="1"/>
  <c r="P360" i="1"/>
  <c r="P373" i="1"/>
  <c r="P386" i="1"/>
  <c r="P399" i="1"/>
  <c r="P412" i="1"/>
  <c r="P425" i="1"/>
  <c r="P438" i="1"/>
  <c r="P451" i="1"/>
  <c r="P464" i="1"/>
  <c r="P477" i="1"/>
  <c r="P490" i="1"/>
  <c r="P503" i="1"/>
  <c r="P516" i="1"/>
  <c r="P529" i="1"/>
  <c r="P542" i="1"/>
  <c r="P555" i="1"/>
  <c r="P568" i="1"/>
  <c r="P581" i="1"/>
  <c r="P594" i="1"/>
  <c r="P607" i="1"/>
  <c r="P620" i="1"/>
  <c r="P633" i="1"/>
  <c r="P646" i="1"/>
  <c r="P659" i="1"/>
  <c r="P672" i="1"/>
  <c r="P685" i="1"/>
  <c r="P698" i="1"/>
  <c r="P711" i="1"/>
  <c r="P724" i="1"/>
  <c r="P737" i="1"/>
  <c r="P750" i="1"/>
  <c r="P763" i="1"/>
  <c r="P776" i="1"/>
  <c r="P789" i="1"/>
  <c r="P802" i="1"/>
  <c r="P815" i="1"/>
  <c r="P828" i="1"/>
  <c r="P841" i="1"/>
  <c r="P854" i="1"/>
  <c r="P867" i="1"/>
  <c r="P880" i="1"/>
  <c r="P893" i="1"/>
  <c r="P906" i="1"/>
  <c r="P919" i="1"/>
  <c r="P932" i="1"/>
  <c r="P945" i="1"/>
  <c r="P958" i="1"/>
  <c r="P971" i="1"/>
  <c r="P984" i="1"/>
  <c r="P997" i="1"/>
  <c r="P1010" i="1"/>
  <c r="P1023" i="1"/>
  <c r="P1036" i="1"/>
  <c r="P1049" i="1"/>
  <c r="P1062" i="1"/>
  <c r="P1075" i="1"/>
  <c r="P1088" i="1"/>
  <c r="P1101" i="1"/>
  <c r="P1114" i="1"/>
  <c r="P1127" i="1"/>
  <c r="P1140" i="1"/>
  <c r="P1153" i="1"/>
  <c r="P1166" i="1"/>
  <c r="P1179" i="1"/>
  <c r="P1192" i="1"/>
  <c r="P1205" i="1"/>
  <c r="P1218" i="1"/>
  <c r="P1231" i="1"/>
  <c r="P1244" i="1"/>
  <c r="P1257" i="1"/>
  <c r="P1270" i="1"/>
  <c r="P1283" i="1"/>
  <c r="P1296" i="1"/>
  <c r="P1309" i="1"/>
  <c r="P1322" i="1"/>
  <c r="P1335" i="1"/>
  <c r="P1348" i="1"/>
  <c r="P1361" i="1"/>
  <c r="P1374" i="1"/>
  <c r="P1387" i="1"/>
  <c r="P1400" i="1"/>
  <c r="P1413" i="1"/>
  <c r="P1426" i="1"/>
  <c r="P1439" i="1"/>
  <c r="P1452" i="1"/>
  <c r="P1465" i="1"/>
  <c r="P1478" i="1"/>
  <c r="P1491" i="1"/>
  <c r="P1504" i="1"/>
  <c r="P1517" i="1"/>
  <c r="P1530" i="1"/>
  <c r="P1543" i="1"/>
  <c r="P1556" i="1"/>
  <c r="P1569" i="1"/>
  <c r="P1582" i="1"/>
  <c r="P1595" i="1"/>
  <c r="P1608" i="1"/>
  <c r="P1621" i="1"/>
  <c r="P1634" i="1"/>
  <c r="P1647" i="1"/>
  <c r="P1660" i="1"/>
  <c r="P1673" i="1"/>
  <c r="P1686" i="1"/>
  <c r="P1699" i="1"/>
  <c r="P1712" i="1"/>
  <c r="P1725" i="1"/>
  <c r="P1738" i="1"/>
  <c r="P1751" i="1"/>
  <c r="P1764" i="1"/>
  <c r="P1777" i="1"/>
  <c r="P1790" i="1"/>
  <c r="P1803" i="1"/>
  <c r="P1816" i="1"/>
  <c r="P1829" i="1"/>
  <c r="P1842" i="1"/>
  <c r="P1855" i="1"/>
  <c r="P1868" i="1"/>
  <c r="P1881" i="1"/>
  <c r="P1894" i="1"/>
  <c r="P1907" i="1"/>
  <c r="P1920" i="1"/>
  <c r="P1933" i="1"/>
  <c r="P1946" i="1"/>
  <c r="P1959" i="1"/>
  <c r="P1972" i="1"/>
  <c r="P1985" i="1"/>
  <c r="P1998" i="1"/>
  <c r="P2011" i="1"/>
  <c r="P2024" i="1"/>
  <c r="P2037" i="1"/>
  <c r="P2050" i="1"/>
  <c r="P2063" i="1"/>
  <c r="P2076" i="1"/>
  <c r="P2089" i="1"/>
  <c r="P2102" i="1"/>
  <c r="P2115" i="1"/>
  <c r="P2128" i="1"/>
  <c r="P2141" i="1"/>
  <c r="P2154" i="1"/>
  <c r="P2167" i="1"/>
  <c r="P2180" i="1"/>
  <c r="P2193" i="1"/>
  <c r="P2206" i="1"/>
  <c r="P2219" i="1"/>
  <c r="P2232" i="1"/>
  <c r="P2245" i="1"/>
  <c r="P2258" i="1"/>
  <c r="P2271" i="1"/>
  <c r="P2284" i="1"/>
  <c r="P2297" i="1"/>
  <c r="P2310" i="1"/>
  <c r="P2323" i="1"/>
  <c r="P2336" i="1"/>
  <c r="P2349" i="1"/>
  <c r="P2362" i="1"/>
  <c r="P2375" i="1"/>
  <c r="P2388" i="1"/>
  <c r="P2401" i="1"/>
  <c r="P2414" i="1"/>
  <c r="P2427" i="1"/>
  <c r="P2440" i="1"/>
  <c r="P2453" i="1"/>
  <c r="P2466" i="1"/>
  <c r="P2479" i="1"/>
  <c r="P2492" i="1"/>
  <c r="P2505" i="1"/>
  <c r="P2518" i="1"/>
  <c r="P2531" i="1"/>
  <c r="P2544" i="1"/>
  <c r="P2557" i="1"/>
  <c r="P2570" i="1"/>
  <c r="P2583" i="1"/>
  <c r="P2596" i="1"/>
  <c r="P2609" i="1"/>
  <c r="P2622" i="1"/>
  <c r="P2635" i="1"/>
  <c r="P2648" i="1"/>
  <c r="P2661" i="1"/>
  <c r="P2674" i="1"/>
  <c r="P2687" i="1"/>
  <c r="P2700" i="1"/>
  <c r="P2713" i="1"/>
  <c r="P2726" i="1"/>
  <c r="P2739" i="1"/>
  <c r="P2752" i="1"/>
  <c r="P2765" i="1"/>
  <c r="P2778" i="1"/>
  <c r="P2791" i="1"/>
  <c r="P2804" i="1"/>
  <c r="P2817" i="1"/>
  <c r="P2830" i="1"/>
  <c r="P2843" i="1"/>
  <c r="P2856" i="1"/>
  <c r="P2869" i="1"/>
  <c r="P2882" i="1"/>
  <c r="P2895" i="1"/>
  <c r="P2908" i="1"/>
  <c r="P2921" i="1"/>
  <c r="P2934" i="1"/>
  <c r="P2947" i="1"/>
  <c r="P2960" i="1"/>
  <c r="P2973" i="1"/>
  <c r="P2986" i="1"/>
  <c r="P2999" i="1"/>
  <c r="P3012" i="1"/>
  <c r="P3025" i="1"/>
  <c r="P3038" i="1"/>
  <c r="P3051" i="1"/>
  <c r="P3064" i="1"/>
  <c r="P3077" i="1"/>
  <c r="P3090" i="1"/>
  <c r="P3103" i="1"/>
  <c r="P3116" i="1"/>
  <c r="P3129" i="1"/>
  <c r="P3142" i="1"/>
  <c r="P3155" i="1"/>
  <c r="P3168" i="1"/>
  <c r="P3181" i="1"/>
  <c r="P3194" i="1"/>
  <c r="P3207" i="1"/>
  <c r="P3220" i="1"/>
  <c r="P3233" i="1"/>
  <c r="P3246" i="1"/>
  <c r="P3259" i="1"/>
  <c r="P10" i="1"/>
  <c r="P23" i="1"/>
  <c r="P36" i="1"/>
  <c r="P49" i="1"/>
  <c r="P62" i="1"/>
  <c r="P75" i="1"/>
  <c r="P88" i="1"/>
  <c r="P101" i="1"/>
  <c r="P114" i="1"/>
  <c r="P127" i="1"/>
  <c r="P140" i="1"/>
  <c r="P153" i="1"/>
  <c r="P166" i="1"/>
  <c r="P179" i="1"/>
  <c r="P192" i="1"/>
  <c r="P205" i="1"/>
  <c r="P218" i="1"/>
  <c r="P231" i="1"/>
  <c r="P244" i="1"/>
  <c r="P257" i="1"/>
  <c r="P270" i="1"/>
  <c r="P283" i="1"/>
  <c r="P296" i="1"/>
  <c r="P309" i="1"/>
  <c r="P322" i="1"/>
  <c r="P335" i="1"/>
  <c r="P348" i="1"/>
  <c r="P361" i="1"/>
  <c r="P374" i="1"/>
  <c r="P387" i="1"/>
  <c r="P400" i="1"/>
  <c r="P413" i="1"/>
  <c r="P426" i="1"/>
  <c r="P439" i="1"/>
  <c r="P452" i="1"/>
  <c r="P465" i="1"/>
  <c r="P478" i="1"/>
  <c r="P491" i="1"/>
  <c r="P504" i="1"/>
  <c r="P517" i="1"/>
  <c r="P530" i="1"/>
  <c r="P543" i="1"/>
  <c r="P556" i="1"/>
  <c r="P569" i="1"/>
  <c r="P582" i="1"/>
  <c r="P595" i="1"/>
  <c r="P608" i="1"/>
  <c r="P621" i="1"/>
  <c r="P634" i="1"/>
  <c r="P647" i="1"/>
  <c r="P660" i="1"/>
  <c r="P673" i="1"/>
  <c r="P686" i="1"/>
  <c r="P699" i="1"/>
  <c r="P712" i="1"/>
  <c r="P725" i="1"/>
  <c r="P738" i="1"/>
  <c r="P751" i="1"/>
  <c r="P764" i="1"/>
  <c r="P777" i="1"/>
  <c r="P790" i="1"/>
  <c r="P803" i="1"/>
  <c r="P816" i="1"/>
  <c r="P829" i="1"/>
  <c r="P842" i="1"/>
  <c r="P855" i="1"/>
  <c r="P868" i="1"/>
  <c r="P881" i="1"/>
  <c r="P894" i="1"/>
  <c r="P907" i="1"/>
  <c r="P920" i="1"/>
  <c r="P933" i="1"/>
  <c r="P946" i="1"/>
  <c r="P959" i="1"/>
  <c r="P972" i="1"/>
  <c r="P985" i="1"/>
  <c r="P998" i="1"/>
  <c r="P1011" i="1"/>
  <c r="P1024" i="1"/>
  <c r="P1037" i="1"/>
  <c r="P1050" i="1"/>
  <c r="P1063" i="1"/>
  <c r="P1076" i="1"/>
  <c r="P1089" i="1"/>
  <c r="P1102" i="1"/>
  <c r="P1115" i="1"/>
  <c r="P1128" i="1"/>
  <c r="P1141" i="1"/>
  <c r="P1154" i="1"/>
  <c r="P1167" i="1"/>
  <c r="P1180" i="1"/>
  <c r="P1193" i="1"/>
  <c r="P1206" i="1"/>
  <c r="P1219" i="1"/>
  <c r="P1232" i="1"/>
  <c r="P1245" i="1"/>
  <c r="P1258" i="1"/>
  <c r="P1271" i="1"/>
  <c r="P1284" i="1"/>
  <c r="P1297" i="1"/>
  <c r="P1310" i="1"/>
  <c r="P1323" i="1"/>
  <c r="P1336" i="1"/>
  <c r="P1349" i="1"/>
  <c r="P1362" i="1"/>
  <c r="P1375" i="1"/>
  <c r="P1388" i="1"/>
  <c r="P1401" i="1"/>
  <c r="P1414" i="1"/>
  <c r="P1427" i="1"/>
  <c r="P1440" i="1"/>
  <c r="P1453" i="1"/>
  <c r="P1466" i="1"/>
  <c r="P1479" i="1"/>
  <c r="P1492" i="1"/>
  <c r="P1505" i="1"/>
  <c r="P1518" i="1"/>
  <c r="P1531" i="1"/>
  <c r="P1544" i="1"/>
  <c r="P1557" i="1"/>
  <c r="P1570" i="1"/>
  <c r="P1583" i="1"/>
  <c r="P1596" i="1"/>
  <c r="P1609" i="1"/>
  <c r="P1622" i="1"/>
  <c r="P1635" i="1"/>
  <c r="P1648" i="1"/>
  <c r="P1661" i="1"/>
  <c r="P1674" i="1"/>
  <c r="P1687" i="1"/>
  <c r="P1700" i="1"/>
  <c r="P1713" i="1"/>
  <c r="P1726" i="1"/>
  <c r="P1739" i="1"/>
  <c r="P1752" i="1"/>
  <c r="P1765" i="1"/>
  <c r="P1778" i="1"/>
  <c r="P1791" i="1"/>
  <c r="P1804" i="1"/>
  <c r="P1817" i="1"/>
  <c r="P1830" i="1"/>
  <c r="P1843" i="1"/>
  <c r="P1856" i="1"/>
  <c r="P1869" i="1"/>
  <c r="P1882" i="1"/>
  <c r="P1895" i="1"/>
  <c r="P1908" i="1"/>
  <c r="P1921" i="1"/>
  <c r="P1934" i="1"/>
  <c r="P1947" i="1"/>
  <c r="P1960" i="1"/>
  <c r="P1973" i="1"/>
  <c r="P1986" i="1"/>
  <c r="P1999" i="1"/>
  <c r="P2012" i="1"/>
  <c r="P2025" i="1"/>
  <c r="P2038" i="1"/>
  <c r="P2051" i="1"/>
  <c r="P2064" i="1"/>
  <c r="P2077" i="1"/>
  <c r="P2090" i="1"/>
  <c r="P2103" i="1"/>
  <c r="P2116" i="1"/>
  <c r="P2129" i="1"/>
  <c r="P2142" i="1"/>
  <c r="P2155" i="1"/>
  <c r="P2168" i="1"/>
  <c r="P2181" i="1"/>
  <c r="P2194" i="1"/>
  <c r="P2207" i="1"/>
  <c r="P2220" i="1"/>
  <c r="P2233" i="1"/>
  <c r="P2246" i="1"/>
  <c r="P2259" i="1"/>
  <c r="P2272" i="1"/>
  <c r="P2285" i="1"/>
  <c r="P2298" i="1"/>
  <c r="P2311" i="1"/>
  <c r="P2324" i="1"/>
  <c r="P2337" i="1"/>
  <c r="P2350" i="1"/>
  <c r="P2363" i="1"/>
  <c r="P2376" i="1"/>
  <c r="P2389" i="1"/>
  <c r="P2402" i="1"/>
  <c r="P2415" i="1"/>
  <c r="P2428" i="1"/>
  <c r="P2441" i="1"/>
  <c r="P2454" i="1"/>
  <c r="P2467" i="1"/>
  <c r="P2480" i="1"/>
  <c r="P2493" i="1"/>
  <c r="P2506" i="1"/>
  <c r="P2519" i="1"/>
  <c r="P2532" i="1"/>
  <c r="P2545" i="1"/>
  <c r="P2558" i="1"/>
  <c r="P2571" i="1"/>
  <c r="P2584" i="1"/>
  <c r="P2597" i="1"/>
  <c r="P2610" i="1"/>
  <c r="P2623" i="1"/>
  <c r="P2636" i="1"/>
  <c r="P2649" i="1"/>
  <c r="P2662" i="1"/>
  <c r="P2675" i="1"/>
  <c r="P2688" i="1"/>
  <c r="P2701" i="1"/>
  <c r="P2714" i="1"/>
  <c r="P2727" i="1"/>
  <c r="P2740" i="1"/>
  <c r="P2753" i="1"/>
  <c r="P2766" i="1"/>
  <c r="P2779" i="1"/>
  <c r="P2792" i="1"/>
  <c r="P2805" i="1"/>
  <c r="P2818" i="1"/>
  <c r="P2831" i="1"/>
  <c r="P2844" i="1"/>
  <c r="P2857" i="1"/>
  <c r="P2870" i="1"/>
  <c r="P2883" i="1"/>
  <c r="P2896" i="1"/>
  <c r="P2909" i="1"/>
  <c r="P2922" i="1"/>
  <c r="P2935" i="1"/>
  <c r="P2948" i="1"/>
  <c r="P2961" i="1"/>
  <c r="P2974" i="1"/>
  <c r="P2987" i="1"/>
  <c r="P3000" i="1"/>
  <c r="P3013" i="1"/>
  <c r="P3026" i="1"/>
  <c r="P3039" i="1"/>
  <c r="P3052" i="1"/>
  <c r="P3065" i="1"/>
  <c r="P3078" i="1"/>
  <c r="P3091" i="1"/>
  <c r="P3104" i="1"/>
  <c r="P3117" i="1"/>
  <c r="P3130" i="1"/>
  <c r="P3143" i="1"/>
  <c r="P3156" i="1"/>
  <c r="P3169" i="1"/>
  <c r="P3182" i="1"/>
  <c r="P3195" i="1"/>
  <c r="P3208" i="1"/>
  <c r="P3221" i="1"/>
  <c r="P3234" i="1"/>
  <c r="P3247" i="1"/>
  <c r="P3260" i="1"/>
  <c r="P11" i="1"/>
  <c r="P24" i="1"/>
  <c r="P37" i="1"/>
  <c r="P50" i="1"/>
  <c r="P63" i="1"/>
  <c r="P76" i="1"/>
  <c r="P89" i="1"/>
  <c r="P102" i="1"/>
  <c r="P115" i="1"/>
  <c r="P128" i="1"/>
  <c r="P141" i="1"/>
  <c r="P154" i="1"/>
  <c r="P167" i="1"/>
  <c r="P180" i="1"/>
  <c r="P193" i="1"/>
  <c r="P206" i="1"/>
  <c r="P219" i="1"/>
  <c r="P232" i="1"/>
  <c r="P245" i="1"/>
  <c r="P258" i="1"/>
  <c r="P271" i="1"/>
  <c r="P284" i="1"/>
  <c r="P297" i="1"/>
  <c r="P310" i="1"/>
  <c r="P323" i="1"/>
  <c r="P336" i="1"/>
  <c r="P349" i="1"/>
  <c r="P362" i="1"/>
  <c r="P375" i="1"/>
  <c r="P388" i="1"/>
  <c r="P401" i="1"/>
  <c r="P414" i="1"/>
  <c r="P427" i="1"/>
  <c r="P440" i="1"/>
  <c r="P453" i="1"/>
  <c r="P466" i="1"/>
  <c r="P479" i="1"/>
  <c r="P492" i="1"/>
  <c r="P505" i="1"/>
  <c r="P518" i="1"/>
  <c r="P531" i="1"/>
  <c r="P544" i="1"/>
  <c r="P557" i="1"/>
  <c r="P570" i="1"/>
  <c r="P583" i="1"/>
  <c r="P596" i="1"/>
  <c r="P609" i="1"/>
  <c r="P622" i="1"/>
  <c r="P635" i="1"/>
  <c r="P648" i="1"/>
  <c r="P661" i="1"/>
  <c r="P674" i="1"/>
  <c r="P687" i="1"/>
  <c r="P700" i="1"/>
  <c r="P713" i="1"/>
  <c r="P726" i="1"/>
  <c r="P739" i="1"/>
  <c r="P752" i="1"/>
  <c r="P765" i="1"/>
  <c r="P778" i="1"/>
  <c r="P791" i="1"/>
  <c r="P804" i="1"/>
  <c r="P817" i="1"/>
  <c r="P830" i="1"/>
  <c r="P843" i="1"/>
  <c r="P856" i="1"/>
  <c r="P869" i="1"/>
  <c r="P882" i="1"/>
  <c r="P895" i="1"/>
  <c r="P908" i="1"/>
  <c r="P921" i="1"/>
  <c r="P934" i="1"/>
  <c r="P947" i="1"/>
  <c r="P960" i="1"/>
  <c r="P973" i="1"/>
  <c r="P986" i="1"/>
  <c r="P999" i="1"/>
  <c r="P1012" i="1"/>
  <c r="P1025" i="1"/>
  <c r="P1038" i="1"/>
  <c r="P1051" i="1"/>
  <c r="P1064" i="1"/>
  <c r="P1077" i="1"/>
  <c r="P1090" i="1"/>
  <c r="P1103" i="1"/>
  <c r="P1116" i="1"/>
  <c r="P1129" i="1"/>
  <c r="P1142" i="1"/>
  <c r="P1155" i="1"/>
  <c r="P1168" i="1"/>
  <c r="P1181" i="1"/>
  <c r="P1194" i="1"/>
  <c r="P1207" i="1"/>
  <c r="P1220" i="1"/>
  <c r="P1233" i="1"/>
  <c r="P1246" i="1"/>
  <c r="P1259" i="1"/>
  <c r="P1272" i="1"/>
  <c r="P1285" i="1"/>
  <c r="P1298" i="1"/>
  <c r="P1311" i="1"/>
  <c r="P1324" i="1"/>
  <c r="P1337" i="1"/>
  <c r="P1350" i="1"/>
  <c r="P1363" i="1"/>
  <c r="P1376" i="1"/>
  <c r="P1389" i="1"/>
  <c r="P1402" i="1"/>
  <c r="P1415" i="1"/>
  <c r="P1428" i="1"/>
  <c r="P1441" i="1"/>
  <c r="P1454" i="1"/>
  <c r="P1467" i="1"/>
  <c r="P1480" i="1"/>
  <c r="P1493" i="1"/>
  <c r="P1506" i="1"/>
  <c r="P1519" i="1"/>
  <c r="P1532" i="1"/>
  <c r="P1545" i="1"/>
  <c r="P1558" i="1"/>
  <c r="P1571" i="1"/>
  <c r="P1584" i="1"/>
  <c r="P1597" i="1"/>
  <c r="P1610" i="1"/>
  <c r="P1623" i="1"/>
  <c r="P1636" i="1"/>
  <c r="P1649" i="1"/>
  <c r="P1662" i="1"/>
  <c r="P1675" i="1"/>
  <c r="P1688" i="1"/>
  <c r="P1701" i="1"/>
  <c r="P1714" i="1"/>
  <c r="P1727" i="1"/>
  <c r="P1740" i="1"/>
  <c r="P1753" i="1"/>
  <c r="P1766" i="1"/>
  <c r="P1779" i="1"/>
  <c r="P1792" i="1"/>
  <c r="P1805" i="1"/>
  <c r="P1818" i="1"/>
  <c r="P1831" i="1"/>
  <c r="P1844" i="1"/>
  <c r="P1857" i="1"/>
  <c r="P1870" i="1"/>
  <c r="P1883" i="1"/>
  <c r="P1896" i="1"/>
  <c r="P1909" i="1"/>
  <c r="P1922" i="1"/>
  <c r="P1935" i="1"/>
  <c r="P1948" i="1"/>
  <c r="P1961" i="1"/>
  <c r="P1974" i="1"/>
  <c r="P1987" i="1"/>
  <c r="P2000" i="1"/>
  <c r="P2013" i="1"/>
  <c r="P2026" i="1"/>
  <c r="P2039" i="1"/>
  <c r="P2052" i="1"/>
  <c r="P2065" i="1"/>
  <c r="P2078" i="1"/>
  <c r="P2091" i="1"/>
  <c r="P2104" i="1"/>
  <c r="P2117" i="1"/>
  <c r="P2130" i="1"/>
  <c r="P2143" i="1"/>
  <c r="P2156" i="1"/>
  <c r="P2169" i="1"/>
  <c r="P2182" i="1"/>
  <c r="P2195" i="1"/>
  <c r="P2208" i="1"/>
  <c r="P2221" i="1"/>
  <c r="P2234" i="1"/>
  <c r="P2247" i="1"/>
  <c r="P2260" i="1"/>
  <c r="P2273" i="1"/>
  <c r="P2286" i="1"/>
  <c r="P2299" i="1"/>
  <c r="P2312" i="1"/>
  <c r="P2325" i="1"/>
  <c r="P2338" i="1"/>
  <c r="P2351" i="1"/>
  <c r="P2364" i="1"/>
  <c r="P2377" i="1"/>
  <c r="P2390" i="1"/>
  <c r="P2403" i="1"/>
  <c r="P2416" i="1"/>
  <c r="P2429" i="1"/>
  <c r="P2442" i="1"/>
  <c r="P2455" i="1"/>
  <c r="P2468" i="1"/>
  <c r="P2481" i="1"/>
  <c r="P2494" i="1"/>
  <c r="P2507" i="1"/>
  <c r="P2520" i="1"/>
  <c r="P2533" i="1"/>
  <c r="P2546" i="1"/>
  <c r="P2559" i="1"/>
  <c r="P2572" i="1"/>
  <c r="P2585" i="1"/>
  <c r="P2598" i="1"/>
  <c r="P2611" i="1"/>
  <c r="P2624" i="1"/>
  <c r="P2637" i="1"/>
  <c r="P2650" i="1"/>
  <c r="P2663" i="1"/>
  <c r="P2676" i="1"/>
  <c r="P2689" i="1"/>
  <c r="P2702" i="1"/>
  <c r="P2715" i="1"/>
  <c r="P2728" i="1"/>
  <c r="P2741" i="1"/>
  <c r="P2754" i="1"/>
  <c r="P2767" i="1"/>
  <c r="P2780" i="1"/>
  <c r="P2793" i="1"/>
  <c r="P2806" i="1"/>
  <c r="P2819" i="1"/>
  <c r="P2832" i="1"/>
  <c r="P2845" i="1"/>
  <c r="P2858" i="1"/>
  <c r="P2871" i="1"/>
  <c r="P2884" i="1"/>
  <c r="P2897" i="1"/>
  <c r="P2910" i="1"/>
  <c r="P2923" i="1"/>
  <c r="P2936" i="1"/>
  <c r="P2949" i="1"/>
  <c r="P2962" i="1"/>
  <c r="P2975" i="1"/>
  <c r="P2988" i="1"/>
  <c r="P3001" i="1"/>
  <c r="P3014" i="1"/>
  <c r="P3027" i="1"/>
  <c r="P3040" i="1"/>
  <c r="P3053" i="1"/>
  <c r="P3066" i="1"/>
  <c r="P3079" i="1"/>
  <c r="P3092" i="1"/>
  <c r="P3105" i="1"/>
  <c r="P3118" i="1"/>
  <c r="P3131" i="1"/>
  <c r="P3144" i="1"/>
  <c r="P3157" i="1"/>
  <c r="P3170" i="1"/>
  <c r="P3183" i="1"/>
  <c r="P3196" i="1"/>
  <c r="P3209" i="1"/>
  <c r="P3222" i="1"/>
  <c r="P3235" i="1"/>
  <c r="P3248" i="1"/>
  <c r="P3261" i="1"/>
  <c r="P12" i="1"/>
  <c r="P25" i="1"/>
  <c r="P38" i="1"/>
  <c r="P51" i="1"/>
  <c r="P64" i="1"/>
  <c r="P77" i="1"/>
  <c r="P90" i="1"/>
  <c r="P103" i="1"/>
  <c r="P116" i="1"/>
  <c r="P129" i="1"/>
  <c r="P142" i="1"/>
  <c r="P155" i="1"/>
  <c r="P168" i="1"/>
  <c r="P181" i="1"/>
  <c r="P194" i="1"/>
  <c r="P207" i="1"/>
  <c r="P220" i="1"/>
  <c r="P233" i="1"/>
  <c r="P246" i="1"/>
  <c r="P259" i="1"/>
  <c r="P272" i="1"/>
  <c r="P285" i="1"/>
  <c r="P298" i="1"/>
  <c r="P311" i="1"/>
  <c r="P324" i="1"/>
  <c r="P337" i="1"/>
  <c r="P350" i="1"/>
  <c r="P363" i="1"/>
  <c r="P376" i="1"/>
  <c r="P389" i="1"/>
  <c r="P402" i="1"/>
  <c r="P415" i="1"/>
  <c r="P428" i="1"/>
  <c r="P441" i="1"/>
  <c r="P454" i="1"/>
  <c r="P467" i="1"/>
  <c r="P480" i="1"/>
  <c r="P493" i="1"/>
  <c r="P506" i="1"/>
  <c r="P519" i="1"/>
  <c r="P532" i="1"/>
  <c r="P545" i="1"/>
  <c r="P558" i="1"/>
  <c r="P571" i="1"/>
  <c r="P584" i="1"/>
  <c r="P597" i="1"/>
  <c r="P610" i="1"/>
  <c r="P623" i="1"/>
  <c r="P636" i="1"/>
  <c r="P649" i="1"/>
  <c r="P662" i="1"/>
  <c r="P675" i="1"/>
  <c r="P688" i="1"/>
  <c r="P701" i="1"/>
  <c r="P714" i="1"/>
  <c r="P727" i="1"/>
  <c r="P740" i="1"/>
  <c r="P753" i="1"/>
  <c r="P766" i="1"/>
  <c r="P779" i="1"/>
  <c r="P792" i="1"/>
  <c r="P805" i="1"/>
  <c r="P818" i="1"/>
  <c r="P831" i="1"/>
  <c r="P844" i="1"/>
  <c r="P857" i="1"/>
  <c r="P870" i="1"/>
  <c r="P883" i="1"/>
  <c r="P896" i="1"/>
  <c r="P909" i="1"/>
  <c r="P922" i="1"/>
  <c r="P935" i="1"/>
  <c r="P948" i="1"/>
  <c r="P961" i="1"/>
  <c r="P974" i="1"/>
  <c r="P987" i="1"/>
  <c r="P1000" i="1"/>
  <c r="P1013" i="1"/>
  <c r="P1026" i="1"/>
  <c r="P1039" i="1"/>
  <c r="P1052" i="1"/>
  <c r="P1065" i="1"/>
  <c r="P1078" i="1"/>
  <c r="P1091" i="1"/>
  <c r="P1104" i="1"/>
  <c r="P1117" i="1"/>
  <c r="P1130" i="1"/>
  <c r="P1143" i="1"/>
  <c r="P1156" i="1"/>
  <c r="P1169" i="1"/>
  <c r="P1182" i="1"/>
  <c r="P1195" i="1"/>
  <c r="P1208" i="1"/>
  <c r="P1221" i="1"/>
  <c r="P1234" i="1"/>
  <c r="P1247" i="1"/>
  <c r="P1260" i="1"/>
  <c r="P1273" i="1"/>
  <c r="P1286" i="1"/>
  <c r="P1299" i="1"/>
  <c r="P1312" i="1"/>
  <c r="P1325" i="1"/>
  <c r="P1338" i="1"/>
  <c r="P1351" i="1"/>
  <c r="P1364" i="1"/>
  <c r="P1377" i="1"/>
  <c r="P1390" i="1"/>
  <c r="P1403" i="1"/>
  <c r="P1416" i="1"/>
  <c r="P1429" i="1"/>
  <c r="P1442" i="1"/>
  <c r="P1455" i="1"/>
  <c r="P1468" i="1"/>
  <c r="P1481" i="1"/>
  <c r="P1494" i="1"/>
  <c r="P1507" i="1"/>
  <c r="P1520" i="1"/>
  <c r="P1533" i="1"/>
  <c r="P1546" i="1"/>
  <c r="P1559" i="1"/>
  <c r="P1572" i="1"/>
  <c r="P1585" i="1"/>
  <c r="P1598" i="1"/>
  <c r="P1611" i="1"/>
  <c r="P1624" i="1"/>
  <c r="P1637" i="1"/>
  <c r="P1650" i="1"/>
  <c r="P1663" i="1"/>
  <c r="P1676" i="1"/>
  <c r="P1689" i="1"/>
  <c r="P1702" i="1"/>
  <c r="P1715" i="1"/>
  <c r="P1728" i="1"/>
  <c r="P1741" i="1"/>
  <c r="P1754" i="1"/>
  <c r="P1767" i="1"/>
  <c r="P1780" i="1"/>
  <c r="P1793" i="1"/>
  <c r="P1806" i="1"/>
  <c r="P1819" i="1"/>
  <c r="P1832" i="1"/>
  <c r="P1845" i="1"/>
  <c r="P1858" i="1"/>
  <c r="P1871" i="1"/>
  <c r="P1884" i="1"/>
  <c r="P1897" i="1"/>
  <c r="P1910" i="1"/>
  <c r="P1923" i="1"/>
  <c r="P1936" i="1"/>
  <c r="P1949" i="1"/>
  <c r="P1962" i="1"/>
  <c r="P1975" i="1"/>
  <c r="P1988" i="1"/>
  <c r="P2001" i="1"/>
  <c r="P2014" i="1"/>
  <c r="P2027" i="1"/>
  <c r="P2040" i="1"/>
  <c r="P2053" i="1"/>
  <c r="P2066" i="1"/>
  <c r="P2079" i="1"/>
  <c r="P2092" i="1"/>
  <c r="P2105" i="1"/>
  <c r="P2118" i="1"/>
  <c r="P2131" i="1"/>
  <c r="P2144" i="1"/>
  <c r="P2157" i="1"/>
  <c r="P2170" i="1"/>
  <c r="P2183" i="1"/>
  <c r="P2196" i="1"/>
  <c r="P2209" i="1"/>
  <c r="P2222" i="1"/>
  <c r="P2235" i="1"/>
  <c r="P2248" i="1"/>
  <c r="P2261" i="1"/>
  <c r="P2274" i="1"/>
  <c r="P2287" i="1"/>
  <c r="P2300" i="1"/>
  <c r="P2313" i="1"/>
  <c r="P2326" i="1"/>
  <c r="P2339" i="1"/>
  <c r="P2352" i="1"/>
  <c r="P2365" i="1"/>
  <c r="P2378" i="1"/>
  <c r="P2391" i="1"/>
  <c r="P2404" i="1"/>
  <c r="P2417" i="1"/>
  <c r="P2430" i="1"/>
  <c r="P2443" i="1"/>
  <c r="P2456" i="1"/>
  <c r="P2469" i="1"/>
  <c r="P2482" i="1"/>
  <c r="P2495" i="1"/>
  <c r="P2508" i="1"/>
  <c r="P2521" i="1"/>
  <c r="P2534" i="1"/>
  <c r="P2547" i="1"/>
  <c r="P2560" i="1"/>
  <c r="P2573" i="1"/>
  <c r="P2586" i="1"/>
  <c r="P2599" i="1"/>
  <c r="P2612" i="1"/>
  <c r="P2625" i="1"/>
  <c r="P2638" i="1"/>
  <c r="P2651" i="1"/>
  <c r="P2664" i="1"/>
  <c r="P2677" i="1"/>
  <c r="P2690" i="1"/>
  <c r="P2703" i="1"/>
  <c r="P2716" i="1"/>
  <c r="P2729" i="1"/>
  <c r="P2742" i="1"/>
  <c r="P2755" i="1"/>
  <c r="P2768" i="1"/>
  <c r="P2781" i="1"/>
  <c r="P2794" i="1"/>
  <c r="P2807" i="1"/>
  <c r="P2820" i="1"/>
  <c r="P2833" i="1"/>
  <c r="P2846" i="1"/>
  <c r="P2859" i="1"/>
  <c r="P2872" i="1"/>
  <c r="P2885" i="1"/>
  <c r="P2898" i="1"/>
  <c r="P2911" i="1"/>
  <c r="P2924" i="1"/>
  <c r="P2937" i="1"/>
  <c r="P2950" i="1"/>
  <c r="P2963" i="1"/>
  <c r="P2976" i="1"/>
  <c r="P2989" i="1"/>
  <c r="P3002" i="1"/>
  <c r="P3015" i="1"/>
  <c r="P3028" i="1"/>
  <c r="P3041" i="1"/>
  <c r="P3054" i="1"/>
  <c r="P3067" i="1"/>
  <c r="P3080" i="1"/>
  <c r="P3093" i="1"/>
  <c r="P3106" i="1"/>
  <c r="P3119" i="1"/>
  <c r="P3132" i="1"/>
  <c r="P3145" i="1"/>
  <c r="P3158" i="1"/>
  <c r="P3171" i="1"/>
  <c r="P3184" i="1"/>
  <c r="P3197" i="1"/>
  <c r="P3210" i="1"/>
  <c r="P3223" i="1"/>
  <c r="P3236" i="1"/>
  <c r="P3249" i="1"/>
  <c r="P3262" i="1"/>
  <c r="P13" i="1"/>
  <c r="P26" i="1"/>
  <c r="P39" i="1"/>
  <c r="P52" i="1"/>
  <c r="P65" i="1"/>
  <c r="P78" i="1"/>
  <c r="P91" i="1"/>
  <c r="P104" i="1"/>
  <c r="P117" i="1"/>
  <c r="P130" i="1"/>
  <c r="P143" i="1"/>
  <c r="P156" i="1"/>
  <c r="P169" i="1"/>
  <c r="P182" i="1"/>
  <c r="P195" i="1"/>
  <c r="P208" i="1"/>
  <c r="P221" i="1"/>
  <c r="P234" i="1"/>
  <c r="P247" i="1"/>
  <c r="P260" i="1"/>
  <c r="P273" i="1"/>
  <c r="P286" i="1"/>
  <c r="P299" i="1"/>
  <c r="P312" i="1"/>
  <c r="P325" i="1"/>
  <c r="P338" i="1"/>
  <c r="P351" i="1"/>
  <c r="P364" i="1"/>
  <c r="P377" i="1"/>
  <c r="P390" i="1"/>
  <c r="P403" i="1"/>
  <c r="P416" i="1"/>
  <c r="P429" i="1"/>
  <c r="P442" i="1"/>
  <c r="P455" i="1"/>
  <c r="P468" i="1"/>
  <c r="P481" i="1"/>
  <c r="P494" i="1"/>
  <c r="P507" i="1"/>
  <c r="P520" i="1"/>
  <c r="P533" i="1"/>
  <c r="P546" i="1"/>
  <c r="P559" i="1"/>
  <c r="P572" i="1"/>
  <c r="P585" i="1"/>
  <c r="P598" i="1"/>
  <c r="P611" i="1"/>
  <c r="P624" i="1"/>
  <c r="P637" i="1"/>
  <c r="P650" i="1"/>
  <c r="P663" i="1"/>
  <c r="P676" i="1"/>
  <c r="P689" i="1"/>
  <c r="P702" i="1"/>
  <c r="P715" i="1"/>
  <c r="P728" i="1"/>
  <c r="P741" i="1"/>
  <c r="P754" i="1"/>
  <c r="P767" i="1"/>
  <c r="P780" i="1"/>
  <c r="P793" i="1"/>
  <c r="P806" i="1"/>
  <c r="P819" i="1"/>
  <c r="P832" i="1"/>
  <c r="P845" i="1"/>
  <c r="P858" i="1"/>
  <c r="P871" i="1"/>
  <c r="P884" i="1"/>
  <c r="P897" i="1"/>
  <c r="P910" i="1"/>
  <c r="P923" i="1"/>
  <c r="P936" i="1"/>
  <c r="P949" i="1"/>
  <c r="P962" i="1"/>
  <c r="P975" i="1"/>
  <c r="P988" i="1"/>
  <c r="P1001" i="1"/>
  <c r="P1014" i="1"/>
  <c r="P1027" i="1"/>
  <c r="P1040" i="1"/>
  <c r="P1053" i="1"/>
  <c r="P1066" i="1"/>
  <c r="P1079" i="1"/>
  <c r="P1092" i="1"/>
  <c r="P1105" i="1"/>
  <c r="P1118" i="1"/>
  <c r="P1131" i="1"/>
  <c r="P1144" i="1"/>
  <c r="P1157" i="1"/>
  <c r="P1170" i="1"/>
  <c r="P1183" i="1"/>
  <c r="P1196" i="1"/>
  <c r="P1209" i="1"/>
  <c r="P1222" i="1"/>
  <c r="P1235" i="1"/>
  <c r="P1248" i="1"/>
  <c r="P1261" i="1"/>
  <c r="P1274" i="1"/>
  <c r="P1287" i="1"/>
  <c r="P1300" i="1"/>
  <c r="P1313" i="1"/>
  <c r="P1326" i="1"/>
  <c r="P1339" i="1"/>
  <c r="P1352" i="1"/>
  <c r="P1365" i="1"/>
  <c r="P1378" i="1"/>
  <c r="P1391" i="1"/>
  <c r="P1404" i="1"/>
  <c r="P1417" i="1"/>
  <c r="P1430" i="1"/>
  <c r="P1443" i="1"/>
  <c r="P1456" i="1"/>
  <c r="P1469" i="1"/>
  <c r="P1482" i="1"/>
  <c r="P1495" i="1"/>
  <c r="P1508" i="1"/>
  <c r="P1521" i="1"/>
  <c r="P1534" i="1"/>
  <c r="P1547" i="1"/>
  <c r="P1560" i="1"/>
  <c r="P1573" i="1"/>
  <c r="P1586" i="1"/>
  <c r="P1599" i="1"/>
  <c r="P1612" i="1"/>
  <c r="P1625" i="1"/>
  <c r="P1638" i="1"/>
  <c r="P1651" i="1"/>
  <c r="P1664" i="1"/>
  <c r="P1677" i="1"/>
  <c r="P1690" i="1"/>
  <c r="P1703" i="1"/>
  <c r="P1716" i="1"/>
  <c r="P1729" i="1"/>
  <c r="P1742" i="1"/>
  <c r="P1755" i="1"/>
  <c r="P1768" i="1"/>
  <c r="P1781" i="1"/>
  <c r="P1794" i="1"/>
  <c r="P1807" i="1"/>
  <c r="P1820" i="1"/>
  <c r="P1833" i="1"/>
  <c r="P1846" i="1"/>
  <c r="P1859" i="1"/>
  <c r="P1872" i="1"/>
  <c r="P1885" i="1"/>
  <c r="P1898" i="1"/>
  <c r="P1911" i="1"/>
  <c r="P1924" i="1"/>
  <c r="P1937" i="1"/>
  <c r="P1950" i="1"/>
  <c r="P1963" i="1"/>
  <c r="P1976" i="1"/>
  <c r="P1989" i="1"/>
  <c r="P2002" i="1"/>
  <c r="P2015" i="1"/>
  <c r="P2028" i="1"/>
  <c r="P2041" i="1"/>
  <c r="P2054" i="1"/>
  <c r="P2067" i="1"/>
  <c r="P2080" i="1"/>
  <c r="P2093" i="1"/>
  <c r="P2106" i="1"/>
  <c r="P2119" i="1"/>
  <c r="P2132" i="1"/>
  <c r="P2145" i="1"/>
  <c r="P2158" i="1"/>
  <c r="P2171" i="1"/>
  <c r="P2184" i="1"/>
  <c r="P2197" i="1"/>
  <c r="P2210" i="1"/>
  <c r="P2223" i="1"/>
  <c r="P2236" i="1"/>
  <c r="P2249" i="1"/>
  <c r="P2262" i="1"/>
  <c r="P2275" i="1"/>
  <c r="P2288" i="1"/>
  <c r="P2301" i="1"/>
  <c r="P2314" i="1"/>
  <c r="P2327" i="1"/>
  <c r="P2340" i="1"/>
  <c r="P2353" i="1"/>
  <c r="P2366" i="1"/>
  <c r="P2379" i="1"/>
  <c r="P2392" i="1"/>
  <c r="P2405" i="1"/>
  <c r="P2418" i="1"/>
  <c r="P2431" i="1"/>
  <c r="P2444" i="1"/>
  <c r="P2457" i="1"/>
  <c r="P2470" i="1"/>
  <c r="P2483" i="1"/>
  <c r="P2496" i="1"/>
  <c r="P2509" i="1"/>
  <c r="P2522" i="1"/>
  <c r="P2535" i="1"/>
  <c r="P2548" i="1"/>
  <c r="P2561" i="1"/>
  <c r="P2574" i="1"/>
  <c r="P2587" i="1"/>
  <c r="P2600" i="1"/>
  <c r="P2613" i="1"/>
  <c r="P2626" i="1"/>
  <c r="P2639" i="1"/>
  <c r="P2652" i="1"/>
  <c r="P2665" i="1"/>
  <c r="P2678" i="1"/>
  <c r="P2691" i="1"/>
  <c r="P2704" i="1"/>
  <c r="P2717" i="1"/>
  <c r="P2730" i="1"/>
  <c r="P2743" i="1"/>
  <c r="P2756" i="1"/>
  <c r="P2769" i="1"/>
  <c r="P2782" i="1"/>
  <c r="P2795" i="1"/>
  <c r="P2808" i="1"/>
  <c r="P2821" i="1"/>
  <c r="P2834" i="1"/>
  <c r="P2847" i="1"/>
  <c r="P2860" i="1"/>
  <c r="P2873" i="1"/>
  <c r="P2886" i="1"/>
  <c r="P2899" i="1"/>
  <c r="P2912" i="1"/>
  <c r="P2925" i="1"/>
  <c r="P2938" i="1"/>
  <c r="P2951" i="1"/>
  <c r="P2964" i="1"/>
  <c r="P2977" i="1"/>
  <c r="P2990" i="1"/>
  <c r="P3003" i="1"/>
  <c r="P3016" i="1"/>
  <c r="P3029" i="1"/>
  <c r="P3042" i="1"/>
  <c r="P3055" i="1"/>
  <c r="P3068" i="1"/>
  <c r="P3081" i="1"/>
  <c r="P3094" i="1"/>
  <c r="P3107" i="1"/>
  <c r="P3120" i="1"/>
  <c r="P3133" i="1"/>
  <c r="P3146" i="1"/>
  <c r="P3159" i="1"/>
  <c r="P3172" i="1"/>
  <c r="P3185" i="1"/>
  <c r="P3198" i="1"/>
  <c r="P3211" i="1"/>
  <c r="P3224" i="1"/>
  <c r="P3237" i="1"/>
  <c r="P3250" i="1"/>
  <c r="P3263" i="1"/>
  <c r="P14" i="1"/>
  <c r="P27" i="1"/>
  <c r="P40" i="1"/>
  <c r="P53" i="1"/>
  <c r="P66" i="1"/>
  <c r="P79" i="1"/>
  <c r="P92" i="1"/>
  <c r="P105" i="1"/>
  <c r="P118" i="1"/>
  <c r="P131" i="1"/>
  <c r="P144" i="1"/>
  <c r="P157" i="1"/>
  <c r="P170" i="1"/>
  <c r="P183" i="1"/>
  <c r="P196" i="1"/>
  <c r="P209" i="1"/>
  <c r="P222" i="1"/>
  <c r="P235" i="1"/>
  <c r="P248" i="1"/>
  <c r="P261" i="1"/>
  <c r="P274" i="1"/>
  <c r="P287" i="1"/>
  <c r="P300" i="1"/>
  <c r="P313" i="1"/>
  <c r="P326" i="1"/>
  <c r="P339" i="1"/>
  <c r="P352" i="1"/>
  <c r="P365" i="1"/>
  <c r="P378" i="1"/>
  <c r="P391" i="1"/>
  <c r="P404" i="1"/>
  <c r="P417" i="1"/>
  <c r="P430" i="1"/>
  <c r="P443" i="1"/>
  <c r="P456" i="1"/>
  <c r="P469" i="1"/>
  <c r="P482" i="1"/>
  <c r="P495" i="1"/>
  <c r="P508" i="1"/>
  <c r="P521" i="1"/>
  <c r="P534" i="1"/>
  <c r="P547" i="1"/>
  <c r="P560" i="1"/>
  <c r="P573" i="1"/>
  <c r="P586" i="1"/>
  <c r="P599" i="1"/>
  <c r="P612" i="1"/>
  <c r="P625" i="1"/>
  <c r="P638" i="1"/>
  <c r="P651" i="1"/>
  <c r="P664" i="1"/>
  <c r="P677" i="1"/>
  <c r="P690" i="1"/>
  <c r="P703" i="1"/>
  <c r="P716" i="1"/>
  <c r="P729" i="1"/>
  <c r="P742" i="1"/>
  <c r="P755" i="1"/>
  <c r="P768" i="1"/>
  <c r="P781" i="1"/>
  <c r="P794" i="1"/>
  <c r="P807" i="1"/>
  <c r="P820" i="1"/>
  <c r="P833" i="1"/>
  <c r="P846" i="1"/>
  <c r="P859" i="1"/>
  <c r="P872" i="1"/>
  <c r="P885" i="1"/>
  <c r="P898" i="1"/>
  <c r="P911" i="1"/>
  <c r="P924" i="1"/>
  <c r="P937" i="1"/>
  <c r="P950" i="1"/>
  <c r="P963" i="1"/>
  <c r="P976" i="1"/>
  <c r="P989" i="1"/>
  <c r="P1002" i="1"/>
  <c r="P1015" i="1"/>
  <c r="P1028" i="1"/>
  <c r="P1041" i="1"/>
  <c r="P1054" i="1"/>
  <c r="P1067" i="1"/>
  <c r="P1080" i="1"/>
  <c r="P1093" i="1"/>
  <c r="P1106" i="1"/>
  <c r="P1119" i="1"/>
  <c r="P1132" i="1"/>
  <c r="P1145" i="1"/>
  <c r="P1158" i="1"/>
  <c r="P1171" i="1"/>
  <c r="P1184" i="1"/>
  <c r="P1197" i="1"/>
  <c r="P1210" i="1"/>
  <c r="P1223" i="1"/>
  <c r="P1236" i="1"/>
  <c r="P1249" i="1"/>
  <c r="P1262" i="1"/>
  <c r="P1275" i="1"/>
  <c r="P1288" i="1"/>
  <c r="P1301" i="1"/>
  <c r="P1314" i="1"/>
  <c r="P1327" i="1"/>
  <c r="P1340" i="1"/>
  <c r="P1353" i="1"/>
  <c r="P1366" i="1"/>
  <c r="P1379" i="1"/>
  <c r="P1392" i="1"/>
  <c r="P1405" i="1"/>
  <c r="P1418" i="1"/>
  <c r="P1431" i="1"/>
  <c r="P1444" i="1"/>
  <c r="P1457" i="1"/>
  <c r="P1470" i="1"/>
  <c r="P1483" i="1"/>
  <c r="P1496" i="1"/>
  <c r="P1509" i="1"/>
  <c r="P1522" i="1"/>
  <c r="P1535" i="1"/>
  <c r="P1548" i="1"/>
  <c r="P1561" i="1"/>
  <c r="P1574" i="1"/>
  <c r="P1587" i="1"/>
  <c r="P1600" i="1"/>
  <c r="P1613" i="1"/>
  <c r="P1626" i="1"/>
  <c r="P1639" i="1"/>
  <c r="P1652" i="1"/>
  <c r="P1665" i="1"/>
  <c r="P1678" i="1"/>
  <c r="P1691" i="1"/>
  <c r="P1704" i="1"/>
  <c r="P1717" i="1"/>
  <c r="P1730" i="1"/>
  <c r="P1743" i="1"/>
  <c r="P1756" i="1"/>
  <c r="P1769" i="1"/>
  <c r="P1782" i="1"/>
  <c r="P1795" i="1"/>
  <c r="P1808" i="1"/>
  <c r="P1821" i="1"/>
  <c r="P1834" i="1"/>
  <c r="P1847" i="1"/>
  <c r="P1860" i="1"/>
  <c r="P1873" i="1"/>
  <c r="P1886" i="1"/>
  <c r="P1899" i="1"/>
  <c r="P1912" i="1"/>
  <c r="P1925" i="1"/>
  <c r="P1938" i="1"/>
  <c r="P1951" i="1"/>
  <c r="P1964" i="1"/>
  <c r="P1977" i="1"/>
  <c r="P1990" i="1"/>
  <c r="P2003" i="1"/>
  <c r="P2016" i="1"/>
  <c r="P2029" i="1"/>
  <c r="P2042" i="1"/>
  <c r="P2055" i="1"/>
  <c r="P2068" i="1"/>
  <c r="P2081" i="1"/>
  <c r="P2094" i="1"/>
  <c r="P2107" i="1"/>
  <c r="P2120" i="1"/>
  <c r="P2133" i="1"/>
  <c r="P2146" i="1"/>
  <c r="P2159" i="1"/>
  <c r="P2172" i="1"/>
  <c r="P2185" i="1"/>
  <c r="P2198" i="1"/>
  <c r="P2211" i="1"/>
  <c r="P2224" i="1"/>
  <c r="P2237" i="1"/>
  <c r="P2250" i="1"/>
  <c r="P2263" i="1"/>
  <c r="P2276" i="1"/>
  <c r="P2289" i="1"/>
  <c r="P2302" i="1"/>
  <c r="P2315" i="1"/>
  <c r="P2328" i="1"/>
  <c r="P2341" i="1"/>
  <c r="P2354" i="1"/>
  <c r="P2367" i="1"/>
  <c r="P2380" i="1"/>
  <c r="P2393" i="1"/>
  <c r="P2406" i="1"/>
  <c r="P2419" i="1"/>
  <c r="P2432" i="1"/>
  <c r="P2445" i="1"/>
  <c r="P2458" i="1"/>
  <c r="P2471" i="1"/>
  <c r="P2484" i="1"/>
  <c r="P2497" i="1"/>
  <c r="P2510" i="1"/>
  <c r="P2523" i="1"/>
  <c r="P2536" i="1"/>
  <c r="P2549" i="1"/>
  <c r="P2562" i="1"/>
  <c r="P2575" i="1"/>
  <c r="P2588" i="1"/>
  <c r="P2601" i="1"/>
  <c r="P2614" i="1"/>
  <c r="P2627" i="1"/>
  <c r="P2640" i="1"/>
  <c r="P2653" i="1"/>
  <c r="P2666" i="1"/>
  <c r="P2679" i="1"/>
  <c r="P2692" i="1"/>
  <c r="P2705" i="1"/>
  <c r="P2718" i="1"/>
  <c r="P2731" i="1"/>
  <c r="P2744" i="1"/>
  <c r="P2757" i="1"/>
  <c r="P2770" i="1"/>
  <c r="P2783" i="1"/>
  <c r="P2796" i="1"/>
  <c r="P2809" i="1"/>
  <c r="P2822" i="1"/>
  <c r="P2835" i="1"/>
  <c r="P2848" i="1"/>
  <c r="P2861" i="1"/>
  <c r="P2874" i="1"/>
  <c r="P2887" i="1"/>
  <c r="P2900" i="1"/>
  <c r="P2913" i="1"/>
  <c r="P2926" i="1"/>
  <c r="P2939" i="1"/>
  <c r="P2952" i="1"/>
  <c r="P2965" i="1"/>
  <c r="P2978" i="1"/>
  <c r="P2991" i="1"/>
  <c r="P3004" i="1"/>
  <c r="P3017" i="1"/>
  <c r="P3030" i="1"/>
  <c r="P3043" i="1"/>
  <c r="P3056" i="1"/>
  <c r="P3069" i="1"/>
  <c r="P3082" i="1"/>
  <c r="P3095" i="1"/>
  <c r="P3108" i="1"/>
  <c r="P3121" i="1"/>
  <c r="P3134" i="1"/>
  <c r="P3147" i="1"/>
  <c r="P3160" i="1"/>
  <c r="P3173" i="1"/>
  <c r="P3186" i="1"/>
  <c r="P3199" i="1"/>
  <c r="P3212" i="1"/>
  <c r="P3225" i="1"/>
  <c r="P3238" i="1"/>
  <c r="P3251" i="1"/>
  <c r="P3264" i="1"/>
  <c r="O2" i="1"/>
  <c r="O15" i="1"/>
  <c r="O28" i="1"/>
  <c r="O41" i="1"/>
  <c r="O54" i="1"/>
  <c r="O67" i="1"/>
  <c r="O80" i="1"/>
  <c r="O93" i="1"/>
  <c r="O106" i="1"/>
  <c r="O119" i="1"/>
  <c r="O132" i="1"/>
  <c r="O145" i="1"/>
  <c r="O158" i="1"/>
  <c r="O171" i="1"/>
  <c r="O184" i="1"/>
  <c r="O197" i="1"/>
  <c r="O210" i="1"/>
  <c r="O223" i="1"/>
  <c r="O236" i="1"/>
  <c r="O249" i="1"/>
  <c r="O262" i="1"/>
  <c r="O275" i="1"/>
  <c r="O288" i="1"/>
  <c r="O301" i="1"/>
  <c r="O314" i="1"/>
  <c r="O327" i="1"/>
  <c r="O340" i="1"/>
  <c r="O353" i="1"/>
  <c r="O366" i="1"/>
  <c r="O379" i="1"/>
  <c r="O392" i="1"/>
  <c r="O405" i="1"/>
  <c r="O418" i="1"/>
  <c r="O431" i="1"/>
  <c r="O444" i="1"/>
  <c r="O457" i="1"/>
  <c r="O470" i="1"/>
  <c r="O483" i="1"/>
  <c r="O496" i="1"/>
  <c r="O509" i="1"/>
  <c r="O522" i="1"/>
  <c r="O535" i="1"/>
  <c r="O548" i="1"/>
  <c r="O561" i="1"/>
  <c r="O574" i="1"/>
  <c r="O587" i="1"/>
  <c r="O600" i="1"/>
  <c r="O613" i="1"/>
  <c r="O626" i="1"/>
  <c r="O639" i="1"/>
  <c r="O652" i="1"/>
  <c r="O665" i="1"/>
  <c r="O678" i="1"/>
  <c r="O691" i="1"/>
  <c r="O704" i="1"/>
  <c r="O717" i="1"/>
  <c r="O730" i="1"/>
  <c r="O743" i="1"/>
  <c r="O756" i="1"/>
  <c r="O769" i="1"/>
  <c r="O782" i="1"/>
  <c r="O795" i="1"/>
  <c r="O808" i="1"/>
  <c r="O821" i="1"/>
  <c r="O834" i="1"/>
  <c r="O847" i="1"/>
  <c r="O860" i="1"/>
  <c r="O873" i="1"/>
  <c r="O886" i="1"/>
  <c r="O899" i="1"/>
  <c r="O912" i="1"/>
  <c r="O925" i="1"/>
  <c r="O938" i="1"/>
  <c r="O951" i="1"/>
  <c r="O964" i="1"/>
  <c r="O977" i="1"/>
  <c r="O990" i="1"/>
  <c r="O1003" i="1"/>
  <c r="O1016" i="1"/>
  <c r="O1029" i="1"/>
  <c r="O1042" i="1"/>
  <c r="O1055" i="1"/>
  <c r="O1068" i="1"/>
  <c r="O1081" i="1"/>
  <c r="O1094" i="1"/>
  <c r="O1107" i="1"/>
  <c r="O1120" i="1"/>
  <c r="O1133" i="1"/>
  <c r="O1146" i="1"/>
  <c r="O1159" i="1"/>
  <c r="O1172" i="1"/>
  <c r="O1185" i="1"/>
  <c r="O1198" i="1"/>
  <c r="O1211" i="1"/>
  <c r="O1224" i="1"/>
  <c r="O1237" i="1"/>
  <c r="O1250" i="1"/>
  <c r="O1263" i="1"/>
  <c r="O1276" i="1"/>
  <c r="O1289" i="1"/>
  <c r="O1302" i="1"/>
  <c r="O1315" i="1"/>
  <c r="O1328" i="1"/>
  <c r="O1341" i="1"/>
  <c r="O1354" i="1"/>
  <c r="O1367" i="1"/>
  <c r="O1380" i="1"/>
  <c r="O1393" i="1"/>
  <c r="O1406" i="1"/>
  <c r="O1419" i="1"/>
  <c r="O1432" i="1"/>
  <c r="O1445" i="1"/>
  <c r="O1458" i="1"/>
  <c r="O1471" i="1"/>
  <c r="O1484" i="1"/>
  <c r="O1497" i="1"/>
  <c r="O1510" i="1"/>
  <c r="O1523" i="1"/>
  <c r="O1536" i="1"/>
  <c r="O1549" i="1"/>
  <c r="O1562" i="1"/>
  <c r="O1575" i="1"/>
  <c r="O1588" i="1"/>
  <c r="O1601" i="1"/>
  <c r="O1614" i="1"/>
  <c r="O1627" i="1"/>
  <c r="O1640" i="1"/>
  <c r="O1653" i="1"/>
  <c r="O1666" i="1"/>
  <c r="O1679" i="1"/>
  <c r="O1692" i="1"/>
  <c r="O1705" i="1"/>
  <c r="O1718" i="1"/>
  <c r="O1731" i="1"/>
  <c r="O1744" i="1"/>
  <c r="O1757" i="1"/>
  <c r="O1770" i="1"/>
  <c r="O1783" i="1"/>
  <c r="O1796" i="1"/>
  <c r="O1809" i="1"/>
  <c r="O1822" i="1"/>
  <c r="O1835" i="1"/>
  <c r="O1848" i="1"/>
  <c r="O1861" i="1"/>
  <c r="O1874" i="1"/>
  <c r="O1887" i="1"/>
  <c r="O1900" i="1"/>
  <c r="O1913" i="1"/>
  <c r="O1926" i="1"/>
  <c r="O1939" i="1"/>
  <c r="O1952" i="1"/>
  <c r="O1965" i="1"/>
  <c r="O1978" i="1"/>
  <c r="O1991" i="1"/>
  <c r="O2004" i="1"/>
  <c r="O2017" i="1"/>
  <c r="O2030" i="1"/>
  <c r="O2043" i="1"/>
  <c r="O2056" i="1"/>
  <c r="O2069" i="1"/>
  <c r="O2082" i="1"/>
  <c r="O2095" i="1"/>
  <c r="O2108" i="1"/>
  <c r="O2121" i="1"/>
  <c r="O2134" i="1"/>
  <c r="O2147" i="1"/>
  <c r="O2160" i="1"/>
  <c r="O2173" i="1"/>
  <c r="O2186" i="1"/>
  <c r="O2199" i="1"/>
  <c r="O2212" i="1"/>
  <c r="O2225" i="1"/>
  <c r="O2238" i="1"/>
  <c r="O2251" i="1"/>
  <c r="O2264" i="1"/>
  <c r="O2277" i="1"/>
  <c r="O2290" i="1"/>
  <c r="O2303" i="1"/>
  <c r="O2316" i="1"/>
  <c r="O2329" i="1"/>
  <c r="O2342" i="1"/>
  <c r="O2355" i="1"/>
  <c r="O2368" i="1"/>
  <c r="O2381" i="1"/>
  <c r="O2394" i="1"/>
  <c r="O2407" i="1"/>
  <c r="O2420" i="1"/>
  <c r="O2433" i="1"/>
  <c r="O2446" i="1"/>
  <c r="O2459" i="1"/>
  <c r="O2472" i="1"/>
  <c r="O2485" i="1"/>
  <c r="O2498" i="1"/>
  <c r="O2511" i="1"/>
  <c r="O2524" i="1"/>
  <c r="O2537" i="1"/>
  <c r="O2550" i="1"/>
  <c r="O2563" i="1"/>
  <c r="O2576" i="1"/>
  <c r="O2589" i="1"/>
  <c r="O2602" i="1"/>
  <c r="O2615" i="1"/>
  <c r="O2628" i="1"/>
  <c r="O2641" i="1"/>
  <c r="O2654" i="1"/>
  <c r="O2667" i="1"/>
  <c r="O2680" i="1"/>
  <c r="O2693" i="1"/>
  <c r="O2706" i="1"/>
  <c r="O2719" i="1"/>
  <c r="O2732" i="1"/>
  <c r="O2745" i="1"/>
  <c r="O2758" i="1"/>
  <c r="O2771" i="1"/>
  <c r="O2784" i="1"/>
  <c r="O2797" i="1"/>
  <c r="O2810" i="1"/>
  <c r="O2823" i="1"/>
  <c r="O2836" i="1"/>
  <c r="O2849" i="1"/>
  <c r="O2862" i="1"/>
  <c r="O2875" i="1"/>
  <c r="O2888" i="1"/>
  <c r="O2901" i="1"/>
  <c r="O2914" i="1"/>
  <c r="O2927" i="1"/>
  <c r="O2940" i="1"/>
  <c r="O2953" i="1"/>
  <c r="O2966" i="1"/>
  <c r="O2979" i="1"/>
  <c r="O2992" i="1"/>
  <c r="O3005" i="1"/>
  <c r="O3018" i="1"/>
  <c r="O3031" i="1"/>
  <c r="O3044" i="1"/>
  <c r="O3057" i="1"/>
  <c r="O3070" i="1"/>
  <c r="O3083" i="1"/>
  <c r="O3096" i="1"/>
  <c r="O3109" i="1"/>
  <c r="O3122" i="1"/>
  <c r="O3135" i="1"/>
  <c r="O3148" i="1"/>
  <c r="O3161" i="1"/>
  <c r="O3174" i="1"/>
  <c r="O3187" i="1"/>
  <c r="O3200" i="1"/>
  <c r="O3213" i="1"/>
  <c r="O3226" i="1"/>
  <c r="O3239" i="1"/>
  <c r="O3252" i="1"/>
  <c r="O3" i="1"/>
  <c r="O16" i="1"/>
  <c r="O29" i="1"/>
  <c r="O42" i="1"/>
  <c r="O55" i="1"/>
  <c r="O68" i="1"/>
  <c r="O81" i="1"/>
  <c r="O94" i="1"/>
  <c r="O107" i="1"/>
  <c r="O120" i="1"/>
  <c r="O133" i="1"/>
  <c r="O146" i="1"/>
  <c r="O159" i="1"/>
  <c r="O172" i="1"/>
  <c r="O185" i="1"/>
  <c r="O198" i="1"/>
  <c r="O211" i="1"/>
  <c r="O224" i="1"/>
  <c r="O237" i="1"/>
  <c r="O250" i="1"/>
  <c r="O263" i="1"/>
  <c r="O276" i="1"/>
  <c r="O289" i="1"/>
  <c r="O302" i="1"/>
  <c r="O315" i="1"/>
  <c r="O328" i="1"/>
  <c r="O341" i="1"/>
  <c r="O354" i="1"/>
  <c r="O367" i="1"/>
  <c r="O380" i="1"/>
  <c r="O393" i="1"/>
  <c r="O406" i="1"/>
  <c r="O419" i="1"/>
  <c r="O432" i="1"/>
  <c r="O445" i="1"/>
  <c r="O458" i="1"/>
  <c r="O471" i="1"/>
  <c r="O484" i="1"/>
  <c r="O497" i="1"/>
  <c r="O510" i="1"/>
  <c r="O523" i="1"/>
  <c r="O536" i="1"/>
  <c r="O549" i="1"/>
  <c r="O562" i="1"/>
  <c r="O575" i="1"/>
  <c r="O588" i="1"/>
  <c r="O601" i="1"/>
  <c r="O614" i="1"/>
  <c r="O627" i="1"/>
  <c r="O640" i="1"/>
  <c r="O653" i="1"/>
  <c r="O666" i="1"/>
  <c r="O679" i="1"/>
  <c r="O692" i="1"/>
  <c r="O705" i="1"/>
  <c r="O718" i="1"/>
  <c r="O731" i="1"/>
  <c r="O744" i="1"/>
  <c r="O757" i="1"/>
  <c r="O770" i="1"/>
  <c r="O783" i="1"/>
  <c r="O796" i="1"/>
  <c r="O809" i="1"/>
  <c r="O822" i="1"/>
  <c r="O835" i="1"/>
  <c r="O848" i="1"/>
  <c r="O861" i="1"/>
  <c r="O874" i="1"/>
  <c r="O887" i="1"/>
  <c r="O900" i="1"/>
  <c r="O913" i="1"/>
  <c r="O926" i="1"/>
  <c r="O939" i="1"/>
  <c r="O952" i="1"/>
  <c r="O965" i="1"/>
  <c r="O978" i="1"/>
  <c r="O991" i="1"/>
  <c r="O1004" i="1"/>
  <c r="O1017" i="1"/>
  <c r="O1030" i="1"/>
  <c r="O1043" i="1"/>
  <c r="O1056" i="1"/>
  <c r="O1069" i="1"/>
  <c r="O1082" i="1"/>
  <c r="O1095" i="1"/>
  <c r="O1108" i="1"/>
  <c r="O1121" i="1"/>
  <c r="O1134" i="1"/>
  <c r="O1147" i="1"/>
  <c r="O1160" i="1"/>
  <c r="O1173" i="1"/>
  <c r="O1186" i="1"/>
  <c r="O1199" i="1"/>
  <c r="O1212" i="1"/>
  <c r="O1225" i="1"/>
  <c r="O1238" i="1"/>
  <c r="O1251" i="1"/>
  <c r="O1264" i="1"/>
  <c r="O1277" i="1"/>
  <c r="O1290" i="1"/>
  <c r="O1303" i="1"/>
  <c r="O1316" i="1"/>
  <c r="O1329" i="1"/>
  <c r="O1342" i="1"/>
  <c r="O1355" i="1"/>
  <c r="O1368" i="1"/>
  <c r="O1381" i="1"/>
  <c r="O1394" i="1"/>
  <c r="O1407" i="1"/>
  <c r="O1420" i="1"/>
  <c r="O1433" i="1"/>
  <c r="O1446" i="1"/>
  <c r="O1459" i="1"/>
  <c r="O1472" i="1"/>
  <c r="O1485" i="1"/>
  <c r="O1498" i="1"/>
  <c r="O1511" i="1"/>
  <c r="O1524" i="1"/>
  <c r="O1537" i="1"/>
  <c r="O1550" i="1"/>
  <c r="O1563" i="1"/>
  <c r="O1576" i="1"/>
  <c r="O1589" i="1"/>
  <c r="O1602" i="1"/>
  <c r="O1615" i="1"/>
  <c r="O1628" i="1"/>
  <c r="O1641" i="1"/>
  <c r="O1654" i="1"/>
  <c r="O1667" i="1"/>
  <c r="O1680" i="1"/>
  <c r="O1693" i="1"/>
  <c r="O1706" i="1"/>
  <c r="O1719" i="1"/>
  <c r="O1732" i="1"/>
  <c r="O1745" i="1"/>
  <c r="O1758" i="1"/>
  <c r="O1771" i="1"/>
  <c r="O1784" i="1"/>
  <c r="O1797" i="1"/>
  <c r="O1810" i="1"/>
  <c r="O1823" i="1"/>
  <c r="O1836" i="1"/>
  <c r="O1849" i="1"/>
  <c r="O1862" i="1"/>
  <c r="O1875" i="1"/>
  <c r="O1888" i="1"/>
  <c r="O1901" i="1"/>
  <c r="O1914" i="1"/>
  <c r="O1927" i="1"/>
  <c r="O1940" i="1"/>
  <c r="O1953" i="1"/>
  <c r="O1966" i="1"/>
  <c r="O1979" i="1"/>
  <c r="O1992" i="1"/>
  <c r="O2005" i="1"/>
  <c r="O2018" i="1"/>
  <c r="O2031" i="1"/>
  <c r="O2044" i="1"/>
  <c r="O2057" i="1"/>
  <c r="O2070" i="1"/>
  <c r="O2083" i="1"/>
  <c r="O2096" i="1"/>
  <c r="O2109" i="1"/>
  <c r="O2122" i="1"/>
  <c r="O2135" i="1"/>
  <c r="O2148" i="1"/>
  <c r="O2161" i="1"/>
  <c r="O2174" i="1"/>
  <c r="O2187" i="1"/>
  <c r="O2200" i="1"/>
  <c r="O2213" i="1"/>
  <c r="O2226" i="1"/>
  <c r="O2239" i="1"/>
  <c r="O2252" i="1"/>
  <c r="O2265" i="1"/>
  <c r="O2278" i="1"/>
  <c r="O2291" i="1"/>
  <c r="O2304" i="1"/>
  <c r="O2317" i="1"/>
  <c r="O2330" i="1"/>
  <c r="O2343" i="1"/>
  <c r="O2356" i="1"/>
  <c r="O2369" i="1"/>
  <c r="O2382" i="1"/>
  <c r="O2395" i="1"/>
  <c r="O2408" i="1"/>
  <c r="O2421" i="1"/>
  <c r="O2434" i="1"/>
  <c r="O2447" i="1"/>
  <c r="O2460" i="1"/>
  <c r="O2473" i="1"/>
  <c r="O2486" i="1"/>
  <c r="O2499" i="1"/>
  <c r="O2512" i="1"/>
  <c r="O2525" i="1"/>
  <c r="O2538" i="1"/>
  <c r="O2551" i="1"/>
  <c r="O2564" i="1"/>
  <c r="O2577" i="1"/>
  <c r="O2590" i="1"/>
  <c r="O2603" i="1"/>
  <c r="O2616" i="1"/>
  <c r="O2629" i="1"/>
  <c r="O2642" i="1"/>
  <c r="O2655" i="1"/>
  <c r="O2668" i="1"/>
  <c r="O2681" i="1"/>
  <c r="O2694" i="1"/>
  <c r="O2707" i="1"/>
  <c r="O2720" i="1"/>
  <c r="O2733" i="1"/>
  <c r="O2746" i="1"/>
  <c r="O2759" i="1"/>
  <c r="O2772" i="1"/>
  <c r="O2785" i="1"/>
  <c r="O2798" i="1"/>
  <c r="O2811" i="1"/>
  <c r="O2824" i="1"/>
  <c r="O2837" i="1"/>
  <c r="O2850" i="1"/>
  <c r="O2863" i="1"/>
  <c r="O2876" i="1"/>
  <c r="O2889" i="1"/>
  <c r="O2902" i="1"/>
  <c r="O2915" i="1"/>
  <c r="O2928" i="1"/>
  <c r="O2941" i="1"/>
  <c r="O2954" i="1"/>
  <c r="O2967" i="1"/>
  <c r="O2980" i="1"/>
  <c r="O2993" i="1"/>
  <c r="O3006" i="1"/>
  <c r="O3019" i="1"/>
  <c r="O3032" i="1"/>
  <c r="O3045" i="1"/>
  <c r="O3058" i="1"/>
  <c r="O3071" i="1"/>
  <c r="O3084" i="1"/>
  <c r="O3097" i="1"/>
  <c r="O3110" i="1"/>
  <c r="O3123" i="1"/>
  <c r="O3136" i="1"/>
  <c r="O3149" i="1"/>
  <c r="O3162" i="1"/>
  <c r="O3175" i="1"/>
  <c r="O3188" i="1"/>
  <c r="O3201" i="1"/>
  <c r="O3214" i="1"/>
  <c r="O3227" i="1"/>
  <c r="O3240" i="1"/>
  <c r="O3253" i="1"/>
  <c r="O4" i="1"/>
  <c r="O17" i="1"/>
  <c r="O30" i="1"/>
  <c r="O43" i="1"/>
  <c r="O56" i="1"/>
  <c r="O69" i="1"/>
  <c r="O82" i="1"/>
  <c r="O95" i="1"/>
  <c r="O108" i="1"/>
  <c r="O121" i="1"/>
  <c r="O134" i="1"/>
  <c r="O147" i="1"/>
  <c r="O160" i="1"/>
  <c r="O173" i="1"/>
  <c r="O186" i="1"/>
  <c r="O199" i="1"/>
  <c r="O212" i="1"/>
  <c r="O225" i="1"/>
  <c r="O238" i="1"/>
  <c r="O251" i="1"/>
  <c r="O264" i="1"/>
  <c r="O277" i="1"/>
  <c r="O290" i="1"/>
  <c r="O303" i="1"/>
  <c r="O316" i="1"/>
  <c r="O329" i="1"/>
  <c r="O342" i="1"/>
  <c r="O355" i="1"/>
  <c r="O368" i="1"/>
  <c r="O381" i="1"/>
  <c r="O394" i="1"/>
  <c r="O407" i="1"/>
  <c r="O420" i="1"/>
  <c r="O433" i="1"/>
  <c r="O446" i="1"/>
  <c r="O459" i="1"/>
  <c r="O472" i="1"/>
  <c r="O485" i="1"/>
  <c r="O498" i="1"/>
  <c r="O511" i="1"/>
  <c r="O524" i="1"/>
  <c r="O537" i="1"/>
  <c r="O550" i="1"/>
  <c r="O563" i="1"/>
  <c r="O576" i="1"/>
  <c r="O589" i="1"/>
  <c r="O602" i="1"/>
  <c r="O615" i="1"/>
  <c r="O628" i="1"/>
  <c r="O641" i="1"/>
  <c r="O654" i="1"/>
  <c r="O667" i="1"/>
  <c r="O680" i="1"/>
  <c r="O693" i="1"/>
  <c r="O706" i="1"/>
  <c r="O719" i="1"/>
  <c r="O732" i="1"/>
  <c r="O745" i="1"/>
  <c r="O758" i="1"/>
  <c r="O771" i="1"/>
  <c r="O784" i="1"/>
  <c r="O797" i="1"/>
  <c r="O810" i="1"/>
  <c r="O823" i="1"/>
  <c r="O836" i="1"/>
  <c r="O849" i="1"/>
  <c r="O862" i="1"/>
  <c r="O875" i="1"/>
  <c r="O888" i="1"/>
  <c r="O901" i="1"/>
  <c r="O914" i="1"/>
  <c r="O927" i="1"/>
  <c r="O940" i="1"/>
  <c r="O953" i="1"/>
  <c r="O966" i="1"/>
  <c r="O979" i="1"/>
  <c r="O992" i="1"/>
  <c r="O1005" i="1"/>
  <c r="O1018" i="1"/>
  <c r="O1031" i="1"/>
  <c r="O1044" i="1"/>
  <c r="O1057" i="1"/>
  <c r="O1070" i="1"/>
  <c r="O1083" i="1"/>
  <c r="O1096" i="1"/>
  <c r="O1109" i="1"/>
  <c r="O1122" i="1"/>
  <c r="O1135" i="1"/>
  <c r="O1148" i="1"/>
  <c r="O1161" i="1"/>
  <c r="O1174" i="1"/>
  <c r="O1187" i="1"/>
  <c r="O1200" i="1"/>
  <c r="O1213" i="1"/>
  <c r="O1226" i="1"/>
  <c r="O1239" i="1"/>
  <c r="O1252" i="1"/>
  <c r="O1265" i="1"/>
  <c r="O1278" i="1"/>
  <c r="O1291" i="1"/>
  <c r="O1304" i="1"/>
  <c r="O1317" i="1"/>
  <c r="O1330" i="1"/>
  <c r="O1343" i="1"/>
  <c r="O1356" i="1"/>
  <c r="O1369" i="1"/>
  <c r="O1382" i="1"/>
  <c r="O1395" i="1"/>
  <c r="O1408" i="1"/>
  <c r="O1421" i="1"/>
  <c r="O1434" i="1"/>
  <c r="O1447" i="1"/>
  <c r="O1460" i="1"/>
  <c r="O1473" i="1"/>
  <c r="O1486" i="1"/>
  <c r="O1499" i="1"/>
  <c r="O1512" i="1"/>
  <c r="O1525" i="1"/>
  <c r="O1538" i="1"/>
  <c r="O1551" i="1"/>
  <c r="O1564" i="1"/>
  <c r="O1577" i="1"/>
  <c r="O1590" i="1"/>
  <c r="O1603" i="1"/>
  <c r="O1616" i="1"/>
  <c r="O1629" i="1"/>
  <c r="O1642" i="1"/>
  <c r="O1655" i="1"/>
  <c r="O1668" i="1"/>
  <c r="O1681" i="1"/>
  <c r="O1694" i="1"/>
  <c r="O1707" i="1"/>
  <c r="O1720" i="1"/>
  <c r="O1733" i="1"/>
  <c r="O1746" i="1"/>
  <c r="O1759" i="1"/>
  <c r="O1772" i="1"/>
  <c r="O1785" i="1"/>
  <c r="O1798" i="1"/>
  <c r="O1811" i="1"/>
  <c r="O1824" i="1"/>
  <c r="O1837" i="1"/>
  <c r="O1850" i="1"/>
  <c r="O1863" i="1"/>
  <c r="O1876" i="1"/>
  <c r="O1889" i="1"/>
  <c r="O1902" i="1"/>
  <c r="O1915" i="1"/>
  <c r="O1928" i="1"/>
  <c r="O1941" i="1"/>
  <c r="O1954" i="1"/>
  <c r="O1967" i="1"/>
  <c r="O1980" i="1"/>
  <c r="O1993" i="1"/>
  <c r="O2006" i="1"/>
  <c r="O2019" i="1"/>
  <c r="O2032" i="1"/>
  <c r="O2045" i="1"/>
  <c r="O2058" i="1"/>
  <c r="O2071" i="1"/>
  <c r="O2084" i="1"/>
  <c r="O2097" i="1"/>
  <c r="O2110" i="1"/>
  <c r="O2123" i="1"/>
  <c r="O2136" i="1"/>
  <c r="O2149" i="1"/>
  <c r="O2162" i="1"/>
  <c r="O2175" i="1"/>
  <c r="O2188" i="1"/>
  <c r="O2201" i="1"/>
  <c r="O2214" i="1"/>
  <c r="O2227" i="1"/>
  <c r="O2240" i="1"/>
  <c r="O2253" i="1"/>
  <c r="O2266" i="1"/>
  <c r="O2279" i="1"/>
  <c r="O2292" i="1"/>
  <c r="O2305" i="1"/>
  <c r="O2318" i="1"/>
  <c r="O2331" i="1"/>
  <c r="O2344" i="1"/>
  <c r="O2357" i="1"/>
  <c r="O2370" i="1"/>
  <c r="O2383" i="1"/>
  <c r="O2396" i="1"/>
  <c r="O2409" i="1"/>
  <c r="O2422" i="1"/>
  <c r="O2435" i="1"/>
  <c r="O2448" i="1"/>
  <c r="O2461" i="1"/>
  <c r="O2474" i="1"/>
  <c r="O2487" i="1"/>
  <c r="O2500" i="1"/>
  <c r="O2513" i="1"/>
  <c r="O2526" i="1"/>
  <c r="O2539" i="1"/>
  <c r="O2552" i="1"/>
  <c r="O2565" i="1"/>
  <c r="O2578" i="1"/>
  <c r="O2591" i="1"/>
  <c r="O2604" i="1"/>
  <c r="O2617" i="1"/>
  <c r="O2630" i="1"/>
  <c r="O2643" i="1"/>
  <c r="O2656" i="1"/>
  <c r="O2669" i="1"/>
  <c r="O2682" i="1"/>
  <c r="O2695" i="1"/>
  <c r="O2708" i="1"/>
  <c r="O2721" i="1"/>
  <c r="O2734" i="1"/>
  <c r="O2747" i="1"/>
  <c r="O2760" i="1"/>
  <c r="O2773" i="1"/>
  <c r="O2786" i="1"/>
  <c r="O2799" i="1"/>
  <c r="O2812" i="1"/>
  <c r="O2825" i="1"/>
  <c r="O2838" i="1"/>
  <c r="O2851" i="1"/>
  <c r="O2864" i="1"/>
  <c r="O2877" i="1"/>
  <c r="O2890" i="1"/>
  <c r="O2903" i="1"/>
  <c r="O2916" i="1"/>
  <c r="O2929" i="1"/>
  <c r="O2942" i="1"/>
  <c r="O2955" i="1"/>
  <c r="O2968" i="1"/>
  <c r="O2981" i="1"/>
  <c r="O2994" i="1"/>
  <c r="O3007" i="1"/>
  <c r="O3020" i="1"/>
  <c r="O3033" i="1"/>
  <c r="O3046" i="1"/>
  <c r="O3059" i="1"/>
  <c r="O3072" i="1"/>
  <c r="O3085" i="1"/>
  <c r="O3098" i="1"/>
  <c r="O3111" i="1"/>
  <c r="O3124" i="1"/>
  <c r="O3137" i="1"/>
  <c r="O3150" i="1"/>
  <c r="O3163" i="1"/>
  <c r="O3176" i="1"/>
  <c r="O3189" i="1"/>
  <c r="O3202" i="1"/>
  <c r="O3215" i="1"/>
  <c r="O3228" i="1"/>
  <c r="O3241" i="1"/>
  <c r="O3254" i="1"/>
  <c r="O5" i="1"/>
  <c r="O18" i="1"/>
  <c r="O31" i="1"/>
  <c r="O44" i="1"/>
  <c r="O57" i="1"/>
  <c r="O70" i="1"/>
  <c r="O83" i="1"/>
  <c r="O96" i="1"/>
  <c r="O109" i="1"/>
  <c r="O122" i="1"/>
  <c r="O135" i="1"/>
  <c r="O148" i="1"/>
  <c r="O161" i="1"/>
  <c r="O174" i="1"/>
  <c r="O187" i="1"/>
  <c r="O200" i="1"/>
  <c r="O213" i="1"/>
  <c r="O226" i="1"/>
  <c r="O239" i="1"/>
  <c r="O252" i="1"/>
  <c r="O265" i="1"/>
  <c r="O278" i="1"/>
  <c r="O291" i="1"/>
  <c r="O304" i="1"/>
  <c r="O317" i="1"/>
  <c r="O330" i="1"/>
  <c r="O343" i="1"/>
  <c r="O356" i="1"/>
  <c r="O369" i="1"/>
  <c r="O382" i="1"/>
  <c r="O395" i="1"/>
  <c r="O408" i="1"/>
  <c r="O421" i="1"/>
  <c r="O434" i="1"/>
  <c r="O447" i="1"/>
  <c r="O460" i="1"/>
  <c r="O473" i="1"/>
  <c r="O486" i="1"/>
  <c r="O499" i="1"/>
  <c r="O512" i="1"/>
  <c r="O525" i="1"/>
  <c r="O538" i="1"/>
  <c r="O551" i="1"/>
  <c r="O564" i="1"/>
  <c r="O577" i="1"/>
  <c r="O590" i="1"/>
  <c r="O603" i="1"/>
  <c r="O616" i="1"/>
  <c r="O629" i="1"/>
  <c r="O642" i="1"/>
  <c r="O655" i="1"/>
  <c r="O668" i="1"/>
  <c r="O681" i="1"/>
  <c r="O694" i="1"/>
  <c r="O707" i="1"/>
  <c r="O720" i="1"/>
  <c r="O733" i="1"/>
  <c r="O746" i="1"/>
  <c r="O759" i="1"/>
  <c r="O772" i="1"/>
  <c r="O785" i="1"/>
  <c r="O798" i="1"/>
  <c r="O811" i="1"/>
  <c r="O824" i="1"/>
  <c r="O837" i="1"/>
  <c r="O850" i="1"/>
  <c r="O863" i="1"/>
  <c r="O876" i="1"/>
  <c r="O889" i="1"/>
  <c r="O902" i="1"/>
  <c r="O915" i="1"/>
  <c r="O928" i="1"/>
  <c r="O941" i="1"/>
  <c r="O954" i="1"/>
  <c r="O967" i="1"/>
  <c r="O980" i="1"/>
  <c r="O993" i="1"/>
  <c r="O1006" i="1"/>
  <c r="O1019" i="1"/>
  <c r="O1032" i="1"/>
  <c r="O1045" i="1"/>
  <c r="O1058" i="1"/>
  <c r="O1071" i="1"/>
  <c r="O1084" i="1"/>
  <c r="O1097" i="1"/>
  <c r="O1110" i="1"/>
  <c r="O1123" i="1"/>
  <c r="O1136" i="1"/>
  <c r="O1149" i="1"/>
  <c r="O1162" i="1"/>
  <c r="O1175" i="1"/>
  <c r="O1188" i="1"/>
  <c r="O1201" i="1"/>
  <c r="O1214" i="1"/>
  <c r="O1227" i="1"/>
  <c r="O1240" i="1"/>
  <c r="O1253" i="1"/>
  <c r="O1266" i="1"/>
  <c r="O1279" i="1"/>
  <c r="O1292" i="1"/>
  <c r="O1305" i="1"/>
  <c r="O1318" i="1"/>
  <c r="O1331" i="1"/>
  <c r="O1344" i="1"/>
  <c r="O1357" i="1"/>
  <c r="O1370" i="1"/>
  <c r="O1383" i="1"/>
  <c r="O1396" i="1"/>
  <c r="O1409" i="1"/>
  <c r="O1422" i="1"/>
  <c r="O1435" i="1"/>
  <c r="O1448" i="1"/>
  <c r="O1461" i="1"/>
  <c r="O1474" i="1"/>
  <c r="O1487" i="1"/>
  <c r="O1500" i="1"/>
  <c r="O1513" i="1"/>
  <c r="O1526" i="1"/>
  <c r="O1539" i="1"/>
  <c r="O1552" i="1"/>
  <c r="O1565" i="1"/>
  <c r="O1578" i="1"/>
  <c r="O1591" i="1"/>
  <c r="O1604" i="1"/>
  <c r="O1617" i="1"/>
  <c r="O1630" i="1"/>
  <c r="O1643" i="1"/>
  <c r="O1656" i="1"/>
  <c r="O1669" i="1"/>
  <c r="O1682" i="1"/>
  <c r="O1695" i="1"/>
  <c r="O1708" i="1"/>
  <c r="O1721" i="1"/>
  <c r="O1734" i="1"/>
  <c r="O1747" i="1"/>
  <c r="O1760" i="1"/>
  <c r="O1773" i="1"/>
  <c r="O1786" i="1"/>
  <c r="O1799" i="1"/>
  <c r="O1812" i="1"/>
  <c r="O1825" i="1"/>
  <c r="O1838" i="1"/>
  <c r="O1851" i="1"/>
  <c r="O1864" i="1"/>
  <c r="O1877" i="1"/>
  <c r="O1890" i="1"/>
  <c r="O1903" i="1"/>
  <c r="O1916" i="1"/>
  <c r="O1929" i="1"/>
  <c r="O1942" i="1"/>
  <c r="O1955" i="1"/>
  <c r="O1968" i="1"/>
  <c r="O1981" i="1"/>
  <c r="O1994" i="1"/>
  <c r="O2007" i="1"/>
  <c r="O2020" i="1"/>
  <c r="O2033" i="1"/>
  <c r="O2046" i="1"/>
  <c r="O2059" i="1"/>
  <c r="O2072" i="1"/>
  <c r="O2085" i="1"/>
  <c r="O2098" i="1"/>
  <c r="O2111" i="1"/>
  <c r="O2124" i="1"/>
  <c r="O2137" i="1"/>
  <c r="O2150" i="1"/>
  <c r="O2163" i="1"/>
  <c r="O2176" i="1"/>
  <c r="O2189" i="1"/>
  <c r="O2202" i="1"/>
  <c r="O2215" i="1"/>
  <c r="O2228" i="1"/>
  <c r="O2241" i="1"/>
  <c r="O2254" i="1"/>
  <c r="O2267" i="1"/>
  <c r="O2280" i="1"/>
  <c r="O2293" i="1"/>
  <c r="O2306" i="1"/>
  <c r="O2319" i="1"/>
  <c r="O2332" i="1"/>
  <c r="O2345" i="1"/>
  <c r="O2358" i="1"/>
  <c r="O2371" i="1"/>
  <c r="O2384" i="1"/>
  <c r="O2397" i="1"/>
  <c r="O2410" i="1"/>
  <c r="O2423" i="1"/>
  <c r="O2436" i="1"/>
  <c r="O2449" i="1"/>
  <c r="O2462" i="1"/>
  <c r="O2475" i="1"/>
  <c r="O2488" i="1"/>
  <c r="O2501" i="1"/>
  <c r="O2514" i="1"/>
  <c r="O2527" i="1"/>
  <c r="O2540" i="1"/>
  <c r="O2553" i="1"/>
  <c r="O2566" i="1"/>
  <c r="O2579" i="1"/>
  <c r="O2592" i="1"/>
  <c r="O2605" i="1"/>
  <c r="O2618" i="1"/>
  <c r="O2631" i="1"/>
  <c r="O2644" i="1"/>
  <c r="O2657" i="1"/>
  <c r="O2670" i="1"/>
  <c r="O2683" i="1"/>
  <c r="O2696" i="1"/>
  <c r="O2709" i="1"/>
  <c r="O2722" i="1"/>
  <c r="O2735" i="1"/>
  <c r="O2748" i="1"/>
  <c r="O2761" i="1"/>
  <c r="O2774" i="1"/>
  <c r="O2787" i="1"/>
  <c r="O2800" i="1"/>
  <c r="O2813" i="1"/>
  <c r="O2826" i="1"/>
  <c r="O2839" i="1"/>
  <c r="O2852" i="1"/>
  <c r="O2865" i="1"/>
  <c r="O2878" i="1"/>
  <c r="O2891" i="1"/>
  <c r="O2904" i="1"/>
  <c r="O2917" i="1"/>
  <c r="O2930" i="1"/>
  <c r="O2943" i="1"/>
  <c r="O2956" i="1"/>
  <c r="O2969" i="1"/>
  <c r="O2982" i="1"/>
  <c r="O2995" i="1"/>
  <c r="O3008" i="1"/>
  <c r="O3021" i="1"/>
  <c r="O3034" i="1"/>
  <c r="O3047" i="1"/>
  <c r="O3060" i="1"/>
  <c r="O3073" i="1"/>
  <c r="O3086" i="1"/>
  <c r="O3099" i="1"/>
  <c r="O3112" i="1"/>
  <c r="O3125" i="1"/>
  <c r="O3138" i="1"/>
  <c r="O3151" i="1"/>
  <c r="O3164" i="1"/>
  <c r="O3177" i="1"/>
  <c r="O3190" i="1"/>
  <c r="O3203" i="1"/>
  <c r="O3216" i="1"/>
  <c r="O3229" i="1"/>
  <c r="O3242" i="1"/>
  <c r="O3255" i="1"/>
  <c r="O6" i="1"/>
  <c r="O19" i="1"/>
  <c r="O32" i="1"/>
  <c r="O45" i="1"/>
  <c r="O58" i="1"/>
  <c r="O71" i="1"/>
  <c r="O84" i="1"/>
  <c r="O97" i="1"/>
  <c r="O110" i="1"/>
  <c r="O123" i="1"/>
  <c r="O136" i="1"/>
  <c r="O149" i="1"/>
  <c r="O162" i="1"/>
  <c r="O175" i="1"/>
  <c r="O188" i="1"/>
  <c r="O201" i="1"/>
  <c r="O214" i="1"/>
  <c r="O227" i="1"/>
  <c r="O240" i="1"/>
  <c r="O253" i="1"/>
  <c r="O266" i="1"/>
  <c r="O279" i="1"/>
  <c r="O292" i="1"/>
  <c r="O305" i="1"/>
  <c r="O318" i="1"/>
  <c r="O331" i="1"/>
  <c r="O344" i="1"/>
  <c r="O357" i="1"/>
  <c r="O370" i="1"/>
  <c r="O383" i="1"/>
  <c r="O396" i="1"/>
  <c r="O409" i="1"/>
  <c r="O422" i="1"/>
  <c r="O435" i="1"/>
  <c r="O448" i="1"/>
  <c r="O461" i="1"/>
  <c r="O474" i="1"/>
  <c r="O487" i="1"/>
  <c r="O500" i="1"/>
  <c r="O513" i="1"/>
  <c r="O526" i="1"/>
  <c r="O539" i="1"/>
  <c r="O552" i="1"/>
  <c r="O565" i="1"/>
  <c r="O578" i="1"/>
  <c r="O591" i="1"/>
  <c r="O604" i="1"/>
  <c r="O617" i="1"/>
  <c r="O630" i="1"/>
  <c r="O643" i="1"/>
  <c r="O656" i="1"/>
  <c r="O669" i="1"/>
  <c r="O682" i="1"/>
  <c r="O695" i="1"/>
  <c r="O708" i="1"/>
  <c r="O721" i="1"/>
  <c r="O734" i="1"/>
  <c r="O747" i="1"/>
  <c r="O760" i="1"/>
  <c r="O773" i="1"/>
  <c r="O786" i="1"/>
  <c r="O799" i="1"/>
  <c r="O812" i="1"/>
  <c r="O825" i="1"/>
  <c r="O838" i="1"/>
  <c r="O851" i="1"/>
  <c r="O864" i="1"/>
  <c r="O877" i="1"/>
  <c r="O890" i="1"/>
  <c r="O903" i="1"/>
  <c r="O916" i="1"/>
  <c r="O929" i="1"/>
  <c r="O942" i="1"/>
  <c r="O955" i="1"/>
  <c r="O968" i="1"/>
  <c r="O981" i="1"/>
  <c r="O994" i="1"/>
  <c r="O1007" i="1"/>
  <c r="O1020" i="1"/>
  <c r="O1033" i="1"/>
  <c r="O1046" i="1"/>
  <c r="O1059" i="1"/>
  <c r="O1072" i="1"/>
  <c r="O1085" i="1"/>
  <c r="O1098" i="1"/>
  <c r="O1111" i="1"/>
  <c r="O1124" i="1"/>
  <c r="O1137" i="1"/>
  <c r="O1150" i="1"/>
  <c r="O1163" i="1"/>
  <c r="O1176" i="1"/>
  <c r="O1189" i="1"/>
  <c r="O1202" i="1"/>
  <c r="O1215" i="1"/>
  <c r="O1228" i="1"/>
  <c r="O1241" i="1"/>
  <c r="O1254" i="1"/>
  <c r="O1267" i="1"/>
  <c r="O1280" i="1"/>
  <c r="O1293" i="1"/>
  <c r="O1306" i="1"/>
  <c r="O1319" i="1"/>
  <c r="O1332" i="1"/>
  <c r="O1345" i="1"/>
  <c r="O1358" i="1"/>
  <c r="O1371" i="1"/>
  <c r="O1384" i="1"/>
  <c r="O1397" i="1"/>
  <c r="O1410" i="1"/>
  <c r="O1423" i="1"/>
  <c r="O1436" i="1"/>
  <c r="O1449" i="1"/>
  <c r="O1462" i="1"/>
  <c r="O1475" i="1"/>
  <c r="O1488" i="1"/>
  <c r="O1501" i="1"/>
  <c r="O1514" i="1"/>
  <c r="O1527" i="1"/>
  <c r="O1540" i="1"/>
  <c r="O1553" i="1"/>
  <c r="O1566" i="1"/>
  <c r="O1579" i="1"/>
  <c r="O1592" i="1"/>
  <c r="O1605" i="1"/>
  <c r="O1618" i="1"/>
  <c r="O1631" i="1"/>
  <c r="O1644" i="1"/>
  <c r="O1657" i="1"/>
  <c r="O1670" i="1"/>
  <c r="O1683" i="1"/>
  <c r="O1696" i="1"/>
  <c r="O1709" i="1"/>
  <c r="O1722" i="1"/>
  <c r="O1735" i="1"/>
  <c r="O1748" i="1"/>
  <c r="O1761" i="1"/>
  <c r="O1774" i="1"/>
  <c r="O1787" i="1"/>
  <c r="O1800" i="1"/>
  <c r="O1813" i="1"/>
  <c r="O1826" i="1"/>
  <c r="O1839" i="1"/>
  <c r="O1852" i="1"/>
  <c r="O1865" i="1"/>
  <c r="O1878" i="1"/>
  <c r="O1891" i="1"/>
  <c r="O1904" i="1"/>
  <c r="O1917" i="1"/>
  <c r="O1930" i="1"/>
  <c r="O1943" i="1"/>
  <c r="O1956" i="1"/>
  <c r="O1969" i="1"/>
  <c r="O1982" i="1"/>
  <c r="O1995" i="1"/>
  <c r="O2008" i="1"/>
  <c r="O2021" i="1"/>
  <c r="O2034" i="1"/>
  <c r="O2047" i="1"/>
  <c r="O2060" i="1"/>
  <c r="O2073" i="1"/>
  <c r="O2086" i="1"/>
  <c r="O2099" i="1"/>
  <c r="O2112" i="1"/>
  <c r="O2125" i="1"/>
  <c r="O2138" i="1"/>
  <c r="O2151" i="1"/>
  <c r="O2164" i="1"/>
  <c r="O2177" i="1"/>
  <c r="O2190" i="1"/>
  <c r="O2203" i="1"/>
  <c r="O2216" i="1"/>
  <c r="O2229" i="1"/>
  <c r="O2242" i="1"/>
  <c r="O2255" i="1"/>
  <c r="O2268" i="1"/>
  <c r="O2281" i="1"/>
  <c r="O2294" i="1"/>
  <c r="O2307" i="1"/>
  <c r="O2320" i="1"/>
  <c r="O2333" i="1"/>
  <c r="O2346" i="1"/>
  <c r="O2359" i="1"/>
  <c r="O2372" i="1"/>
  <c r="O2385" i="1"/>
  <c r="O2398" i="1"/>
  <c r="O2411" i="1"/>
  <c r="O2424" i="1"/>
  <c r="O2437" i="1"/>
  <c r="O2450" i="1"/>
  <c r="O2463" i="1"/>
  <c r="O2476" i="1"/>
  <c r="O2489" i="1"/>
  <c r="O2502" i="1"/>
  <c r="O2515" i="1"/>
  <c r="O2528" i="1"/>
  <c r="O2541" i="1"/>
  <c r="O2554" i="1"/>
  <c r="O2567" i="1"/>
  <c r="O2580" i="1"/>
  <c r="O2593" i="1"/>
  <c r="O2606" i="1"/>
  <c r="O2619" i="1"/>
  <c r="O2632" i="1"/>
  <c r="O2645" i="1"/>
  <c r="O2658" i="1"/>
  <c r="O2671" i="1"/>
  <c r="O2684" i="1"/>
  <c r="O2697" i="1"/>
  <c r="O2710" i="1"/>
  <c r="O2723" i="1"/>
  <c r="O2736" i="1"/>
  <c r="O2749" i="1"/>
  <c r="O2762" i="1"/>
  <c r="O2775" i="1"/>
  <c r="O2788" i="1"/>
  <c r="O2801" i="1"/>
  <c r="O2814" i="1"/>
  <c r="O2827" i="1"/>
  <c r="O2840" i="1"/>
  <c r="O2853" i="1"/>
  <c r="O2866" i="1"/>
  <c r="O2879" i="1"/>
  <c r="O2892" i="1"/>
  <c r="O2905" i="1"/>
  <c r="O2918" i="1"/>
  <c r="O2931" i="1"/>
  <c r="O2944" i="1"/>
  <c r="O2957" i="1"/>
  <c r="O2970" i="1"/>
  <c r="O2983" i="1"/>
  <c r="O2996" i="1"/>
  <c r="O3009" i="1"/>
  <c r="O3022" i="1"/>
  <c r="O3035" i="1"/>
  <c r="O3048" i="1"/>
  <c r="O3061" i="1"/>
  <c r="O3074" i="1"/>
  <c r="O3087" i="1"/>
  <c r="O3100" i="1"/>
  <c r="O3113" i="1"/>
  <c r="O3126" i="1"/>
  <c r="O3139" i="1"/>
  <c r="O3152" i="1"/>
  <c r="O3165" i="1"/>
  <c r="O3178" i="1"/>
  <c r="O3191" i="1"/>
  <c r="O3204" i="1"/>
  <c r="O3217" i="1"/>
  <c r="O3230" i="1"/>
  <c r="O3243" i="1"/>
  <c r="O3256" i="1"/>
  <c r="O7" i="1"/>
  <c r="O20" i="1"/>
  <c r="O33" i="1"/>
  <c r="O46" i="1"/>
  <c r="O59" i="1"/>
  <c r="O72" i="1"/>
  <c r="O85" i="1"/>
  <c r="O98" i="1"/>
  <c r="O111" i="1"/>
  <c r="O124" i="1"/>
  <c r="O137" i="1"/>
  <c r="O150" i="1"/>
  <c r="O163" i="1"/>
  <c r="O176" i="1"/>
  <c r="O189" i="1"/>
  <c r="O202" i="1"/>
  <c r="O215" i="1"/>
  <c r="O228" i="1"/>
  <c r="O241" i="1"/>
  <c r="O254" i="1"/>
  <c r="O267" i="1"/>
  <c r="O280" i="1"/>
  <c r="O293" i="1"/>
  <c r="O294" i="1"/>
  <c r="O306" i="1"/>
  <c r="O319" i="1"/>
  <c r="O332" i="1"/>
  <c r="O345" i="1"/>
  <c r="O358" i="1"/>
  <c r="O371" i="1"/>
  <c r="O384" i="1"/>
  <c r="O397" i="1"/>
  <c r="O410" i="1"/>
  <c r="O423" i="1"/>
  <c r="O436" i="1"/>
  <c r="O449" i="1"/>
  <c r="O462" i="1"/>
  <c r="O475" i="1"/>
  <c r="O488" i="1"/>
  <c r="O501" i="1"/>
  <c r="O514" i="1"/>
  <c r="O527" i="1"/>
  <c r="O540" i="1"/>
  <c r="O553" i="1"/>
  <c r="O566" i="1"/>
  <c r="O579" i="1"/>
  <c r="O592" i="1"/>
  <c r="O605" i="1"/>
  <c r="O618" i="1"/>
  <c r="O631" i="1"/>
  <c r="O644" i="1"/>
  <c r="O657" i="1"/>
  <c r="O670" i="1"/>
  <c r="O683" i="1"/>
  <c r="O696" i="1"/>
  <c r="O709" i="1"/>
  <c r="O722" i="1"/>
  <c r="O735" i="1"/>
  <c r="O748" i="1"/>
  <c r="O761" i="1"/>
  <c r="O774" i="1"/>
  <c r="O787" i="1"/>
  <c r="O800" i="1"/>
  <c r="O813" i="1"/>
  <c r="O826" i="1"/>
  <c r="O839" i="1"/>
  <c r="O852" i="1"/>
  <c r="O865" i="1"/>
  <c r="O878" i="1"/>
  <c r="O891" i="1"/>
  <c r="O904" i="1"/>
  <c r="O917" i="1"/>
  <c r="O930" i="1"/>
  <c r="O943" i="1"/>
  <c r="O956" i="1"/>
  <c r="O969" i="1"/>
  <c r="O982" i="1"/>
  <c r="O995" i="1"/>
  <c r="O1008" i="1"/>
  <c r="O1021" i="1"/>
  <c r="O1034" i="1"/>
  <c r="O1047" i="1"/>
  <c r="O1060" i="1"/>
  <c r="O1073" i="1"/>
  <c r="O1086" i="1"/>
  <c r="O1099" i="1"/>
  <c r="O1112" i="1"/>
  <c r="O1125" i="1"/>
  <c r="O1138" i="1"/>
  <c r="O1151" i="1"/>
  <c r="O1164" i="1"/>
  <c r="O1177" i="1"/>
  <c r="O1190" i="1"/>
  <c r="O1203" i="1"/>
  <c r="O1216" i="1"/>
  <c r="O1229" i="1"/>
  <c r="O1242" i="1"/>
  <c r="O1255" i="1"/>
  <c r="O1268" i="1"/>
  <c r="O1281" i="1"/>
  <c r="O1294" i="1"/>
  <c r="O1307" i="1"/>
  <c r="O1320" i="1"/>
  <c r="O1333" i="1"/>
  <c r="O1346" i="1"/>
  <c r="O1359" i="1"/>
  <c r="O1372" i="1"/>
  <c r="O1385" i="1"/>
  <c r="O1398" i="1"/>
  <c r="O1411" i="1"/>
  <c r="O1424" i="1"/>
  <c r="O1437" i="1"/>
  <c r="O1450" i="1"/>
  <c r="O1463" i="1"/>
  <c r="O1476" i="1"/>
  <c r="O1489" i="1"/>
  <c r="O1502" i="1"/>
  <c r="O1515" i="1"/>
  <c r="O1528" i="1"/>
  <c r="O1541" i="1"/>
  <c r="O1554" i="1"/>
  <c r="O1567" i="1"/>
  <c r="O1580" i="1"/>
  <c r="O1593" i="1"/>
  <c r="O1606" i="1"/>
  <c r="O1619" i="1"/>
  <c r="O1632" i="1"/>
  <c r="O1645" i="1"/>
  <c r="O1658" i="1"/>
  <c r="O1671" i="1"/>
  <c r="O1684" i="1"/>
  <c r="O1697" i="1"/>
  <c r="O1710" i="1"/>
  <c r="O1723" i="1"/>
  <c r="O1736" i="1"/>
  <c r="O1749" i="1"/>
  <c r="O1762" i="1"/>
  <c r="O1775" i="1"/>
  <c r="O1788" i="1"/>
  <c r="O1801" i="1"/>
  <c r="O1814" i="1"/>
  <c r="O1827" i="1"/>
  <c r="O1840" i="1"/>
  <c r="O1853" i="1"/>
  <c r="O1866" i="1"/>
  <c r="O1879" i="1"/>
  <c r="O1892" i="1"/>
  <c r="O1905" i="1"/>
  <c r="O1918" i="1"/>
  <c r="O1931" i="1"/>
  <c r="O1944" i="1"/>
  <c r="O1957" i="1"/>
  <c r="O1970" i="1"/>
  <c r="O1983" i="1"/>
  <c r="O1996" i="1"/>
  <c r="O2009" i="1"/>
  <c r="O2022" i="1"/>
  <c r="O2035" i="1"/>
  <c r="O2048" i="1"/>
  <c r="O2061" i="1"/>
  <c r="O2074" i="1"/>
  <c r="O2087" i="1"/>
  <c r="O2100" i="1"/>
  <c r="O2113" i="1"/>
  <c r="O2126" i="1"/>
  <c r="O2139" i="1"/>
  <c r="O2152" i="1"/>
  <c r="O2165" i="1"/>
  <c r="O2178" i="1"/>
  <c r="O2191" i="1"/>
  <c r="O2204" i="1"/>
  <c r="O2217" i="1"/>
  <c r="O2230" i="1"/>
  <c r="O2243" i="1"/>
  <c r="O2256" i="1"/>
  <c r="O2269" i="1"/>
  <c r="O2282" i="1"/>
  <c r="O2295" i="1"/>
  <c r="O2308" i="1"/>
  <c r="O2321" i="1"/>
  <c r="O2334" i="1"/>
  <c r="O2347" i="1"/>
  <c r="O2360" i="1"/>
  <c r="O2373" i="1"/>
  <c r="O2386" i="1"/>
  <c r="O2399" i="1"/>
  <c r="O2412" i="1"/>
  <c r="O2425" i="1"/>
  <c r="O2438" i="1"/>
  <c r="O2451" i="1"/>
  <c r="O2464" i="1"/>
  <c r="O2477" i="1"/>
  <c r="O2490" i="1"/>
  <c r="O2503" i="1"/>
  <c r="O2516" i="1"/>
  <c r="O2529" i="1"/>
  <c r="O2542" i="1"/>
  <c r="O2555" i="1"/>
  <c r="O2568" i="1"/>
  <c r="O2581" i="1"/>
  <c r="O2594" i="1"/>
  <c r="O2607" i="1"/>
  <c r="O2620" i="1"/>
  <c r="O2633" i="1"/>
  <c r="O2646" i="1"/>
  <c r="O2659" i="1"/>
  <c r="O2672" i="1"/>
  <c r="O2685" i="1"/>
  <c r="O2698" i="1"/>
  <c r="O2711" i="1"/>
  <c r="O2724" i="1"/>
  <c r="O2737" i="1"/>
  <c r="O2750" i="1"/>
  <c r="O2763" i="1"/>
  <c r="O2776" i="1"/>
  <c r="O2789" i="1"/>
  <c r="O2802" i="1"/>
  <c r="O2815" i="1"/>
  <c r="O2828" i="1"/>
  <c r="O2841" i="1"/>
  <c r="O2854" i="1"/>
  <c r="O2867" i="1"/>
  <c r="O2880" i="1"/>
  <c r="O2893" i="1"/>
  <c r="O2906" i="1"/>
  <c r="O2919" i="1"/>
  <c r="O2932" i="1"/>
  <c r="O2945" i="1"/>
  <c r="O2958" i="1"/>
  <c r="O2971" i="1"/>
  <c r="O2984" i="1"/>
  <c r="O2997" i="1"/>
  <c r="O3010" i="1"/>
  <c r="O3023" i="1"/>
  <c r="O3036" i="1"/>
  <c r="O3049" i="1"/>
  <c r="O3062" i="1"/>
  <c r="O3075" i="1"/>
  <c r="O3088" i="1"/>
  <c r="O3101" i="1"/>
  <c r="O3114" i="1"/>
  <c r="O3127" i="1"/>
  <c r="O3140" i="1"/>
  <c r="O3153" i="1"/>
  <c r="O3166" i="1"/>
  <c r="O3179" i="1"/>
  <c r="O3192" i="1"/>
  <c r="O3205" i="1"/>
  <c r="O3218" i="1"/>
  <c r="O3231" i="1"/>
  <c r="O3244" i="1"/>
  <c r="O3257" i="1"/>
  <c r="O8" i="1"/>
  <c r="O21" i="1"/>
  <c r="O34" i="1"/>
  <c r="O47" i="1"/>
  <c r="O60" i="1"/>
  <c r="O73" i="1"/>
  <c r="O86" i="1"/>
  <c r="O99" i="1"/>
  <c r="O112" i="1"/>
  <c r="O125" i="1"/>
  <c r="O138" i="1"/>
  <c r="O151" i="1"/>
  <c r="O164" i="1"/>
  <c r="O177" i="1"/>
  <c r="O190" i="1"/>
  <c r="O203" i="1"/>
  <c r="O216" i="1"/>
  <c r="O229" i="1"/>
  <c r="O242" i="1"/>
  <c r="O255" i="1"/>
  <c r="O268" i="1"/>
  <c r="O281" i="1"/>
  <c r="O307" i="1"/>
  <c r="O320" i="1"/>
  <c r="O333" i="1"/>
  <c r="O346" i="1"/>
  <c r="O359" i="1"/>
  <c r="O372" i="1"/>
  <c r="O385" i="1"/>
  <c r="O398" i="1"/>
  <c r="O411" i="1"/>
  <c r="O424" i="1"/>
  <c r="O437" i="1"/>
  <c r="O450" i="1"/>
  <c r="O463" i="1"/>
  <c r="O476" i="1"/>
  <c r="O489" i="1"/>
  <c r="O502" i="1"/>
  <c r="O515" i="1"/>
  <c r="O528" i="1"/>
  <c r="O541" i="1"/>
  <c r="O554" i="1"/>
  <c r="O567" i="1"/>
  <c r="O580" i="1"/>
  <c r="O593" i="1"/>
  <c r="O606" i="1"/>
  <c r="O619" i="1"/>
  <c r="O632" i="1"/>
  <c r="O645" i="1"/>
  <c r="O658" i="1"/>
  <c r="O671" i="1"/>
  <c r="O684" i="1"/>
  <c r="O697" i="1"/>
  <c r="O710" i="1"/>
  <c r="O723" i="1"/>
  <c r="O736" i="1"/>
  <c r="O749" i="1"/>
  <c r="O762" i="1"/>
  <c r="O775" i="1"/>
  <c r="O788" i="1"/>
  <c r="O801" i="1"/>
  <c r="O814" i="1"/>
  <c r="O827" i="1"/>
  <c r="O840" i="1"/>
  <c r="O853" i="1"/>
  <c r="O866" i="1"/>
  <c r="O879" i="1"/>
  <c r="O892" i="1"/>
  <c r="O905" i="1"/>
  <c r="O918" i="1"/>
  <c r="O931" i="1"/>
  <c r="O944" i="1"/>
  <c r="O957" i="1"/>
  <c r="O970" i="1"/>
  <c r="O983" i="1"/>
  <c r="O996" i="1"/>
  <c r="O1009" i="1"/>
  <c r="O1022" i="1"/>
  <c r="O1035" i="1"/>
  <c r="O1048" i="1"/>
  <c r="O1061" i="1"/>
  <c r="O1074" i="1"/>
  <c r="O1087" i="1"/>
  <c r="O1100" i="1"/>
  <c r="O1113" i="1"/>
  <c r="O1126" i="1"/>
  <c r="O1139" i="1"/>
  <c r="O1152" i="1"/>
  <c r="O1165" i="1"/>
  <c r="O1178" i="1"/>
  <c r="O1191" i="1"/>
  <c r="O1204" i="1"/>
  <c r="O1217" i="1"/>
  <c r="O1230" i="1"/>
  <c r="O1243" i="1"/>
  <c r="O1256" i="1"/>
  <c r="O1269" i="1"/>
  <c r="O1282" i="1"/>
  <c r="O1295" i="1"/>
  <c r="O1308" i="1"/>
  <c r="O1321" i="1"/>
  <c r="O1334" i="1"/>
  <c r="O1347" i="1"/>
  <c r="O1360" i="1"/>
  <c r="O1373" i="1"/>
  <c r="O1386" i="1"/>
  <c r="O1399" i="1"/>
  <c r="O1412" i="1"/>
  <c r="O1425" i="1"/>
  <c r="O1438" i="1"/>
  <c r="O1451" i="1"/>
  <c r="O1464" i="1"/>
  <c r="O1477" i="1"/>
  <c r="O1490" i="1"/>
  <c r="O1503" i="1"/>
  <c r="O1516" i="1"/>
  <c r="O1529" i="1"/>
  <c r="O1542" i="1"/>
  <c r="O1555" i="1"/>
  <c r="O1568" i="1"/>
  <c r="O1581" i="1"/>
  <c r="O1594" i="1"/>
  <c r="O1607" i="1"/>
  <c r="O1620" i="1"/>
  <c r="O1633" i="1"/>
  <c r="O1646" i="1"/>
  <c r="O1659" i="1"/>
  <c r="O1672" i="1"/>
  <c r="O1685" i="1"/>
  <c r="O1698" i="1"/>
  <c r="O1711" i="1"/>
  <c r="O1724" i="1"/>
  <c r="O1737" i="1"/>
  <c r="O1750" i="1"/>
  <c r="O1763" i="1"/>
  <c r="O1776" i="1"/>
  <c r="O1789" i="1"/>
  <c r="O1802" i="1"/>
  <c r="O1815" i="1"/>
  <c r="O1828" i="1"/>
  <c r="O1841" i="1"/>
  <c r="O1854" i="1"/>
  <c r="O1867" i="1"/>
  <c r="O1880" i="1"/>
  <c r="O1893" i="1"/>
  <c r="O1906" i="1"/>
  <c r="O1919" i="1"/>
  <c r="O1932" i="1"/>
  <c r="O1945" i="1"/>
  <c r="O1958" i="1"/>
  <c r="O1971" i="1"/>
  <c r="O1984" i="1"/>
  <c r="O1997" i="1"/>
  <c r="O2010" i="1"/>
  <c r="O2023" i="1"/>
  <c r="O2036" i="1"/>
  <c r="O2049" i="1"/>
  <c r="O2062" i="1"/>
  <c r="O2075" i="1"/>
  <c r="O2088" i="1"/>
  <c r="O2101" i="1"/>
  <c r="O2114" i="1"/>
  <c r="O2127" i="1"/>
  <c r="O2140" i="1"/>
  <c r="O2153" i="1"/>
  <c r="O2166" i="1"/>
  <c r="O2179" i="1"/>
  <c r="O2192" i="1"/>
  <c r="O2205" i="1"/>
  <c r="O2218" i="1"/>
  <c r="O2231" i="1"/>
  <c r="O2244" i="1"/>
  <c r="O2257" i="1"/>
  <c r="O2270" i="1"/>
  <c r="O2283" i="1"/>
  <c r="O2296" i="1"/>
  <c r="O2309" i="1"/>
  <c r="O2322" i="1"/>
  <c r="O2335" i="1"/>
  <c r="O2348" i="1"/>
  <c r="O2361" i="1"/>
  <c r="O2374" i="1"/>
  <c r="O2387" i="1"/>
  <c r="O2400" i="1"/>
  <c r="O2413" i="1"/>
  <c r="O2426" i="1"/>
  <c r="O2439" i="1"/>
  <c r="O2452" i="1"/>
  <c r="O2465" i="1"/>
  <c r="O2478" i="1"/>
  <c r="O2491" i="1"/>
  <c r="O2504" i="1"/>
  <c r="O2517" i="1"/>
  <c r="O2530" i="1"/>
  <c r="O2543" i="1"/>
  <c r="O2556" i="1"/>
  <c r="O2569" i="1"/>
  <c r="O2582" i="1"/>
  <c r="O2595" i="1"/>
  <c r="O2608" i="1"/>
  <c r="O2621" i="1"/>
  <c r="O2634" i="1"/>
  <c r="O2647" i="1"/>
  <c r="O2660" i="1"/>
  <c r="O2673" i="1"/>
  <c r="O2686" i="1"/>
  <c r="O2699" i="1"/>
  <c r="O2712" i="1"/>
  <c r="O2725" i="1"/>
  <c r="O2738" i="1"/>
  <c r="O2751" i="1"/>
  <c r="O2764" i="1"/>
  <c r="O2777" i="1"/>
  <c r="O2790" i="1"/>
  <c r="O2803" i="1"/>
  <c r="O2816" i="1"/>
  <c r="O2829" i="1"/>
  <c r="O2842" i="1"/>
  <c r="O2855" i="1"/>
  <c r="O2868" i="1"/>
  <c r="O2881" i="1"/>
  <c r="O2894" i="1"/>
  <c r="O2907" i="1"/>
  <c r="O2920" i="1"/>
  <c r="O2933" i="1"/>
  <c r="O2946" i="1"/>
  <c r="O2959" i="1"/>
  <c r="O2972" i="1"/>
  <c r="O2985" i="1"/>
  <c r="O2998" i="1"/>
  <c r="O3011" i="1"/>
  <c r="O3024" i="1"/>
  <c r="O3037" i="1"/>
  <c r="O3050" i="1"/>
  <c r="O3063" i="1"/>
  <c r="O3076" i="1"/>
  <c r="O3089" i="1"/>
  <c r="O3102" i="1"/>
  <c r="O3115" i="1"/>
  <c r="O3128" i="1"/>
  <c r="O3141" i="1"/>
  <c r="O3154" i="1"/>
  <c r="O3167" i="1"/>
  <c r="O3180" i="1"/>
  <c r="O3193" i="1"/>
  <c r="O3206" i="1"/>
  <c r="O3219" i="1"/>
  <c r="O3232" i="1"/>
  <c r="O3245" i="1"/>
  <c r="O3258" i="1"/>
  <c r="O9" i="1"/>
  <c r="O22" i="1"/>
  <c r="O35" i="1"/>
  <c r="O48" i="1"/>
  <c r="O61" i="1"/>
  <c r="O74" i="1"/>
  <c r="O87" i="1"/>
  <c r="O100" i="1"/>
  <c r="O113" i="1"/>
  <c r="O126" i="1"/>
  <c r="O139" i="1"/>
  <c r="O152" i="1"/>
  <c r="O165" i="1"/>
  <c r="O178" i="1"/>
  <c r="O191" i="1"/>
  <c r="O204" i="1"/>
  <c r="O217" i="1"/>
  <c r="O230" i="1"/>
  <c r="O243" i="1"/>
  <c r="O256" i="1"/>
  <c r="O269" i="1"/>
  <c r="O282" i="1"/>
  <c r="O295" i="1"/>
  <c r="O308" i="1"/>
  <c r="O321" i="1"/>
  <c r="O334" i="1"/>
  <c r="O347" i="1"/>
  <c r="O360" i="1"/>
  <c r="O373" i="1"/>
  <c r="O386" i="1"/>
  <c r="O399" i="1"/>
  <c r="O412" i="1"/>
  <c r="O425" i="1"/>
  <c r="O438" i="1"/>
  <c r="O451" i="1"/>
  <c r="O464" i="1"/>
  <c r="O477" i="1"/>
  <c r="O490" i="1"/>
  <c r="O503" i="1"/>
  <c r="O516" i="1"/>
  <c r="O529" i="1"/>
  <c r="O542" i="1"/>
  <c r="O555" i="1"/>
  <c r="O568" i="1"/>
  <c r="O581" i="1"/>
  <c r="O594" i="1"/>
  <c r="O607" i="1"/>
  <c r="O620" i="1"/>
  <c r="O633" i="1"/>
  <c r="O646" i="1"/>
  <c r="O659" i="1"/>
  <c r="O672" i="1"/>
  <c r="O685" i="1"/>
  <c r="O698" i="1"/>
  <c r="O711" i="1"/>
  <c r="O724" i="1"/>
  <c r="O737" i="1"/>
  <c r="O750" i="1"/>
  <c r="O763" i="1"/>
  <c r="O776" i="1"/>
  <c r="O789" i="1"/>
  <c r="O802" i="1"/>
  <c r="O815" i="1"/>
  <c r="O828" i="1"/>
  <c r="O841" i="1"/>
  <c r="O854" i="1"/>
  <c r="O867" i="1"/>
  <c r="O880" i="1"/>
  <c r="O893" i="1"/>
  <c r="O906" i="1"/>
  <c r="O919" i="1"/>
  <c r="O932" i="1"/>
  <c r="O945" i="1"/>
  <c r="O958" i="1"/>
  <c r="O971" i="1"/>
  <c r="O984" i="1"/>
  <c r="O997" i="1"/>
  <c r="O1010" i="1"/>
  <c r="O1023" i="1"/>
  <c r="O1036" i="1"/>
  <c r="O1049" i="1"/>
  <c r="O1062" i="1"/>
  <c r="O1075" i="1"/>
  <c r="O1088" i="1"/>
  <c r="O1101" i="1"/>
  <c r="O1114" i="1"/>
  <c r="O1127" i="1"/>
  <c r="O1140" i="1"/>
  <c r="O1153" i="1"/>
  <c r="O1166" i="1"/>
  <c r="O1179" i="1"/>
  <c r="O1192" i="1"/>
  <c r="O1205" i="1"/>
  <c r="O1218" i="1"/>
  <c r="O1231" i="1"/>
  <c r="O1244" i="1"/>
  <c r="O1257" i="1"/>
  <c r="O1270" i="1"/>
  <c r="O1283" i="1"/>
  <c r="O1296" i="1"/>
  <c r="O1309" i="1"/>
  <c r="O1322" i="1"/>
  <c r="O1335" i="1"/>
  <c r="O1348" i="1"/>
  <c r="O1361" i="1"/>
  <c r="O1374" i="1"/>
  <c r="O1387" i="1"/>
  <c r="O1400" i="1"/>
  <c r="O1413" i="1"/>
  <c r="O1426" i="1"/>
  <c r="O1439" i="1"/>
  <c r="O1452" i="1"/>
  <c r="O1465" i="1"/>
  <c r="O1478" i="1"/>
  <c r="O1491" i="1"/>
  <c r="O1504" i="1"/>
  <c r="O1517" i="1"/>
  <c r="O1530" i="1"/>
  <c r="O1543" i="1"/>
  <c r="O1556" i="1"/>
  <c r="O1569" i="1"/>
  <c r="O1582" i="1"/>
  <c r="O1595" i="1"/>
  <c r="O1608" i="1"/>
  <c r="O1621" i="1"/>
  <c r="O1634" i="1"/>
  <c r="O1647" i="1"/>
  <c r="O1660" i="1"/>
  <c r="O1673" i="1"/>
  <c r="O1686" i="1"/>
  <c r="O1699" i="1"/>
  <c r="O1712" i="1"/>
  <c r="O1725" i="1"/>
  <c r="O1738" i="1"/>
  <c r="O1751" i="1"/>
  <c r="O1764" i="1"/>
  <c r="O1777" i="1"/>
  <c r="O1790" i="1"/>
  <c r="O1803" i="1"/>
  <c r="O1816" i="1"/>
  <c r="O1829" i="1"/>
  <c r="O1842" i="1"/>
  <c r="O1855" i="1"/>
  <c r="O1868" i="1"/>
  <c r="O1881" i="1"/>
  <c r="O1894" i="1"/>
  <c r="O1907" i="1"/>
  <c r="O1920" i="1"/>
  <c r="O1933" i="1"/>
  <c r="O1946" i="1"/>
  <c r="O1959" i="1"/>
  <c r="O1972" i="1"/>
  <c r="O1985" i="1"/>
  <c r="O1998" i="1"/>
  <c r="O2011" i="1"/>
  <c r="O2024" i="1"/>
  <c r="O2037" i="1"/>
  <c r="O2050" i="1"/>
  <c r="O2063" i="1"/>
  <c r="O2076" i="1"/>
  <c r="O2089" i="1"/>
  <c r="O2102" i="1"/>
  <c r="O2115" i="1"/>
  <c r="O2128" i="1"/>
  <c r="O2141" i="1"/>
  <c r="O2154" i="1"/>
  <c r="O2167" i="1"/>
  <c r="O2180" i="1"/>
  <c r="O2193" i="1"/>
  <c r="O2206" i="1"/>
  <c r="O2219" i="1"/>
  <c r="O2232" i="1"/>
  <c r="O2245" i="1"/>
  <c r="O2258" i="1"/>
  <c r="O2271" i="1"/>
  <c r="O2284" i="1"/>
  <c r="O2297" i="1"/>
  <c r="O2310" i="1"/>
  <c r="O2323" i="1"/>
  <c r="O2336" i="1"/>
  <c r="O2349" i="1"/>
  <c r="O2362" i="1"/>
  <c r="O2375" i="1"/>
  <c r="O2388" i="1"/>
  <c r="O2401" i="1"/>
  <c r="O2414" i="1"/>
  <c r="O2427" i="1"/>
  <c r="O2440" i="1"/>
  <c r="O2453" i="1"/>
  <c r="O2466" i="1"/>
  <c r="O2479" i="1"/>
  <c r="O2492" i="1"/>
  <c r="O2505" i="1"/>
  <c r="O2518" i="1"/>
  <c r="O2531" i="1"/>
  <c r="O2544" i="1"/>
  <c r="O2557" i="1"/>
  <c r="O2570" i="1"/>
  <c r="O2583" i="1"/>
  <c r="O2596" i="1"/>
  <c r="O2609" i="1"/>
  <c r="O2622" i="1"/>
  <c r="O2635" i="1"/>
  <c r="O2648" i="1"/>
  <c r="O2661" i="1"/>
  <c r="O2674" i="1"/>
  <c r="O2687" i="1"/>
  <c r="O2700" i="1"/>
  <c r="O2713" i="1"/>
  <c r="O2726" i="1"/>
  <c r="O2739" i="1"/>
  <c r="O2752" i="1"/>
  <c r="O2765" i="1"/>
  <c r="O2778" i="1"/>
  <c r="O2791" i="1"/>
  <c r="O2804" i="1"/>
  <c r="O2817" i="1"/>
  <c r="O2830" i="1"/>
  <c r="O2843" i="1"/>
  <c r="O2856" i="1"/>
  <c r="O2869" i="1"/>
  <c r="O2882" i="1"/>
  <c r="O2895" i="1"/>
  <c r="O2908" i="1"/>
  <c r="O2921" i="1"/>
  <c r="O2934" i="1"/>
  <c r="O2947" i="1"/>
  <c r="O2960" i="1"/>
  <c r="O2973" i="1"/>
  <c r="O2986" i="1"/>
  <c r="O2999" i="1"/>
  <c r="O3012" i="1"/>
  <c r="O3025" i="1"/>
  <c r="O3038" i="1"/>
  <c r="O3051" i="1"/>
  <c r="O3064" i="1"/>
  <c r="O3077" i="1"/>
  <c r="O3090" i="1"/>
  <c r="O3103" i="1"/>
  <c r="O3116" i="1"/>
  <c r="O3129" i="1"/>
  <c r="O3142" i="1"/>
  <c r="O3155" i="1"/>
  <c r="O3168" i="1"/>
  <c r="O3181" i="1"/>
  <c r="O3194" i="1"/>
  <c r="O3207" i="1"/>
  <c r="O3220" i="1"/>
  <c r="O3233" i="1"/>
  <c r="O3246" i="1"/>
  <c r="O3259" i="1"/>
  <c r="O10" i="1"/>
  <c r="O23" i="1"/>
  <c r="O36" i="1"/>
  <c r="O49" i="1"/>
  <c r="O62" i="1"/>
  <c r="O75" i="1"/>
  <c r="O88" i="1"/>
  <c r="O101" i="1"/>
  <c r="O114" i="1"/>
  <c r="O127" i="1"/>
  <c r="O140" i="1"/>
  <c r="O153" i="1"/>
  <c r="O166" i="1"/>
  <c r="O179" i="1"/>
  <c r="O192" i="1"/>
  <c r="O205" i="1"/>
  <c r="O218" i="1"/>
  <c r="O231" i="1"/>
  <c r="O244" i="1"/>
  <c r="O257" i="1"/>
  <c r="O270" i="1"/>
  <c r="O283" i="1"/>
  <c r="O296" i="1"/>
  <c r="O309" i="1"/>
  <c r="O322" i="1"/>
  <c r="O335" i="1"/>
  <c r="O348" i="1"/>
  <c r="O361" i="1"/>
  <c r="O374" i="1"/>
  <c r="O387" i="1"/>
  <c r="O400" i="1"/>
  <c r="O413" i="1"/>
  <c r="O426" i="1"/>
  <c r="O439" i="1"/>
  <c r="O452" i="1"/>
  <c r="O465" i="1"/>
  <c r="O478" i="1"/>
  <c r="O491" i="1"/>
  <c r="O504" i="1"/>
  <c r="O517" i="1"/>
  <c r="O530" i="1"/>
  <c r="O543" i="1"/>
  <c r="O556" i="1"/>
  <c r="O569" i="1"/>
  <c r="O582" i="1"/>
  <c r="O595" i="1"/>
  <c r="O608" i="1"/>
  <c r="O621" i="1"/>
  <c r="O634" i="1"/>
  <c r="O647" i="1"/>
  <c r="O660" i="1"/>
  <c r="O673" i="1"/>
  <c r="O686" i="1"/>
  <c r="O699" i="1"/>
  <c r="O712" i="1"/>
  <c r="O725" i="1"/>
  <c r="O738" i="1"/>
  <c r="O751" i="1"/>
  <c r="O764" i="1"/>
  <c r="O777" i="1"/>
  <c r="O790" i="1"/>
  <c r="O803" i="1"/>
  <c r="O816" i="1"/>
  <c r="O829" i="1"/>
  <c r="O842" i="1"/>
  <c r="O855" i="1"/>
  <c r="O868" i="1"/>
  <c r="O881" i="1"/>
  <c r="O894" i="1"/>
  <c r="O907" i="1"/>
  <c r="O920" i="1"/>
  <c r="O933" i="1"/>
  <c r="O946" i="1"/>
  <c r="O959" i="1"/>
  <c r="O972" i="1"/>
  <c r="O985" i="1"/>
  <c r="O998" i="1"/>
  <c r="O1011" i="1"/>
  <c r="O1024" i="1"/>
  <c r="O1037" i="1"/>
  <c r="O1050" i="1"/>
  <c r="O1063" i="1"/>
  <c r="O1076" i="1"/>
  <c r="O1089" i="1"/>
  <c r="O1102" i="1"/>
  <c r="O1115" i="1"/>
  <c r="O1128" i="1"/>
  <c r="O1141" i="1"/>
  <c r="O1154" i="1"/>
  <c r="O1167" i="1"/>
  <c r="O1180" i="1"/>
  <c r="O1193" i="1"/>
  <c r="O1206" i="1"/>
  <c r="O1219" i="1"/>
  <c r="O1232" i="1"/>
  <c r="O1245" i="1"/>
  <c r="O1258" i="1"/>
  <c r="O1271" i="1"/>
  <c r="O1284" i="1"/>
  <c r="O1297" i="1"/>
  <c r="O1310" i="1"/>
  <c r="O1323" i="1"/>
  <c r="O1336" i="1"/>
  <c r="O1349" i="1"/>
  <c r="O1362" i="1"/>
  <c r="O1375" i="1"/>
  <c r="O1388" i="1"/>
  <c r="O1401" i="1"/>
  <c r="O1414" i="1"/>
  <c r="O1427" i="1"/>
  <c r="O1440" i="1"/>
  <c r="O1453" i="1"/>
  <c r="O1466" i="1"/>
  <c r="O1479" i="1"/>
  <c r="O1492" i="1"/>
  <c r="O1505" i="1"/>
  <c r="O1518" i="1"/>
  <c r="O1531" i="1"/>
  <c r="O1544" i="1"/>
  <c r="O1557" i="1"/>
  <c r="O1570" i="1"/>
  <c r="O1583" i="1"/>
  <c r="O1596" i="1"/>
  <c r="O1609" i="1"/>
  <c r="O1622" i="1"/>
  <c r="O1635" i="1"/>
  <c r="O1648" i="1"/>
  <c r="O1661" i="1"/>
  <c r="O1674" i="1"/>
  <c r="O1687" i="1"/>
  <c r="O1700" i="1"/>
  <c r="O1713" i="1"/>
  <c r="O1726" i="1"/>
  <c r="O1739" i="1"/>
  <c r="O1752" i="1"/>
  <c r="O1765" i="1"/>
  <c r="O1778" i="1"/>
  <c r="O1791" i="1"/>
  <c r="O1804" i="1"/>
  <c r="O1817" i="1"/>
  <c r="O1830" i="1"/>
  <c r="O1843" i="1"/>
  <c r="O1856" i="1"/>
  <c r="O1869" i="1"/>
  <c r="O1882" i="1"/>
  <c r="O1895" i="1"/>
  <c r="O1908" i="1"/>
  <c r="O1921" i="1"/>
  <c r="O1934" i="1"/>
  <c r="O1947" i="1"/>
  <c r="O1960" i="1"/>
  <c r="O1973" i="1"/>
  <c r="O1986" i="1"/>
  <c r="O1999" i="1"/>
  <c r="O2012" i="1"/>
  <c r="O2025" i="1"/>
  <c r="O2038" i="1"/>
  <c r="O2051" i="1"/>
  <c r="O2064" i="1"/>
  <c r="O2077" i="1"/>
  <c r="O2090" i="1"/>
  <c r="O2103" i="1"/>
  <c r="O2116" i="1"/>
  <c r="O2129" i="1"/>
  <c r="O2142" i="1"/>
  <c r="O2155" i="1"/>
  <c r="O2168" i="1"/>
  <c r="O2181" i="1"/>
  <c r="O2194" i="1"/>
  <c r="O2207" i="1"/>
  <c r="O2220" i="1"/>
  <c r="O2233" i="1"/>
  <c r="O2246" i="1"/>
  <c r="O2259" i="1"/>
  <c r="O2272" i="1"/>
  <c r="O2285" i="1"/>
  <c r="O2298" i="1"/>
  <c r="O2311" i="1"/>
  <c r="O2324" i="1"/>
  <c r="O2337" i="1"/>
  <c r="O2350" i="1"/>
  <c r="O2363" i="1"/>
  <c r="O2376" i="1"/>
  <c r="O2389" i="1"/>
  <c r="O2402" i="1"/>
  <c r="O2415" i="1"/>
  <c r="O2428" i="1"/>
  <c r="O2441" i="1"/>
  <c r="O2454" i="1"/>
  <c r="O2467" i="1"/>
  <c r="O2480" i="1"/>
  <c r="O2493" i="1"/>
  <c r="O2506" i="1"/>
  <c r="O2519" i="1"/>
  <c r="O2532" i="1"/>
  <c r="O2545" i="1"/>
  <c r="O2558" i="1"/>
  <c r="O2571" i="1"/>
  <c r="O2584" i="1"/>
  <c r="O2597" i="1"/>
  <c r="O2610" i="1"/>
  <c r="O2623" i="1"/>
  <c r="O2636" i="1"/>
  <c r="O2649" i="1"/>
  <c r="O2662" i="1"/>
  <c r="O2675" i="1"/>
  <c r="O2688" i="1"/>
  <c r="O2701" i="1"/>
  <c r="O2714" i="1"/>
  <c r="O2727" i="1"/>
  <c r="O2740" i="1"/>
  <c r="O2753" i="1"/>
  <c r="O2766" i="1"/>
  <c r="O2779" i="1"/>
  <c r="O2792" i="1"/>
  <c r="O2805" i="1"/>
  <c r="O2818" i="1"/>
  <c r="O2831" i="1"/>
  <c r="O2844" i="1"/>
  <c r="O2857" i="1"/>
  <c r="O2870" i="1"/>
  <c r="O2883" i="1"/>
  <c r="O2896" i="1"/>
  <c r="O2909" i="1"/>
  <c r="O2922" i="1"/>
  <c r="O2935" i="1"/>
  <c r="O2948" i="1"/>
  <c r="O2961" i="1"/>
  <c r="O2974" i="1"/>
  <c r="O2987" i="1"/>
  <c r="O3000" i="1"/>
  <c r="O3013" i="1"/>
  <c r="O3026" i="1"/>
  <c r="O3039" i="1"/>
  <c r="O3052" i="1"/>
  <c r="O3065" i="1"/>
  <c r="O3078" i="1"/>
  <c r="O3091" i="1"/>
  <c r="O3104" i="1"/>
  <c r="O3117" i="1"/>
  <c r="O3130" i="1"/>
  <c r="O3143" i="1"/>
  <c r="O3156" i="1"/>
  <c r="O3169" i="1"/>
  <c r="O3182" i="1"/>
  <c r="O3195" i="1"/>
  <c r="O3208" i="1"/>
  <c r="O3221" i="1"/>
  <c r="O3234" i="1"/>
  <c r="O3247" i="1"/>
  <c r="O3260" i="1"/>
  <c r="O11" i="1"/>
  <c r="O24" i="1"/>
  <c r="O37" i="1"/>
  <c r="O50" i="1"/>
  <c r="O63" i="1"/>
  <c r="O76" i="1"/>
  <c r="O89" i="1"/>
  <c r="O102" i="1"/>
  <c r="O115" i="1"/>
  <c r="O128" i="1"/>
  <c r="O141" i="1"/>
  <c r="O154" i="1"/>
  <c r="O167" i="1"/>
  <c r="O180" i="1"/>
  <c r="O193" i="1"/>
  <c r="O206" i="1"/>
  <c r="O219" i="1"/>
  <c r="O232" i="1"/>
  <c r="O245" i="1"/>
  <c r="O258" i="1"/>
  <c r="O271" i="1"/>
  <c r="O284" i="1"/>
  <c r="O297" i="1"/>
  <c r="O310" i="1"/>
  <c r="O323" i="1"/>
  <c r="O336" i="1"/>
  <c r="O349" i="1"/>
  <c r="O362" i="1"/>
  <c r="O375" i="1"/>
  <c r="O388" i="1"/>
  <c r="O401" i="1"/>
  <c r="O414" i="1"/>
  <c r="O427" i="1"/>
  <c r="O440" i="1"/>
  <c r="O453" i="1"/>
  <c r="O466" i="1"/>
  <c r="O479" i="1"/>
  <c r="O492" i="1"/>
  <c r="O505" i="1"/>
  <c r="O518" i="1"/>
  <c r="O531" i="1"/>
  <c r="O544" i="1"/>
  <c r="O557" i="1"/>
  <c r="O570" i="1"/>
  <c r="O583" i="1"/>
  <c r="O596" i="1"/>
  <c r="O609" i="1"/>
  <c r="O622" i="1"/>
  <c r="O635" i="1"/>
  <c r="O648" i="1"/>
  <c r="O661" i="1"/>
  <c r="O674" i="1"/>
  <c r="O687" i="1"/>
  <c r="O700" i="1"/>
  <c r="O713" i="1"/>
  <c r="O726" i="1"/>
  <c r="O739" i="1"/>
  <c r="O752" i="1"/>
  <c r="O765" i="1"/>
  <c r="O778" i="1"/>
  <c r="O791" i="1"/>
  <c r="O804" i="1"/>
  <c r="O817" i="1"/>
  <c r="O830" i="1"/>
  <c r="O843" i="1"/>
  <c r="O856" i="1"/>
  <c r="O869" i="1"/>
  <c r="O882" i="1"/>
  <c r="O895" i="1"/>
  <c r="O908" i="1"/>
  <c r="O921" i="1"/>
  <c r="O934" i="1"/>
  <c r="O947" i="1"/>
  <c r="O960" i="1"/>
  <c r="O973" i="1"/>
  <c r="O986" i="1"/>
  <c r="O999" i="1"/>
  <c r="O1012" i="1"/>
  <c r="O1025" i="1"/>
  <c r="O1038" i="1"/>
  <c r="O1051" i="1"/>
  <c r="O1064" i="1"/>
  <c r="O1077" i="1"/>
  <c r="O1090" i="1"/>
  <c r="O1103" i="1"/>
  <c r="O1116" i="1"/>
  <c r="O1129" i="1"/>
  <c r="O1142" i="1"/>
  <c r="O1155" i="1"/>
  <c r="O1168" i="1"/>
  <c r="O1181" i="1"/>
  <c r="O1194" i="1"/>
  <c r="O1207" i="1"/>
  <c r="O1220" i="1"/>
  <c r="O1233" i="1"/>
  <c r="O1246" i="1"/>
  <c r="O1259" i="1"/>
  <c r="O1272" i="1"/>
  <c r="O1285" i="1"/>
  <c r="O1298" i="1"/>
  <c r="O1311" i="1"/>
  <c r="O1324" i="1"/>
  <c r="O1337" i="1"/>
  <c r="O1350" i="1"/>
  <c r="O1363" i="1"/>
  <c r="O1376" i="1"/>
  <c r="O1389" i="1"/>
  <c r="O1402" i="1"/>
  <c r="O1415" i="1"/>
  <c r="O1428" i="1"/>
  <c r="O1441" i="1"/>
  <c r="O1454" i="1"/>
  <c r="O1467" i="1"/>
  <c r="O1480" i="1"/>
  <c r="O1493" i="1"/>
  <c r="O1506" i="1"/>
  <c r="O1519" i="1"/>
  <c r="O1532" i="1"/>
  <c r="O1545" i="1"/>
  <c r="O1558" i="1"/>
  <c r="O1571" i="1"/>
  <c r="O1584" i="1"/>
  <c r="O1597" i="1"/>
  <c r="O1610" i="1"/>
  <c r="O1623" i="1"/>
  <c r="O1636" i="1"/>
  <c r="O1649" i="1"/>
  <c r="O1662" i="1"/>
  <c r="O1675" i="1"/>
  <c r="O1688" i="1"/>
  <c r="O1701" i="1"/>
  <c r="O1714" i="1"/>
  <c r="O1727" i="1"/>
  <c r="O1740" i="1"/>
  <c r="O1753" i="1"/>
  <c r="O1766" i="1"/>
  <c r="O1779" i="1"/>
  <c r="O1792" i="1"/>
  <c r="O1805" i="1"/>
  <c r="O1818" i="1"/>
  <c r="O1831" i="1"/>
  <c r="O1844" i="1"/>
  <c r="O1857" i="1"/>
  <c r="O1870" i="1"/>
  <c r="O1883" i="1"/>
  <c r="O1896" i="1"/>
  <c r="O1909" i="1"/>
  <c r="O1922" i="1"/>
  <c r="O1935" i="1"/>
  <c r="O1948" i="1"/>
  <c r="O1961" i="1"/>
  <c r="O1974" i="1"/>
  <c r="O1987" i="1"/>
  <c r="O2000" i="1"/>
  <c r="O2013" i="1"/>
  <c r="O2026" i="1"/>
  <c r="O2039" i="1"/>
  <c r="O2052" i="1"/>
  <c r="O2065" i="1"/>
  <c r="O2078" i="1"/>
  <c r="O2091" i="1"/>
  <c r="O2104" i="1"/>
  <c r="O2117" i="1"/>
  <c r="O2130" i="1"/>
  <c r="O2143" i="1"/>
  <c r="O2156" i="1"/>
  <c r="O2169" i="1"/>
  <c r="O2182" i="1"/>
  <c r="O2195" i="1"/>
  <c r="O2208" i="1"/>
  <c r="O2221" i="1"/>
  <c r="O2234" i="1"/>
  <c r="O2247" i="1"/>
  <c r="O2260" i="1"/>
  <c r="O2273" i="1"/>
  <c r="O2286" i="1"/>
  <c r="O2299" i="1"/>
  <c r="O2312" i="1"/>
  <c r="O2325" i="1"/>
  <c r="O2338" i="1"/>
  <c r="O2351" i="1"/>
  <c r="O2364" i="1"/>
  <c r="O2377" i="1"/>
  <c r="O2390" i="1"/>
  <c r="O2403" i="1"/>
  <c r="O2416" i="1"/>
  <c r="O2429" i="1"/>
  <c r="O2442" i="1"/>
  <c r="O2455" i="1"/>
  <c r="O2468" i="1"/>
  <c r="O2481" i="1"/>
  <c r="O2494" i="1"/>
  <c r="O2507" i="1"/>
  <c r="O2520" i="1"/>
  <c r="O2533" i="1"/>
  <c r="O2546" i="1"/>
  <c r="O2559" i="1"/>
  <c r="O2572" i="1"/>
  <c r="O2585" i="1"/>
  <c r="O2598" i="1"/>
  <c r="O2611" i="1"/>
  <c r="O2624" i="1"/>
  <c r="O2637" i="1"/>
  <c r="O2650" i="1"/>
  <c r="O2663" i="1"/>
  <c r="O2676" i="1"/>
  <c r="O2689" i="1"/>
  <c r="O2702" i="1"/>
  <c r="O2715" i="1"/>
  <c r="O2728" i="1"/>
  <c r="O2741" i="1"/>
  <c r="O2754" i="1"/>
  <c r="O2767" i="1"/>
  <c r="O2780" i="1"/>
  <c r="O2793" i="1"/>
  <c r="O2806" i="1"/>
  <c r="O2819" i="1"/>
  <c r="O2832" i="1"/>
  <c r="O2845" i="1"/>
  <c r="O2858" i="1"/>
  <c r="O2871" i="1"/>
  <c r="O2884" i="1"/>
  <c r="O2897" i="1"/>
  <c r="O2910" i="1"/>
  <c r="O2923" i="1"/>
  <c r="O2936" i="1"/>
  <c r="O2949" i="1"/>
  <c r="O2962" i="1"/>
  <c r="O2975" i="1"/>
  <c r="O2988" i="1"/>
  <c r="O3001" i="1"/>
  <c r="O3014" i="1"/>
  <c r="O3027" i="1"/>
  <c r="O3040" i="1"/>
  <c r="O3053" i="1"/>
  <c r="O3066" i="1"/>
  <c r="O3079" i="1"/>
  <c r="O3092" i="1"/>
  <c r="O3105" i="1"/>
  <c r="O3118" i="1"/>
  <c r="O3131" i="1"/>
  <c r="O3144" i="1"/>
  <c r="O3157" i="1"/>
  <c r="O3170" i="1"/>
  <c r="O3183" i="1"/>
  <c r="O3196" i="1"/>
  <c r="O3209" i="1"/>
  <c r="O3222" i="1"/>
  <c r="O3235" i="1"/>
  <c r="O3248" i="1"/>
  <c r="O3261" i="1"/>
  <c r="O12" i="1"/>
  <c r="O25" i="1"/>
  <c r="O38" i="1"/>
  <c r="O51" i="1"/>
  <c r="O64" i="1"/>
  <c r="O77" i="1"/>
  <c r="O90" i="1"/>
  <c r="O103" i="1"/>
  <c r="O116" i="1"/>
  <c r="O129" i="1"/>
  <c r="O142" i="1"/>
  <c r="O155" i="1"/>
  <c r="O168" i="1"/>
  <c r="O181" i="1"/>
  <c r="O194" i="1"/>
  <c r="O207" i="1"/>
  <c r="O220" i="1"/>
  <c r="O233" i="1"/>
  <c r="O246" i="1"/>
  <c r="O259" i="1"/>
  <c r="O272" i="1"/>
  <c r="O285" i="1"/>
  <c r="O298" i="1"/>
  <c r="O311" i="1"/>
  <c r="O324" i="1"/>
  <c r="O337" i="1"/>
  <c r="O350" i="1"/>
  <c r="O363" i="1"/>
  <c r="O376" i="1"/>
  <c r="O389" i="1"/>
  <c r="O402" i="1"/>
  <c r="O415" i="1"/>
  <c r="O428" i="1"/>
  <c r="O441" i="1"/>
  <c r="O454" i="1"/>
  <c r="O467" i="1"/>
  <c r="O480" i="1"/>
  <c r="O493" i="1"/>
  <c r="O506" i="1"/>
  <c r="O519" i="1"/>
  <c r="O532" i="1"/>
  <c r="O545" i="1"/>
  <c r="O558" i="1"/>
  <c r="O571" i="1"/>
  <c r="O584" i="1"/>
  <c r="O597" i="1"/>
  <c r="O610" i="1"/>
  <c r="O623" i="1"/>
  <c r="O636" i="1"/>
  <c r="O649" i="1"/>
  <c r="O662" i="1"/>
  <c r="O675" i="1"/>
  <c r="O688" i="1"/>
  <c r="O701" i="1"/>
  <c r="O714" i="1"/>
  <c r="O727" i="1"/>
  <c r="O740" i="1"/>
  <c r="O753" i="1"/>
  <c r="O766" i="1"/>
  <c r="O779" i="1"/>
  <c r="O792" i="1"/>
  <c r="O805" i="1"/>
  <c r="O818" i="1"/>
  <c r="O831" i="1"/>
  <c r="O844" i="1"/>
  <c r="O857" i="1"/>
  <c r="O870" i="1"/>
  <c r="O883" i="1"/>
  <c r="O896" i="1"/>
  <c r="O909" i="1"/>
  <c r="O922" i="1"/>
  <c r="O935" i="1"/>
  <c r="O948" i="1"/>
  <c r="O961" i="1"/>
  <c r="O974" i="1"/>
  <c r="O987" i="1"/>
  <c r="O1000" i="1"/>
  <c r="O1013" i="1"/>
  <c r="O1026" i="1"/>
  <c r="O1039" i="1"/>
  <c r="O1052" i="1"/>
  <c r="O1065" i="1"/>
  <c r="O1078" i="1"/>
  <c r="O1091" i="1"/>
  <c r="O1104" i="1"/>
  <c r="O1117" i="1"/>
  <c r="O1130" i="1"/>
  <c r="O1143" i="1"/>
  <c r="O1156" i="1"/>
  <c r="O1169" i="1"/>
  <c r="O1182" i="1"/>
  <c r="O1195" i="1"/>
  <c r="O1208" i="1"/>
  <c r="O1221" i="1"/>
  <c r="O1234" i="1"/>
  <c r="O1247" i="1"/>
  <c r="O1260" i="1"/>
  <c r="O1273" i="1"/>
  <c r="O1286" i="1"/>
  <c r="O1299" i="1"/>
  <c r="O1312" i="1"/>
  <c r="O1325" i="1"/>
  <c r="O1338" i="1"/>
  <c r="O1351" i="1"/>
  <c r="O1364" i="1"/>
  <c r="O1377" i="1"/>
  <c r="O1390" i="1"/>
  <c r="O1403" i="1"/>
  <c r="O1416" i="1"/>
  <c r="O1429" i="1"/>
  <c r="O1442" i="1"/>
  <c r="O1455" i="1"/>
  <c r="O1468" i="1"/>
  <c r="O1481" i="1"/>
  <c r="O1494" i="1"/>
  <c r="O1507" i="1"/>
  <c r="O1520" i="1"/>
  <c r="O1533" i="1"/>
  <c r="O1546" i="1"/>
  <c r="O1559" i="1"/>
  <c r="O1572" i="1"/>
  <c r="O1585" i="1"/>
  <c r="O1598" i="1"/>
  <c r="O1611" i="1"/>
  <c r="O1624" i="1"/>
  <c r="O1637" i="1"/>
  <c r="O1650" i="1"/>
  <c r="O1663" i="1"/>
  <c r="O1676" i="1"/>
  <c r="O1689" i="1"/>
  <c r="O1702" i="1"/>
  <c r="O1715" i="1"/>
  <c r="O1728" i="1"/>
  <c r="O1741" i="1"/>
  <c r="O1754" i="1"/>
  <c r="O1767" i="1"/>
  <c r="O1780" i="1"/>
  <c r="O1793" i="1"/>
  <c r="O1806" i="1"/>
  <c r="O1819" i="1"/>
  <c r="O1832" i="1"/>
  <c r="O1845" i="1"/>
  <c r="O1858" i="1"/>
  <c r="O1871" i="1"/>
  <c r="O1884" i="1"/>
  <c r="O1897" i="1"/>
  <c r="O1910" i="1"/>
  <c r="O1923" i="1"/>
  <c r="O1936" i="1"/>
  <c r="O1949" i="1"/>
  <c r="O1962" i="1"/>
  <c r="O1975" i="1"/>
  <c r="O1988" i="1"/>
  <c r="O2001" i="1"/>
  <c r="O2014" i="1"/>
  <c r="O2027" i="1"/>
  <c r="O2040" i="1"/>
  <c r="O2053" i="1"/>
  <c r="O2066" i="1"/>
  <c r="O2079" i="1"/>
  <c r="O2092" i="1"/>
  <c r="O2105" i="1"/>
  <c r="O2118" i="1"/>
  <c r="O2131" i="1"/>
  <c r="O2144" i="1"/>
  <c r="O2157" i="1"/>
  <c r="O2170" i="1"/>
  <c r="O2183" i="1"/>
  <c r="O2196" i="1"/>
  <c r="O2209" i="1"/>
  <c r="O2222" i="1"/>
  <c r="O2235" i="1"/>
  <c r="O2248" i="1"/>
  <c r="O2261" i="1"/>
  <c r="O2274" i="1"/>
  <c r="O2287" i="1"/>
  <c r="O2300" i="1"/>
  <c r="O2313" i="1"/>
  <c r="O2326" i="1"/>
  <c r="O2339" i="1"/>
  <c r="O2352" i="1"/>
  <c r="O2365" i="1"/>
  <c r="O2378" i="1"/>
  <c r="O2391" i="1"/>
  <c r="O2404" i="1"/>
  <c r="O2417" i="1"/>
  <c r="O2430" i="1"/>
  <c r="O2443" i="1"/>
  <c r="O2456" i="1"/>
  <c r="O2469" i="1"/>
  <c r="O2482" i="1"/>
  <c r="O2495" i="1"/>
  <c r="O2508" i="1"/>
  <c r="O2521" i="1"/>
  <c r="O2534" i="1"/>
  <c r="O2547" i="1"/>
  <c r="O2560" i="1"/>
  <c r="O2573" i="1"/>
  <c r="O2586" i="1"/>
  <c r="O2599" i="1"/>
  <c r="O2612" i="1"/>
  <c r="O2625" i="1"/>
  <c r="O2638" i="1"/>
  <c r="O2651" i="1"/>
  <c r="O2664" i="1"/>
  <c r="O2677" i="1"/>
  <c r="O2690" i="1"/>
  <c r="O2703" i="1"/>
  <c r="O2716" i="1"/>
  <c r="O2729" i="1"/>
  <c r="O2742" i="1"/>
  <c r="O2755" i="1"/>
  <c r="O2768" i="1"/>
  <c r="O2781" i="1"/>
  <c r="O2794" i="1"/>
  <c r="O2807" i="1"/>
  <c r="O2820" i="1"/>
  <c r="O2833" i="1"/>
  <c r="O2846" i="1"/>
  <c r="O2859" i="1"/>
  <c r="O2872" i="1"/>
  <c r="O2885" i="1"/>
  <c r="O2898" i="1"/>
  <c r="O2911" i="1"/>
  <c r="O2924" i="1"/>
  <c r="O2937" i="1"/>
  <c r="O2950" i="1"/>
  <c r="O2963" i="1"/>
  <c r="O2976" i="1"/>
  <c r="O2989" i="1"/>
  <c r="O3002" i="1"/>
  <c r="O3015" i="1"/>
  <c r="O3028" i="1"/>
  <c r="O3041" i="1"/>
  <c r="O3054" i="1"/>
  <c r="O3067" i="1"/>
  <c r="O3080" i="1"/>
  <c r="O3093" i="1"/>
  <c r="O3106" i="1"/>
  <c r="O3119" i="1"/>
  <c r="O3132" i="1"/>
  <c r="O3145" i="1"/>
  <c r="O3158" i="1"/>
  <c r="O3171" i="1"/>
  <c r="O3184" i="1"/>
  <c r="O3197" i="1"/>
  <c r="O3210" i="1"/>
  <c r="O3223" i="1"/>
  <c r="O3236" i="1"/>
  <c r="O3249" i="1"/>
  <c r="O3262" i="1"/>
  <c r="O13" i="1"/>
  <c r="O26" i="1"/>
  <c r="O39" i="1"/>
  <c r="O52" i="1"/>
  <c r="O65" i="1"/>
  <c r="O78" i="1"/>
  <c r="O91" i="1"/>
  <c r="O104" i="1"/>
  <c r="O117" i="1"/>
  <c r="O130" i="1"/>
  <c r="O143" i="1"/>
  <c r="O156" i="1"/>
  <c r="O169" i="1"/>
  <c r="O182" i="1"/>
  <c r="O195" i="1"/>
  <c r="O208" i="1"/>
  <c r="O221" i="1"/>
  <c r="O234" i="1"/>
  <c r="O247" i="1"/>
  <c r="O260" i="1"/>
  <c r="O273" i="1"/>
  <c r="O286" i="1"/>
  <c r="O299" i="1"/>
  <c r="O312" i="1"/>
  <c r="O325" i="1"/>
  <c r="O338" i="1"/>
  <c r="O351" i="1"/>
  <c r="O364" i="1"/>
  <c r="O377" i="1"/>
  <c r="O390" i="1"/>
  <c r="O403" i="1"/>
  <c r="O416" i="1"/>
  <c r="O429" i="1"/>
  <c r="O442" i="1"/>
  <c r="O455" i="1"/>
  <c r="O468" i="1"/>
  <c r="O481" i="1"/>
  <c r="O494" i="1"/>
  <c r="O507" i="1"/>
  <c r="O520" i="1"/>
  <c r="O533" i="1"/>
  <c r="O546" i="1"/>
  <c r="O559" i="1"/>
  <c r="O572" i="1"/>
  <c r="O585" i="1"/>
  <c r="O598" i="1"/>
  <c r="O611" i="1"/>
  <c r="O624" i="1"/>
  <c r="O637" i="1"/>
  <c r="O650" i="1"/>
  <c r="O663" i="1"/>
  <c r="O676" i="1"/>
  <c r="O689" i="1"/>
  <c r="O702" i="1"/>
  <c r="O715" i="1"/>
  <c r="O728" i="1"/>
  <c r="O741" i="1"/>
  <c r="O754" i="1"/>
  <c r="O767" i="1"/>
  <c r="O780" i="1"/>
  <c r="O793" i="1"/>
  <c r="O806" i="1"/>
  <c r="O819" i="1"/>
  <c r="O832" i="1"/>
  <c r="O845" i="1"/>
  <c r="O858" i="1"/>
  <c r="O871" i="1"/>
  <c r="O884" i="1"/>
  <c r="O897" i="1"/>
  <c r="O910" i="1"/>
  <c r="O923" i="1"/>
  <c r="O936" i="1"/>
  <c r="O949" i="1"/>
  <c r="O962" i="1"/>
  <c r="O975" i="1"/>
  <c r="O988" i="1"/>
  <c r="O1001" i="1"/>
  <c r="O1014" i="1"/>
  <c r="O1027" i="1"/>
  <c r="O1040" i="1"/>
  <c r="O1053" i="1"/>
  <c r="O1066" i="1"/>
  <c r="O1079" i="1"/>
  <c r="O1092" i="1"/>
  <c r="O1105" i="1"/>
  <c r="O1118" i="1"/>
  <c r="O1131" i="1"/>
  <c r="O1144" i="1"/>
  <c r="O1157" i="1"/>
  <c r="O1170" i="1"/>
  <c r="O1183" i="1"/>
  <c r="O1196" i="1"/>
  <c r="O1209" i="1"/>
  <c r="O1222" i="1"/>
  <c r="O1235" i="1"/>
  <c r="O1248" i="1"/>
  <c r="O1261" i="1"/>
  <c r="O1274" i="1"/>
  <c r="O1287" i="1"/>
  <c r="O1300" i="1"/>
  <c r="O1313" i="1"/>
  <c r="O1326" i="1"/>
  <c r="O1339" i="1"/>
  <c r="O1352" i="1"/>
  <c r="O1365" i="1"/>
  <c r="O1378" i="1"/>
  <c r="O1391" i="1"/>
  <c r="O1404" i="1"/>
  <c r="O1417" i="1"/>
  <c r="O1430" i="1"/>
  <c r="O1443" i="1"/>
  <c r="O1456" i="1"/>
  <c r="O1469" i="1"/>
  <c r="O1482" i="1"/>
  <c r="O1495" i="1"/>
  <c r="O1508" i="1"/>
  <c r="O1521" i="1"/>
  <c r="O1534" i="1"/>
  <c r="O1547" i="1"/>
  <c r="O1560" i="1"/>
  <c r="O1573" i="1"/>
  <c r="O1586" i="1"/>
  <c r="O1599" i="1"/>
  <c r="O1612" i="1"/>
  <c r="O1625" i="1"/>
  <c r="O1638" i="1"/>
  <c r="O1651" i="1"/>
  <c r="O1664" i="1"/>
  <c r="O1677" i="1"/>
  <c r="O1690" i="1"/>
  <c r="O1703" i="1"/>
  <c r="O1716" i="1"/>
  <c r="O1729" i="1"/>
  <c r="O1742" i="1"/>
  <c r="O1755" i="1"/>
  <c r="O1768" i="1"/>
  <c r="O1781" i="1"/>
  <c r="O1794" i="1"/>
  <c r="O1807" i="1"/>
  <c r="O1820" i="1"/>
  <c r="O1833" i="1"/>
  <c r="O1846" i="1"/>
  <c r="O1859" i="1"/>
  <c r="O1872" i="1"/>
  <c r="O1885" i="1"/>
  <c r="O1898" i="1"/>
  <c r="O1911" i="1"/>
  <c r="O1924" i="1"/>
  <c r="O1937" i="1"/>
  <c r="O1950" i="1"/>
  <c r="O1963" i="1"/>
  <c r="O1976" i="1"/>
  <c r="O1989" i="1"/>
  <c r="O2002" i="1"/>
  <c r="O2015" i="1"/>
  <c r="O2028" i="1"/>
  <c r="O2041" i="1"/>
  <c r="O2054" i="1"/>
  <c r="O2067" i="1"/>
  <c r="O2080" i="1"/>
  <c r="O2093" i="1"/>
  <c r="O2106" i="1"/>
  <c r="O2119" i="1"/>
  <c r="O2132" i="1"/>
  <c r="O2145" i="1"/>
  <c r="O2158" i="1"/>
  <c r="O2171" i="1"/>
  <c r="O2184" i="1"/>
  <c r="O2197" i="1"/>
  <c r="O2210" i="1"/>
  <c r="O2223" i="1"/>
  <c r="O2236" i="1"/>
  <c r="O2249" i="1"/>
  <c r="O2262" i="1"/>
  <c r="O2275" i="1"/>
  <c r="O2288" i="1"/>
  <c r="O2301" i="1"/>
  <c r="O2314" i="1"/>
  <c r="O2327" i="1"/>
  <c r="O2340" i="1"/>
  <c r="O2353" i="1"/>
  <c r="O2366" i="1"/>
  <c r="O2379" i="1"/>
  <c r="O2392" i="1"/>
  <c r="O2405" i="1"/>
  <c r="O2418" i="1"/>
  <c r="O2431" i="1"/>
  <c r="O2444" i="1"/>
  <c r="O2457" i="1"/>
  <c r="O2470" i="1"/>
  <c r="O2483" i="1"/>
  <c r="O2496" i="1"/>
  <c r="O2509" i="1"/>
  <c r="O2522" i="1"/>
  <c r="O2535" i="1"/>
  <c r="O2548" i="1"/>
  <c r="O2561" i="1"/>
  <c r="O2574" i="1"/>
  <c r="O2587" i="1"/>
  <c r="O2600" i="1"/>
  <c r="O2613" i="1"/>
  <c r="O2626" i="1"/>
  <c r="O2639" i="1"/>
  <c r="O2652" i="1"/>
  <c r="O2665" i="1"/>
  <c r="O2678" i="1"/>
  <c r="O2691" i="1"/>
  <c r="O2704" i="1"/>
  <c r="O2717" i="1"/>
  <c r="O2730" i="1"/>
  <c r="O2743" i="1"/>
  <c r="O2756" i="1"/>
  <c r="O2769" i="1"/>
  <c r="O2782" i="1"/>
  <c r="O2795" i="1"/>
  <c r="O2808" i="1"/>
  <c r="O2821" i="1"/>
  <c r="O2834" i="1"/>
  <c r="O2847" i="1"/>
  <c r="O2860" i="1"/>
  <c r="O2873" i="1"/>
  <c r="O2886" i="1"/>
  <c r="O2899" i="1"/>
  <c r="O2912" i="1"/>
  <c r="O2925" i="1"/>
  <c r="O2938" i="1"/>
  <c r="O2951" i="1"/>
  <c r="O2964" i="1"/>
  <c r="O2977" i="1"/>
  <c r="O2990" i="1"/>
  <c r="O3003" i="1"/>
  <c r="O3016" i="1"/>
  <c r="O3029" i="1"/>
  <c r="O3042" i="1"/>
  <c r="O3055" i="1"/>
  <c r="O3068" i="1"/>
  <c r="O3081" i="1"/>
  <c r="O3094" i="1"/>
  <c r="O3107" i="1"/>
  <c r="O3120" i="1"/>
  <c r="O3133" i="1"/>
  <c r="O3146" i="1"/>
  <c r="O3159" i="1"/>
  <c r="O3172" i="1"/>
  <c r="O3185" i="1"/>
  <c r="O3198" i="1"/>
  <c r="O3211" i="1"/>
  <c r="O3224" i="1"/>
  <c r="O3237" i="1"/>
  <c r="O3250" i="1"/>
  <c r="O3263" i="1"/>
  <c r="O14" i="1"/>
  <c r="O27" i="1"/>
  <c r="O40" i="1"/>
  <c r="O53" i="1"/>
  <c r="O66" i="1"/>
  <c r="O79" i="1"/>
  <c r="O92" i="1"/>
  <c r="O105" i="1"/>
  <c r="O118" i="1"/>
  <c r="O131" i="1"/>
  <c r="O144" i="1"/>
  <c r="O157" i="1"/>
  <c r="O170" i="1"/>
  <c r="O183" i="1"/>
  <c r="O196" i="1"/>
  <c r="O209" i="1"/>
  <c r="O222" i="1"/>
  <c r="O235" i="1"/>
  <c r="O248" i="1"/>
  <c r="O261" i="1"/>
  <c r="O274" i="1"/>
  <c r="O287" i="1"/>
  <c r="O300" i="1"/>
  <c r="O313" i="1"/>
  <c r="O326" i="1"/>
  <c r="O339" i="1"/>
  <c r="O352" i="1"/>
  <c r="O365" i="1"/>
  <c r="O378" i="1"/>
  <c r="O391" i="1"/>
  <c r="O404" i="1"/>
  <c r="O417" i="1"/>
  <c r="O430" i="1"/>
  <c r="O443" i="1"/>
  <c r="O456" i="1"/>
  <c r="O469" i="1"/>
  <c r="O482" i="1"/>
  <c r="O495" i="1"/>
  <c r="O508" i="1"/>
  <c r="O521" i="1"/>
  <c r="O534" i="1"/>
  <c r="O547" i="1"/>
  <c r="O560" i="1"/>
  <c r="O573" i="1"/>
  <c r="O586" i="1"/>
  <c r="O599" i="1"/>
  <c r="O612" i="1"/>
  <c r="O625" i="1"/>
  <c r="O638" i="1"/>
  <c r="O651" i="1"/>
  <c r="O664" i="1"/>
  <c r="O677" i="1"/>
  <c r="O690" i="1"/>
  <c r="O703" i="1"/>
  <c r="O716" i="1"/>
  <c r="O729" i="1"/>
  <c r="O742" i="1"/>
  <c r="O755" i="1"/>
  <c r="O768" i="1"/>
  <c r="O781" i="1"/>
  <c r="O794" i="1"/>
  <c r="O807" i="1"/>
  <c r="O820" i="1"/>
  <c r="O833" i="1"/>
  <c r="O846" i="1"/>
  <c r="O859" i="1"/>
  <c r="O872" i="1"/>
  <c r="O885" i="1"/>
  <c r="O898" i="1"/>
  <c r="O911" i="1"/>
  <c r="O924" i="1"/>
  <c r="O937" i="1"/>
  <c r="O950" i="1"/>
  <c r="O963" i="1"/>
  <c r="O976" i="1"/>
  <c r="O989" i="1"/>
  <c r="O1002" i="1"/>
  <c r="O1015" i="1"/>
  <c r="O1028" i="1"/>
  <c r="O1041" i="1"/>
  <c r="O1054" i="1"/>
  <c r="O1067" i="1"/>
  <c r="O1080" i="1"/>
  <c r="O1093" i="1"/>
  <c r="O1106" i="1"/>
  <c r="O1119" i="1"/>
  <c r="O1132" i="1"/>
  <c r="O1145" i="1"/>
  <c r="O1158" i="1"/>
  <c r="O1171" i="1"/>
  <c r="O1184" i="1"/>
  <c r="O1197" i="1"/>
  <c r="O1210" i="1"/>
  <c r="O1223" i="1"/>
  <c r="O1236" i="1"/>
  <c r="O1249" i="1"/>
  <c r="O1262" i="1"/>
  <c r="O1275" i="1"/>
  <c r="O1288" i="1"/>
  <c r="O1301" i="1"/>
  <c r="O1314" i="1"/>
  <c r="O1327" i="1"/>
  <c r="O1340" i="1"/>
  <c r="O1353" i="1"/>
  <c r="O1366" i="1"/>
  <c r="O1379" i="1"/>
  <c r="O1392" i="1"/>
  <c r="O1405" i="1"/>
  <c r="O1418" i="1"/>
  <c r="O1431" i="1"/>
  <c r="O1444" i="1"/>
  <c r="O1457" i="1"/>
  <c r="O1470" i="1"/>
  <c r="O1483" i="1"/>
  <c r="O1496" i="1"/>
  <c r="O1509" i="1"/>
  <c r="O1522" i="1"/>
  <c r="O1535" i="1"/>
  <c r="O1548" i="1"/>
  <c r="O1561" i="1"/>
  <c r="O1574" i="1"/>
  <c r="O1587" i="1"/>
  <c r="O1600" i="1"/>
  <c r="O1613" i="1"/>
  <c r="O1626" i="1"/>
  <c r="O1639" i="1"/>
  <c r="O1652" i="1"/>
  <c r="O1665" i="1"/>
  <c r="O1678" i="1"/>
  <c r="O1691" i="1"/>
  <c r="O1704" i="1"/>
  <c r="O1717" i="1"/>
  <c r="O1730" i="1"/>
  <c r="O1743" i="1"/>
  <c r="O1756" i="1"/>
  <c r="O1769" i="1"/>
  <c r="O1782" i="1"/>
  <c r="O1795" i="1"/>
  <c r="O1808" i="1"/>
  <c r="O1821" i="1"/>
  <c r="O1834" i="1"/>
  <c r="O1847" i="1"/>
  <c r="O1860" i="1"/>
  <c r="O1873" i="1"/>
  <c r="O1886" i="1"/>
  <c r="O1899" i="1"/>
  <c r="O1912" i="1"/>
  <c r="O1925" i="1"/>
  <c r="O1938" i="1"/>
  <c r="O1951" i="1"/>
  <c r="O1964" i="1"/>
  <c r="O1977" i="1"/>
  <c r="O1990" i="1"/>
  <c r="O2003" i="1"/>
  <c r="O2016" i="1"/>
  <c r="O2029" i="1"/>
  <c r="O2042" i="1"/>
  <c r="O2055" i="1"/>
  <c r="O2068" i="1"/>
  <c r="O2081" i="1"/>
  <c r="O2094" i="1"/>
  <c r="O2107" i="1"/>
  <c r="O2120" i="1"/>
  <c r="O2133" i="1"/>
  <c r="O2146" i="1"/>
  <c r="O2159" i="1"/>
  <c r="O2172" i="1"/>
  <c r="O2185" i="1"/>
  <c r="O2198" i="1"/>
  <c r="O2211" i="1"/>
  <c r="O2224" i="1"/>
  <c r="O2237" i="1"/>
  <c r="O2250" i="1"/>
  <c r="O2263" i="1"/>
  <c r="O2276" i="1"/>
  <c r="O2289" i="1"/>
  <c r="O2302" i="1"/>
  <c r="O2315" i="1"/>
  <c r="O2328" i="1"/>
  <c r="O2341" i="1"/>
  <c r="O2354" i="1"/>
  <c r="O2367" i="1"/>
  <c r="O2380" i="1"/>
  <c r="O2393" i="1"/>
  <c r="O2406" i="1"/>
  <c r="O2419" i="1"/>
  <c r="O2432" i="1"/>
  <c r="O2445" i="1"/>
  <c r="O2458" i="1"/>
  <c r="O2471" i="1"/>
  <c r="O2484" i="1"/>
  <c r="O2497" i="1"/>
  <c r="O2510" i="1"/>
  <c r="O2523" i="1"/>
  <c r="O2536" i="1"/>
  <c r="O2549" i="1"/>
  <c r="O2562" i="1"/>
  <c r="O2575" i="1"/>
  <c r="O2588" i="1"/>
  <c r="O2601" i="1"/>
  <c r="O2614" i="1"/>
  <c r="O2627" i="1"/>
  <c r="O2640" i="1"/>
  <c r="O2653" i="1"/>
  <c r="O2666" i="1"/>
  <c r="O2679" i="1"/>
  <c r="O2692" i="1"/>
  <c r="O2705" i="1"/>
  <c r="O2718" i="1"/>
  <c r="O2731" i="1"/>
  <c r="O2744" i="1"/>
  <c r="O2757" i="1"/>
  <c r="O2770" i="1"/>
  <c r="O2783" i="1"/>
  <c r="O2796" i="1"/>
  <c r="O2809" i="1"/>
  <c r="O2822" i="1"/>
  <c r="O2835" i="1"/>
  <c r="O2848" i="1"/>
  <c r="O2861" i="1"/>
  <c r="O2874" i="1"/>
  <c r="O2887" i="1"/>
  <c r="O2900" i="1"/>
  <c r="O2913" i="1"/>
  <c r="O2926" i="1"/>
  <c r="O2939" i="1"/>
  <c r="O2952" i="1"/>
  <c r="O2965" i="1"/>
  <c r="O2978" i="1"/>
  <c r="O2991" i="1"/>
  <c r="O3004" i="1"/>
  <c r="O3017" i="1"/>
  <c r="O3030" i="1"/>
  <c r="O3043" i="1"/>
  <c r="O3056" i="1"/>
  <c r="O3069" i="1"/>
  <c r="O3082" i="1"/>
  <c r="O3095" i="1"/>
  <c r="O3108" i="1"/>
  <c r="O3121" i="1"/>
  <c r="O3134" i="1"/>
  <c r="O3147" i="1"/>
  <c r="O3160" i="1"/>
  <c r="O3173" i="1"/>
  <c r="O3186" i="1"/>
  <c r="O3199" i="1"/>
  <c r="O3212" i="1"/>
  <c r="O3225" i="1"/>
  <c r="O3238" i="1"/>
  <c r="O3251" i="1"/>
  <c r="O3264" i="1"/>
  <c r="N2" i="1"/>
  <c r="N15" i="1"/>
  <c r="N28" i="1"/>
  <c r="N41" i="1"/>
  <c r="N54" i="1"/>
  <c r="N67" i="1"/>
  <c r="N80" i="1"/>
  <c r="N93" i="1"/>
  <c r="N106" i="1"/>
  <c r="N119" i="1"/>
  <c r="N132" i="1"/>
  <c r="N145" i="1"/>
  <c r="N158" i="1"/>
  <c r="N171" i="1"/>
  <c r="N184" i="1"/>
  <c r="N197" i="1"/>
  <c r="N210" i="1"/>
  <c r="N223" i="1"/>
  <c r="N236" i="1"/>
  <c r="N249" i="1"/>
  <c r="N262" i="1"/>
  <c r="N275" i="1"/>
  <c r="N288" i="1"/>
  <c r="N301" i="1"/>
  <c r="N314" i="1"/>
  <c r="N327" i="1"/>
  <c r="N340" i="1"/>
  <c r="N353" i="1"/>
  <c r="N366" i="1"/>
  <c r="N379" i="1"/>
  <c r="N392" i="1"/>
  <c r="N405" i="1"/>
  <c r="N418" i="1"/>
  <c r="N431" i="1"/>
  <c r="N444" i="1"/>
  <c r="N457" i="1"/>
  <c r="N470" i="1"/>
  <c r="N483" i="1"/>
  <c r="N496" i="1"/>
  <c r="N509" i="1"/>
  <c r="N522" i="1"/>
  <c r="N535" i="1"/>
  <c r="N548" i="1"/>
  <c r="N561" i="1"/>
  <c r="N574" i="1"/>
  <c r="N587" i="1"/>
  <c r="N600" i="1"/>
  <c r="N613" i="1"/>
  <c r="N626" i="1"/>
  <c r="N639" i="1"/>
  <c r="N652" i="1"/>
  <c r="N665" i="1"/>
  <c r="N678" i="1"/>
  <c r="N691" i="1"/>
  <c r="N704" i="1"/>
  <c r="N717" i="1"/>
  <c r="N730" i="1"/>
  <c r="N743" i="1"/>
  <c r="N756" i="1"/>
  <c r="N769" i="1"/>
  <c r="N782" i="1"/>
  <c r="N795" i="1"/>
  <c r="N808" i="1"/>
  <c r="N821" i="1"/>
  <c r="N834" i="1"/>
  <c r="N847" i="1"/>
  <c r="N860" i="1"/>
  <c r="N873" i="1"/>
  <c r="N886" i="1"/>
  <c r="N899" i="1"/>
  <c r="N912" i="1"/>
  <c r="N925" i="1"/>
  <c r="N938" i="1"/>
  <c r="N951" i="1"/>
  <c r="N964" i="1"/>
  <c r="N977" i="1"/>
  <c r="N990" i="1"/>
  <c r="N1003" i="1"/>
  <c r="N1016" i="1"/>
  <c r="N1029" i="1"/>
  <c r="N1042" i="1"/>
  <c r="N1055" i="1"/>
  <c r="N1068" i="1"/>
  <c r="N1081" i="1"/>
  <c r="N1094" i="1"/>
  <c r="N1107" i="1"/>
  <c r="N1120" i="1"/>
  <c r="N1133" i="1"/>
  <c r="N1146" i="1"/>
  <c r="N1159" i="1"/>
  <c r="N1172" i="1"/>
  <c r="N1185" i="1"/>
  <c r="N1198" i="1"/>
  <c r="N1211" i="1"/>
  <c r="N1224" i="1"/>
  <c r="N1237" i="1"/>
  <c r="N1250" i="1"/>
  <c r="N1263" i="1"/>
  <c r="N1276" i="1"/>
  <c r="N1289" i="1"/>
  <c r="N1302" i="1"/>
  <c r="N1315" i="1"/>
  <c r="N1328" i="1"/>
  <c r="N1341" i="1"/>
  <c r="N1354" i="1"/>
  <c r="N1367" i="1"/>
  <c r="N1380" i="1"/>
  <c r="N1393" i="1"/>
  <c r="N1406" i="1"/>
  <c r="N1419" i="1"/>
  <c r="N1432" i="1"/>
  <c r="N1445" i="1"/>
  <c r="N1458" i="1"/>
  <c r="N1471" i="1"/>
  <c r="N1484" i="1"/>
  <c r="N1497" i="1"/>
  <c r="N1510" i="1"/>
  <c r="N1523" i="1"/>
  <c r="N1536" i="1"/>
  <c r="N1549" i="1"/>
  <c r="N1562" i="1"/>
  <c r="N1575" i="1"/>
  <c r="N1588" i="1"/>
  <c r="N1601" i="1"/>
  <c r="N1614" i="1"/>
  <c r="N1627" i="1"/>
  <c r="N1640" i="1"/>
  <c r="N1653" i="1"/>
  <c r="N1666" i="1"/>
  <c r="N1679" i="1"/>
  <c r="N1692" i="1"/>
  <c r="N1705" i="1"/>
  <c r="N1718" i="1"/>
  <c r="N1731" i="1"/>
  <c r="N1744" i="1"/>
  <c r="N1757" i="1"/>
  <c r="N1770" i="1"/>
  <c r="N1783" i="1"/>
  <c r="N1796" i="1"/>
  <c r="N1809" i="1"/>
  <c r="N1822" i="1"/>
  <c r="N1835" i="1"/>
  <c r="N1848" i="1"/>
  <c r="N1861" i="1"/>
  <c r="N1874" i="1"/>
  <c r="N1887" i="1"/>
  <c r="N1900" i="1"/>
  <c r="N1913" i="1"/>
  <c r="N1926" i="1"/>
  <c r="N1939" i="1"/>
  <c r="N1952" i="1"/>
  <c r="N1965" i="1"/>
  <c r="N1978" i="1"/>
  <c r="N1991" i="1"/>
  <c r="N2004" i="1"/>
  <c r="N2017" i="1"/>
  <c r="N2030" i="1"/>
  <c r="N2043" i="1"/>
  <c r="N2056" i="1"/>
  <c r="N2069" i="1"/>
  <c r="N2082" i="1"/>
  <c r="N2095" i="1"/>
  <c r="N2108" i="1"/>
  <c r="N2121" i="1"/>
  <c r="N2134" i="1"/>
  <c r="N2147" i="1"/>
  <c r="N2160" i="1"/>
  <c r="N2173" i="1"/>
  <c r="N2186" i="1"/>
  <c r="N2199" i="1"/>
  <c r="N2212" i="1"/>
  <c r="N2225" i="1"/>
  <c r="N2238" i="1"/>
  <c r="N2251" i="1"/>
  <c r="N2264" i="1"/>
  <c r="N2277" i="1"/>
  <c r="N2290" i="1"/>
  <c r="N2303" i="1"/>
  <c r="N2316" i="1"/>
  <c r="N2329" i="1"/>
  <c r="N2342" i="1"/>
  <c r="N2355" i="1"/>
  <c r="N2368" i="1"/>
  <c r="N2381" i="1"/>
  <c r="N2394" i="1"/>
  <c r="N2407" i="1"/>
  <c r="N2420" i="1"/>
  <c r="N2433" i="1"/>
  <c r="N2446" i="1"/>
  <c r="N2459" i="1"/>
  <c r="N2472" i="1"/>
  <c r="N2485" i="1"/>
  <c r="N2498" i="1"/>
  <c r="N2511" i="1"/>
  <c r="N2524" i="1"/>
  <c r="N2537" i="1"/>
  <c r="N2550" i="1"/>
  <c r="N2563" i="1"/>
  <c r="N2576" i="1"/>
  <c r="N2589" i="1"/>
  <c r="N2602" i="1"/>
  <c r="N2615" i="1"/>
  <c r="N2628" i="1"/>
  <c r="N2641" i="1"/>
  <c r="N2654" i="1"/>
  <c r="N2667" i="1"/>
  <c r="N2680" i="1"/>
  <c r="N2693" i="1"/>
  <c r="N2706" i="1"/>
  <c r="N2719" i="1"/>
  <c r="N2732" i="1"/>
  <c r="N2745" i="1"/>
  <c r="N2758" i="1"/>
  <c r="N2771" i="1"/>
  <c r="N2784" i="1"/>
  <c r="N2797" i="1"/>
  <c r="N2810" i="1"/>
  <c r="N2823" i="1"/>
  <c r="N2836" i="1"/>
  <c r="N2849" i="1"/>
  <c r="N2862" i="1"/>
  <c r="N2875" i="1"/>
  <c r="N2888" i="1"/>
  <c r="N2901" i="1"/>
  <c r="N2914" i="1"/>
  <c r="N2927" i="1"/>
  <c r="N2940" i="1"/>
  <c r="N2953" i="1"/>
  <c r="N2966" i="1"/>
  <c r="N2979" i="1"/>
  <c r="N2992" i="1"/>
  <c r="N3005" i="1"/>
  <c r="N3018" i="1"/>
  <c r="N3031" i="1"/>
  <c r="N3044" i="1"/>
  <c r="N3057" i="1"/>
  <c r="N3070" i="1"/>
  <c r="N3083" i="1"/>
  <c r="N3096" i="1"/>
  <c r="N3109" i="1"/>
  <c r="N3122" i="1"/>
  <c r="N3135" i="1"/>
  <c r="N3148" i="1"/>
  <c r="N3161" i="1"/>
  <c r="N3174" i="1"/>
  <c r="N3187" i="1"/>
  <c r="N3200" i="1"/>
  <c r="N3213" i="1"/>
  <c r="N3226" i="1"/>
  <c r="N3239" i="1"/>
  <c r="N3252" i="1"/>
  <c r="N3" i="1"/>
  <c r="N16" i="1"/>
  <c r="N29" i="1"/>
  <c r="N42" i="1"/>
  <c r="N55" i="1"/>
  <c r="N68" i="1"/>
  <c r="N81" i="1"/>
  <c r="N94" i="1"/>
  <c r="N107" i="1"/>
  <c r="N120" i="1"/>
  <c r="N133" i="1"/>
  <c r="N146" i="1"/>
  <c r="N159" i="1"/>
  <c r="N172" i="1"/>
  <c r="N185" i="1"/>
  <c r="N198" i="1"/>
  <c r="N211" i="1"/>
  <c r="N224" i="1"/>
  <c r="N237" i="1"/>
  <c r="N250" i="1"/>
  <c r="N263" i="1"/>
  <c r="N276" i="1"/>
  <c r="N289" i="1"/>
  <c r="N302" i="1"/>
  <c r="N315" i="1"/>
  <c r="N328" i="1"/>
  <c r="N341" i="1"/>
  <c r="N354" i="1"/>
  <c r="N367" i="1"/>
  <c r="N380" i="1"/>
  <c r="N393" i="1"/>
  <c r="N406" i="1"/>
  <c r="N419" i="1"/>
  <c r="N432" i="1"/>
  <c r="N445" i="1"/>
  <c r="N458" i="1"/>
  <c r="N471" i="1"/>
  <c r="N484" i="1"/>
  <c r="N497" i="1"/>
  <c r="N510" i="1"/>
  <c r="N523" i="1"/>
  <c r="N536" i="1"/>
  <c r="N549" i="1"/>
  <c r="N562" i="1"/>
  <c r="N575" i="1"/>
  <c r="N588" i="1"/>
  <c r="N601" i="1"/>
  <c r="N614" i="1"/>
  <c r="N627" i="1"/>
  <c r="N640" i="1"/>
  <c r="N653" i="1"/>
  <c r="N666" i="1"/>
  <c r="N679" i="1"/>
  <c r="N692" i="1"/>
  <c r="N705" i="1"/>
  <c r="N718" i="1"/>
  <c r="N731" i="1"/>
  <c r="N744" i="1"/>
  <c r="N757" i="1"/>
  <c r="N770" i="1"/>
  <c r="N783" i="1"/>
  <c r="N796" i="1"/>
  <c r="N809" i="1"/>
  <c r="N822" i="1"/>
  <c r="N835" i="1"/>
  <c r="N848" i="1"/>
  <c r="N861" i="1"/>
  <c r="N874" i="1"/>
  <c r="N887" i="1"/>
  <c r="N900" i="1"/>
  <c r="N913" i="1"/>
  <c r="N926" i="1"/>
  <c r="N939" i="1"/>
  <c r="N952" i="1"/>
  <c r="N965" i="1"/>
  <c r="N978" i="1"/>
  <c r="N991" i="1"/>
  <c r="N1004" i="1"/>
  <c r="N1017" i="1"/>
  <c r="N1030" i="1"/>
  <c r="N1043" i="1"/>
  <c r="N1056" i="1"/>
  <c r="N1069" i="1"/>
  <c r="N1082" i="1"/>
  <c r="N1095" i="1"/>
  <c r="N1108" i="1"/>
  <c r="N1121" i="1"/>
  <c r="N1134" i="1"/>
  <c r="N1147" i="1"/>
  <c r="N1160" i="1"/>
  <c r="N1173" i="1"/>
  <c r="N1186" i="1"/>
  <c r="N1199" i="1"/>
  <c r="N1212" i="1"/>
  <c r="N1225" i="1"/>
  <c r="N1238" i="1"/>
  <c r="N1251" i="1"/>
  <c r="N1264" i="1"/>
  <c r="N1277" i="1"/>
  <c r="N1290" i="1"/>
  <c r="N1303" i="1"/>
  <c r="N1316" i="1"/>
  <c r="N1329" i="1"/>
  <c r="N1342" i="1"/>
  <c r="N1355" i="1"/>
  <c r="N1368" i="1"/>
  <c r="N1381" i="1"/>
  <c r="N1394" i="1"/>
  <c r="N1407" i="1"/>
  <c r="N1420" i="1"/>
  <c r="N1433" i="1"/>
  <c r="N1446" i="1"/>
  <c r="N1459" i="1"/>
  <c r="N1472" i="1"/>
  <c r="N1485" i="1"/>
  <c r="N1498" i="1"/>
  <c r="N1511" i="1"/>
  <c r="N1524" i="1"/>
  <c r="N1537" i="1"/>
  <c r="N1550" i="1"/>
  <c r="N1563" i="1"/>
  <c r="N1576" i="1"/>
  <c r="N1589" i="1"/>
  <c r="N1602" i="1"/>
  <c r="N1615" i="1"/>
  <c r="N1628" i="1"/>
  <c r="N1641" i="1"/>
  <c r="N1654" i="1"/>
  <c r="N1667" i="1"/>
  <c r="N1680" i="1"/>
  <c r="N1693" i="1"/>
  <c r="N1706" i="1"/>
  <c r="N1719" i="1"/>
  <c r="N1732" i="1"/>
  <c r="N1745" i="1"/>
  <c r="N1758" i="1"/>
  <c r="N1771" i="1"/>
  <c r="N1784" i="1"/>
  <c r="N1797" i="1"/>
  <c r="N1810" i="1"/>
  <c r="N1823" i="1"/>
  <c r="N1836" i="1"/>
  <c r="N1849" i="1"/>
  <c r="N1862" i="1"/>
  <c r="N1875" i="1"/>
  <c r="N1888" i="1"/>
  <c r="N1901" i="1"/>
  <c r="N1914" i="1"/>
  <c r="N1927" i="1"/>
  <c r="N1940" i="1"/>
  <c r="N1953" i="1"/>
  <c r="N1966" i="1"/>
  <c r="N1979" i="1"/>
  <c r="N1992" i="1"/>
  <c r="N2005" i="1"/>
  <c r="N2018" i="1"/>
  <c r="N2031" i="1"/>
  <c r="N2044" i="1"/>
  <c r="N2057" i="1"/>
  <c r="N2070" i="1"/>
  <c r="N2083" i="1"/>
  <c r="N2096" i="1"/>
  <c r="N2109" i="1"/>
  <c r="N2122" i="1"/>
  <c r="N2135" i="1"/>
  <c r="N2148" i="1"/>
  <c r="N2161" i="1"/>
  <c r="N2174" i="1"/>
  <c r="N2187" i="1"/>
  <c r="N2200" i="1"/>
  <c r="N2213" i="1"/>
  <c r="N2226" i="1"/>
  <c r="N2239" i="1"/>
  <c r="N2252" i="1"/>
  <c r="N2265" i="1"/>
  <c r="N2278" i="1"/>
  <c r="N2291" i="1"/>
  <c r="N2304" i="1"/>
  <c r="N2317" i="1"/>
  <c r="N2330" i="1"/>
  <c r="N2343" i="1"/>
  <c r="N2356" i="1"/>
  <c r="N2369" i="1"/>
  <c r="N2382" i="1"/>
  <c r="N2395" i="1"/>
  <c r="N2408" i="1"/>
  <c r="N2421" i="1"/>
  <c r="N2434" i="1"/>
  <c r="N2447" i="1"/>
  <c r="N2460" i="1"/>
  <c r="N2473" i="1"/>
  <c r="N2486" i="1"/>
  <c r="N2499" i="1"/>
  <c r="N2512" i="1"/>
  <c r="N2525" i="1"/>
  <c r="N2538" i="1"/>
  <c r="N2551" i="1"/>
  <c r="N2564" i="1"/>
  <c r="N2577" i="1"/>
  <c r="N2590" i="1"/>
  <c r="N2603" i="1"/>
  <c r="N2616" i="1"/>
  <c r="N2629" i="1"/>
  <c r="N2642" i="1"/>
  <c r="N2655" i="1"/>
  <c r="N2668" i="1"/>
  <c r="N2681" i="1"/>
  <c r="N2694" i="1"/>
  <c r="N2707" i="1"/>
  <c r="N2720" i="1"/>
  <c r="N2733" i="1"/>
  <c r="N2746" i="1"/>
  <c r="N2759" i="1"/>
  <c r="N2772" i="1"/>
  <c r="N2785" i="1"/>
  <c r="N2798" i="1"/>
  <c r="N2811" i="1"/>
  <c r="N2824" i="1"/>
  <c r="N2837" i="1"/>
  <c r="N2850" i="1"/>
  <c r="N2863" i="1"/>
  <c r="N2876" i="1"/>
  <c r="N2889" i="1"/>
  <c r="N2902" i="1"/>
  <c r="N2915" i="1"/>
  <c r="N2928" i="1"/>
  <c r="N2941" i="1"/>
  <c r="N2954" i="1"/>
  <c r="N2967" i="1"/>
  <c r="N2980" i="1"/>
  <c r="N2993" i="1"/>
  <c r="N3006" i="1"/>
  <c r="N3019" i="1"/>
  <c r="N3032" i="1"/>
  <c r="N3045" i="1"/>
  <c r="N3058" i="1"/>
  <c r="N3071" i="1"/>
  <c r="N3084" i="1"/>
  <c r="N3097" i="1"/>
  <c r="N3110" i="1"/>
  <c r="N3123" i="1"/>
  <c r="N3136" i="1"/>
  <c r="N3149" i="1"/>
  <c r="N3162" i="1"/>
  <c r="N3175" i="1"/>
  <c r="N3188" i="1"/>
  <c r="N3201" i="1"/>
  <c r="N3214" i="1"/>
  <c r="N3227" i="1"/>
  <c r="N3240" i="1"/>
  <c r="N3253" i="1"/>
  <c r="N4" i="1"/>
  <c r="N17" i="1"/>
  <c r="N30" i="1"/>
  <c r="N43" i="1"/>
  <c r="N56" i="1"/>
  <c r="N69" i="1"/>
  <c r="N82" i="1"/>
  <c r="N95" i="1"/>
  <c r="N108" i="1"/>
  <c r="N121" i="1"/>
  <c r="N134" i="1"/>
  <c r="N147" i="1"/>
  <c r="N160" i="1"/>
  <c r="N173" i="1"/>
  <c r="N186" i="1"/>
  <c r="N199" i="1"/>
  <c r="N212" i="1"/>
  <c r="N225" i="1"/>
  <c r="N238" i="1"/>
  <c r="N251" i="1"/>
  <c r="N264" i="1"/>
  <c r="N277" i="1"/>
  <c r="N290" i="1"/>
  <c r="N303" i="1"/>
  <c r="N316" i="1"/>
  <c r="N329" i="1"/>
  <c r="N342" i="1"/>
  <c r="N355" i="1"/>
  <c r="N368" i="1"/>
  <c r="N381" i="1"/>
  <c r="N394" i="1"/>
  <c r="N407" i="1"/>
  <c r="N420" i="1"/>
  <c r="N433" i="1"/>
  <c r="N446" i="1"/>
  <c r="N459" i="1"/>
  <c r="N472" i="1"/>
  <c r="N485" i="1"/>
  <c r="N498" i="1"/>
  <c r="N511" i="1"/>
  <c r="N524" i="1"/>
  <c r="N537" i="1"/>
  <c r="N550" i="1"/>
  <c r="N563" i="1"/>
  <c r="N576" i="1"/>
  <c r="N589" i="1"/>
  <c r="N602" i="1"/>
  <c r="N615" i="1"/>
  <c r="N628" i="1"/>
  <c r="N641" i="1"/>
  <c r="N654" i="1"/>
  <c r="N667" i="1"/>
  <c r="N680" i="1"/>
  <c r="N693" i="1"/>
  <c r="N706" i="1"/>
  <c r="N719" i="1"/>
  <c r="N732" i="1"/>
  <c r="N745" i="1"/>
  <c r="N758" i="1"/>
  <c r="N771" i="1"/>
  <c r="N784" i="1"/>
  <c r="N797" i="1"/>
  <c r="N810" i="1"/>
  <c r="N823" i="1"/>
  <c r="N836" i="1"/>
  <c r="N849" i="1"/>
  <c r="N862" i="1"/>
  <c r="N875" i="1"/>
  <c r="N888" i="1"/>
  <c r="N901" i="1"/>
  <c r="N914" i="1"/>
  <c r="N927" i="1"/>
  <c r="N940" i="1"/>
  <c r="N953" i="1"/>
  <c r="N966" i="1"/>
  <c r="N979" i="1"/>
  <c r="N992" i="1"/>
  <c r="N1005" i="1"/>
  <c r="N1018" i="1"/>
  <c r="N1031" i="1"/>
  <c r="N1044" i="1"/>
  <c r="N1057" i="1"/>
  <c r="N1070" i="1"/>
  <c r="N1083" i="1"/>
  <c r="N1096" i="1"/>
  <c r="N1109" i="1"/>
  <c r="N1122" i="1"/>
  <c r="N1135" i="1"/>
  <c r="N1148" i="1"/>
  <c r="N1161" i="1"/>
  <c r="N1174" i="1"/>
  <c r="N1187" i="1"/>
  <c r="N1200" i="1"/>
  <c r="N1213" i="1"/>
  <c r="N1226" i="1"/>
  <c r="N1239" i="1"/>
  <c r="N1252" i="1"/>
  <c r="N1265" i="1"/>
  <c r="N1278" i="1"/>
  <c r="N1291" i="1"/>
  <c r="N1304" i="1"/>
  <c r="N1317" i="1"/>
  <c r="N1330" i="1"/>
  <c r="N1343" i="1"/>
  <c r="N1356" i="1"/>
  <c r="N1369" i="1"/>
  <c r="N1382" i="1"/>
  <c r="N1395" i="1"/>
  <c r="N1408" i="1"/>
  <c r="N1421" i="1"/>
  <c r="N1434" i="1"/>
  <c r="N1447" i="1"/>
  <c r="N1460" i="1"/>
  <c r="N1473" i="1"/>
  <c r="N1486" i="1"/>
  <c r="N1499" i="1"/>
  <c r="N1512" i="1"/>
  <c r="N1525" i="1"/>
  <c r="N1538" i="1"/>
  <c r="N1551" i="1"/>
  <c r="N1564" i="1"/>
  <c r="N1577" i="1"/>
  <c r="N1590" i="1"/>
  <c r="N1603" i="1"/>
  <c r="N1616" i="1"/>
  <c r="N1629" i="1"/>
  <c r="N1642" i="1"/>
  <c r="N1655" i="1"/>
  <c r="N1668" i="1"/>
  <c r="N1681" i="1"/>
  <c r="N1694" i="1"/>
  <c r="N1707" i="1"/>
  <c r="N1720" i="1"/>
  <c r="N1733" i="1"/>
  <c r="N1746" i="1"/>
  <c r="N1759" i="1"/>
  <c r="N1772" i="1"/>
  <c r="N1785" i="1"/>
  <c r="N1798" i="1"/>
  <c r="N1811" i="1"/>
  <c r="N1824" i="1"/>
  <c r="N1837" i="1"/>
  <c r="N1850" i="1"/>
  <c r="N1863" i="1"/>
  <c r="N1876" i="1"/>
  <c r="N1889" i="1"/>
  <c r="N1902" i="1"/>
  <c r="N1915" i="1"/>
  <c r="N1928" i="1"/>
  <c r="N1941" i="1"/>
  <c r="N1954" i="1"/>
  <c r="N1967" i="1"/>
  <c r="N1980" i="1"/>
  <c r="N1993" i="1"/>
  <c r="N2006" i="1"/>
  <c r="N2019" i="1"/>
  <c r="N2032" i="1"/>
  <c r="N2045" i="1"/>
  <c r="N2058" i="1"/>
  <c r="N2071" i="1"/>
  <c r="N2084" i="1"/>
  <c r="N2097" i="1"/>
  <c r="N2110" i="1"/>
  <c r="N2123" i="1"/>
  <c r="N2136" i="1"/>
  <c r="N2149" i="1"/>
  <c r="N2162" i="1"/>
  <c r="N2175" i="1"/>
  <c r="N2188" i="1"/>
  <c r="N2201" i="1"/>
  <c r="N2214" i="1"/>
  <c r="N2227" i="1"/>
  <c r="N2240" i="1"/>
  <c r="N2253" i="1"/>
  <c r="N2266" i="1"/>
  <c r="N2279" i="1"/>
  <c r="N2292" i="1"/>
  <c r="N2305" i="1"/>
  <c r="N2318" i="1"/>
  <c r="N2331" i="1"/>
  <c r="N2344" i="1"/>
  <c r="N2357" i="1"/>
  <c r="N2370" i="1"/>
  <c r="N2383" i="1"/>
  <c r="N2396" i="1"/>
  <c r="N2409" i="1"/>
  <c r="N2422" i="1"/>
  <c r="N2435" i="1"/>
  <c r="N2448" i="1"/>
  <c r="N2461" i="1"/>
  <c r="N2474" i="1"/>
  <c r="N2487" i="1"/>
  <c r="N2500" i="1"/>
  <c r="N2513" i="1"/>
  <c r="N2526" i="1"/>
  <c r="N2539" i="1"/>
  <c r="N2552" i="1"/>
  <c r="N2565" i="1"/>
  <c r="N2578" i="1"/>
  <c r="N2591" i="1"/>
  <c r="N2604" i="1"/>
  <c r="N2617" i="1"/>
  <c r="N2630" i="1"/>
  <c r="N2643" i="1"/>
  <c r="N2656" i="1"/>
  <c r="N2669" i="1"/>
  <c r="N2682" i="1"/>
  <c r="N2695" i="1"/>
  <c r="N2708" i="1"/>
  <c r="N2721" i="1"/>
  <c r="N2734" i="1"/>
  <c r="N2747" i="1"/>
  <c r="N2760" i="1"/>
  <c r="N2773" i="1"/>
  <c r="N2786" i="1"/>
  <c r="N2799" i="1"/>
  <c r="N2812" i="1"/>
  <c r="N2825" i="1"/>
  <c r="N2838" i="1"/>
  <c r="N2851" i="1"/>
  <c r="N2864" i="1"/>
  <c r="N2877" i="1"/>
  <c r="N2890" i="1"/>
  <c r="N2903" i="1"/>
  <c r="N2916" i="1"/>
  <c r="N2929" i="1"/>
  <c r="N2942" i="1"/>
  <c r="N2955" i="1"/>
  <c r="N2968" i="1"/>
  <c r="N2981" i="1"/>
  <c r="N2994" i="1"/>
  <c r="N3007" i="1"/>
  <c r="N3020" i="1"/>
  <c r="N3033" i="1"/>
  <c r="N3046" i="1"/>
  <c r="N3059" i="1"/>
  <c r="N3072" i="1"/>
  <c r="N3085" i="1"/>
  <c r="N3098" i="1"/>
  <c r="N3111" i="1"/>
  <c r="N3124" i="1"/>
  <c r="N3137" i="1"/>
  <c r="N3150" i="1"/>
  <c r="N3163" i="1"/>
  <c r="N3176" i="1"/>
  <c r="N3189" i="1"/>
  <c r="N3202" i="1"/>
  <c r="N3215" i="1"/>
  <c r="N3228" i="1"/>
  <c r="N3241" i="1"/>
  <c r="N3254" i="1"/>
  <c r="N5" i="1"/>
  <c r="N18" i="1"/>
  <c r="N31" i="1"/>
  <c r="N44" i="1"/>
  <c r="N57" i="1"/>
  <c r="N70" i="1"/>
  <c r="N83" i="1"/>
  <c r="N96" i="1"/>
  <c r="N109" i="1"/>
  <c r="N122" i="1"/>
  <c r="N135" i="1"/>
  <c r="N148" i="1"/>
  <c r="N161" i="1"/>
  <c r="N174" i="1"/>
  <c r="N187" i="1"/>
  <c r="N200" i="1"/>
  <c r="N213" i="1"/>
  <c r="N226" i="1"/>
  <c r="N239" i="1"/>
  <c r="N252" i="1"/>
  <c r="N265" i="1"/>
  <c r="N278" i="1"/>
  <c r="N291" i="1"/>
  <c r="N304" i="1"/>
  <c r="N317" i="1"/>
  <c r="N330" i="1"/>
  <c r="N343" i="1"/>
  <c r="N356" i="1"/>
  <c r="N369" i="1"/>
  <c r="N382" i="1"/>
  <c r="N395" i="1"/>
  <c r="N408" i="1"/>
  <c r="N421" i="1"/>
  <c r="N434" i="1"/>
  <c r="N447" i="1"/>
  <c r="N460" i="1"/>
  <c r="N473" i="1"/>
  <c r="N486" i="1"/>
  <c r="N499" i="1"/>
  <c r="N512" i="1"/>
  <c r="N525" i="1"/>
  <c r="N538" i="1"/>
  <c r="N551" i="1"/>
  <c r="N564" i="1"/>
  <c r="N577" i="1"/>
  <c r="N590" i="1"/>
  <c r="N603" i="1"/>
  <c r="N616" i="1"/>
  <c r="N629" i="1"/>
  <c r="N642" i="1"/>
  <c r="N655" i="1"/>
  <c r="N668" i="1"/>
  <c r="N681" i="1"/>
  <c r="N694" i="1"/>
  <c r="N707" i="1"/>
  <c r="N720" i="1"/>
  <c r="N733" i="1"/>
  <c r="N746" i="1"/>
  <c r="N759" i="1"/>
  <c r="N772" i="1"/>
  <c r="N785" i="1"/>
  <c r="N798" i="1"/>
  <c r="N811" i="1"/>
  <c r="N824" i="1"/>
  <c r="N837" i="1"/>
  <c r="N850" i="1"/>
  <c r="N863" i="1"/>
  <c r="N876" i="1"/>
  <c r="N889" i="1"/>
  <c r="N902" i="1"/>
  <c r="N915" i="1"/>
  <c r="N928" i="1"/>
  <c r="N941" i="1"/>
  <c r="N954" i="1"/>
  <c r="N967" i="1"/>
  <c r="N980" i="1"/>
  <c r="N993" i="1"/>
  <c r="N1006" i="1"/>
  <c r="N1019" i="1"/>
  <c r="N1032" i="1"/>
  <c r="N1045" i="1"/>
  <c r="N1058" i="1"/>
  <c r="N1071" i="1"/>
  <c r="N1084" i="1"/>
  <c r="N1097" i="1"/>
  <c r="N1110" i="1"/>
  <c r="N1123" i="1"/>
  <c r="N1136" i="1"/>
  <c r="N1149" i="1"/>
  <c r="N1162" i="1"/>
  <c r="N1175" i="1"/>
  <c r="N1188" i="1"/>
  <c r="N1201" i="1"/>
  <c r="N1214" i="1"/>
  <c r="N1227" i="1"/>
  <c r="N1240" i="1"/>
  <c r="N1253" i="1"/>
  <c r="N1266" i="1"/>
  <c r="N1279" i="1"/>
  <c r="N1292" i="1"/>
  <c r="N1305" i="1"/>
  <c r="N1318" i="1"/>
  <c r="N1331" i="1"/>
  <c r="N1344" i="1"/>
  <c r="N1357" i="1"/>
  <c r="N1370" i="1"/>
  <c r="N1383" i="1"/>
  <c r="N1396" i="1"/>
  <c r="N1409" i="1"/>
  <c r="N1422" i="1"/>
  <c r="N1435" i="1"/>
  <c r="N1448" i="1"/>
  <c r="N1461" i="1"/>
  <c r="N1474" i="1"/>
  <c r="N1487" i="1"/>
  <c r="N1500" i="1"/>
  <c r="N1513" i="1"/>
  <c r="N1526" i="1"/>
  <c r="N1539" i="1"/>
  <c r="N1552" i="1"/>
  <c r="N1565" i="1"/>
  <c r="N1578" i="1"/>
  <c r="N1591" i="1"/>
  <c r="N1604" i="1"/>
  <c r="N1617" i="1"/>
  <c r="N1630" i="1"/>
  <c r="N1643" i="1"/>
  <c r="N1656" i="1"/>
  <c r="N1669" i="1"/>
  <c r="N1682" i="1"/>
  <c r="N1695" i="1"/>
  <c r="N1708" i="1"/>
  <c r="N1721" i="1"/>
  <c r="N1734" i="1"/>
  <c r="N1747" i="1"/>
  <c r="N1760" i="1"/>
  <c r="N1773" i="1"/>
  <c r="N1786" i="1"/>
  <c r="N1799" i="1"/>
  <c r="N1812" i="1"/>
  <c r="N1825" i="1"/>
  <c r="N1838" i="1"/>
  <c r="N1851" i="1"/>
  <c r="N1864" i="1"/>
  <c r="N1877" i="1"/>
  <c r="N1890" i="1"/>
  <c r="N1903" i="1"/>
  <c r="N1916" i="1"/>
  <c r="N1929" i="1"/>
  <c r="N1942" i="1"/>
  <c r="N1955" i="1"/>
  <c r="N1968" i="1"/>
  <c r="N1981" i="1"/>
  <c r="N1994" i="1"/>
  <c r="N2007" i="1"/>
  <c r="N2020" i="1"/>
  <c r="N2033" i="1"/>
  <c r="N2046" i="1"/>
  <c r="N2059" i="1"/>
  <c r="N2072" i="1"/>
  <c r="N2085" i="1"/>
  <c r="N2098" i="1"/>
  <c r="N2111" i="1"/>
  <c r="N2124" i="1"/>
  <c r="N2137" i="1"/>
  <c r="N2150" i="1"/>
  <c r="N2163" i="1"/>
  <c r="N2176" i="1"/>
  <c r="N2189" i="1"/>
  <c r="N2202" i="1"/>
  <c r="N2215" i="1"/>
  <c r="N2228" i="1"/>
  <c r="N2241" i="1"/>
  <c r="N2254" i="1"/>
  <c r="N2267" i="1"/>
  <c r="N2280" i="1"/>
  <c r="N2293" i="1"/>
  <c r="N2306" i="1"/>
  <c r="N2319" i="1"/>
  <c r="N2332" i="1"/>
  <c r="N2345" i="1"/>
  <c r="N2358" i="1"/>
  <c r="N2371" i="1"/>
  <c r="N2384" i="1"/>
  <c r="N2397" i="1"/>
  <c r="N2410" i="1"/>
  <c r="N2423" i="1"/>
  <c r="N2436" i="1"/>
  <c r="N2449" i="1"/>
  <c r="N2462" i="1"/>
  <c r="N2475" i="1"/>
  <c r="N2488" i="1"/>
  <c r="N2501" i="1"/>
  <c r="N2514" i="1"/>
  <c r="N2527" i="1"/>
  <c r="N2540" i="1"/>
  <c r="N2553" i="1"/>
  <c r="N2566" i="1"/>
  <c r="N2579" i="1"/>
  <c r="N2592" i="1"/>
  <c r="N2605" i="1"/>
  <c r="N2618" i="1"/>
  <c r="N2631" i="1"/>
  <c r="N2644" i="1"/>
  <c r="N2657" i="1"/>
  <c r="N2670" i="1"/>
  <c r="N2683" i="1"/>
  <c r="N2696" i="1"/>
  <c r="N2709" i="1"/>
  <c r="N2722" i="1"/>
  <c r="N2735" i="1"/>
  <c r="N2748" i="1"/>
  <c r="N2761" i="1"/>
  <c r="N2774" i="1"/>
  <c r="N2787" i="1"/>
  <c r="N2800" i="1"/>
  <c r="N2813" i="1"/>
  <c r="N2826" i="1"/>
  <c r="N2839" i="1"/>
  <c r="N2852" i="1"/>
  <c r="N2865" i="1"/>
  <c r="N2878" i="1"/>
  <c r="N2891" i="1"/>
  <c r="N2904" i="1"/>
  <c r="N2917" i="1"/>
  <c r="N2930" i="1"/>
  <c r="N2943" i="1"/>
  <c r="N2956" i="1"/>
  <c r="N2969" i="1"/>
  <c r="N2982" i="1"/>
  <c r="N2995" i="1"/>
  <c r="N3008" i="1"/>
  <c r="N3021" i="1"/>
  <c r="N3034" i="1"/>
  <c r="N3047" i="1"/>
  <c r="N3060" i="1"/>
  <c r="N3073" i="1"/>
  <c r="N3086" i="1"/>
  <c r="N3099" i="1"/>
  <c r="N3112" i="1"/>
  <c r="N3125" i="1"/>
  <c r="N3138" i="1"/>
  <c r="N3151" i="1"/>
  <c r="N3164" i="1"/>
  <c r="N3177" i="1"/>
  <c r="N3190" i="1"/>
  <c r="N3203" i="1"/>
  <c r="N3216" i="1"/>
  <c r="N3229" i="1"/>
  <c r="N3242" i="1"/>
  <c r="N3255" i="1"/>
  <c r="N6" i="1"/>
  <c r="N19" i="1"/>
  <c r="N32" i="1"/>
  <c r="N45" i="1"/>
  <c r="N58" i="1"/>
  <c r="N71" i="1"/>
  <c r="N84" i="1"/>
  <c r="N97" i="1"/>
  <c r="N110" i="1"/>
  <c r="N123" i="1"/>
  <c r="N136" i="1"/>
  <c r="N149" i="1"/>
  <c r="N162" i="1"/>
  <c r="N175" i="1"/>
  <c r="N188" i="1"/>
  <c r="N201" i="1"/>
  <c r="N214" i="1"/>
  <c r="N227" i="1"/>
  <c r="N240" i="1"/>
  <c r="N253" i="1"/>
  <c r="N266" i="1"/>
  <c r="N279" i="1"/>
  <c r="N292" i="1"/>
  <c r="N305" i="1"/>
  <c r="N318" i="1"/>
  <c r="N331" i="1"/>
  <c r="N344" i="1"/>
  <c r="N357" i="1"/>
  <c r="N370" i="1"/>
  <c r="N383" i="1"/>
  <c r="N396" i="1"/>
  <c r="N409" i="1"/>
  <c r="N422" i="1"/>
  <c r="N435" i="1"/>
  <c r="N448" i="1"/>
  <c r="N461" i="1"/>
  <c r="N474" i="1"/>
  <c r="N487" i="1"/>
  <c r="N500" i="1"/>
  <c r="N513" i="1"/>
  <c r="N526" i="1"/>
  <c r="N539" i="1"/>
  <c r="N552" i="1"/>
  <c r="N565" i="1"/>
  <c r="N578" i="1"/>
  <c r="N591" i="1"/>
  <c r="N604" i="1"/>
  <c r="N617" i="1"/>
  <c r="N630" i="1"/>
  <c r="N643" i="1"/>
  <c r="N656" i="1"/>
  <c r="N669" i="1"/>
  <c r="N682" i="1"/>
  <c r="N695" i="1"/>
  <c r="N708" i="1"/>
  <c r="N721" i="1"/>
  <c r="N734" i="1"/>
  <c r="N747" i="1"/>
  <c r="N760" i="1"/>
  <c r="N773" i="1"/>
  <c r="N786" i="1"/>
  <c r="N799" i="1"/>
  <c r="N812" i="1"/>
  <c r="N825" i="1"/>
  <c r="N838" i="1"/>
  <c r="N851" i="1"/>
  <c r="N864" i="1"/>
  <c r="N877" i="1"/>
  <c r="N890" i="1"/>
  <c r="N903" i="1"/>
  <c r="N916" i="1"/>
  <c r="N929" i="1"/>
  <c r="N942" i="1"/>
  <c r="N955" i="1"/>
  <c r="N968" i="1"/>
  <c r="N981" i="1"/>
  <c r="N994" i="1"/>
  <c r="N1007" i="1"/>
  <c r="N1020" i="1"/>
  <c r="N1033" i="1"/>
  <c r="N1046" i="1"/>
  <c r="N1059" i="1"/>
  <c r="N1072" i="1"/>
  <c r="N1085" i="1"/>
  <c r="N1098" i="1"/>
  <c r="N1111" i="1"/>
  <c r="N1124" i="1"/>
  <c r="N1137" i="1"/>
  <c r="N1150" i="1"/>
  <c r="N1163" i="1"/>
  <c r="N1176" i="1"/>
  <c r="N1189" i="1"/>
  <c r="N1202" i="1"/>
  <c r="N1215" i="1"/>
  <c r="N1228" i="1"/>
  <c r="N1241" i="1"/>
  <c r="N1254" i="1"/>
  <c r="N1267" i="1"/>
  <c r="N1280" i="1"/>
  <c r="N1293" i="1"/>
  <c r="N1306" i="1"/>
  <c r="N1319" i="1"/>
  <c r="N1332" i="1"/>
  <c r="N1345" i="1"/>
  <c r="N1358" i="1"/>
  <c r="N1371" i="1"/>
  <c r="N1384" i="1"/>
  <c r="N1397" i="1"/>
  <c r="N1410" i="1"/>
  <c r="N1423" i="1"/>
  <c r="N1436" i="1"/>
  <c r="N1449" i="1"/>
  <c r="N1462" i="1"/>
  <c r="N1475" i="1"/>
  <c r="N1488" i="1"/>
  <c r="N1501" i="1"/>
  <c r="N1514" i="1"/>
  <c r="N1527" i="1"/>
  <c r="N1540" i="1"/>
  <c r="N1553" i="1"/>
  <c r="N1566" i="1"/>
  <c r="N1579" i="1"/>
  <c r="N1592" i="1"/>
  <c r="N1605" i="1"/>
  <c r="N1618" i="1"/>
  <c r="N1631" i="1"/>
  <c r="N1644" i="1"/>
  <c r="N1657" i="1"/>
  <c r="N1670" i="1"/>
  <c r="N1683" i="1"/>
  <c r="N1696" i="1"/>
  <c r="N1709" i="1"/>
  <c r="N1722" i="1"/>
  <c r="N1735" i="1"/>
  <c r="N1748" i="1"/>
  <c r="N1761" i="1"/>
  <c r="N1774" i="1"/>
  <c r="N1787" i="1"/>
  <c r="N1800" i="1"/>
  <c r="N1813" i="1"/>
  <c r="N1826" i="1"/>
  <c r="N1839" i="1"/>
  <c r="N1852" i="1"/>
  <c r="N1865" i="1"/>
  <c r="N1878" i="1"/>
  <c r="N1891" i="1"/>
  <c r="N1904" i="1"/>
  <c r="N1917" i="1"/>
  <c r="N1930" i="1"/>
  <c r="N1943" i="1"/>
  <c r="N1956" i="1"/>
  <c r="N1969" i="1"/>
  <c r="N1982" i="1"/>
  <c r="N1995" i="1"/>
  <c r="N2008" i="1"/>
  <c r="N2021" i="1"/>
  <c r="N2034" i="1"/>
  <c r="N2047" i="1"/>
  <c r="N2060" i="1"/>
  <c r="N2073" i="1"/>
  <c r="N2086" i="1"/>
  <c r="N2099" i="1"/>
  <c r="N2112" i="1"/>
  <c r="N2125" i="1"/>
  <c r="N2138" i="1"/>
  <c r="N2151" i="1"/>
  <c r="N2164" i="1"/>
  <c r="N2177" i="1"/>
  <c r="N2190" i="1"/>
  <c r="N2203" i="1"/>
  <c r="N2216" i="1"/>
  <c r="N2229" i="1"/>
  <c r="N2242" i="1"/>
  <c r="N2255" i="1"/>
  <c r="N2268" i="1"/>
  <c r="N2281" i="1"/>
  <c r="N2294" i="1"/>
  <c r="N2307" i="1"/>
  <c r="N2320" i="1"/>
  <c r="N2333" i="1"/>
  <c r="N2346" i="1"/>
  <c r="N2359" i="1"/>
  <c r="N2372" i="1"/>
  <c r="N2385" i="1"/>
  <c r="N2398" i="1"/>
  <c r="N2411" i="1"/>
  <c r="N2424" i="1"/>
  <c r="N2437" i="1"/>
  <c r="N2450" i="1"/>
  <c r="N2463" i="1"/>
  <c r="N2476" i="1"/>
  <c r="N2489" i="1"/>
  <c r="N2502" i="1"/>
  <c r="N2515" i="1"/>
  <c r="N2528" i="1"/>
  <c r="N2541" i="1"/>
  <c r="N2554" i="1"/>
  <c r="N2567" i="1"/>
  <c r="N2580" i="1"/>
  <c r="N2593" i="1"/>
  <c r="N2606" i="1"/>
  <c r="N2619" i="1"/>
  <c r="N2632" i="1"/>
  <c r="N2645" i="1"/>
  <c r="N2658" i="1"/>
  <c r="N2671" i="1"/>
  <c r="N2684" i="1"/>
  <c r="N2697" i="1"/>
  <c r="N2710" i="1"/>
  <c r="N2723" i="1"/>
  <c r="N2736" i="1"/>
  <c r="N2749" i="1"/>
  <c r="N2762" i="1"/>
  <c r="N2775" i="1"/>
  <c r="N2788" i="1"/>
  <c r="N2801" i="1"/>
  <c r="N2814" i="1"/>
  <c r="N2827" i="1"/>
  <c r="N2840" i="1"/>
  <c r="N2853" i="1"/>
  <c r="N2866" i="1"/>
  <c r="N2879" i="1"/>
  <c r="N2892" i="1"/>
  <c r="N2905" i="1"/>
  <c r="N2918" i="1"/>
  <c r="N2931" i="1"/>
  <c r="N2944" i="1"/>
  <c r="N2957" i="1"/>
  <c r="N2970" i="1"/>
  <c r="N2983" i="1"/>
  <c r="N2996" i="1"/>
  <c r="N3009" i="1"/>
  <c r="N3022" i="1"/>
  <c r="N3035" i="1"/>
  <c r="N3048" i="1"/>
  <c r="N3061" i="1"/>
  <c r="N3074" i="1"/>
  <c r="N3087" i="1"/>
  <c r="N3100" i="1"/>
  <c r="N3113" i="1"/>
  <c r="N3126" i="1"/>
  <c r="N3139" i="1"/>
  <c r="N3152" i="1"/>
  <c r="N3165" i="1"/>
  <c r="N3178" i="1"/>
  <c r="N3191" i="1"/>
  <c r="N3204" i="1"/>
  <c r="N3217" i="1"/>
  <c r="N3230" i="1"/>
  <c r="N3243" i="1"/>
  <c r="N3256" i="1"/>
  <c r="N7" i="1"/>
  <c r="N20" i="1"/>
  <c r="N33" i="1"/>
  <c r="N46" i="1"/>
  <c r="N59" i="1"/>
  <c r="N72" i="1"/>
  <c r="N85" i="1"/>
  <c r="N98" i="1"/>
  <c r="N111" i="1"/>
  <c r="N124" i="1"/>
  <c r="N137" i="1"/>
  <c r="N150" i="1"/>
  <c r="N163" i="1"/>
  <c r="N176" i="1"/>
  <c r="N189" i="1"/>
  <c r="N202" i="1"/>
  <c r="N215" i="1"/>
  <c r="N228" i="1"/>
  <c r="N241" i="1"/>
  <c r="N254" i="1"/>
  <c r="N267" i="1"/>
  <c r="N280" i="1"/>
  <c r="N293" i="1"/>
  <c r="N294" i="1"/>
  <c r="N306" i="1"/>
  <c r="N319" i="1"/>
  <c r="N332" i="1"/>
  <c r="N345" i="1"/>
  <c r="N358" i="1"/>
  <c r="N371" i="1"/>
  <c r="N384" i="1"/>
  <c r="N397" i="1"/>
  <c r="N410" i="1"/>
  <c r="N423" i="1"/>
  <c r="N436" i="1"/>
  <c r="N449" i="1"/>
  <c r="N462" i="1"/>
  <c r="N475" i="1"/>
  <c r="N488" i="1"/>
  <c r="N501" i="1"/>
  <c r="N514" i="1"/>
  <c r="N527" i="1"/>
  <c r="N540" i="1"/>
  <c r="N553" i="1"/>
  <c r="N566" i="1"/>
  <c r="N579" i="1"/>
  <c r="N592" i="1"/>
  <c r="N605" i="1"/>
  <c r="N618" i="1"/>
  <c r="N631" i="1"/>
  <c r="N644" i="1"/>
  <c r="N657" i="1"/>
  <c r="N670" i="1"/>
  <c r="N683" i="1"/>
  <c r="N696" i="1"/>
  <c r="N709" i="1"/>
  <c r="N722" i="1"/>
  <c r="N735" i="1"/>
  <c r="N748" i="1"/>
  <c r="N761" i="1"/>
  <c r="N774" i="1"/>
  <c r="N787" i="1"/>
  <c r="N800" i="1"/>
  <c r="N813" i="1"/>
  <c r="N826" i="1"/>
  <c r="N839" i="1"/>
  <c r="N852" i="1"/>
  <c r="N865" i="1"/>
  <c r="N878" i="1"/>
  <c r="N891" i="1"/>
  <c r="N904" i="1"/>
  <c r="N917" i="1"/>
  <c r="N930" i="1"/>
  <c r="N943" i="1"/>
  <c r="N956" i="1"/>
  <c r="N969" i="1"/>
  <c r="N982" i="1"/>
  <c r="N995" i="1"/>
  <c r="N1008" i="1"/>
  <c r="N1021" i="1"/>
  <c r="N1034" i="1"/>
  <c r="N1047" i="1"/>
  <c r="N1060" i="1"/>
  <c r="N1073" i="1"/>
  <c r="N1086" i="1"/>
  <c r="N1099" i="1"/>
  <c r="N1112" i="1"/>
  <c r="N1125" i="1"/>
  <c r="N1138" i="1"/>
  <c r="N1151" i="1"/>
  <c r="N1164" i="1"/>
  <c r="N1177" i="1"/>
  <c r="N1190" i="1"/>
  <c r="N1203" i="1"/>
  <c r="N1216" i="1"/>
  <c r="N1229" i="1"/>
  <c r="N1242" i="1"/>
  <c r="N1255" i="1"/>
  <c r="N1268" i="1"/>
  <c r="N1281" i="1"/>
  <c r="N1294" i="1"/>
  <c r="N1307" i="1"/>
  <c r="N1320" i="1"/>
  <c r="N1333" i="1"/>
  <c r="N1346" i="1"/>
  <c r="N1359" i="1"/>
  <c r="N1372" i="1"/>
  <c r="N1385" i="1"/>
  <c r="N1398" i="1"/>
  <c r="N1411" i="1"/>
  <c r="N1424" i="1"/>
  <c r="N1437" i="1"/>
  <c r="N1450" i="1"/>
  <c r="N1463" i="1"/>
  <c r="N1476" i="1"/>
  <c r="N1489" i="1"/>
  <c r="N1502" i="1"/>
  <c r="N1515" i="1"/>
  <c r="N1528" i="1"/>
  <c r="N1541" i="1"/>
  <c r="N1554" i="1"/>
  <c r="N1567" i="1"/>
  <c r="N1580" i="1"/>
  <c r="N1593" i="1"/>
  <c r="N1606" i="1"/>
  <c r="N1619" i="1"/>
  <c r="N1632" i="1"/>
  <c r="N1645" i="1"/>
  <c r="N1658" i="1"/>
  <c r="N1671" i="1"/>
  <c r="N1684" i="1"/>
  <c r="N1697" i="1"/>
  <c r="N1710" i="1"/>
  <c r="N1723" i="1"/>
  <c r="N1736" i="1"/>
  <c r="N1749" i="1"/>
  <c r="N1762" i="1"/>
  <c r="N1775" i="1"/>
  <c r="N1788" i="1"/>
  <c r="N1801" i="1"/>
  <c r="N1814" i="1"/>
  <c r="N1827" i="1"/>
  <c r="N1840" i="1"/>
  <c r="N1853" i="1"/>
  <c r="N1866" i="1"/>
  <c r="N1879" i="1"/>
  <c r="N1892" i="1"/>
  <c r="N1905" i="1"/>
  <c r="N1918" i="1"/>
  <c r="N1931" i="1"/>
  <c r="N1944" i="1"/>
  <c r="N1957" i="1"/>
  <c r="N1970" i="1"/>
  <c r="N1983" i="1"/>
  <c r="N1996" i="1"/>
  <c r="N2009" i="1"/>
  <c r="N2022" i="1"/>
  <c r="N2035" i="1"/>
  <c r="N2048" i="1"/>
  <c r="N2061" i="1"/>
  <c r="N2074" i="1"/>
  <c r="N2087" i="1"/>
  <c r="N2100" i="1"/>
  <c r="N2113" i="1"/>
  <c r="N2126" i="1"/>
  <c r="N2139" i="1"/>
  <c r="N2152" i="1"/>
  <c r="N2165" i="1"/>
  <c r="N2178" i="1"/>
  <c r="N2191" i="1"/>
  <c r="N2204" i="1"/>
  <c r="N2217" i="1"/>
  <c r="N2230" i="1"/>
  <c r="N2243" i="1"/>
  <c r="N2256" i="1"/>
  <c r="N2269" i="1"/>
  <c r="N2282" i="1"/>
  <c r="N2295" i="1"/>
  <c r="N2308" i="1"/>
  <c r="N2321" i="1"/>
  <c r="N2334" i="1"/>
  <c r="N2347" i="1"/>
  <c r="N2360" i="1"/>
  <c r="N2373" i="1"/>
  <c r="N2386" i="1"/>
  <c r="N2399" i="1"/>
  <c r="N2412" i="1"/>
  <c r="N2425" i="1"/>
  <c r="N2438" i="1"/>
  <c r="N2451" i="1"/>
  <c r="N2464" i="1"/>
  <c r="N2477" i="1"/>
  <c r="N2490" i="1"/>
  <c r="N2503" i="1"/>
  <c r="N2516" i="1"/>
  <c r="N2529" i="1"/>
  <c r="N2542" i="1"/>
  <c r="N2555" i="1"/>
  <c r="N2568" i="1"/>
  <c r="N2581" i="1"/>
  <c r="N2594" i="1"/>
  <c r="N2607" i="1"/>
  <c r="N2620" i="1"/>
  <c r="N2633" i="1"/>
  <c r="N2646" i="1"/>
  <c r="N2659" i="1"/>
  <c r="N2672" i="1"/>
  <c r="N2685" i="1"/>
  <c r="N2698" i="1"/>
  <c r="N2711" i="1"/>
  <c r="N2724" i="1"/>
  <c r="N2737" i="1"/>
  <c r="N2750" i="1"/>
  <c r="N2763" i="1"/>
  <c r="N2776" i="1"/>
  <c r="N2789" i="1"/>
  <c r="N2802" i="1"/>
  <c r="N2815" i="1"/>
  <c r="N2828" i="1"/>
  <c r="N2841" i="1"/>
  <c r="N2854" i="1"/>
  <c r="N2867" i="1"/>
  <c r="N2880" i="1"/>
  <c r="N2893" i="1"/>
  <c r="N2906" i="1"/>
  <c r="N2919" i="1"/>
  <c r="N2932" i="1"/>
  <c r="N2945" i="1"/>
  <c r="N2958" i="1"/>
  <c r="N2971" i="1"/>
  <c r="N2984" i="1"/>
  <c r="N2997" i="1"/>
  <c r="N3010" i="1"/>
  <c r="N3023" i="1"/>
  <c r="N3036" i="1"/>
  <c r="N3049" i="1"/>
  <c r="N3062" i="1"/>
  <c r="N3075" i="1"/>
  <c r="N3088" i="1"/>
  <c r="N3101" i="1"/>
  <c r="N3114" i="1"/>
  <c r="N3127" i="1"/>
  <c r="N3140" i="1"/>
  <c r="N3153" i="1"/>
  <c r="N3166" i="1"/>
  <c r="N3179" i="1"/>
  <c r="N3192" i="1"/>
  <c r="N3205" i="1"/>
  <c r="N3218" i="1"/>
  <c r="N3231" i="1"/>
  <c r="N3244" i="1"/>
  <c r="N3257" i="1"/>
  <c r="N8" i="1"/>
  <c r="N21" i="1"/>
  <c r="N34" i="1"/>
  <c r="N47" i="1"/>
  <c r="N60" i="1"/>
  <c r="N73" i="1"/>
  <c r="N86" i="1"/>
  <c r="N99" i="1"/>
  <c r="N112" i="1"/>
  <c r="N125" i="1"/>
  <c r="N138" i="1"/>
  <c r="N151" i="1"/>
  <c r="N164" i="1"/>
  <c r="N177" i="1"/>
  <c r="N190" i="1"/>
  <c r="N203" i="1"/>
  <c r="N216" i="1"/>
  <c r="N229" i="1"/>
  <c r="N242" i="1"/>
  <c r="N255" i="1"/>
  <c r="N268" i="1"/>
  <c r="N281" i="1"/>
  <c r="N307" i="1"/>
  <c r="N320" i="1"/>
  <c r="N333" i="1"/>
  <c r="N346" i="1"/>
  <c r="N359" i="1"/>
  <c r="N372" i="1"/>
  <c r="N385" i="1"/>
  <c r="N398" i="1"/>
  <c r="N411" i="1"/>
  <c r="N424" i="1"/>
  <c r="N437" i="1"/>
  <c r="N450" i="1"/>
  <c r="N463" i="1"/>
  <c r="N476" i="1"/>
  <c r="N489" i="1"/>
  <c r="N502" i="1"/>
  <c r="N515" i="1"/>
  <c r="N528" i="1"/>
  <c r="N541" i="1"/>
  <c r="N554" i="1"/>
  <c r="N567" i="1"/>
  <c r="N580" i="1"/>
  <c r="N593" i="1"/>
  <c r="N606" i="1"/>
  <c r="N619" i="1"/>
  <c r="N632" i="1"/>
  <c r="N645" i="1"/>
  <c r="N658" i="1"/>
  <c r="N671" i="1"/>
  <c r="N684" i="1"/>
  <c r="N697" i="1"/>
  <c r="N710" i="1"/>
  <c r="N723" i="1"/>
  <c r="N736" i="1"/>
  <c r="N749" i="1"/>
  <c r="N762" i="1"/>
  <c r="N775" i="1"/>
  <c r="N788" i="1"/>
  <c r="N801" i="1"/>
  <c r="N814" i="1"/>
  <c r="N827" i="1"/>
  <c r="N840" i="1"/>
  <c r="N853" i="1"/>
  <c r="N866" i="1"/>
  <c r="N879" i="1"/>
  <c r="N892" i="1"/>
  <c r="N905" i="1"/>
  <c r="N918" i="1"/>
  <c r="N931" i="1"/>
  <c r="N944" i="1"/>
  <c r="N957" i="1"/>
  <c r="N970" i="1"/>
  <c r="N983" i="1"/>
  <c r="N996" i="1"/>
  <c r="N1009" i="1"/>
  <c r="N1022" i="1"/>
  <c r="N1035" i="1"/>
  <c r="N1048" i="1"/>
  <c r="N1061" i="1"/>
  <c r="N1074" i="1"/>
  <c r="N1087" i="1"/>
  <c r="N1100" i="1"/>
  <c r="N1113" i="1"/>
  <c r="N1126" i="1"/>
  <c r="N1139" i="1"/>
  <c r="N1152" i="1"/>
  <c r="N1165" i="1"/>
  <c r="N1178" i="1"/>
  <c r="N1191" i="1"/>
  <c r="N1204" i="1"/>
  <c r="N1217" i="1"/>
  <c r="N1230" i="1"/>
  <c r="N1243" i="1"/>
  <c r="N1256" i="1"/>
  <c r="N1269" i="1"/>
  <c r="N1282" i="1"/>
  <c r="N1295" i="1"/>
  <c r="N1308" i="1"/>
  <c r="N1321" i="1"/>
  <c r="N1334" i="1"/>
  <c r="N1347" i="1"/>
  <c r="N1360" i="1"/>
  <c r="N1373" i="1"/>
  <c r="N1386" i="1"/>
  <c r="N1399" i="1"/>
  <c r="N1412" i="1"/>
  <c r="N1425" i="1"/>
  <c r="N1438" i="1"/>
  <c r="N1451" i="1"/>
  <c r="N1464" i="1"/>
  <c r="N1477" i="1"/>
  <c r="N1490" i="1"/>
  <c r="N1503" i="1"/>
  <c r="N1516" i="1"/>
  <c r="N1529" i="1"/>
  <c r="N1542" i="1"/>
  <c r="N1555" i="1"/>
  <c r="N1568" i="1"/>
  <c r="N1581" i="1"/>
  <c r="N1594" i="1"/>
  <c r="N1607" i="1"/>
  <c r="N1620" i="1"/>
  <c r="N1633" i="1"/>
  <c r="N1646" i="1"/>
  <c r="N1659" i="1"/>
  <c r="N1672" i="1"/>
  <c r="N1685" i="1"/>
  <c r="N1698" i="1"/>
  <c r="N1711" i="1"/>
  <c r="N1724" i="1"/>
  <c r="N1737" i="1"/>
  <c r="N1750" i="1"/>
  <c r="N1763" i="1"/>
  <c r="N1776" i="1"/>
  <c r="N1789" i="1"/>
  <c r="N1802" i="1"/>
  <c r="N1815" i="1"/>
  <c r="N1828" i="1"/>
  <c r="N1841" i="1"/>
  <c r="N1854" i="1"/>
  <c r="N1867" i="1"/>
  <c r="N1880" i="1"/>
  <c r="N1893" i="1"/>
  <c r="N1906" i="1"/>
  <c r="N1919" i="1"/>
  <c r="N1932" i="1"/>
  <c r="N1945" i="1"/>
  <c r="N1958" i="1"/>
  <c r="N1971" i="1"/>
  <c r="N1984" i="1"/>
  <c r="N1997" i="1"/>
  <c r="N2010" i="1"/>
  <c r="N2023" i="1"/>
  <c r="N2036" i="1"/>
  <c r="N2049" i="1"/>
  <c r="N2062" i="1"/>
  <c r="N2075" i="1"/>
  <c r="N2088" i="1"/>
  <c r="N2101" i="1"/>
  <c r="N2114" i="1"/>
  <c r="N2127" i="1"/>
  <c r="N2140" i="1"/>
  <c r="N2153" i="1"/>
  <c r="N2166" i="1"/>
  <c r="N2179" i="1"/>
  <c r="N2192" i="1"/>
  <c r="N2205" i="1"/>
  <c r="N2218" i="1"/>
  <c r="N2231" i="1"/>
  <c r="N2244" i="1"/>
  <c r="N2257" i="1"/>
  <c r="N2270" i="1"/>
  <c r="N2283" i="1"/>
  <c r="N2296" i="1"/>
  <c r="N2309" i="1"/>
  <c r="N2322" i="1"/>
  <c r="N2335" i="1"/>
  <c r="N2348" i="1"/>
  <c r="N2361" i="1"/>
  <c r="N2374" i="1"/>
  <c r="N2387" i="1"/>
  <c r="N2400" i="1"/>
  <c r="N2413" i="1"/>
  <c r="N2426" i="1"/>
  <c r="N2439" i="1"/>
  <c r="N2452" i="1"/>
  <c r="N2465" i="1"/>
  <c r="N2478" i="1"/>
  <c r="N2491" i="1"/>
  <c r="N2504" i="1"/>
  <c r="N2517" i="1"/>
  <c r="N2530" i="1"/>
  <c r="N2543" i="1"/>
  <c r="N2556" i="1"/>
  <c r="N2569" i="1"/>
  <c r="N2582" i="1"/>
  <c r="N2595" i="1"/>
  <c r="N2608" i="1"/>
  <c r="N2621" i="1"/>
  <c r="N2634" i="1"/>
  <c r="N2647" i="1"/>
  <c r="N2660" i="1"/>
  <c r="N2673" i="1"/>
  <c r="N2686" i="1"/>
  <c r="N2699" i="1"/>
  <c r="N2712" i="1"/>
  <c r="N2725" i="1"/>
  <c r="N2738" i="1"/>
  <c r="N2751" i="1"/>
  <c r="N2764" i="1"/>
  <c r="N2777" i="1"/>
  <c r="N2790" i="1"/>
  <c r="N2803" i="1"/>
  <c r="N2816" i="1"/>
  <c r="N2829" i="1"/>
  <c r="N2842" i="1"/>
  <c r="N2855" i="1"/>
  <c r="N2868" i="1"/>
  <c r="N2881" i="1"/>
  <c r="N2894" i="1"/>
  <c r="N2907" i="1"/>
  <c r="N2920" i="1"/>
  <c r="N2933" i="1"/>
  <c r="N2946" i="1"/>
  <c r="N2959" i="1"/>
  <c r="N2972" i="1"/>
  <c r="N2985" i="1"/>
  <c r="N2998" i="1"/>
  <c r="N3011" i="1"/>
  <c r="N3024" i="1"/>
  <c r="N3037" i="1"/>
  <c r="N3050" i="1"/>
  <c r="N3063" i="1"/>
  <c r="N3076" i="1"/>
  <c r="N3089" i="1"/>
  <c r="N3102" i="1"/>
  <c r="N3115" i="1"/>
  <c r="N3128" i="1"/>
  <c r="N3141" i="1"/>
  <c r="N3154" i="1"/>
  <c r="N3167" i="1"/>
  <c r="N3180" i="1"/>
  <c r="N3193" i="1"/>
  <c r="N3206" i="1"/>
  <c r="N3219" i="1"/>
  <c r="N3232" i="1"/>
  <c r="N3245" i="1"/>
  <c r="N3258" i="1"/>
  <c r="N9" i="1"/>
  <c r="N22" i="1"/>
  <c r="N35" i="1"/>
  <c r="N48" i="1"/>
  <c r="N61" i="1"/>
  <c r="N74" i="1"/>
  <c r="N87" i="1"/>
  <c r="N100" i="1"/>
  <c r="N113" i="1"/>
  <c r="N126" i="1"/>
  <c r="N139" i="1"/>
  <c r="N152" i="1"/>
  <c r="N165" i="1"/>
  <c r="N178" i="1"/>
  <c r="N191" i="1"/>
  <c r="N204" i="1"/>
  <c r="N217" i="1"/>
  <c r="N230" i="1"/>
  <c r="N243" i="1"/>
  <c r="N256" i="1"/>
  <c r="N269" i="1"/>
  <c r="N282" i="1"/>
  <c r="N295" i="1"/>
  <c r="N308" i="1"/>
  <c r="N321" i="1"/>
  <c r="N334" i="1"/>
  <c r="N347" i="1"/>
  <c r="N360" i="1"/>
  <c r="N373" i="1"/>
  <c r="N386" i="1"/>
  <c r="N399" i="1"/>
  <c r="N412" i="1"/>
  <c r="N425" i="1"/>
  <c r="N438" i="1"/>
  <c r="N451" i="1"/>
  <c r="N464" i="1"/>
  <c r="N477" i="1"/>
  <c r="N490" i="1"/>
  <c r="N503" i="1"/>
  <c r="N516" i="1"/>
  <c r="N529" i="1"/>
  <c r="N542" i="1"/>
  <c r="N555" i="1"/>
  <c r="N568" i="1"/>
  <c r="N581" i="1"/>
  <c r="N594" i="1"/>
  <c r="N607" i="1"/>
  <c r="N620" i="1"/>
  <c r="N633" i="1"/>
  <c r="N646" i="1"/>
  <c r="N659" i="1"/>
  <c r="N672" i="1"/>
  <c r="N685" i="1"/>
  <c r="N698" i="1"/>
  <c r="N711" i="1"/>
  <c r="N724" i="1"/>
  <c r="N737" i="1"/>
  <c r="N750" i="1"/>
  <c r="N763" i="1"/>
  <c r="N776" i="1"/>
  <c r="N789" i="1"/>
  <c r="N802" i="1"/>
  <c r="N815" i="1"/>
  <c r="N828" i="1"/>
  <c r="N841" i="1"/>
  <c r="N854" i="1"/>
  <c r="N867" i="1"/>
  <c r="N880" i="1"/>
  <c r="N893" i="1"/>
  <c r="N906" i="1"/>
  <c r="N919" i="1"/>
  <c r="N932" i="1"/>
  <c r="N945" i="1"/>
  <c r="N958" i="1"/>
  <c r="N971" i="1"/>
  <c r="N984" i="1"/>
  <c r="N997" i="1"/>
  <c r="N1010" i="1"/>
  <c r="N1023" i="1"/>
  <c r="N1036" i="1"/>
  <c r="N1049" i="1"/>
  <c r="N1062" i="1"/>
  <c r="N1075" i="1"/>
  <c r="N1088" i="1"/>
  <c r="N1101" i="1"/>
  <c r="N1114" i="1"/>
  <c r="N1127" i="1"/>
  <c r="N1140" i="1"/>
  <c r="N1153" i="1"/>
  <c r="N1166" i="1"/>
  <c r="N1179" i="1"/>
  <c r="N1192" i="1"/>
  <c r="N1205" i="1"/>
  <c r="N1218" i="1"/>
  <c r="N1231" i="1"/>
  <c r="N1244" i="1"/>
  <c r="N1257" i="1"/>
  <c r="N1270" i="1"/>
  <c r="N1283" i="1"/>
  <c r="N1296" i="1"/>
  <c r="N1309" i="1"/>
  <c r="N1322" i="1"/>
  <c r="N1335" i="1"/>
  <c r="N1348" i="1"/>
  <c r="N1361" i="1"/>
  <c r="N1374" i="1"/>
  <c r="N1387" i="1"/>
  <c r="N1400" i="1"/>
  <c r="N1413" i="1"/>
  <c r="N1426" i="1"/>
  <c r="N1439" i="1"/>
  <c r="N1452" i="1"/>
  <c r="N1465" i="1"/>
  <c r="N1478" i="1"/>
  <c r="N1491" i="1"/>
  <c r="N1504" i="1"/>
  <c r="N1517" i="1"/>
  <c r="N1530" i="1"/>
  <c r="N1543" i="1"/>
  <c r="N1556" i="1"/>
  <c r="N1569" i="1"/>
  <c r="N1582" i="1"/>
  <c r="N1595" i="1"/>
  <c r="N1608" i="1"/>
  <c r="N1621" i="1"/>
  <c r="N1634" i="1"/>
  <c r="N1647" i="1"/>
  <c r="N1660" i="1"/>
  <c r="N1673" i="1"/>
  <c r="N1686" i="1"/>
  <c r="N1699" i="1"/>
  <c r="N1712" i="1"/>
  <c r="N1725" i="1"/>
  <c r="N1738" i="1"/>
  <c r="N1751" i="1"/>
  <c r="N1764" i="1"/>
  <c r="N1777" i="1"/>
  <c r="N1790" i="1"/>
  <c r="N1803" i="1"/>
  <c r="N1816" i="1"/>
  <c r="N1829" i="1"/>
  <c r="N1842" i="1"/>
  <c r="N1855" i="1"/>
  <c r="N1868" i="1"/>
  <c r="N1881" i="1"/>
  <c r="N1894" i="1"/>
  <c r="N1907" i="1"/>
  <c r="N1920" i="1"/>
  <c r="N1933" i="1"/>
  <c r="N1946" i="1"/>
  <c r="N1959" i="1"/>
  <c r="N1972" i="1"/>
  <c r="N1985" i="1"/>
  <c r="N1998" i="1"/>
  <c r="N2011" i="1"/>
  <c r="N2024" i="1"/>
  <c r="N2037" i="1"/>
  <c r="N2050" i="1"/>
  <c r="N2063" i="1"/>
  <c r="N2076" i="1"/>
  <c r="N2089" i="1"/>
  <c r="N2102" i="1"/>
  <c r="N2115" i="1"/>
  <c r="N2128" i="1"/>
  <c r="N2141" i="1"/>
  <c r="N2154" i="1"/>
  <c r="N2167" i="1"/>
  <c r="N2180" i="1"/>
  <c r="N2193" i="1"/>
  <c r="N2206" i="1"/>
  <c r="N2219" i="1"/>
  <c r="N2232" i="1"/>
  <c r="N2245" i="1"/>
  <c r="N2258" i="1"/>
  <c r="N2271" i="1"/>
  <c r="N2284" i="1"/>
  <c r="N2297" i="1"/>
  <c r="N2310" i="1"/>
  <c r="N2323" i="1"/>
  <c r="N2336" i="1"/>
  <c r="N2349" i="1"/>
  <c r="N2362" i="1"/>
  <c r="N2375" i="1"/>
  <c r="N2388" i="1"/>
  <c r="N2401" i="1"/>
  <c r="N2414" i="1"/>
  <c r="N2427" i="1"/>
  <c r="N2440" i="1"/>
  <c r="N2453" i="1"/>
  <c r="N2466" i="1"/>
  <c r="N2479" i="1"/>
  <c r="N2492" i="1"/>
  <c r="N2505" i="1"/>
  <c r="N2518" i="1"/>
  <c r="N2531" i="1"/>
  <c r="N2544" i="1"/>
  <c r="N2557" i="1"/>
  <c r="N2570" i="1"/>
  <c r="N2583" i="1"/>
  <c r="N2596" i="1"/>
  <c r="N2609" i="1"/>
  <c r="N2622" i="1"/>
  <c r="N2635" i="1"/>
  <c r="N2648" i="1"/>
  <c r="N2661" i="1"/>
  <c r="N2674" i="1"/>
  <c r="N2687" i="1"/>
  <c r="N2700" i="1"/>
  <c r="N2713" i="1"/>
  <c r="N2726" i="1"/>
  <c r="N2739" i="1"/>
  <c r="N2752" i="1"/>
  <c r="N2765" i="1"/>
  <c r="N2778" i="1"/>
  <c r="N2791" i="1"/>
  <c r="N2804" i="1"/>
  <c r="N2817" i="1"/>
  <c r="N2830" i="1"/>
  <c r="N2843" i="1"/>
  <c r="N2856" i="1"/>
  <c r="N2869" i="1"/>
  <c r="N2882" i="1"/>
  <c r="N2895" i="1"/>
  <c r="N2908" i="1"/>
  <c r="N2921" i="1"/>
  <c r="N2934" i="1"/>
  <c r="N2947" i="1"/>
  <c r="N2960" i="1"/>
  <c r="N2973" i="1"/>
  <c r="N2986" i="1"/>
  <c r="N2999" i="1"/>
  <c r="N3012" i="1"/>
  <c r="N3025" i="1"/>
  <c r="N3038" i="1"/>
  <c r="N3051" i="1"/>
  <c r="N3064" i="1"/>
  <c r="N3077" i="1"/>
  <c r="N3090" i="1"/>
  <c r="N3103" i="1"/>
  <c r="N3116" i="1"/>
  <c r="N3129" i="1"/>
  <c r="N3142" i="1"/>
  <c r="N3155" i="1"/>
  <c r="N3168" i="1"/>
  <c r="N3181" i="1"/>
  <c r="N3194" i="1"/>
  <c r="N3207" i="1"/>
  <c r="N3220" i="1"/>
  <c r="N3233" i="1"/>
  <c r="N3246" i="1"/>
  <c r="N3259" i="1"/>
  <c r="N10" i="1"/>
  <c r="N23" i="1"/>
  <c r="N36" i="1"/>
  <c r="N49" i="1"/>
  <c r="N62" i="1"/>
  <c r="N75" i="1"/>
  <c r="N88" i="1"/>
  <c r="N101" i="1"/>
  <c r="N114" i="1"/>
  <c r="N127" i="1"/>
  <c r="N140" i="1"/>
  <c r="N153" i="1"/>
  <c r="N166" i="1"/>
  <c r="N179" i="1"/>
  <c r="N192" i="1"/>
  <c r="N205" i="1"/>
  <c r="N218" i="1"/>
  <c r="N231" i="1"/>
  <c r="N244" i="1"/>
  <c r="N257" i="1"/>
  <c r="N270" i="1"/>
  <c r="N283" i="1"/>
  <c r="N296" i="1"/>
  <c r="N309" i="1"/>
  <c r="N322" i="1"/>
  <c r="N335" i="1"/>
  <c r="N348" i="1"/>
  <c r="N361" i="1"/>
  <c r="N374" i="1"/>
  <c r="N387" i="1"/>
  <c r="N400" i="1"/>
  <c r="N413" i="1"/>
  <c r="N426" i="1"/>
  <c r="N439" i="1"/>
  <c r="N452" i="1"/>
  <c r="N465" i="1"/>
  <c r="N478" i="1"/>
  <c r="N491" i="1"/>
  <c r="N504" i="1"/>
  <c r="N517" i="1"/>
  <c r="N530" i="1"/>
  <c r="N543" i="1"/>
  <c r="N556" i="1"/>
  <c r="N569" i="1"/>
  <c r="N582" i="1"/>
  <c r="N595" i="1"/>
  <c r="N608" i="1"/>
  <c r="N621" i="1"/>
  <c r="N634" i="1"/>
  <c r="N647" i="1"/>
  <c r="N660" i="1"/>
  <c r="N673" i="1"/>
  <c r="N686" i="1"/>
  <c r="N699" i="1"/>
  <c r="N712" i="1"/>
  <c r="N725" i="1"/>
  <c r="N738" i="1"/>
  <c r="N751" i="1"/>
  <c r="N764" i="1"/>
  <c r="N777" i="1"/>
  <c r="N790" i="1"/>
  <c r="N803" i="1"/>
  <c r="N816" i="1"/>
  <c r="N829" i="1"/>
  <c r="N842" i="1"/>
  <c r="N855" i="1"/>
  <c r="N868" i="1"/>
  <c r="N881" i="1"/>
  <c r="N894" i="1"/>
  <c r="N907" i="1"/>
  <c r="N920" i="1"/>
  <c r="N933" i="1"/>
  <c r="N946" i="1"/>
  <c r="N959" i="1"/>
  <c r="N972" i="1"/>
  <c r="N985" i="1"/>
  <c r="N998" i="1"/>
  <c r="N1011" i="1"/>
  <c r="N1024" i="1"/>
  <c r="N1037" i="1"/>
  <c r="N1050" i="1"/>
  <c r="N1063" i="1"/>
  <c r="N1076" i="1"/>
  <c r="N1089" i="1"/>
  <c r="N1102" i="1"/>
  <c r="N1115" i="1"/>
  <c r="N1128" i="1"/>
  <c r="N1141" i="1"/>
  <c r="N1154" i="1"/>
  <c r="N1167" i="1"/>
  <c r="N1180" i="1"/>
  <c r="N1193" i="1"/>
  <c r="N1206" i="1"/>
  <c r="N1219" i="1"/>
  <c r="N1232" i="1"/>
  <c r="N1245" i="1"/>
  <c r="N1258" i="1"/>
  <c r="N1271" i="1"/>
  <c r="N1284" i="1"/>
  <c r="N1297" i="1"/>
  <c r="N1310" i="1"/>
  <c r="N1323" i="1"/>
  <c r="N1336" i="1"/>
  <c r="N1349" i="1"/>
  <c r="N1362" i="1"/>
  <c r="N1375" i="1"/>
  <c r="N1388" i="1"/>
  <c r="N1401" i="1"/>
  <c r="N1414" i="1"/>
  <c r="N1427" i="1"/>
  <c r="N1440" i="1"/>
  <c r="N1453" i="1"/>
  <c r="N1466" i="1"/>
  <c r="N1479" i="1"/>
  <c r="N1492" i="1"/>
  <c r="N1505" i="1"/>
  <c r="N1518" i="1"/>
  <c r="N1531" i="1"/>
  <c r="N1544" i="1"/>
  <c r="N1557" i="1"/>
  <c r="N1570" i="1"/>
  <c r="N1583" i="1"/>
  <c r="N1596" i="1"/>
  <c r="N1609" i="1"/>
  <c r="N1622" i="1"/>
  <c r="N1635" i="1"/>
  <c r="N1648" i="1"/>
  <c r="N1661" i="1"/>
  <c r="N1674" i="1"/>
  <c r="N1687" i="1"/>
  <c r="N1700" i="1"/>
  <c r="N1713" i="1"/>
  <c r="N1726" i="1"/>
  <c r="N1739" i="1"/>
  <c r="N1752" i="1"/>
  <c r="N1765" i="1"/>
  <c r="N1778" i="1"/>
  <c r="N1791" i="1"/>
  <c r="N1804" i="1"/>
  <c r="N1817" i="1"/>
  <c r="N1830" i="1"/>
  <c r="N1843" i="1"/>
  <c r="N1856" i="1"/>
  <c r="N1869" i="1"/>
  <c r="N1882" i="1"/>
  <c r="N1895" i="1"/>
  <c r="N1908" i="1"/>
  <c r="N1921" i="1"/>
  <c r="N1934" i="1"/>
  <c r="N1947" i="1"/>
  <c r="N1960" i="1"/>
  <c r="N1973" i="1"/>
  <c r="N1986" i="1"/>
  <c r="N1999" i="1"/>
  <c r="N2012" i="1"/>
  <c r="N2025" i="1"/>
  <c r="N2038" i="1"/>
  <c r="N2051" i="1"/>
  <c r="N2064" i="1"/>
  <c r="N2077" i="1"/>
  <c r="N2090" i="1"/>
  <c r="N2103" i="1"/>
  <c r="N2116" i="1"/>
  <c r="N2129" i="1"/>
  <c r="N2142" i="1"/>
  <c r="N2155" i="1"/>
  <c r="N2168" i="1"/>
  <c r="N2181" i="1"/>
  <c r="N2194" i="1"/>
  <c r="N2207" i="1"/>
  <c r="N2220" i="1"/>
  <c r="N2233" i="1"/>
  <c r="N2246" i="1"/>
  <c r="N2259" i="1"/>
  <c r="N2272" i="1"/>
  <c r="N2285" i="1"/>
  <c r="N2298" i="1"/>
  <c r="N2311" i="1"/>
  <c r="N2324" i="1"/>
  <c r="N2337" i="1"/>
  <c r="N2350" i="1"/>
  <c r="N2363" i="1"/>
  <c r="N2376" i="1"/>
  <c r="N2389" i="1"/>
  <c r="N2402" i="1"/>
  <c r="N2415" i="1"/>
  <c r="N2428" i="1"/>
  <c r="N2441" i="1"/>
  <c r="N2454" i="1"/>
  <c r="N2467" i="1"/>
  <c r="N2480" i="1"/>
  <c r="N2493" i="1"/>
  <c r="N2506" i="1"/>
  <c r="N2519" i="1"/>
  <c r="N2532" i="1"/>
  <c r="N2545" i="1"/>
  <c r="N2558" i="1"/>
  <c r="N2571" i="1"/>
  <c r="N2584" i="1"/>
  <c r="N2597" i="1"/>
  <c r="N2610" i="1"/>
  <c r="N2623" i="1"/>
  <c r="N2636" i="1"/>
  <c r="N2649" i="1"/>
  <c r="N2662" i="1"/>
  <c r="N2675" i="1"/>
  <c r="N2688" i="1"/>
  <c r="N2701" i="1"/>
  <c r="N2714" i="1"/>
  <c r="N2727" i="1"/>
  <c r="N2740" i="1"/>
  <c r="N2753" i="1"/>
  <c r="N2766" i="1"/>
  <c r="N2779" i="1"/>
  <c r="N2792" i="1"/>
  <c r="N2805" i="1"/>
  <c r="N2818" i="1"/>
  <c r="N2831" i="1"/>
  <c r="N2844" i="1"/>
  <c r="N2857" i="1"/>
  <c r="N2870" i="1"/>
  <c r="N2883" i="1"/>
  <c r="N2896" i="1"/>
  <c r="N2909" i="1"/>
  <c r="N2922" i="1"/>
  <c r="N2935" i="1"/>
  <c r="N2948" i="1"/>
  <c r="N2961" i="1"/>
  <c r="N2974" i="1"/>
  <c r="N2987" i="1"/>
  <c r="N3000" i="1"/>
  <c r="N3013" i="1"/>
  <c r="N3026" i="1"/>
  <c r="N3039" i="1"/>
  <c r="N3052" i="1"/>
  <c r="N3065" i="1"/>
  <c r="N3078" i="1"/>
  <c r="N3091" i="1"/>
  <c r="N3104" i="1"/>
  <c r="N3117" i="1"/>
  <c r="N3130" i="1"/>
  <c r="N3143" i="1"/>
  <c r="N3156" i="1"/>
  <c r="N3169" i="1"/>
  <c r="N3182" i="1"/>
  <c r="N3195" i="1"/>
  <c r="N3208" i="1"/>
  <c r="N3221" i="1"/>
  <c r="N3234" i="1"/>
  <c r="N3247" i="1"/>
  <c r="N3260" i="1"/>
  <c r="N11" i="1"/>
  <c r="N24" i="1"/>
  <c r="N37" i="1"/>
  <c r="N50" i="1"/>
  <c r="N63" i="1"/>
  <c r="N76" i="1"/>
  <c r="N89" i="1"/>
  <c r="N102" i="1"/>
  <c r="N115" i="1"/>
  <c r="N128" i="1"/>
  <c r="N141" i="1"/>
  <c r="N154" i="1"/>
  <c r="N167" i="1"/>
  <c r="N180" i="1"/>
  <c r="N193" i="1"/>
  <c r="N206" i="1"/>
  <c r="N219" i="1"/>
  <c r="N232" i="1"/>
  <c r="N245" i="1"/>
  <c r="N258" i="1"/>
  <c r="N271" i="1"/>
  <c r="N284" i="1"/>
  <c r="N297" i="1"/>
  <c r="N310" i="1"/>
  <c r="N323" i="1"/>
  <c r="N336" i="1"/>
  <c r="N349" i="1"/>
  <c r="N362" i="1"/>
  <c r="N375" i="1"/>
  <c r="N388" i="1"/>
  <c r="N401" i="1"/>
  <c r="N414" i="1"/>
  <c r="N427" i="1"/>
  <c r="N440" i="1"/>
  <c r="N453" i="1"/>
  <c r="N466" i="1"/>
  <c r="N479" i="1"/>
  <c r="N492" i="1"/>
  <c r="N505" i="1"/>
  <c r="N518" i="1"/>
  <c r="N531" i="1"/>
  <c r="N544" i="1"/>
  <c r="N557" i="1"/>
  <c r="N570" i="1"/>
  <c r="N583" i="1"/>
  <c r="N596" i="1"/>
  <c r="N609" i="1"/>
  <c r="N622" i="1"/>
  <c r="N635" i="1"/>
  <c r="N648" i="1"/>
  <c r="N661" i="1"/>
  <c r="N674" i="1"/>
  <c r="N687" i="1"/>
  <c r="N700" i="1"/>
  <c r="N713" i="1"/>
  <c r="N726" i="1"/>
  <c r="N739" i="1"/>
  <c r="N752" i="1"/>
  <c r="N765" i="1"/>
  <c r="N778" i="1"/>
  <c r="N791" i="1"/>
  <c r="N804" i="1"/>
  <c r="N817" i="1"/>
  <c r="N830" i="1"/>
  <c r="N843" i="1"/>
  <c r="N856" i="1"/>
  <c r="N869" i="1"/>
  <c r="N882" i="1"/>
  <c r="N895" i="1"/>
  <c r="N908" i="1"/>
  <c r="N921" i="1"/>
  <c r="N934" i="1"/>
  <c r="N947" i="1"/>
  <c r="N960" i="1"/>
  <c r="N973" i="1"/>
  <c r="N986" i="1"/>
  <c r="N999" i="1"/>
  <c r="N1012" i="1"/>
  <c r="N1025" i="1"/>
  <c r="N1038" i="1"/>
  <c r="N1051" i="1"/>
  <c r="N1064" i="1"/>
  <c r="N1077" i="1"/>
  <c r="N1090" i="1"/>
  <c r="N1103" i="1"/>
  <c r="N1116" i="1"/>
  <c r="N1129" i="1"/>
  <c r="N1142" i="1"/>
  <c r="N1155" i="1"/>
  <c r="N1168" i="1"/>
  <c r="N1181" i="1"/>
  <c r="N1194" i="1"/>
  <c r="N1207" i="1"/>
  <c r="N1220" i="1"/>
  <c r="N1233" i="1"/>
  <c r="N1246" i="1"/>
  <c r="N1259" i="1"/>
  <c r="N1272" i="1"/>
  <c r="N1285" i="1"/>
  <c r="N1298" i="1"/>
  <c r="N1311" i="1"/>
  <c r="N1324" i="1"/>
  <c r="N1337" i="1"/>
  <c r="N1350" i="1"/>
  <c r="N1363" i="1"/>
  <c r="N1376" i="1"/>
  <c r="N1389" i="1"/>
  <c r="N1402" i="1"/>
  <c r="N1415" i="1"/>
  <c r="N1428" i="1"/>
  <c r="N1441" i="1"/>
  <c r="N1454" i="1"/>
  <c r="N1467" i="1"/>
  <c r="N1480" i="1"/>
  <c r="N1493" i="1"/>
  <c r="N1506" i="1"/>
  <c r="N1519" i="1"/>
  <c r="N1532" i="1"/>
  <c r="N1545" i="1"/>
  <c r="N1558" i="1"/>
  <c r="N1571" i="1"/>
  <c r="N1584" i="1"/>
  <c r="N1597" i="1"/>
  <c r="N1610" i="1"/>
  <c r="N1623" i="1"/>
  <c r="N1636" i="1"/>
  <c r="N1649" i="1"/>
  <c r="N1662" i="1"/>
  <c r="N1675" i="1"/>
  <c r="N1688" i="1"/>
  <c r="N1701" i="1"/>
  <c r="N1714" i="1"/>
  <c r="N1727" i="1"/>
  <c r="N1740" i="1"/>
  <c r="N1753" i="1"/>
  <c r="N1766" i="1"/>
  <c r="N1779" i="1"/>
  <c r="N1792" i="1"/>
  <c r="N1805" i="1"/>
  <c r="N1818" i="1"/>
  <c r="N1831" i="1"/>
  <c r="N1844" i="1"/>
  <c r="N1857" i="1"/>
  <c r="N1870" i="1"/>
  <c r="N1883" i="1"/>
  <c r="N1896" i="1"/>
  <c r="N1909" i="1"/>
  <c r="N1922" i="1"/>
  <c r="N1935" i="1"/>
  <c r="N1948" i="1"/>
  <c r="N1961" i="1"/>
  <c r="N1974" i="1"/>
  <c r="N1987" i="1"/>
  <c r="N2000" i="1"/>
  <c r="N2013" i="1"/>
  <c r="N2026" i="1"/>
  <c r="N2039" i="1"/>
  <c r="N2052" i="1"/>
  <c r="N2065" i="1"/>
  <c r="N2078" i="1"/>
  <c r="N2091" i="1"/>
  <c r="N2104" i="1"/>
  <c r="N2117" i="1"/>
  <c r="N2130" i="1"/>
  <c r="N2143" i="1"/>
  <c r="N2156" i="1"/>
  <c r="N2169" i="1"/>
  <c r="N2182" i="1"/>
  <c r="N2195" i="1"/>
  <c r="N2208" i="1"/>
  <c r="N2221" i="1"/>
  <c r="N2234" i="1"/>
  <c r="N2247" i="1"/>
  <c r="N2260" i="1"/>
  <c r="N2273" i="1"/>
  <c r="N2286" i="1"/>
  <c r="N2299" i="1"/>
  <c r="N2312" i="1"/>
  <c r="N2325" i="1"/>
  <c r="N2338" i="1"/>
  <c r="N2351" i="1"/>
  <c r="N2364" i="1"/>
  <c r="N2377" i="1"/>
  <c r="N2390" i="1"/>
  <c r="N2403" i="1"/>
  <c r="N2416" i="1"/>
  <c r="N2429" i="1"/>
  <c r="N2442" i="1"/>
  <c r="N2455" i="1"/>
  <c r="N2468" i="1"/>
  <c r="N2481" i="1"/>
  <c r="N2494" i="1"/>
  <c r="N2507" i="1"/>
  <c r="N2520" i="1"/>
  <c r="N2533" i="1"/>
  <c r="N2546" i="1"/>
  <c r="N2559" i="1"/>
  <c r="N2572" i="1"/>
  <c r="N2585" i="1"/>
  <c r="N2598" i="1"/>
  <c r="N2611" i="1"/>
  <c r="N2624" i="1"/>
  <c r="N2637" i="1"/>
  <c r="N2650" i="1"/>
  <c r="N2663" i="1"/>
  <c r="N2676" i="1"/>
  <c r="N2689" i="1"/>
  <c r="N2702" i="1"/>
  <c r="N2715" i="1"/>
  <c r="N2728" i="1"/>
  <c r="N2741" i="1"/>
  <c r="N2754" i="1"/>
  <c r="N2767" i="1"/>
  <c r="N2780" i="1"/>
  <c r="N2793" i="1"/>
  <c r="N2806" i="1"/>
  <c r="N2819" i="1"/>
  <c r="N2832" i="1"/>
  <c r="N2845" i="1"/>
  <c r="N2858" i="1"/>
  <c r="N2871" i="1"/>
  <c r="N2884" i="1"/>
  <c r="N2897" i="1"/>
  <c r="N2910" i="1"/>
  <c r="N2923" i="1"/>
  <c r="N2936" i="1"/>
  <c r="N2949" i="1"/>
  <c r="N2962" i="1"/>
  <c r="N2975" i="1"/>
  <c r="N2988" i="1"/>
  <c r="N3001" i="1"/>
  <c r="N3014" i="1"/>
  <c r="N3027" i="1"/>
  <c r="N3040" i="1"/>
  <c r="N3053" i="1"/>
  <c r="N3066" i="1"/>
  <c r="N3079" i="1"/>
  <c r="N3092" i="1"/>
  <c r="N3105" i="1"/>
  <c r="N3118" i="1"/>
  <c r="N3131" i="1"/>
  <c r="N3144" i="1"/>
  <c r="N3157" i="1"/>
  <c r="N3170" i="1"/>
  <c r="N3183" i="1"/>
  <c r="N3196" i="1"/>
  <c r="N3209" i="1"/>
  <c r="N3222" i="1"/>
  <c r="N3235" i="1"/>
  <c r="N3248" i="1"/>
  <c r="N3261" i="1"/>
  <c r="N12" i="1"/>
  <c r="N25" i="1"/>
  <c r="N38" i="1"/>
  <c r="N51" i="1"/>
  <c r="N64" i="1"/>
  <c r="N77" i="1"/>
  <c r="N90" i="1"/>
  <c r="N103" i="1"/>
  <c r="N116" i="1"/>
  <c r="N129" i="1"/>
  <c r="N142" i="1"/>
  <c r="N155" i="1"/>
  <c r="N168" i="1"/>
  <c r="N181" i="1"/>
  <c r="N194" i="1"/>
  <c r="N207" i="1"/>
  <c r="N220" i="1"/>
  <c r="N233" i="1"/>
  <c r="N246" i="1"/>
  <c r="N259" i="1"/>
  <c r="N272" i="1"/>
  <c r="N285" i="1"/>
  <c r="N298" i="1"/>
  <c r="N311" i="1"/>
  <c r="N324" i="1"/>
  <c r="N337" i="1"/>
  <c r="N350" i="1"/>
  <c r="N363" i="1"/>
  <c r="N376" i="1"/>
  <c r="N389" i="1"/>
  <c r="N402" i="1"/>
  <c r="N415" i="1"/>
  <c r="N428" i="1"/>
  <c r="N441" i="1"/>
  <c r="N454" i="1"/>
  <c r="N467" i="1"/>
  <c r="N480" i="1"/>
  <c r="N493" i="1"/>
  <c r="N506" i="1"/>
  <c r="N519" i="1"/>
  <c r="N532" i="1"/>
  <c r="N545" i="1"/>
  <c r="N558" i="1"/>
  <c r="N571" i="1"/>
  <c r="N584" i="1"/>
  <c r="N597" i="1"/>
  <c r="N610" i="1"/>
  <c r="N623" i="1"/>
  <c r="N636" i="1"/>
  <c r="N649" i="1"/>
  <c r="N662" i="1"/>
  <c r="N675" i="1"/>
  <c r="N688" i="1"/>
  <c r="N701" i="1"/>
  <c r="N714" i="1"/>
  <c r="N727" i="1"/>
  <c r="N740" i="1"/>
  <c r="N753" i="1"/>
  <c r="N766" i="1"/>
  <c r="N779" i="1"/>
  <c r="N792" i="1"/>
  <c r="N805" i="1"/>
  <c r="N818" i="1"/>
  <c r="N831" i="1"/>
  <c r="N844" i="1"/>
  <c r="N857" i="1"/>
  <c r="N870" i="1"/>
  <c r="N883" i="1"/>
  <c r="N896" i="1"/>
  <c r="N909" i="1"/>
  <c r="N922" i="1"/>
  <c r="N935" i="1"/>
  <c r="N948" i="1"/>
  <c r="N961" i="1"/>
  <c r="N974" i="1"/>
  <c r="N987" i="1"/>
  <c r="N1000" i="1"/>
  <c r="N1013" i="1"/>
  <c r="N1026" i="1"/>
  <c r="N1039" i="1"/>
  <c r="N1052" i="1"/>
  <c r="N1065" i="1"/>
  <c r="N1078" i="1"/>
  <c r="N1091" i="1"/>
  <c r="N1104" i="1"/>
  <c r="N1117" i="1"/>
  <c r="N1130" i="1"/>
  <c r="N1143" i="1"/>
  <c r="N1156" i="1"/>
  <c r="N1169" i="1"/>
  <c r="N1182" i="1"/>
  <c r="N1195" i="1"/>
  <c r="N1208" i="1"/>
  <c r="N1221" i="1"/>
  <c r="N1234" i="1"/>
  <c r="N1247" i="1"/>
  <c r="N1260" i="1"/>
  <c r="N1273" i="1"/>
  <c r="N1286" i="1"/>
  <c r="N1299" i="1"/>
  <c r="N1312" i="1"/>
  <c r="N1325" i="1"/>
  <c r="N1338" i="1"/>
  <c r="N1351" i="1"/>
  <c r="N1364" i="1"/>
  <c r="N1377" i="1"/>
  <c r="N1390" i="1"/>
  <c r="N1403" i="1"/>
  <c r="N1416" i="1"/>
  <c r="N1429" i="1"/>
  <c r="N1442" i="1"/>
  <c r="N1455" i="1"/>
  <c r="N1468" i="1"/>
  <c r="N1481" i="1"/>
  <c r="N1494" i="1"/>
  <c r="N1507" i="1"/>
  <c r="N1520" i="1"/>
  <c r="N1533" i="1"/>
  <c r="N1546" i="1"/>
  <c r="N1559" i="1"/>
  <c r="N1572" i="1"/>
  <c r="N1585" i="1"/>
  <c r="N1598" i="1"/>
  <c r="N1611" i="1"/>
  <c r="N1624" i="1"/>
  <c r="N1637" i="1"/>
  <c r="N1650" i="1"/>
  <c r="N1663" i="1"/>
  <c r="N1676" i="1"/>
  <c r="N1689" i="1"/>
  <c r="N1702" i="1"/>
  <c r="N1715" i="1"/>
  <c r="N1728" i="1"/>
  <c r="N1741" i="1"/>
  <c r="N1754" i="1"/>
  <c r="N1767" i="1"/>
  <c r="N1780" i="1"/>
  <c r="N1793" i="1"/>
  <c r="N1806" i="1"/>
  <c r="N1819" i="1"/>
  <c r="N1832" i="1"/>
  <c r="N1845" i="1"/>
  <c r="N1858" i="1"/>
  <c r="N1871" i="1"/>
  <c r="N1884" i="1"/>
  <c r="N1897" i="1"/>
  <c r="N1910" i="1"/>
  <c r="N1923" i="1"/>
  <c r="N1936" i="1"/>
  <c r="N1949" i="1"/>
  <c r="N1962" i="1"/>
  <c r="N1975" i="1"/>
  <c r="N1988" i="1"/>
  <c r="N2001" i="1"/>
  <c r="N2014" i="1"/>
  <c r="N2027" i="1"/>
  <c r="N2040" i="1"/>
  <c r="N2053" i="1"/>
  <c r="N2066" i="1"/>
  <c r="N2079" i="1"/>
  <c r="N2092" i="1"/>
  <c r="N2105" i="1"/>
  <c r="N2118" i="1"/>
  <c r="N2131" i="1"/>
  <c r="N2144" i="1"/>
  <c r="N2157" i="1"/>
  <c r="N2170" i="1"/>
  <c r="N2183" i="1"/>
  <c r="N2196" i="1"/>
  <c r="N2209" i="1"/>
  <c r="N2222" i="1"/>
  <c r="N2235" i="1"/>
  <c r="N2248" i="1"/>
  <c r="N2261" i="1"/>
  <c r="N2274" i="1"/>
  <c r="N2287" i="1"/>
  <c r="N2300" i="1"/>
  <c r="N2313" i="1"/>
  <c r="N2326" i="1"/>
  <c r="N2339" i="1"/>
  <c r="N2352" i="1"/>
  <c r="N2365" i="1"/>
  <c r="N2378" i="1"/>
  <c r="N2391" i="1"/>
  <c r="N2404" i="1"/>
  <c r="N2417" i="1"/>
  <c r="N2430" i="1"/>
  <c r="N2443" i="1"/>
  <c r="N2456" i="1"/>
  <c r="N2469" i="1"/>
  <c r="N2482" i="1"/>
  <c r="N2495" i="1"/>
  <c r="N2508" i="1"/>
  <c r="N2521" i="1"/>
  <c r="N2534" i="1"/>
  <c r="N2547" i="1"/>
  <c r="N2560" i="1"/>
  <c r="N2573" i="1"/>
  <c r="N2586" i="1"/>
  <c r="N2599" i="1"/>
  <c r="N2612" i="1"/>
  <c r="N2625" i="1"/>
  <c r="N2638" i="1"/>
  <c r="N2651" i="1"/>
  <c r="N2664" i="1"/>
  <c r="N2677" i="1"/>
  <c r="N2690" i="1"/>
  <c r="N2703" i="1"/>
  <c r="N2716" i="1"/>
  <c r="N2729" i="1"/>
  <c r="N2742" i="1"/>
  <c r="N2755" i="1"/>
  <c r="N2768" i="1"/>
  <c r="N2781" i="1"/>
  <c r="N2794" i="1"/>
  <c r="N2807" i="1"/>
  <c r="N2820" i="1"/>
  <c r="N2833" i="1"/>
  <c r="N2846" i="1"/>
  <c r="N2859" i="1"/>
  <c r="N2872" i="1"/>
  <c r="N2885" i="1"/>
  <c r="N2898" i="1"/>
  <c r="N2911" i="1"/>
  <c r="N2924" i="1"/>
  <c r="N2937" i="1"/>
  <c r="N2950" i="1"/>
  <c r="N2963" i="1"/>
  <c r="N2976" i="1"/>
  <c r="N2989" i="1"/>
  <c r="N3002" i="1"/>
  <c r="N3015" i="1"/>
  <c r="N3028" i="1"/>
  <c r="N3041" i="1"/>
  <c r="N3054" i="1"/>
  <c r="N3067" i="1"/>
  <c r="N3080" i="1"/>
  <c r="N3093" i="1"/>
  <c r="N3106" i="1"/>
  <c r="N3119" i="1"/>
  <c r="N3132" i="1"/>
  <c r="N3145" i="1"/>
  <c r="N3158" i="1"/>
  <c r="N3171" i="1"/>
  <c r="N3184" i="1"/>
  <c r="N3197" i="1"/>
  <c r="N3210" i="1"/>
  <c r="N3223" i="1"/>
  <c r="N3236" i="1"/>
  <c r="N3249" i="1"/>
  <c r="N3262" i="1"/>
  <c r="N13" i="1"/>
  <c r="N26" i="1"/>
  <c r="N39" i="1"/>
  <c r="N52" i="1"/>
  <c r="N65" i="1"/>
  <c r="N78" i="1"/>
  <c r="N91" i="1"/>
  <c r="N104" i="1"/>
  <c r="N117" i="1"/>
  <c r="N130" i="1"/>
  <c r="N143" i="1"/>
  <c r="N156" i="1"/>
  <c r="N169" i="1"/>
  <c r="N182" i="1"/>
  <c r="N195" i="1"/>
  <c r="N208" i="1"/>
  <c r="N221" i="1"/>
  <c r="N234" i="1"/>
  <c r="N247" i="1"/>
  <c r="N260" i="1"/>
  <c r="N273" i="1"/>
  <c r="N286" i="1"/>
  <c r="N299" i="1"/>
  <c r="N312" i="1"/>
  <c r="N325" i="1"/>
  <c r="N338" i="1"/>
  <c r="N351" i="1"/>
  <c r="N364" i="1"/>
  <c r="N377" i="1"/>
  <c r="N390" i="1"/>
  <c r="N403" i="1"/>
  <c r="N416" i="1"/>
  <c r="N429" i="1"/>
  <c r="N442" i="1"/>
  <c r="N455" i="1"/>
  <c r="N468" i="1"/>
  <c r="N481" i="1"/>
  <c r="N494" i="1"/>
  <c r="N507" i="1"/>
  <c r="N520" i="1"/>
  <c r="N533" i="1"/>
  <c r="N546" i="1"/>
  <c r="N559" i="1"/>
  <c r="N572" i="1"/>
  <c r="N585" i="1"/>
  <c r="N598" i="1"/>
  <c r="N611" i="1"/>
  <c r="N624" i="1"/>
  <c r="N637" i="1"/>
  <c r="N650" i="1"/>
  <c r="N663" i="1"/>
  <c r="N676" i="1"/>
  <c r="N689" i="1"/>
  <c r="N702" i="1"/>
  <c r="N715" i="1"/>
  <c r="N728" i="1"/>
  <c r="N741" i="1"/>
  <c r="N754" i="1"/>
  <c r="N767" i="1"/>
  <c r="N780" i="1"/>
  <c r="N793" i="1"/>
  <c r="N806" i="1"/>
  <c r="N819" i="1"/>
  <c r="N832" i="1"/>
  <c r="N845" i="1"/>
  <c r="N858" i="1"/>
  <c r="N871" i="1"/>
  <c r="N884" i="1"/>
  <c r="N897" i="1"/>
  <c r="N910" i="1"/>
  <c r="N923" i="1"/>
  <c r="N936" i="1"/>
  <c r="N949" i="1"/>
  <c r="N962" i="1"/>
  <c r="N975" i="1"/>
  <c r="N988" i="1"/>
  <c r="N1001" i="1"/>
  <c r="N1014" i="1"/>
  <c r="N1027" i="1"/>
  <c r="N1040" i="1"/>
  <c r="N1053" i="1"/>
  <c r="N1066" i="1"/>
  <c r="N1079" i="1"/>
  <c r="N1092" i="1"/>
  <c r="N1105" i="1"/>
  <c r="N1118" i="1"/>
  <c r="N1131" i="1"/>
  <c r="N1144" i="1"/>
  <c r="N1157" i="1"/>
  <c r="N1170" i="1"/>
  <c r="N1183" i="1"/>
  <c r="N1196" i="1"/>
  <c r="N1209" i="1"/>
  <c r="N1222" i="1"/>
  <c r="N1235" i="1"/>
  <c r="N1248" i="1"/>
  <c r="N1261" i="1"/>
  <c r="N1274" i="1"/>
  <c r="N1287" i="1"/>
  <c r="N1300" i="1"/>
  <c r="N1313" i="1"/>
  <c r="N1326" i="1"/>
  <c r="N1339" i="1"/>
  <c r="N1352" i="1"/>
  <c r="N1365" i="1"/>
  <c r="N1378" i="1"/>
  <c r="N1391" i="1"/>
  <c r="N1404" i="1"/>
  <c r="N1417" i="1"/>
  <c r="N1430" i="1"/>
  <c r="N1443" i="1"/>
  <c r="N1456" i="1"/>
  <c r="N1469" i="1"/>
  <c r="N1482" i="1"/>
  <c r="N1495" i="1"/>
  <c r="N1508" i="1"/>
  <c r="N1521" i="1"/>
  <c r="N1534" i="1"/>
  <c r="N1547" i="1"/>
  <c r="N1560" i="1"/>
  <c r="N1573" i="1"/>
  <c r="N1586" i="1"/>
  <c r="N1599" i="1"/>
  <c r="N1612" i="1"/>
  <c r="N1625" i="1"/>
  <c r="N1638" i="1"/>
  <c r="N1651" i="1"/>
  <c r="N1664" i="1"/>
  <c r="N1677" i="1"/>
  <c r="N1690" i="1"/>
  <c r="N1703" i="1"/>
  <c r="N1716" i="1"/>
  <c r="N1729" i="1"/>
  <c r="N1742" i="1"/>
  <c r="N1755" i="1"/>
  <c r="N1768" i="1"/>
  <c r="N1781" i="1"/>
  <c r="N1794" i="1"/>
  <c r="N1807" i="1"/>
  <c r="N1820" i="1"/>
  <c r="N1833" i="1"/>
  <c r="N1846" i="1"/>
  <c r="N1859" i="1"/>
  <c r="N1872" i="1"/>
  <c r="N1885" i="1"/>
  <c r="N1898" i="1"/>
  <c r="N1911" i="1"/>
  <c r="N1924" i="1"/>
  <c r="N1937" i="1"/>
  <c r="N1950" i="1"/>
  <c r="N1963" i="1"/>
  <c r="N1976" i="1"/>
  <c r="N1989" i="1"/>
  <c r="N2002" i="1"/>
  <c r="N2015" i="1"/>
  <c r="N2028" i="1"/>
  <c r="N2041" i="1"/>
  <c r="N2054" i="1"/>
  <c r="N2067" i="1"/>
  <c r="N2080" i="1"/>
  <c r="N2093" i="1"/>
  <c r="N2106" i="1"/>
  <c r="N2119" i="1"/>
  <c r="N2132" i="1"/>
  <c r="N2145" i="1"/>
  <c r="N2158" i="1"/>
  <c r="N2171" i="1"/>
  <c r="N2184" i="1"/>
  <c r="N2197" i="1"/>
  <c r="N2210" i="1"/>
  <c r="N2223" i="1"/>
  <c r="N2236" i="1"/>
  <c r="N2249" i="1"/>
  <c r="N2262" i="1"/>
  <c r="N2275" i="1"/>
  <c r="N2288" i="1"/>
  <c r="N2301" i="1"/>
  <c r="N2314" i="1"/>
  <c r="N2327" i="1"/>
  <c r="N2340" i="1"/>
  <c r="N2353" i="1"/>
  <c r="N2366" i="1"/>
  <c r="N2379" i="1"/>
  <c r="N2392" i="1"/>
  <c r="N2405" i="1"/>
  <c r="N2418" i="1"/>
  <c r="N2431" i="1"/>
  <c r="N2444" i="1"/>
  <c r="N2457" i="1"/>
  <c r="N2470" i="1"/>
  <c r="N2483" i="1"/>
  <c r="N2496" i="1"/>
  <c r="N2509" i="1"/>
  <c r="N2522" i="1"/>
  <c r="N2535" i="1"/>
  <c r="N2548" i="1"/>
  <c r="N2561" i="1"/>
  <c r="N2574" i="1"/>
  <c r="N2587" i="1"/>
  <c r="N2600" i="1"/>
  <c r="N2613" i="1"/>
  <c r="N2626" i="1"/>
  <c r="N2639" i="1"/>
  <c r="N2652" i="1"/>
  <c r="N2665" i="1"/>
  <c r="N2678" i="1"/>
  <c r="N2691" i="1"/>
  <c r="N2704" i="1"/>
  <c r="N2717" i="1"/>
  <c r="N2730" i="1"/>
  <c r="N2743" i="1"/>
  <c r="N2756" i="1"/>
  <c r="N2769" i="1"/>
  <c r="N2782" i="1"/>
  <c r="N2795" i="1"/>
  <c r="N2808" i="1"/>
  <c r="N2821" i="1"/>
  <c r="N2834" i="1"/>
  <c r="N2847" i="1"/>
  <c r="N2860" i="1"/>
  <c r="N2873" i="1"/>
  <c r="N2886" i="1"/>
  <c r="N2899" i="1"/>
  <c r="N2912" i="1"/>
  <c r="N2925" i="1"/>
  <c r="N2938" i="1"/>
  <c r="N2951" i="1"/>
  <c r="N2964" i="1"/>
  <c r="N2977" i="1"/>
  <c r="N2990" i="1"/>
  <c r="N3003" i="1"/>
  <c r="N3016" i="1"/>
  <c r="N3029" i="1"/>
  <c r="N3042" i="1"/>
  <c r="N3055" i="1"/>
  <c r="N3068" i="1"/>
  <c r="N3081" i="1"/>
  <c r="N3094" i="1"/>
  <c r="N3107" i="1"/>
  <c r="N3120" i="1"/>
  <c r="N3133" i="1"/>
  <c r="N3146" i="1"/>
  <c r="N3159" i="1"/>
  <c r="N3172" i="1"/>
  <c r="N3185" i="1"/>
  <c r="N3198" i="1"/>
  <c r="N3211" i="1"/>
  <c r="N3224" i="1"/>
  <c r="N3237" i="1"/>
  <c r="N3250" i="1"/>
  <c r="N3263" i="1"/>
  <c r="N14" i="1"/>
  <c r="N27" i="1"/>
  <c r="N40" i="1"/>
  <c r="N53" i="1"/>
  <c r="N66" i="1"/>
  <c r="N79" i="1"/>
  <c r="N92" i="1"/>
  <c r="N105" i="1"/>
  <c r="N118" i="1"/>
  <c r="N131" i="1"/>
  <c r="N144" i="1"/>
  <c r="N157" i="1"/>
  <c r="N170" i="1"/>
  <c r="N183" i="1"/>
  <c r="N196" i="1"/>
  <c r="N209" i="1"/>
  <c r="N222" i="1"/>
  <c r="N235" i="1"/>
  <c r="N248" i="1"/>
  <c r="N261" i="1"/>
  <c r="N274" i="1"/>
  <c r="N287" i="1"/>
  <c r="N300" i="1"/>
  <c r="N313" i="1"/>
  <c r="N326" i="1"/>
  <c r="N339" i="1"/>
  <c r="N352" i="1"/>
  <c r="N365" i="1"/>
  <c r="N378" i="1"/>
  <c r="N391" i="1"/>
  <c r="N404" i="1"/>
  <c r="N417" i="1"/>
  <c r="N430" i="1"/>
  <c r="N443" i="1"/>
  <c r="N456" i="1"/>
  <c r="N469" i="1"/>
  <c r="N482" i="1"/>
  <c r="N495" i="1"/>
  <c r="N508" i="1"/>
  <c r="N521" i="1"/>
  <c r="N534" i="1"/>
  <c r="N547" i="1"/>
  <c r="N560" i="1"/>
  <c r="N573" i="1"/>
  <c r="N586" i="1"/>
  <c r="N599" i="1"/>
  <c r="N612" i="1"/>
  <c r="N625" i="1"/>
  <c r="N638" i="1"/>
  <c r="N651" i="1"/>
  <c r="N664" i="1"/>
  <c r="N677" i="1"/>
  <c r="N690" i="1"/>
  <c r="N703" i="1"/>
  <c r="N716" i="1"/>
  <c r="N729" i="1"/>
  <c r="N742" i="1"/>
  <c r="N755" i="1"/>
  <c r="N768" i="1"/>
  <c r="N781" i="1"/>
  <c r="N794" i="1"/>
  <c r="N807" i="1"/>
  <c r="N820" i="1"/>
  <c r="N833" i="1"/>
  <c r="N846" i="1"/>
  <c r="N859" i="1"/>
  <c r="N872" i="1"/>
  <c r="N885" i="1"/>
  <c r="N898" i="1"/>
  <c r="N911" i="1"/>
  <c r="N924" i="1"/>
  <c r="N937" i="1"/>
  <c r="N950" i="1"/>
  <c r="N963" i="1"/>
  <c r="N976" i="1"/>
  <c r="N989" i="1"/>
  <c r="N1002" i="1"/>
  <c r="N1015" i="1"/>
  <c r="N1028" i="1"/>
  <c r="N1041" i="1"/>
  <c r="N1054" i="1"/>
  <c r="N1067" i="1"/>
  <c r="N1080" i="1"/>
  <c r="N1093" i="1"/>
  <c r="N1106" i="1"/>
  <c r="N1119" i="1"/>
  <c r="N1132" i="1"/>
  <c r="N1145" i="1"/>
  <c r="N1158" i="1"/>
  <c r="N1171" i="1"/>
  <c r="N1184" i="1"/>
  <c r="N1197" i="1"/>
  <c r="N1210" i="1"/>
  <c r="N1223" i="1"/>
  <c r="N1236" i="1"/>
  <c r="N1249" i="1"/>
  <c r="N1262" i="1"/>
  <c r="N1275" i="1"/>
  <c r="N1288" i="1"/>
  <c r="N1301" i="1"/>
  <c r="N1314" i="1"/>
  <c r="N1327" i="1"/>
  <c r="N1340" i="1"/>
  <c r="N1353" i="1"/>
  <c r="N1366" i="1"/>
  <c r="N1379" i="1"/>
  <c r="N1392" i="1"/>
  <c r="N1405" i="1"/>
  <c r="N1418" i="1"/>
  <c r="N1431" i="1"/>
  <c r="N1444" i="1"/>
  <c r="N1457" i="1"/>
  <c r="N1470" i="1"/>
  <c r="N1483" i="1"/>
  <c r="N1496" i="1"/>
  <c r="N1509" i="1"/>
  <c r="N1522" i="1"/>
  <c r="N1535" i="1"/>
  <c r="N1548" i="1"/>
  <c r="N1561" i="1"/>
  <c r="N1574" i="1"/>
  <c r="N1587" i="1"/>
  <c r="N1600" i="1"/>
  <c r="N1613" i="1"/>
  <c r="N1626" i="1"/>
  <c r="N1639" i="1"/>
  <c r="N1652" i="1"/>
  <c r="N1665" i="1"/>
  <c r="N1678" i="1"/>
  <c r="N1691" i="1"/>
  <c r="N1704" i="1"/>
  <c r="N1717" i="1"/>
  <c r="N1730" i="1"/>
  <c r="N1743" i="1"/>
  <c r="N1756" i="1"/>
  <c r="N1769" i="1"/>
  <c r="N1782" i="1"/>
  <c r="N1795" i="1"/>
  <c r="N1808" i="1"/>
  <c r="N1821" i="1"/>
  <c r="N1834" i="1"/>
  <c r="N1847" i="1"/>
  <c r="N1860" i="1"/>
  <c r="N1873" i="1"/>
  <c r="N1886" i="1"/>
  <c r="N1899" i="1"/>
  <c r="N1912" i="1"/>
  <c r="N1925" i="1"/>
  <c r="N1938" i="1"/>
  <c r="N1951" i="1"/>
  <c r="N1964" i="1"/>
  <c r="N1977" i="1"/>
  <c r="N1990" i="1"/>
  <c r="N2003" i="1"/>
  <c r="N2016" i="1"/>
  <c r="N2029" i="1"/>
  <c r="N2042" i="1"/>
  <c r="N2055" i="1"/>
  <c r="N2068" i="1"/>
  <c r="N2081" i="1"/>
  <c r="N2094" i="1"/>
  <c r="N2107" i="1"/>
  <c r="N2120" i="1"/>
  <c r="N2133" i="1"/>
  <c r="N2146" i="1"/>
  <c r="N2159" i="1"/>
  <c r="N2172" i="1"/>
  <c r="N2185" i="1"/>
  <c r="N2198" i="1"/>
  <c r="N2211" i="1"/>
  <c r="N2224" i="1"/>
  <c r="N2237" i="1"/>
  <c r="N2250" i="1"/>
  <c r="N2263" i="1"/>
  <c r="N2276" i="1"/>
  <c r="N2289" i="1"/>
  <c r="N2302" i="1"/>
  <c r="N2315" i="1"/>
  <c r="N2328" i="1"/>
  <c r="N2341" i="1"/>
  <c r="N2354" i="1"/>
  <c r="N2367" i="1"/>
  <c r="N2380" i="1"/>
  <c r="N2393" i="1"/>
  <c r="N2406" i="1"/>
  <c r="N2419" i="1"/>
  <c r="N2432" i="1"/>
  <c r="N2445" i="1"/>
  <c r="N2458" i="1"/>
  <c r="N2471" i="1"/>
  <c r="N2484" i="1"/>
  <c r="N2497" i="1"/>
  <c r="N2510" i="1"/>
  <c r="N2523" i="1"/>
  <c r="N2536" i="1"/>
  <c r="N2549" i="1"/>
  <c r="N2562" i="1"/>
  <c r="N2575" i="1"/>
  <c r="N2588" i="1"/>
  <c r="N2601" i="1"/>
  <c r="N2614" i="1"/>
  <c r="N2627" i="1"/>
  <c r="N2640" i="1"/>
  <c r="N2653" i="1"/>
  <c r="N2666" i="1"/>
  <c r="N2679" i="1"/>
  <c r="N2692" i="1"/>
  <c r="N2705" i="1"/>
  <c r="N2718" i="1"/>
  <c r="N2731" i="1"/>
  <c r="N2744" i="1"/>
  <c r="N2757" i="1"/>
  <c r="N2770" i="1"/>
  <c r="N2783" i="1"/>
  <c r="N2796" i="1"/>
  <c r="N2809" i="1"/>
  <c r="N2822" i="1"/>
  <c r="N2835" i="1"/>
  <c r="N2848" i="1"/>
  <c r="N2861" i="1"/>
  <c r="N2874" i="1"/>
  <c r="N2887" i="1"/>
  <c r="N2900" i="1"/>
  <c r="N2913" i="1"/>
  <c r="N2926" i="1"/>
  <c r="N2939" i="1"/>
  <c r="N2952" i="1"/>
  <c r="N2965" i="1"/>
  <c r="N2978" i="1"/>
  <c r="N2991" i="1"/>
  <c r="N3004" i="1"/>
  <c r="N3017" i="1"/>
  <c r="N3030" i="1"/>
  <c r="N3043" i="1"/>
  <c r="N3056" i="1"/>
  <c r="N3069" i="1"/>
  <c r="N3082" i="1"/>
  <c r="N3095" i="1"/>
  <c r="N3108" i="1"/>
  <c r="N3121" i="1"/>
  <c r="N3134" i="1"/>
  <c r="N3147" i="1"/>
  <c r="N3160" i="1"/>
  <c r="N3173" i="1"/>
  <c r="N3186" i="1"/>
  <c r="N3199" i="1"/>
  <c r="N3212" i="1"/>
  <c r="N3225" i="1"/>
  <c r="N3238" i="1"/>
  <c r="N3251" i="1"/>
  <c r="N3264" i="1"/>
  <c r="L2" i="1"/>
  <c r="L15" i="1"/>
  <c r="L28" i="1"/>
  <c r="L41" i="1"/>
  <c r="L54" i="1"/>
  <c r="L67" i="1"/>
  <c r="L80" i="1"/>
  <c r="L93" i="1"/>
  <c r="L106" i="1"/>
  <c r="L119" i="1"/>
  <c r="L132" i="1"/>
  <c r="L145" i="1"/>
  <c r="L158" i="1"/>
  <c r="L171" i="1"/>
  <c r="L184" i="1"/>
  <c r="L197" i="1"/>
  <c r="L210" i="1"/>
  <c r="L223" i="1"/>
  <c r="L236" i="1"/>
  <c r="L249" i="1"/>
  <c r="L262" i="1"/>
  <c r="L275" i="1"/>
  <c r="L288" i="1"/>
  <c r="L301" i="1"/>
  <c r="L314" i="1"/>
  <c r="L327" i="1"/>
  <c r="L340" i="1"/>
  <c r="L353" i="1"/>
  <c r="L366" i="1"/>
  <c r="L379" i="1"/>
  <c r="L392" i="1"/>
  <c r="L405" i="1"/>
  <c r="L418" i="1"/>
  <c r="L431" i="1"/>
  <c r="L444" i="1"/>
  <c r="L457" i="1"/>
  <c r="L470" i="1"/>
  <c r="L483" i="1"/>
  <c r="L496" i="1"/>
  <c r="L509" i="1"/>
  <c r="L522" i="1"/>
  <c r="L535" i="1"/>
  <c r="L548" i="1"/>
  <c r="L561" i="1"/>
  <c r="L574" i="1"/>
  <c r="L587" i="1"/>
  <c r="L600" i="1"/>
  <c r="L613" i="1"/>
  <c r="L626" i="1"/>
  <c r="L639" i="1"/>
  <c r="L652" i="1"/>
  <c r="L665" i="1"/>
  <c r="L678" i="1"/>
  <c r="L691" i="1"/>
  <c r="L704" i="1"/>
  <c r="L717" i="1"/>
  <c r="L730" i="1"/>
  <c r="L743" i="1"/>
  <c r="L756" i="1"/>
  <c r="L769" i="1"/>
  <c r="L782" i="1"/>
  <c r="L795" i="1"/>
  <c r="L808" i="1"/>
  <c r="L821" i="1"/>
  <c r="L834" i="1"/>
  <c r="L847" i="1"/>
  <c r="L860" i="1"/>
  <c r="L873" i="1"/>
  <c r="L886" i="1"/>
  <c r="L899" i="1"/>
  <c r="L912" i="1"/>
  <c r="L925" i="1"/>
  <c r="L938" i="1"/>
  <c r="L951" i="1"/>
  <c r="L964" i="1"/>
  <c r="L977" i="1"/>
  <c r="L990" i="1"/>
  <c r="L1003" i="1"/>
  <c r="L1016" i="1"/>
  <c r="L1029" i="1"/>
  <c r="L1042" i="1"/>
  <c r="L1055" i="1"/>
  <c r="L1068" i="1"/>
  <c r="L1081" i="1"/>
  <c r="L1094" i="1"/>
  <c r="L1107" i="1"/>
  <c r="L1120" i="1"/>
  <c r="L1133" i="1"/>
  <c r="L1146" i="1"/>
  <c r="L1159" i="1"/>
  <c r="L1172" i="1"/>
  <c r="L1185" i="1"/>
  <c r="L1198" i="1"/>
  <c r="L1211" i="1"/>
  <c r="L1224" i="1"/>
  <c r="L1237" i="1"/>
  <c r="L1250" i="1"/>
  <c r="L1263" i="1"/>
  <c r="L1276" i="1"/>
  <c r="L1289" i="1"/>
  <c r="L1302" i="1"/>
  <c r="L1315" i="1"/>
  <c r="L1328" i="1"/>
  <c r="L1341" i="1"/>
  <c r="L1354" i="1"/>
  <c r="L1367" i="1"/>
  <c r="L1380" i="1"/>
  <c r="L1393" i="1"/>
  <c r="L1406" i="1"/>
  <c r="L1419" i="1"/>
  <c r="L1432" i="1"/>
  <c r="L1445" i="1"/>
  <c r="L1458" i="1"/>
  <c r="L1471" i="1"/>
  <c r="L1484" i="1"/>
  <c r="L1497" i="1"/>
  <c r="L1510" i="1"/>
  <c r="L1523" i="1"/>
  <c r="L1536" i="1"/>
  <c r="L1549" i="1"/>
  <c r="L1562" i="1"/>
  <c r="L1575" i="1"/>
  <c r="L1588" i="1"/>
  <c r="L1601" i="1"/>
  <c r="L1614" i="1"/>
  <c r="L1627" i="1"/>
  <c r="L1640" i="1"/>
  <c r="L1653" i="1"/>
  <c r="L1666" i="1"/>
  <c r="L1679" i="1"/>
  <c r="L1692" i="1"/>
  <c r="L1705" i="1"/>
  <c r="L1718" i="1"/>
  <c r="L1731" i="1"/>
  <c r="L1744" i="1"/>
  <c r="L1757" i="1"/>
  <c r="L1770" i="1"/>
  <c r="L1783" i="1"/>
  <c r="L1796" i="1"/>
  <c r="L1809" i="1"/>
  <c r="L1822" i="1"/>
  <c r="L1835" i="1"/>
  <c r="L1848" i="1"/>
  <c r="L1861" i="1"/>
  <c r="L1874" i="1"/>
  <c r="L1887" i="1"/>
  <c r="L1900" i="1"/>
  <c r="L1913" i="1"/>
  <c r="L1926" i="1"/>
  <c r="L1939" i="1"/>
  <c r="L1952" i="1"/>
  <c r="L1965" i="1"/>
  <c r="L1978" i="1"/>
  <c r="L1991" i="1"/>
  <c r="L2004" i="1"/>
  <c r="L2017" i="1"/>
  <c r="L2030" i="1"/>
  <c r="L2043" i="1"/>
  <c r="L2056" i="1"/>
  <c r="L2069" i="1"/>
  <c r="L2082" i="1"/>
  <c r="L2095" i="1"/>
  <c r="L2108" i="1"/>
  <c r="L2121" i="1"/>
  <c r="L2134" i="1"/>
  <c r="L2147" i="1"/>
  <c r="L2160" i="1"/>
  <c r="L2173" i="1"/>
  <c r="L2186" i="1"/>
  <c r="L2199" i="1"/>
  <c r="L2212" i="1"/>
  <c r="L2225" i="1"/>
  <c r="L2238" i="1"/>
  <c r="L2251" i="1"/>
  <c r="L2264" i="1"/>
  <c r="L2277" i="1"/>
  <c r="L2290" i="1"/>
  <c r="L2303" i="1"/>
  <c r="L2316" i="1"/>
  <c r="L2329" i="1"/>
  <c r="L2342" i="1"/>
  <c r="L2355" i="1"/>
  <c r="L2368" i="1"/>
  <c r="L2381" i="1"/>
  <c r="L2394" i="1"/>
  <c r="L2407" i="1"/>
  <c r="L2420" i="1"/>
  <c r="L2433" i="1"/>
  <c r="L2446" i="1"/>
  <c r="L2459" i="1"/>
  <c r="L2472" i="1"/>
  <c r="L2485" i="1"/>
  <c r="L2498" i="1"/>
  <c r="L2511" i="1"/>
  <c r="L2524" i="1"/>
  <c r="L2537" i="1"/>
  <c r="L2550" i="1"/>
  <c r="L2563" i="1"/>
  <c r="L2576" i="1"/>
  <c r="L2589" i="1"/>
  <c r="L2602" i="1"/>
  <c r="L2615" i="1"/>
  <c r="L2628" i="1"/>
  <c r="L2641" i="1"/>
  <c r="L2654" i="1"/>
  <c r="L2667" i="1"/>
  <c r="L2680" i="1"/>
  <c r="L2693" i="1"/>
  <c r="L2706" i="1"/>
  <c r="L2719" i="1"/>
  <c r="L2732" i="1"/>
  <c r="L2745" i="1"/>
  <c r="L2758" i="1"/>
  <c r="L2771" i="1"/>
  <c r="L2784" i="1"/>
  <c r="L2797" i="1"/>
  <c r="L2810" i="1"/>
  <c r="L2823" i="1"/>
  <c r="L2836" i="1"/>
  <c r="L2849" i="1"/>
  <c r="L2862" i="1"/>
  <c r="L2875" i="1"/>
  <c r="L2888" i="1"/>
  <c r="L2901" i="1"/>
  <c r="L2914" i="1"/>
  <c r="L2927" i="1"/>
  <c r="L2940" i="1"/>
  <c r="L2953" i="1"/>
  <c r="L2966" i="1"/>
  <c r="L2979" i="1"/>
  <c r="L2992" i="1"/>
  <c r="L3005" i="1"/>
  <c r="L3018" i="1"/>
  <c r="L3031" i="1"/>
  <c r="L3044" i="1"/>
  <c r="L3057" i="1"/>
  <c r="L3070" i="1"/>
  <c r="L3083" i="1"/>
  <c r="L3096" i="1"/>
  <c r="L3109" i="1"/>
  <c r="L3122" i="1"/>
  <c r="L3135" i="1"/>
  <c r="L3148" i="1"/>
  <c r="L3161" i="1"/>
  <c r="L3174" i="1"/>
  <c r="L3187" i="1"/>
  <c r="L3200" i="1"/>
  <c r="L3213" i="1"/>
  <c r="L3226" i="1"/>
  <c r="L3239" i="1"/>
  <c r="L3252" i="1"/>
  <c r="L3" i="1"/>
  <c r="L16" i="1"/>
  <c r="L29" i="1"/>
  <c r="L42" i="1"/>
  <c r="L55" i="1"/>
  <c r="L68" i="1"/>
  <c r="L81" i="1"/>
  <c r="L94" i="1"/>
  <c r="L107" i="1"/>
  <c r="L120" i="1"/>
  <c r="L133" i="1"/>
  <c r="L146" i="1"/>
  <c r="L159" i="1"/>
  <c r="L172" i="1"/>
  <c r="L185" i="1"/>
  <c r="L198" i="1"/>
  <c r="L211" i="1"/>
  <c r="L224" i="1"/>
  <c r="L237" i="1"/>
  <c r="L250" i="1"/>
  <c r="L263" i="1"/>
  <c r="L276" i="1"/>
  <c r="L289" i="1"/>
  <c r="L302" i="1"/>
  <c r="L315" i="1"/>
  <c r="L328" i="1"/>
  <c r="L341" i="1"/>
  <c r="L354" i="1"/>
  <c r="L367" i="1"/>
  <c r="L380" i="1"/>
  <c r="L393" i="1"/>
  <c r="L406" i="1"/>
  <c r="L419" i="1"/>
  <c r="L432" i="1"/>
  <c r="L445" i="1"/>
  <c r="L458" i="1"/>
  <c r="L471" i="1"/>
  <c r="L484" i="1"/>
  <c r="L497" i="1"/>
  <c r="L510" i="1"/>
  <c r="L523" i="1"/>
  <c r="L536" i="1"/>
  <c r="L549" i="1"/>
  <c r="L562" i="1"/>
  <c r="L575" i="1"/>
  <c r="L588" i="1"/>
  <c r="L601" i="1"/>
  <c r="L614" i="1"/>
  <c r="L627" i="1"/>
  <c r="L640" i="1"/>
  <c r="L653" i="1"/>
  <c r="L666" i="1"/>
  <c r="L679" i="1"/>
  <c r="L692" i="1"/>
  <c r="L705" i="1"/>
  <c r="L718" i="1"/>
  <c r="L731" i="1"/>
  <c r="L744" i="1"/>
  <c r="L757" i="1"/>
  <c r="L770" i="1"/>
  <c r="L783" i="1"/>
  <c r="L796" i="1"/>
  <c r="L809" i="1"/>
  <c r="L822" i="1"/>
  <c r="L835" i="1"/>
  <c r="L848" i="1"/>
  <c r="L861" i="1"/>
  <c r="L874" i="1"/>
  <c r="L887" i="1"/>
  <c r="L900" i="1"/>
  <c r="L913" i="1"/>
  <c r="L926" i="1"/>
  <c r="L939" i="1"/>
  <c r="L952" i="1"/>
  <c r="L965" i="1"/>
  <c r="L978" i="1"/>
  <c r="L991" i="1"/>
  <c r="L1004" i="1"/>
  <c r="L1017" i="1"/>
  <c r="L1030" i="1"/>
  <c r="L1043" i="1"/>
  <c r="L1056" i="1"/>
  <c r="L1069" i="1"/>
  <c r="L1082" i="1"/>
  <c r="L1095" i="1"/>
  <c r="L1108" i="1"/>
  <c r="L1121" i="1"/>
  <c r="L1134" i="1"/>
  <c r="L1147" i="1"/>
  <c r="L1160" i="1"/>
  <c r="L1173" i="1"/>
  <c r="L1186" i="1"/>
  <c r="L1199" i="1"/>
  <c r="L1212" i="1"/>
  <c r="L1225" i="1"/>
  <c r="L1238" i="1"/>
  <c r="L1251" i="1"/>
  <c r="L1264" i="1"/>
  <c r="L1277" i="1"/>
  <c r="L1290" i="1"/>
  <c r="L1303" i="1"/>
  <c r="L1316" i="1"/>
  <c r="L1329" i="1"/>
  <c r="L1342" i="1"/>
  <c r="L1355" i="1"/>
  <c r="L1368" i="1"/>
  <c r="L1381" i="1"/>
  <c r="L1394" i="1"/>
  <c r="L1407" i="1"/>
  <c r="L1420" i="1"/>
  <c r="L1433" i="1"/>
  <c r="L1446" i="1"/>
  <c r="L1459" i="1"/>
  <c r="L1472" i="1"/>
  <c r="L1485" i="1"/>
  <c r="L1498" i="1"/>
  <c r="L1511" i="1"/>
  <c r="L1524" i="1"/>
  <c r="L1537" i="1"/>
  <c r="L1550" i="1"/>
  <c r="L1563" i="1"/>
  <c r="L1576" i="1"/>
  <c r="L1589" i="1"/>
  <c r="L1602" i="1"/>
  <c r="L1615" i="1"/>
  <c r="L1628" i="1"/>
  <c r="L1641" i="1"/>
  <c r="L1654" i="1"/>
  <c r="L1667" i="1"/>
  <c r="L1680" i="1"/>
  <c r="L1693" i="1"/>
  <c r="L1706" i="1"/>
  <c r="L1719" i="1"/>
  <c r="L1732" i="1"/>
  <c r="L1745" i="1"/>
  <c r="L1758" i="1"/>
  <c r="L1771" i="1"/>
  <c r="L1784" i="1"/>
  <c r="L1797" i="1"/>
  <c r="L1810" i="1"/>
  <c r="L1823" i="1"/>
  <c r="L1836" i="1"/>
  <c r="L1849" i="1"/>
  <c r="L1862" i="1"/>
  <c r="L1875" i="1"/>
  <c r="L1888" i="1"/>
  <c r="L1901" i="1"/>
  <c r="L1914" i="1"/>
  <c r="L1927" i="1"/>
  <c r="L1940" i="1"/>
  <c r="L1953" i="1"/>
  <c r="L1966" i="1"/>
  <c r="L1979" i="1"/>
  <c r="L1992" i="1"/>
  <c r="L2005" i="1"/>
  <c r="L2018" i="1"/>
  <c r="L2031" i="1"/>
  <c r="L2044" i="1"/>
  <c r="L2057" i="1"/>
  <c r="L2070" i="1"/>
  <c r="L2083" i="1"/>
  <c r="L2096" i="1"/>
  <c r="L2109" i="1"/>
  <c r="L2122" i="1"/>
  <c r="L2135" i="1"/>
  <c r="L2148" i="1"/>
  <c r="L2161" i="1"/>
  <c r="L2174" i="1"/>
  <c r="L2187" i="1"/>
  <c r="L2200" i="1"/>
  <c r="L2213" i="1"/>
  <c r="L2226" i="1"/>
  <c r="L2239" i="1"/>
  <c r="L2252" i="1"/>
  <c r="L2265" i="1"/>
  <c r="L2278" i="1"/>
  <c r="L2291" i="1"/>
  <c r="L2304" i="1"/>
  <c r="L2317" i="1"/>
  <c r="L2330" i="1"/>
  <c r="L2343" i="1"/>
  <c r="L2356" i="1"/>
  <c r="L2369" i="1"/>
  <c r="L2382" i="1"/>
  <c r="L2395" i="1"/>
  <c r="L2408" i="1"/>
  <c r="L2421" i="1"/>
  <c r="L2434" i="1"/>
  <c r="L2447" i="1"/>
  <c r="L2460" i="1"/>
  <c r="L2473" i="1"/>
  <c r="L2486" i="1"/>
  <c r="L2499" i="1"/>
  <c r="L2512" i="1"/>
  <c r="L2525" i="1"/>
  <c r="L2538" i="1"/>
  <c r="L2551" i="1"/>
  <c r="L2564" i="1"/>
  <c r="L2577" i="1"/>
  <c r="L2590" i="1"/>
  <c r="L2603" i="1"/>
  <c r="L2616" i="1"/>
  <c r="L2629" i="1"/>
  <c r="L2642" i="1"/>
  <c r="L2655" i="1"/>
  <c r="L2668" i="1"/>
  <c r="L2681" i="1"/>
  <c r="L2694" i="1"/>
  <c r="L2707" i="1"/>
  <c r="L2720" i="1"/>
  <c r="L2733" i="1"/>
  <c r="L2746" i="1"/>
  <c r="L2759" i="1"/>
  <c r="L2772" i="1"/>
  <c r="L2785" i="1"/>
  <c r="L2798" i="1"/>
  <c r="L2811" i="1"/>
  <c r="L2824" i="1"/>
  <c r="L2837" i="1"/>
  <c r="L2850" i="1"/>
  <c r="L2863" i="1"/>
  <c r="L2876" i="1"/>
  <c r="L2889" i="1"/>
  <c r="L2902" i="1"/>
  <c r="L2915" i="1"/>
  <c r="L2928" i="1"/>
  <c r="L2941" i="1"/>
  <c r="L2954" i="1"/>
  <c r="L2967" i="1"/>
  <c r="L2980" i="1"/>
  <c r="L2993" i="1"/>
  <c r="L3006" i="1"/>
  <c r="L3019" i="1"/>
  <c r="L3032" i="1"/>
  <c r="L3045" i="1"/>
  <c r="L3058" i="1"/>
  <c r="L3071" i="1"/>
  <c r="L3084" i="1"/>
  <c r="L3097" i="1"/>
  <c r="L3110" i="1"/>
  <c r="L3123" i="1"/>
  <c r="L3136" i="1"/>
  <c r="L3149" i="1"/>
  <c r="L3162" i="1"/>
  <c r="L3175" i="1"/>
  <c r="L3188" i="1"/>
  <c r="L3201" i="1"/>
  <c r="L3214" i="1"/>
  <c r="L3227" i="1"/>
  <c r="L3240" i="1"/>
  <c r="L3253" i="1"/>
  <c r="L4" i="1"/>
  <c r="L17" i="1"/>
  <c r="L30" i="1"/>
  <c r="L43" i="1"/>
  <c r="L56" i="1"/>
  <c r="L69" i="1"/>
  <c r="L82" i="1"/>
  <c r="L95" i="1"/>
  <c r="L108" i="1"/>
  <c r="L121" i="1"/>
  <c r="L134" i="1"/>
  <c r="L147" i="1"/>
  <c r="L160" i="1"/>
  <c r="L173" i="1"/>
  <c r="L186" i="1"/>
  <c r="L199" i="1"/>
  <c r="L212" i="1"/>
  <c r="L225" i="1"/>
  <c r="L238" i="1"/>
  <c r="L251" i="1"/>
  <c r="L264" i="1"/>
  <c r="L277" i="1"/>
  <c r="L290" i="1"/>
  <c r="L303" i="1"/>
  <c r="L316" i="1"/>
  <c r="L329" i="1"/>
  <c r="L342" i="1"/>
  <c r="L355" i="1"/>
  <c r="L368" i="1"/>
  <c r="L381" i="1"/>
  <c r="L394" i="1"/>
  <c r="L407" i="1"/>
  <c r="L420" i="1"/>
  <c r="L433" i="1"/>
  <c r="L446" i="1"/>
  <c r="L459" i="1"/>
  <c r="L472" i="1"/>
  <c r="L485" i="1"/>
  <c r="L498" i="1"/>
  <c r="L511" i="1"/>
  <c r="L524" i="1"/>
  <c r="L537" i="1"/>
  <c r="L550" i="1"/>
  <c r="L563" i="1"/>
  <c r="L576" i="1"/>
  <c r="L589" i="1"/>
  <c r="L602" i="1"/>
  <c r="L615" i="1"/>
  <c r="L628" i="1"/>
  <c r="L641" i="1"/>
  <c r="L654" i="1"/>
  <c r="L667" i="1"/>
  <c r="L680" i="1"/>
  <c r="L693" i="1"/>
  <c r="L706" i="1"/>
  <c r="L719" i="1"/>
  <c r="L732" i="1"/>
  <c r="L745" i="1"/>
  <c r="L758" i="1"/>
  <c r="L771" i="1"/>
  <c r="L784" i="1"/>
  <c r="L797" i="1"/>
  <c r="L810" i="1"/>
  <c r="L823" i="1"/>
  <c r="L836" i="1"/>
  <c r="L849" i="1"/>
  <c r="L862" i="1"/>
  <c r="L875" i="1"/>
  <c r="L888" i="1"/>
  <c r="L901" i="1"/>
  <c r="L914" i="1"/>
  <c r="L927" i="1"/>
  <c r="L940" i="1"/>
  <c r="L953" i="1"/>
  <c r="L966" i="1"/>
  <c r="L979" i="1"/>
  <c r="L992" i="1"/>
  <c r="L1005" i="1"/>
  <c r="L1018" i="1"/>
  <c r="L1031" i="1"/>
  <c r="L1044" i="1"/>
  <c r="L1057" i="1"/>
  <c r="L1070" i="1"/>
  <c r="L1083" i="1"/>
  <c r="L1096" i="1"/>
  <c r="L1109" i="1"/>
  <c r="L1122" i="1"/>
  <c r="L1135" i="1"/>
  <c r="L1148" i="1"/>
  <c r="L1161" i="1"/>
  <c r="L1174" i="1"/>
  <c r="L1187" i="1"/>
  <c r="L1200" i="1"/>
  <c r="L1213" i="1"/>
  <c r="L1226" i="1"/>
  <c r="L1239" i="1"/>
  <c r="L1252" i="1"/>
  <c r="L1265" i="1"/>
  <c r="L1278" i="1"/>
  <c r="L1291" i="1"/>
  <c r="L1304" i="1"/>
  <c r="L1317" i="1"/>
  <c r="L1330" i="1"/>
  <c r="L1343" i="1"/>
  <c r="L1356" i="1"/>
  <c r="L1369" i="1"/>
  <c r="L1382" i="1"/>
  <c r="L1395" i="1"/>
  <c r="L1408" i="1"/>
  <c r="L1421" i="1"/>
  <c r="L1434" i="1"/>
  <c r="L1447" i="1"/>
  <c r="L1460" i="1"/>
  <c r="L1473" i="1"/>
  <c r="L1486" i="1"/>
  <c r="L1499" i="1"/>
  <c r="L1512" i="1"/>
  <c r="L1525" i="1"/>
  <c r="L1538" i="1"/>
  <c r="L1551" i="1"/>
  <c r="L1564" i="1"/>
  <c r="L1577" i="1"/>
  <c r="L1590" i="1"/>
  <c r="L1603" i="1"/>
  <c r="L1616" i="1"/>
  <c r="L1629" i="1"/>
  <c r="L1642" i="1"/>
  <c r="L1655" i="1"/>
  <c r="L1668" i="1"/>
  <c r="L1681" i="1"/>
  <c r="L1694" i="1"/>
  <c r="L1707" i="1"/>
  <c r="L1720" i="1"/>
  <c r="L1733" i="1"/>
  <c r="L1746" i="1"/>
  <c r="L1759" i="1"/>
  <c r="L1772" i="1"/>
  <c r="L1785" i="1"/>
  <c r="L1798" i="1"/>
  <c r="L1811" i="1"/>
  <c r="L1824" i="1"/>
  <c r="L1837" i="1"/>
  <c r="L1850" i="1"/>
  <c r="L1863" i="1"/>
  <c r="L1876" i="1"/>
  <c r="L1889" i="1"/>
  <c r="L1902" i="1"/>
  <c r="L1915" i="1"/>
  <c r="L1928" i="1"/>
  <c r="L1941" i="1"/>
  <c r="L1954" i="1"/>
  <c r="L1967" i="1"/>
  <c r="L1980" i="1"/>
  <c r="L1993" i="1"/>
  <c r="L2006" i="1"/>
  <c r="L2019" i="1"/>
  <c r="L2032" i="1"/>
  <c r="L2045" i="1"/>
  <c r="L2058" i="1"/>
  <c r="L2071" i="1"/>
  <c r="L2084" i="1"/>
  <c r="L2097" i="1"/>
  <c r="L2110" i="1"/>
  <c r="L2123" i="1"/>
  <c r="L2136" i="1"/>
  <c r="L2149" i="1"/>
  <c r="L2162" i="1"/>
  <c r="L2175" i="1"/>
  <c r="L2188" i="1"/>
  <c r="L2201" i="1"/>
  <c r="L2214" i="1"/>
  <c r="L2227" i="1"/>
  <c r="L2240" i="1"/>
  <c r="L2253" i="1"/>
  <c r="L2266" i="1"/>
  <c r="L2279" i="1"/>
  <c r="L2292" i="1"/>
  <c r="L2305" i="1"/>
  <c r="L2318" i="1"/>
  <c r="L2331" i="1"/>
  <c r="L2344" i="1"/>
  <c r="L2357" i="1"/>
  <c r="L2370" i="1"/>
  <c r="L2383" i="1"/>
  <c r="L2396" i="1"/>
  <c r="L2409" i="1"/>
  <c r="L2422" i="1"/>
  <c r="L2435" i="1"/>
  <c r="L2448" i="1"/>
  <c r="L2461" i="1"/>
  <c r="L2474" i="1"/>
  <c r="L2487" i="1"/>
  <c r="L2500" i="1"/>
  <c r="L2513" i="1"/>
  <c r="L2526" i="1"/>
  <c r="L2539" i="1"/>
  <c r="L2552" i="1"/>
  <c r="L2565" i="1"/>
  <c r="L2578" i="1"/>
  <c r="L2591" i="1"/>
  <c r="L2604" i="1"/>
  <c r="L2617" i="1"/>
  <c r="L2630" i="1"/>
  <c r="L2643" i="1"/>
  <c r="L2656" i="1"/>
  <c r="L2669" i="1"/>
  <c r="L2682" i="1"/>
  <c r="L2695" i="1"/>
  <c r="L2708" i="1"/>
  <c r="L2721" i="1"/>
  <c r="L2734" i="1"/>
  <c r="L2747" i="1"/>
  <c r="L2760" i="1"/>
  <c r="L2773" i="1"/>
  <c r="L2786" i="1"/>
  <c r="L2799" i="1"/>
  <c r="L2812" i="1"/>
  <c r="L2825" i="1"/>
  <c r="L2838" i="1"/>
  <c r="L2851" i="1"/>
  <c r="L2864" i="1"/>
  <c r="L2877" i="1"/>
  <c r="L2890" i="1"/>
  <c r="L2903" i="1"/>
  <c r="L2916" i="1"/>
  <c r="L2929" i="1"/>
  <c r="L2942" i="1"/>
  <c r="L2955" i="1"/>
  <c r="L2968" i="1"/>
  <c r="L2981" i="1"/>
  <c r="L2994" i="1"/>
  <c r="L3007" i="1"/>
  <c r="L3020" i="1"/>
  <c r="L3033" i="1"/>
  <c r="L3046" i="1"/>
  <c r="L3059" i="1"/>
  <c r="L3072" i="1"/>
  <c r="L3085" i="1"/>
  <c r="L3098" i="1"/>
  <c r="L3111" i="1"/>
  <c r="L3124" i="1"/>
  <c r="L3137" i="1"/>
  <c r="L3150" i="1"/>
  <c r="L3163" i="1"/>
  <c r="L3176" i="1"/>
  <c r="L3189" i="1"/>
  <c r="L3202" i="1"/>
  <c r="L3215" i="1"/>
  <c r="L3228" i="1"/>
  <c r="L3241" i="1"/>
  <c r="L3254" i="1"/>
  <c r="L5" i="1"/>
  <c r="L18" i="1"/>
  <c r="L31" i="1"/>
  <c r="L44" i="1"/>
  <c r="L57" i="1"/>
  <c r="L70" i="1"/>
  <c r="L83" i="1"/>
  <c r="L96" i="1"/>
  <c r="L109" i="1"/>
  <c r="L122" i="1"/>
  <c r="L135" i="1"/>
  <c r="L148" i="1"/>
  <c r="L161" i="1"/>
  <c r="L174" i="1"/>
  <c r="L187" i="1"/>
  <c r="L200" i="1"/>
  <c r="L213" i="1"/>
  <c r="L226" i="1"/>
  <c r="L239" i="1"/>
  <c r="L252" i="1"/>
  <c r="L265" i="1"/>
  <c r="L278" i="1"/>
  <c r="L291" i="1"/>
  <c r="L304" i="1"/>
  <c r="L317" i="1"/>
  <c r="L330" i="1"/>
  <c r="L343" i="1"/>
  <c r="L356" i="1"/>
  <c r="L369" i="1"/>
  <c r="L382" i="1"/>
  <c r="L395" i="1"/>
  <c r="L408" i="1"/>
  <c r="L421" i="1"/>
  <c r="L434" i="1"/>
  <c r="L447" i="1"/>
  <c r="L460" i="1"/>
  <c r="L473" i="1"/>
  <c r="L486" i="1"/>
  <c r="L499" i="1"/>
  <c r="L512" i="1"/>
  <c r="L525" i="1"/>
  <c r="L538" i="1"/>
  <c r="L551" i="1"/>
  <c r="L564" i="1"/>
  <c r="L577" i="1"/>
  <c r="L590" i="1"/>
  <c r="L603" i="1"/>
  <c r="L616" i="1"/>
  <c r="L629" i="1"/>
  <c r="L642" i="1"/>
  <c r="L655" i="1"/>
  <c r="L668" i="1"/>
  <c r="L681" i="1"/>
  <c r="L694" i="1"/>
  <c r="L707" i="1"/>
  <c r="L720" i="1"/>
  <c r="L733" i="1"/>
  <c r="L746" i="1"/>
  <c r="L759" i="1"/>
  <c r="L772" i="1"/>
  <c r="L785" i="1"/>
  <c r="L798" i="1"/>
  <c r="L811" i="1"/>
  <c r="L824" i="1"/>
  <c r="L837" i="1"/>
  <c r="L850" i="1"/>
  <c r="L863" i="1"/>
  <c r="L876" i="1"/>
  <c r="L889" i="1"/>
  <c r="L902" i="1"/>
  <c r="L915" i="1"/>
  <c r="L928" i="1"/>
  <c r="L941" i="1"/>
  <c r="L954" i="1"/>
  <c r="L967" i="1"/>
  <c r="L980" i="1"/>
  <c r="L993" i="1"/>
  <c r="L1006" i="1"/>
  <c r="L1019" i="1"/>
  <c r="L1032" i="1"/>
  <c r="L1045" i="1"/>
  <c r="L1058" i="1"/>
  <c r="L1071" i="1"/>
  <c r="L1084" i="1"/>
  <c r="L1097" i="1"/>
  <c r="L1110" i="1"/>
  <c r="L1123" i="1"/>
  <c r="L1136" i="1"/>
  <c r="L1149" i="1"/>
  <c r="L1162" i="1"/>
  <c r="L1175" i="1"/>
  <c r="L1188" i="1"/>
  <c r="L1201" i="1"/>
  <c r="L1214" i="1"/>
  <c r="L1227" i="1"/>
  <c r="L1240" i="1"/>
  <c r="L1253" i="1"/>
  <c r="L1266" i="1"/>
  <c r="L1279" i="1"/>
  <c r="L1292" i="1"/>
  <c r="L1305" i="1"/>
  <c r="L1318" i="1"/>
  <c r="L1331" i="1"/>
  <c r="L1344" i="1"/>
  <c r="L1357" i="1"/>
  <c r="L1370" i="1"/>
  <c r="L1383" i="1"/>
  <c r="L1396" i="1"/>
  <c r="L1409" i="1"/>
  <c r="L1422" i="1"/>
  <c r="L1435" i="1"/>
  <c r="L1448" i="1"/>
  <c r="L1461" i="1"/>
  <c r="L1474" i="1"/>
  <c r="L1487" i="1"/>
  <c r="L1500" i="1"/>
  <c r="L1513" i="1"/>
  <c r="L1526" i="1"/>
  <c r="L1539" i="1"/>
  <c r="L1552" i="1"/>
  <c r="L1565" i="1"/>
  <c r="L1578" i="1"/>
  <c r="L1591" i="1"/>
  <c r="L1604" i="1"/>
  <c r="L1617" i="1"/>
  <c r="L1630" i="1"/>
  <c r="L1643" i="1"/>
  <c r="L1656" i="1"/>
  <c r="L1669" i="1"/>
  <c r="L1682" i="1"/>
  <c r="L1695" i="1"/>
  <c r="L1708" i="1"/>
  <c r="L1721" i="1"/>
  <c r="L1734" i="1"/>
  <c r="L1747" i="1"/>
  <c r="L1760" i="1"/>
  <c r="L1773" i="1"/>
  <c r="L1786" i="1"/>
  <c r="L1799" i="1"/>
  <c r="L1812" i="1"/>
  <c r="L1825" i="1"/>
  <c r="L1838" i="1"/>
  <c r="L1851" i="1"/>
  <c r="L1864" i="1"/>
  <c r="L1877" i="1"/>
  <c r="L1890" i="1"/>
  <c r="L1903" i="1"/>
  <c r="L1916" i="1"/>
  <c r="L1929" i="1"/>
  <c r="L1942" i="1"/>
  <c r="L1955" i="1"/>
  <c r="L1968" i="1"/>
  <c r="L1981" i="1"/>
  <c r="L1994" i="1"/>
  <c r="L2007" i="1"/>
  <c r="L2020" i="1"/>
  <c r="L2033" i="1"/>
  <c r="L2046" i="1"/>
  <c r="L2059" i="1"/>
  <c r="L2072" i="1"/>
  <c r="L2085" i="1"/>
  <c r="L2098" i="1"/>
  <c r="L2111" i="1"/>
  <c r="L2124" i="1"/>
  <c r="L2137" i="1"/>
  <c r="L2150" i="1"/>
  <c r="L2163" i="1"/>
  <c r="L2176" i="1"/>
  <c r="L2189" i="1"/>
  <c r="L2202" i="1"/>
  <c r="L2215" i="1"/>
  <c r="L2228" i="1"/>
  <c r="L2241" i="1"/>
  <c r="L2254" i="1"/>
  <c r="L2267" i="1"/>
  <c r="L2280" i="1"/>
  <c r="L2293" i="1"/>
  <c r="L2306" i="1"/>
  <c r="L2319" i="1"/>
  <c r="L2332" i="1"/>
  <c r="L2345" i="1"/>
  <c r="L2358" i="1"/>
  <c r="L2371" i="1"/>
  <c r="L2384" i="1"/>
  <c r="L2397" i="1"/>
  <c r="L2410" i="1"/>
  <c r="L2423" i="1"/>
  <c r="L2436" i="1"/>
  <c r="L2449" i="1"/>
  <c r="L2462" i="1"/>
  <c r="L2475" i="1"/>
  <c r="L2488" i="1"/>
  <c r="L2501" i="1"/>
  <c r="L2514" i="1"/>
  <c r="L2527" i="1"/>
  <c r="L2540" i="1"/>
  <c r="L2553" i="1"/>
  <c r="L2566" i="1"/>
  <c r="L2579" i="1"/>
  <c r="L2592" i="1"/>
  <c r="L2605" i="1"/>
  <c r="L2618" i="1"/>
  <c r="L2631" i="1"/>
  <c r="L2644" i="1"/>
  <c r="L2657" i="1"/>
  <c r="L2670" i="1"/>
  <c r="L2683" i="1"/>
  <c r="L2696" i="1"/>
  <c r="L2709" i="1"/>
  <c r="L2722" i="1"/>
  <c r="L2735" i="1"/>
  <c r="L2748" i="1"/>
  <c r="L2761" i="1"/>
  <c r="L2774" i="1"/>
  <c r="L2787" i="1"/>
  <c r="L2800" i="1"/>
  <c r="L2813" i="1"/>
  <c r="L2826" i="1"/>
  <c r="L2839" i="1"/>
  <c r="L2852" i="1"/>
  <c r="L2865" i="1"/>
  <c r="L2878" i="1"/>
  <c r="L2891" i="1"/>
  <c r="L2904" i="1"/>
  <c r="L2917" i="1"/>
  <c r="L2930" i="1"/>
  <c r="L2943" i="1"/>
  <c r="L2956" i="1"/>
  <c r="L2969" i="1"/>
  <c r="L2982" i="1"/>
  <c r="L2995" i="1"/>
  <c r="L3008" i="1"/>
  <c r="L3021" i="1"/>
  <c r="L3034" i="1"/>
  <c r="L3047" i="1"/>
  <c r="L3060" i="1"/>
  <c r="L3073" i="1"/>
  <c r="L3086" i="1"/>
  <c r="L3099" i="1"/>
  <c r="L3112" i="1"/>
  <c r="L3125" i="1"/>
  <c r="L3138" i="1"/>
  <c r="L3151" i="1"/>
  <c r="L3164" i="1"/>
  <c r="L3177" i="1"/>
  <c r="L3190" i="1"/>
  <c r="L3203" i="1"/>
  <c r="L3216" i="1"/>
  <c r="L3229" i="1"/>
  <c r="L3242" i="1"/>
  <c r="L3255" i="1"/>
  <c r="L6" i="1"/>
  <c r="L19" i="1"/>
  <c r="L32" i="1"/>
  <c r="L45" i="1"/>
  <c r="L58" i="1"/>
  <c r="L71" i="1"/>
  <c r="L84" i="1"/>
  <c r="L97" i="1"/>
  <c r="L110" i="1"/>
  <c r="L123" i="1"/>
  <c r="L136" i="1"/>
  <c r="L149" i="1"/>
  <c r="L162" i="1"/>
  <c r="L175" i="1"/>
  <c r="L188" i="1"/>
  <c r="L201" i="1"/>
  <c r="L214" i="1"/>
  <c r="L227" i="1"/>
  <c r="L240" i="1"/>
  <c r="L253" i="1"/>
  <c r="L266" i="1"/>
  <c r="L279" i="1"/>
  <c r="L292" i="1"/>
  <c r="L305" i="1"/>
  <c r="L318" i="1"/>
  <c r="L331" i="1"/>
  <c r="L344" i="1"/>
  <c r="L357" i="1"/>
  <c r="L370" i="1"/>
  <c r="L383" i="1"/>
  <c r="L396" i="1"/>
  <c r="L409" i="1"/>
  <c r="L422" i="1"/>
  <c r="L435" i="1"/>
  <c r="L448" i="1"/>
  <c r="L461" i="1"/>
  <c r="L474" i="1"/>
  <c r="L487" i="1"/>
  <c r="L500" i="1"/>
  <c r="L513" i="1"/>
  <c r="L526" i="1"/>
  <c r="L539" i="1"/>
  <c r="L552" i="1"/>
  <c r="L565" i="1"/>
  <c r="L578" i="1"/>
  <c r="L591" i="1"/>
  <c r="L604" i="1"/>
  <c r="L617" i="1"/>
  <c r="L630" i="1"/>
  <c r="L643" i="1"/>
  <c r="L656" i="1"/>
  <c r="L669" i="1"/>
  <c r="L682" i="1"/>
  <c r="L695" i="1"/>
  <c r="L708" i="1"/>
  <c r="L721" i="1"/>
  <c r="L734" i="1"/>
  <c r="L747" i="1"/>
  <c r="L760" i="1"/>
  <c r="L773" i="1"/>
  <c r="L786" i="1"/>
  <c r="L799" i="1"/>
  <c r="L812" i="1"/>
  <c r="L825" i="1"/>
  <c r="L838" i="1"/>
  <c r="L851" i="1"/>
  <c r="L864" i="1"/>
  <c r="L877" i="1"/>
  <c r="L890" i="1"/>
  <c r="L903" i="1"/>
  <c r="L916" i="1"/>
  <c r="L929" i="1"/>
  <c r="L942" i="1"/>
  <c r="L955" i="1"/>
  <c r="L968" i="1"/>
  <c r="L981" i="1"/>
  <c r="L994" i="1"/>
  <c r="L1007" i="1"/>
  <c r="L1020" i="1"/>
  <c r="L1033" i="1"/>
  <c r="L1046" i="1"/>
  <c r="L1059" i="1"/>
  <c r="L1072" i="1"/>
  <c r="L1085" i="1"/>
  <c r="L1098" i="1"/>
  <c r="L1111" i="1"/>
  <c r="L1124" i="1"/>
  <c r="L1137" i="1"/>
  <c r="L1150" i="1"/>
  <c r="L1163" i="1"/>
  <c r="L1176" i="1"/>
  <c r="L1189" i="1"/>
  <c r="L1202" i="1"/>
  <c r="L1215" i="1"/>
  <c r="L1228" i="1"/>
  <c r="L1241" i="1"/>
  <c r="L1254" i="1"/>
  <c r="L1267" i="1"/>
  <c r="L1280" i="1"/>
  <c r="L1293" i="1"/>
  <c r="L1306" i="1"/>
  <c r="L1319" i="1"/>
  <c r="L1332" i="1"/>
  <c r="L1345" i="1"/>
  <c r="L1358" i="1"/>
  <c r="L1371" i="1"/>
  <c r="L1384" i="1"/>
  <c r="L1397" i="1"/>
  <c r="L1410" i="1"/>
  <c r="L1423" i="1"/>
  <c r="L1436" i="1"/>
  <c r="L1449" i="1"/>
  <c r="L1462" i="1"/>
  <c r="L1475" i="1"/>
  <c r="L1488" i="1"/>
  <c r="L1501" i="1"/>
  <c r="L1514" i="1"/>
  <c r="L1527" i="1"/>
  <c r="L1540" i="1"/>
  <c r="L1553" i="1"/>
  <c r="L1566" i="1"/>
  <c r="L1579" i="1"/>
  <c r="L1592" i="1"/>
  <c r="L1605" i="1"/>
  <c r="L1618" i="1"/>
  <c r="L1631" i="1"/>
  <c r="L1644" i="1"/>
  <c r="L1657" i="1"/>
  <c r="L1670" i="1"/>
  <c r="L1683" i="1"/>
  <c r="L1696" i="1"/>
  <c r="L1709" i="1"/>
  <c r="L1722" i="1"/>
  <c r="L1735" i="1"/>
  <c r="L1748" i="1"/>
  <c r="L1761" i="1"/>
  <c r="L1774" i="1"/>
  <c r="L1787" i="1"/>
  <c r="L1800" i="1"/>
  <c r="L1813" i="1"/>
  <c r="L1826" i="1"/>
  <c r="L1839" i="1"/>
  <c r="L1852" i="1"/>
  <c r="L1865" i="1"/>
  <c r="L1878" i="1"/>
  <c r="L1891" i="1"/>
  <c r="L1904" i="1"/>
  <c r="L1917" i="1"/>
  <c r="L1930" i="1"/>
  <c r="L1943" i="1"/>
  <c r="L1956" i="1"/>
  <c r="L1969" i="1"/>
  <c r="L1982" i="1"/>
  <c r="L1995" i="1"/>
  <c r="L2008" i="1"/>
  <c r="L2021" i="1"/>
  <c r="L2034" i="1"/>
  <c r="L2047" i="1"/>
  <c r="L2060" i="1"/>
  <c r="L2073" i="1"/>
  <c r="L2086" i="1"/>
  <c r="L2099" i="1"/>
  <c r="L2112" i="1"/>
  <c r="L2125" i="1"/>
  <c r="L2138" i="1"/>
  <c r="L2151" i="1"/>
  <c r="L2164" i="1"/>
  <c r="L2177" i="1"/>
  <c r="L2190" i="1"/>
  <c r="L2203" i="1"/>
  <c r="L2216" i="1"/>
  <c r="L2229" i="1"/>
  <c r="L2242" i="1"/>
  <c r="L2255" i="1"/>
  <c r="L2268" i="1"/>
  <c r="L2281" i="1"/>
  <c r="L2294" i="1"/>
  <c r="L2307" i="1"/>
  <c r="L2320" i="1"/>
  <c r="L2333" i="1"/>
  <c r="L2346" i="1"/>
  <c r="L2359" i="1"/>
  <c r="L2372" i="1"/>
  <c r="L2385" i="1"/>
  <c r="L2398" i="1"/>
  <c r="L2411" i="1"/>
  <c r="L2424" i="1"/>
  <c r="L2437" i="1"/>
  <c r="L2450" i="1"/>
  <c r="L2463" i="1"/>
  <c r="L2476" i="1"/>
  <c r="L2489" i="1"/>
  <c r="L2502" i="1"/>
  <c r="L2515" i="1"/>
  <c r="L2528" i="1"/>
  <c r="L2541" i="1"/>
  <c r="L2554" i="1"/>
  <c r="L2567" i="1"/>
  <c r="L2580" i="1"/>
  <c r="L2593" i="1"/>
  <c r="L2606" i="1"/>
  <c r="L2619" i="1"/>
  <c r="L2632" i="1"/>
  <c r="L2645" i="1"/>
  <c r="L2658" i="1"/>
  <c r="L2671" i="1"/>
  <c r="L2684" i="1"/>
  <c r="L2697" i="1"/>
  <c r="L2710" i="1"/>
  <c r="L2723" i="1"/>
  <c r="L2736" i="1"/>
  <c r="L2749" i="1"/>
  <c r="L2762" i="1"/>
  <c r="L2775" i="1"/>
  <c r="L2788" i="1"/>
  <c r="L2801" i="1"/>
  <c r="L2814" i="1"/>
  <c r="L2827" i="1"/>
  <c r="L2840" i="1"/>
  <c r="L2853" i="1"/>
  <c r="L2866" i="1"/>
  <c r="L2879" i="1"/>
  <c r="L2892" i="1"/>
  <c r="L2905" i="1"/>
  <c r="L2918" i="1"/>
  <c r="L2931" i="1"/>
  <c r="L2944" i="1"/>
  <c r="L2957" i="1"/>
  <c r="L2970" i="1"/>
  <c r="L2983" i="1"/>
  <c r="L2996" i="1"/>
  <c r="L3009" i="1"/>
  <c r="L3022" i="1"/>
  <c r="L3035" i="1"/>
  <c r="L3048" i="1"/>
  <c r="L3061" i="1"/>
  <c r="L3074" i="1"/>
  <c r="L3087" i="1"/>
  <c r="L3100" i="1"/>
  <c r="L3113" i="1"/>
  <c r="L3126" i="1"/>
  <c r="L3139" i="1"/>
  <c r="L3152" i="1"/>
  <c r="L3165" i="1"/>
  <c r="L3178" i="1"/>
  <c r="L3191" i="1"/>
  <c r="L3204" i="1"/>
  <c r="L3217" i="1"/>
  <c r="L3230" i="1"/>
  <c r="L3243" i="1"/>
  <c r="L3256" i="1"/>
  <c r="L7" i="1"/>
  <c r="L20" i="1"/>
  <c r="L33" i="1"/>
  <c r="L46" i="1"/>
  <c r="L59" i="1"/>
  <c r="L72" i="1"/>
  <c r="L85" i="1"/>
  <c r="L98" i="1"/>
  <c r="L111" i="1"/>
  <c r="L124" i="1"/>
  <c r="L137" i="1"/>
  <c r="L150" i="1"/>
  <c r="L163" i="1"/>
  <c r="L176" i="1"/>
  <c r="L189" i="1"/>
  <c r="L202" i="1"/>
  <c r="L215" i="1"/>
  <c r="L228" i="1"/>
  <c r="L241" i="1"/>
  <c r="L254" i="1"/>
  <c r="L267" i="1"/>
  <c r="L280" i="1"/>
  <c r="L293" i="1"/>
  <c r="L294" i="1"/>
  <c r="L306" i="1"/>
  <c r="L319" i="1"/>
  <c r="L332" i="1"/>
  <c r="L345" i="1"/>
  <c r="L358" i="1"/>
  <c r="L371" i="1"/>
  <c r="L384" i="1"/>
  <c r="L397" i="1"/>
  <c r="L410" i="1"/>
  <c r="L423" i="1"/>
  <c r="L436" i="1"/>
  <c r="L449" i="1"/>
  <c r="L462" i="1"/>
  <c r="L475" i="1"/>
  <c r="L488" i="1"/>
  <c r="L501" i="1"/>
  <c r="L514" i="1"/>
  <c r="L527" i="1"/>
  <c r="L540" i="1"/>
  <c r="L553" i="1"/>
  <c r="L566" i="1"/>
  <c r="L579" i="1"/>
  <c r="L592" i="1"/>
  <c r="L605" i="1"/>
  <c r="L618" i="1"/>
  <c r="L631" i="1"/>
  <c r="L644" i="1"/>
  <c r="L657" i="1"/>
  <c r="L670" i="1"/>
  <c r="L683" i="1"/>
  <c r="L696" i="1"/>
  <c r="L709" i="1"/>
  <c r="L722" i="1"/>
  <c r="L735" i="1"/>
  <c r="L748" i="1"/>
  <c r="L761" i="1"/>
  <c r="L774" i="1"/>
  <c r="L787" i="1"/>
  <c r="L800" i="1"/>
  <c r="L813" i="1"/>
  <c r="L826" i="1"/>
  <c r="L839" i="1"/>
  <c r="L852" i="1"/>
  <c r="L865" i="1"/>
  <c r="L878" i="1"/>
  <c r="L891" i="1"/>
  <c r="L904" i="1"/>
  <c r="L917" i="1"/>
  <c r="L930" i="1"/>
  <c r="L943" i="1"/>
  <c r="L956" i="1"/>
  <c r="L969" i="1"/>
  <c r="L982" i="1"/>
  <c r="L995" i="1"/>
  <c r="L1008" i="1"/>
  <c r="L1021" i="1"/>
  <c r="L1034" i="1"/>
  <c r="L1047" i="1"/>
  <c r="L1060" i="1"/>
  <c r="L1073" i="1"/>
  <c r="L1086" i="1"/>
  <c r="L1099" i="1"/>
  <c r="L1112" i="1"/>
  <c r="L1125" i="1"/>
  <c r="L1138" i="1"/>
  <c r="L1151" i="1"/>
  <c r="L1164" i="1"/>
  <c r="L1177" i="1"/>
  <c r="L1190" i="1"/>
  <c r="L1203" i="1"/>
  <c r="L1216" i="1"/>
  <c r="L1229" i="1"/>
  <c r="L1242" i="1"/>
  <c r="L1255" i="1"/>
  <c r="L1268" i="1"/>
  <c r="L1281" i="1"/>
  <c r="L1294" i="1"/>
  <c r="L1307" i="1"/>
  <c r="L1320" i="1"/>
  <c r="L1333" i="1"/>
  <c r="L1346" i="1"/>
  <c r="L1359" i="1"/>
  <c r="L1372" i="1"/>
  <c r="L1385" i="1"/>
  <c r="L1398" i="1"/>
  <c r="L1411" i="1"/>
  <c r="L1424" i="1"/>
  <c r="L1437" i="1"/>
  <c r="L1450" i="1"/>
  <c r="L1463" i="1"/>
  <c r="L1476" i="1"/>
  <c r="L1489" i="1"/>
  <c r="L1502" i="1"/>
  <c r="L1515" i="1"/>
  <c r="L1528" i="1"/>
  <c r="L1541" i="1"/>
  <c r="L1554" i="1"/>
  <c r="L1567" i="1"/>
  <c r="L1580" i="1"/>
  <c r="L1593" i="1"/>
  <c r="L1606" i="1"/>
  <c r="L1619" i="1"/>
  <c r="L1632" i="1"/>
  <c r="L1645" i="1"/>
  <c r="L1658" i="1"/>
  <c r="L1671" i="1"/>
  <c r="L1684" i="1"/>
  <c r="L1697" i="1"/>
  <c r="L1710" i="1"/>
  <c r="L1723" i="1"/>
  <c r="L1736" i="1"/>
  <c r="L1749" i="1"/>
  <c r="L1762" i="1"/>
  <c r="L1775" i="1"/>
  <c r="L1788" i="1"/>
  <c r="L1801" i="1"/>
  <c r="L1814" i="1"/>
  <c r="L1827" i="1"/>
  <c r="L1840" i="1"/>
  <c r="L1853" i="1"/>
  <c r="L1866" i="1"/>
  <c r="L1879" i="1"/>
  <c r="L1892" i="1"/>
  <c r="L1905" i="1"/>
  <c r="L1918" i="1"/>
  <c r="L1931" i="1"/>
  <c r="L1944" i="1"/>
  <c r="L1957" i="1"/>
  <c r="L1970" i="1"/>
  <c r="L1983" i="1"/>
  <c r="L1996" i="1"/>
  <c r="L2009" i="1"/>
  <c r="L2022" i="1"/>
  <c r="L2035" i="1"/>
  <c r="L2048" i="1"/>
  <c r="L2061" i="1"/>
  <c r="L2074" i="1"/>
  <c r="L2087" i="1"/>
  <c r="L2100" i="1"/>
  <c r="L2113" i="1"/>
  <c r="L2126" i="1"/>
  <c r="L2139" i="1"/>
  <c r="L2152" i="1"/>
  <c r="L2165" i="1"/>
  <c r="L2178" i="1"/>
  <c r="L2191" i="1"/>
  <c r="L2204" i="1"/>
  <c r="L2217" i="1"/>
  <c r="L2230" i="1"/>
  <c r="L2243" i="1"/>
  <c r="L2256" i="1"/>
  <c r="L2269" i="1"/>
  <c r="L2282" i="1"/>
  <c r="L2295" i="1"/>
  <c r="L2308" i="1"/>
  <c r="L2321" i="1"/>
  <c r="L2334" i="1"/>
  <c r="L2347" i="1"/>
  <c r="L2360" i="1"/>
  <c r="L2373" i="1"/>
  <c r="L2386" i="1"/>
  <c r="L2399" i="1"/>
  <c r="L2412" i="1"/>
  <c r="L2425" i="1"/>
  <c r="L2438" i="1"/>
  <c r="L2451" i="1"/>
  <c r="L2464" i="1"/>
  <c r="L2477" i="1"/>
  <c r="L2490" i="1"/>
  <c r="L2503" i="1"/>
  <c r="L2516" i="1"/>
  <c r="L2529" i="1"/>
  <c r="L2542" i="1"/>
  <c r="L2555" i="1"/>
  <c r="L2568" i="1"/>
  <c r="L2581" i="1"/>
  <c r="L2594" i="1"/>
  <c r="L2607" i="1"/>
  <c r="L2620" i="1"/>
  <c r="L2633" i="1"/>
  <c r="L2646" i="1"/>
  <c r="L2659" i="1"/>
  <c r="L2672" i="1"/>
  <c r="L2685" i="1"/>
  <c r="L2698" i="1"/>
  <c r="L2711" i="1"/>
  <c r="L2724" i="1"/>
  <c r="L2737" i="1"/>
  <c r="L2750" i="1"/>
  <c r="L2763" i="1"/>
  <c r="L2776" i="1"/>
  <c r="L2789" i="1"/>
  <c r="L2802" i="1"/>
  <c r="L2815" i="1"/>
  <c r="L2828" i="1"/>
  <c r="L2841" i="1"/>
  <c r="L2854" i="1"/>
  <c r="L2867" i="1"/>
  <c r="L2880" i="1"/>
  <c r="L2893" i="1"/>
  <c r="L2906" i="1"/>
  <c r="L2919" i="1"/>
  <c r="L2932" i="1"/>
  <c r="L2945" i="1"/>
  <c r="L2958" i="1"/>
  <c r="L2971" i="1"/>
  <c r="L2984" i="1"/>
  <c r="L2997" i="1"/>
  <c r="L3010" i="1"/>
  <c r="L3023" i="1"/>
  <c r="L3036" i="1"/>
  <c r="L3049" i="1"/>
  <c r="L3062" i="1"/>
  <c r="L3075" i="1"/>
  <c r="L3088" i="1"/>
  <c r="L3101" i="1"/>
  <c r="L3114" i="1"/>
  <c r="L3127" i="1"/>
  <c r="L3140" i="1"/>
  <c r="L3153" i="1"/>
  <c r="L3166" i="1"/>
  <c r="L3179" i="1"/>
  <c r="L3192" i="1"/>
  <c r="L3205" i="1"/>
  <c r="L3218" i="1"/>
  <c r="L3231" i="1"/>
  <c r="L3244" i="1"/>
  <c r="L3257" i="1"/>
  <c r="L8" i="1"/>
  <c r="L21" i="1"/>
  <c r="L34" i="1"/>
  <c r="L47" i="1"/>
  <c r="L60" i="1"/>
  <c r="L73" i="1"/>
  <c r="L86" i="1"/>
  <c r="L99" i="1"/>
  <c r="L112" i="1"/>
  <c r="L125" i="1"/>
  <c r="L138" i="1"/>
  <c r="L151" i="1"/>
  <c r="L164" i="1"/>
  <c r="L177" i="1"/>
  <c r="L190" i="1"/>
  <c r="L203" i="1"/>
  <c r="L216" i="1"/>
  <c r="L229" i="1"/>
  <c r="L242" i="1"/>
  <c r="L255" i="1"/>
  <c r="L268" i="1"/>
  <c r="L281" i="1"/>
  <c r="L307" i="1"/>
  <c r="L320" i="1"/>
  <c r="L333" i="1"/>
  <c r="L346" i="1"/>
  <c r="L359" i="1"/>
  <c r="L372" i="1"/>
  <c r="L385" i="1"/>
  <c r="L398" i="1"/>
  <c r="L411" i="1"/>
  <c r="L424" i="1"/>
  <c r="L437" i="1"/>
  <c r="L450" i="1"/>
  <c r="L463" i="1"/>
  <c r="L476" i="1"/>
  <c r="L489" i="1"/>
  <c r="L502" i="1"/>
  <c r="L515" i="1"/>
  <c r="L528" i="1"/>
  <c r="L541" i="1"/>
  <c r="L554" i="1"/>
  <c r="L567" i="1"/>
  <c r="L580" i="1"/>
  <c r="L593" i="1"/>
  <c r="L606" i="1"/>
  <c r="L619" i="1"/>
  <c r="L632" i="1"/>
  <c r="L645" i="1"/>
  <c r="L658" i="1"/>
  <c r="L671" i="1"/>
  <c r="L684" i="1"/>
  <c r="L697" i="1"/>
  <c r="L710" i="1"/>
  <c r="L723" i="1"/>
  <c r="L736" i="1"/>
  <c r="L749" i="1"/>
  <c r="L762" i="1"/>
  <c r="L775" i="1"/>
  <c r="L788" i="1"/>
  <c r="L801" i="1"/>
  <c r="L814" i="1"/>
  <c r="L827" i="1"/>
  <c r="L840" i="1"/>
  <c r="L853" i="1"/>
  <c r="L866" i="1"/>
  <c r="L879" i="1"/>
  <c r="L892" i="1"/>
  <c r="L905" i="1"/>
  <c r="L918" i="1"/>
  <c r="L931" i="1"/>
  <c r="L944" i="1"/>
  <c r="L957" i="1"/>
  <c r="L970" i="1"/>
  <c r="L983" i="1"/>
  <c r="L996" i="1"/>
  <c r="L1009" i="1"/>
  <c r="L1022" i="1"/>
  <c r="L1035" i="1"/>
  <c r="L1048" i="1"/>
  <c r="L1061" i="1"/>
  <c r="L1074" i="1"/>
  <c r="L1087" i="1"/>
  <c r="L1100" i="1"/>
  <c r="L1113" i="1"/>
  <c r="L1126" i="1"/>
  <c r="L1139" i="1"/>
  <c r="L1152" i="1"/>
  <c r="L1165" i="1"/>
  <c r="L1178" i="1"/>
  <c r="L1191" i="1"/>
  <c r="L1204" i="1"/>
  <c r="L1217" i="1"/>
  <c r="L1230" i="1"/>
  <c r="L1243" i="1"/>
  <c r="L1256" i="1"/>
  <c r="L1269" i="1"/>
  <c r="L1282" i="1"/>
  <c r="L1295" i="1"/>
  <c r="L1308" i="1"/>
  <c r="L1321" i="1"/>
  <c r="L1334" i="1"/>
  <c r="L1347" i="1"/>
  <c r="L1360" i="1"/>
  <c r="L1373" i="1"/>
  <c r="L1386" i="1"/>
  <c r="L1399" i="1"/>
  <c r="L1412" i="1"/>
  <c r="L1425" i="1"/>
  <c r="L1438" i="1"/>
  <c r="L1451" i="1"/>
  <c r="L1464" i="1"/>
  <c r="L1477" i="1"/>
  <c r="L1490" i="1"/>
  <c r="L1503" i="1"/>
  <c r="L1516" i="1"/>
  <c r="L1529" i="1"/>
  <c r="L1542" i="1"/>
  <c r="L1555" i="1"/>
  <c r="L1568" i="1"/>
  <c r="L1581" i="1"/>
  <c r="L1594" i="1"/>
  <c r="L1607" i="1"/>
  <c r="L1620" i="1"/>
  <c r="L1633" i="1"/>
  <c r="L1646" i="1"/>
  <c r="L1659" i="1"/>
  <c r="L1672" i="1"/>
  <c r="L1685" i="1"/>
  <c r="L1698" i="1"/>
  <c r="L1711" i="1"/>
  <c r="L1724" i="1"/>
  <c r="L1737" i="1"/>
  <c r="L1750" i="1"/>
  <c r="L1763" i="1"/>
  <c r="L1776" i="1"/>
  <c r="L1789" i="1"/>
  <c r="L1802" i="1"/>
  <c r="L1815" i="1"/>
  <c r="L1828" i="1"/>
  <c r="L1841" i="1"/>
  <c r="L1854" i="1"/>
  <c r="L1867" i="1"/>
  <c r="L1880" i="1"/>
  <c r="L1893" i="1"/>
  <c r="L1906" i="1"/>
  <c r="L1919" i="1"/>
  <c r="L1932" i="1"/>
  <c r="L1945" i="1"/>
  <c r="L1958" i="1"/>
  <c r="L1971" i="1"/>
  <c r="L1984" i="1"/>
  <c r="L1997" i="1"/>
  <c r="L2010" i="1"/>
  <c r="L2023" i="1"/>
  <c r="L2036" i="1"/>
  <c r="L2049" i="1"/>
  <c r="L2062" i="1"/>
  <c r="L2075" i="1"/>
  <c r="L2088" i="1"/>
  <c r="L2101" i="1"/>
  <c r="L2114" i="1"/>
  <c r="L2127" i="1"/>
  <c r="L2140" i="1"/>
  <c r="L2153" i="1"/>
  <c r="L2166" i="1"/>
  <c r="L2179" i="1"/>
  <c r="L2192" i="1"/>
  <c r="L2205" i="1"/>
  <c r="L2218" i="1"/>
  <c r="L2231" i="1"/>
  <c r="L2244" i="1"/>
  <c r="L2257" i="1"/>
  <c r="L2270" i="1"/>
  <c r="L2283" i="1"/>
  <c r="L2296" i="1"/>
  <c r="L2309" i="1"/>
  <c r="L2322" i="1"/>
  <c r="L2335" i="1"/>
  <c r="L2348" i="1"/>
  <c r="L2361" i="1"/>
  <c r="L2374" i="1"/>
  <c r="L2387" i="1"/>
  <c r="L2400" i="1"/>
  <c r="L2413" i="1"/>
  <c r="L2426" i="1"/>
  <c r="L2439" i="1"/>
  <c r="L2452" i="1"/>
  <c r="L2465" i="1"/>
  <c r="L2478" i="1"/>
  <c r="L2491" i="1"/>
  <c r="L2504" i="1"/>
  <c r="L2517" i="1"/>
  <c r="L2530" i="1"/>
  <c r="L2543" i="1"/>
  <c r="L2556" i="1"/>
  <c r="L2569" i="1"/>
  <c r="L2582" i="1"/>
  <c r="L2595" i="1"/>
  <c r="L2608" i="1"/>
  <c r="L2621" i="1"/>
  <c r="L2634" i="1"/>
  <c r="L2647" i="1"/>
  <c r="L2660" i="1"/>
  <c r="L2673" i="1"/>
  <c r="L2686" i="1"/>
  <c r="L2699" i="1"/>
  <c r="L2712" i="1"/>
  <c r="L2725" i="1"/>
  <c r="L2738" i="1"/>
  <c r="L2751" i="1"/>
  <c r="L2764" i="1"/>
  <c r="L2777" i="1"/>
  <c r="L2790" i="1"/>
  <c r="L2803" i="1"/>
  <c r="L2816" i="1"/>
  <c r="L2829" i="1"/>
  <c r="L2842" i="1"/>
  <c r="L2855" i="1"/>
  <c r="L2868" i="1"/>
  <c r="L2881" i="1"/>
  <c r="L2894" i="1"/>
  <c r="L2907" i="1"/>
  <c r="L2920" i="1"/>
  <c r="L2933" i="1"/>
  <c r="L2946" i="1"/>
  <c r="L2959" i="1"/>
  <c r="L2972" i="1"/>
  <c r="L2985" i="1"/>
  <c r="L2998" i="1"/>
  <c r="L3011" i="1"/>
  <c r="L3024" i="1"/>
  <c r="L3037" i="1"/>
  <c r="L3050" i="1"/>
  <c r="L3063" i="1"/>
  <c r="L3076" i="1"/>
  <c r="L3089" i="1"/>
  <c r="L3102" i="1"/>
  <c r="L3115" i="1"/>
  <c r="L3128" i="1"/>
  <c r="L3141" i="1"/>
  <c r="L3154" i="1"/>
  <c r="L3167" i="1"/>
  <c r="L3180" i="1"/>
  <c r="L3193" i="1"/>
  <c r="L3206" i="1"/>
  <c r="L3219" i="1"/>
  <c r="L3232" i="1"/>
  <c r="L3245" i="1"/>
  <c r="L3258" i="1"/>
  <c r="L9" i="1"/>
  <c r="L22" i="1"/>
  <c r="L35" i="1"/>
  <c r="L48" i="1"/>
  <c r="L61" i="1"/>
  <c r="L74" i="1"/>
  <c r="L87" i="1"/>
  <c r="L100" i="1"/>
  <c r="L113" i="1"/>
  <c r="L126" i="1"/>
  <c r="L139" i="1"/>
  <c r="L152" i="1"/>
  <c r="L165" i="1"/>
  <c r="L178" i="1"/>
  <c r="L191" i="1"/>
  <c r="L204" i="1"/>
  <c r="L217" i="1"/>
  <c r="L230" i="1"/>
  <c r="L243" i="1"/>
  <c r="L256" i="1"/>
  <c r="L269" i="1"/>
  <c r="L282" i="1"/>
  <c r="L295" i="1"/>
  <c r="L308" i="1"/>
  <c r="L321" i="1"/>
  <c r="L334" i="1"/>
  <c r="L347" i="1"/>
  <c r="L360" i="1"/>
  <c r="L373" i="1"/>
  <c r="L386" i="1"/>
  <c r="L399" i="1"/>
  <c r="L412" i="1"/>
  <c r="L425" i="1"/>
  <c r="L438" i="1"/>
  <c r="L451" i="1"/>
  <c r="L464" i="1"/>
  <c r="L477" i="1"/>
  <c r="L490" i="1"/>
  <c r="L503" i="1"/>
  <c r="L516" i="1"/>
  <c r="L529" i="1"/>
  <c r="L542" i="1"/>
  <c r="L555" i="1"/>
  <c r="L568" i="1"/>
  <c r="L581" i="1"/>
  <c r="L594" i="1"/>
  <c r="L607" i="1"/>
  <c r="L620" i="1"/>
  <c r="L633" i="1"/>
  <c r="L646" i="1"/>
  <c r="L659" i="1"/>
  <c r="L672" i="1"/>
  <c r="L685" i="1"/>
  <c r="L698" i="1"/>
  <c r="L711" i="1"/>
  <c r="L724" i="1"/>
  <c r="L737" i="1"/>
  <c r="L750" i="1"/>
  <c r="L763" i="1"/>
  <c r="L776" i="1"/>
  <c r="L789" i="1"/>
  <c r="L802" i="1"/>
  <c r="L815" i="1"/>
  <c r="L828" i="1"/>
  <c r="L841" i="1"/>
  <c r="L854" i="1"/>
  <c r="L867" i="1"/>
  <c r="L880" i="1"/>
  <c r="L893" i="1"/>
  <c r="L906" i="1"/>
  <c r="L919" i="1"/>
  <c r="L932" i="1"/>
  <c r="L945" i="1"/>
  <c r="L958" i="1"/>
  <c r="L971" i="1"/>
  <c r="L984" i="1"/>
  <c r="L997" i="1"/>
  <c r="L1010" i="1"/>
  <c r="L1023" i="1"/>
  <c r="L1036" i="1"/>
  <c r="L1049" i="1"/>
  <c r="L1062" i="1"/>
  <c r="L1075" i="1"/>
  <c r="L1088" i="1"/>
  <c r="L1101" i="1"/>
  <c r="L1114" i="1"/>
  <c r="L1127" i="1"/>
  <c r="L1140" i="1"/>
  <c r="L1153" i="1"/>
  <c r="L1166" i="1"/>
  <c r="L1179" i="1"/>
  <c r="L1192" i="1"/>
  <c r="L1205" i="1"/>
  <c r="L1218" i="1"/>
  <c r="L1231" i="1"/>
  <c r="L1244" i="1"/>
  <c r="L1257" i="1"/>
  <c r="L1270" i="1"/>
  <c r="L1283" i="1"/>
  <c r="L1296" i="1"/>
  <c r="L1309" i="1"/>
  <c r="L1322" i="1"/>
  <c r="L1335" i="1"/>
  <c r="L1348" i="1"/>
  <c r="L1361" i="1"/>
  <c r="L1374" i="1"/>
  <c r="L1387" i="1"/>
  <c r="L1400" i="1"/>
  <c r="L1413" i="1"/>
  <c r="L1426" i="1"/>
  <c r="L1439" i="1"/>
  <c r="L1452" i="1"/>
  <c r="L1465" i="1"/>
  <c r="L1478" i="1"/>
  <c r="L1491" i="1"/>
  <c r="L1504" i="1"/>
  <c r="L1517" i="1"/>
  <c r="L1530" i="1"/>
  <c r="L1543" i="1"/>
  <c r="L1556" i="1"/>
  <c r="L1569" i="1"/>
  <c r="L1582" i="1"/>
  <c r="L1595" i="1"/>
  <c r="L1608" i="1"/>
  <c r="L1621" i="1"/>
  <c r="L1634" i="1"/>
  <c r="L1647" i="1"/>
  <c r="L1660" i="1"/>
  <c r="L1673" i="1"/>
  <c r="L1686" i="1"/>
  <c r="L1699" i="1"/>
  <c r="L1712" i="1"/>
  <c r="L1725" i="1"/>
  <c r="L1738" i="1"/>
  <c r="L1751" i="1"/>
  <c r="L1764" i="1"/>
  <c r="L1777" i="1"/>
  <c r="L1790" i="1"/>
  <c r="L1803" i="1"/>
  <c r="L1816" i="1"/>
  <c r="L1829" i="1"/>
  <c r="L1842" i="1"/>
  <c r="L1855" i="1"/>
  <c r="L1868" i="1"/>
  <c r="L1881" i="1"/>
  <c r="L1894" i="1"/>
  <c r="L1907" i="1"/>
  <c r="L1920" i="1"/>
  <c r="L1933" i="1"/>
  <c r="L1946" i="1"/>
  <c r="L1959" i="1"/>
  <c r="L1972" i="1"/>
  <c r="L1985" i="1"/>
  <c r="L1998" i="1"/>
  <c r="L2011" i="1"/>
  <c r="L2024" i="1"/>
  <c r="L2037" i="1"/>
  <c r="L2050" i="1"/>
  <c r="L2063" i="1"/>
  <c r="L2076" i="1"/>
  <c r="L2089" i="1"/>
  <c r="L2102" i="1"/>
  <c r="L2115" i="1"/>
  <c r="L2128" i="1"/>
  <c r="L2141" i="1"/>
  <c r="L2154" i="1"/>
  <c r="L2167" i="1"/>
  <c r="L2180" i="1"/>
  <c r="L2193" i="1"/>
  <c r="L2206" i="1"/>
  <c r="L2219" i="1"/>
  <c r="L2232" i="1"/>
  <c r="L2245" i="1"/>
  <c r="L2258" i="1"/>
  <c r="L2271" i="1"/>
  <c r="L2284" i="1"/>
  <c r="L2297" i="1"/>
  <c r="L2310" i="1"/>
  <c r="L2323" i="1"/>
  <c r="L2336" i="1"/>
  <c r="L2349" i="1"/>
  <c r="L2362" i="1"/>
  <c r="L2375" i="1"/>
  <c r="L2388" i="1"/>
  <c r="L2401" i="1"/>
  <c r="L2414" i="1"/>
  <c r="L2427" i="1"/>
  <c r="L2440" i="1"/>
  <c r="L2453" i="1"/>
  <c r="L2466" i="1"/>
  <c r="L2479" i="1"/>
  <c r="L2492" i="1"/>
  <c r="L2505" i="1"/>
  <c r="L2518" i="1"/>
  <c r="L2531" i="1"/>
  <c r="L2544" i="1"/>
  <c r="L2557" i="1"/>
  <c r="L2570" i="1"/>
  <c r="L2583" i="1"/>
  <c r="L2596" i="1"/>
  <c r="L2609" i="1"/>
  <c r="L2622" i="1"/>
  <c r="L2635" i="1"/>
  <c r="L2648" i="1"/>
  <c r="L2661" i="1"/>
  <c r="L2674" i="1"/>
  <c r="L2687" i="1"/>
  <c r="L2700" i="1"/>
  <c r="L2713" i="1"/>
  <c r="L2726" i="1"/>
  <c r="L2739" i="1"/>
  <c r="L2752" i="1"/>
  <c r="L2765" i="1"/>
  <c r="L2778" i="1"/>
  <c r="L2791" i="1"/>
  <c r="L2804" i="1"/>
  <c r="L2817" i="1"/>
  <c r="L2830" i="1"/>
  <c r="L2843" i="1"/>
  <c r="L2856" i="1"/>
  <c r="L2869" i="1"/>
  <c r="L2882" i="1"/>
  <c r="L2895" i="1"/>
  <c r="L2908" i="1"/>
  <c r="L2921" i="1"/>
  <c r="L2934" i="1"/>
  <c r="L2947" i="1"/>
  <c r="L2960" i="1"/>
  <c r="L2973" i="1"/>
  <c r="L2986" i="1"/>
  <c r="L2999" i="1"/>
  <c r="L3012" i="1"/>
  <c r="L3025" i="1"/>
  <c r="L3038" i="1"/>
  <c r="L3051" i="1"/>
  <c r="L3064" i="1"/>
  <c r="L3077" i="1"/>
  <c r="L3090" i="1"/>
  <c r="L3103" i="1"/>
  <c r="L3116" i="1"/>
  <c r="L3129" i="1"/>
  <c r="L3142" i="1"/>
  <c r="L3155" i="1"/>
  <c r="L3168" i="1"/>
  <c r="L3181" i="1"/>
  <c r="L3194" i="1"/>
  <c r="L3207" i="1"/>
  <c r="L3220" i="1"/>
  <c r="L3233" i="1"/>
  <c r="L3246" i="1"/>
  <c r="L3259" i="1"/>
  <c r="L10" i="1"/>
  <c r="L23" i="1"/>
  <c r="L36" i="1"/>
  <c r="L49" i="1"/>
  <c r="L62" i="1"/>
  <c r="L75" i="1"/>
  <c r="L88" i="1"/>
  <c r="L101" i="1"/>
  <c r="L114" i="1"/>
  <c r="L127" i="1"/>
  <c r="L140" i="1"/>
  <c r="L153" i="1"/>
  <c r="L166" i="1"/>
  <c r="L179" i="1"/>
  <c r="L192" i="1"/>
  <c r="L205" i="1"/>
  <c r="L218" i="1"/>
  <c r="L231" i="1"/>
  <c r="L244" i="1"/>
  <c r="L257" i="1"/>
  <c r="L270" i="1"/>
  <c r="L283" i="1"/>
  <c r="L296" i="1"/>
  <c r="L309" i="1"/>
  <c r="L322" i="1"/>
  <c r="L335" i="1"/>
  <c r="L348" i="1"/>
  <c r="L361" i="1"/>
  <c r="L374" i="1"/>
  <c r="L387" i="1"/>
  <c r="L400" i="1"/>
  <c r="L413" i="1"/>
  <c r="L426" i="1"/>
  <c r="L439" i="1"/>
  <c r="L452" i="1"/>
  <c r="L465" i="1"/>
  <c r="L478" i="1"/>
  <c r="L491" i="1"/>
  <c r="L504" i="1"/>
  <c r="L517" i="1"/>
  <c r="L530" i="1"/>
  <c r="L543" i="1"/>
  <c r="L556" i="1"/>
  <c r="L569" i="1"/>
  <c r="L582" i="1"/>
  <c r="L595" i="1"/>
  <c r="L608" i="1"/>
  <c r="L621" i="1"/>
  <c r="L634" i="1"/>
  <c r="L647" i="1"/>
  <c r="L660" i="1"/>
  <c r="L673" i="1"/>
  <c r="L686" i="1"/>
  <c r="L699" i="1"/>
  <c r="L712" i="1"/>
  <c r="L725" i="1"/>
  <c r="L738" i="1"/>
  <c r="L751" i="1"/>
  <c r="L764" i="1"/>
  <c r="L777" i="1"/>
  <c r="L790" i="1"/>
  <c r="L803" i="1"/>
  <c r="L816" i="1"/>
  <c r="L829" i="1"/>
  <c r="L842" i="1"/>
  <c r="L855" i="1"/>
  <c r="L868" i="1"/>
  <c r="L881" i="1"/>
  <c r="L894" i="1"/>
  <c r="L907" i="1"/>
  <c r="L920" i="1"/>
  <c r="L933" i="1"/>
  <c r="L946" i="1"/>
  <c r="L959" i="1"/>
  <c r="L972" i="1"/>
  <c r="L985" i="1"/>
  <c r="L998" i="1"/>
  <c r="L1011" i="1"/>
  <c r="L1024" i="1"/>
  <c r="L1037" i="1"/>
  <c r="L1050" i="1"/>
  <c r="L1063" i="1"/>
  <c r="L1076" i="1"/>
  <c r="L1089" i="1"/>
  <c r="L1102" i="1"/>
  <c r="L1115" i="1"/>
  <c r="L1128" i="1"/>
  <c r="L1141" i="1"/>
  <c r="L1154" i="1"/>
  <c r="L1167" i="1"/>
  <c r="L1180" i="1"/>
  <c r="L1193" i="1"/>
  <c r="L1206" i="1"/>
  <c r="L1219" i="1"/>
  <c r="L1232" i="1"/>
  <c r="L1245" i="1"/>
  <c r="L1258" i="1"/>
  <c r="L1271" i="1"/>
  <c r="L1284" i="1"/>
  <c r="L1297" i="1"/>
  <c r="L1310" i="1"/>
  <c r="L1323" i="1"/>
  <c r="L1336" i="1"/>
  <c r="L1349" i="1"/>
  <c r="L1362" i="1"/>
  <c r="L1375" i="1"/>
  <c r="L1388" i="1"/>
  <c r="L1401" i="1"/>
  <c r="L1414" i="1"/>
  <c r="L1427" i="1"/>
  <c r="L1440" i="1"/>
  <c r="L1453" i="1"/>
  <c r="L1466" i="1"/>
  <c r="L1479" i="1"/>
  <c r="L1492" i="1"/>
  <c r="L1505" i="1"/>
  <c r="L1518" i="1"/>
  <c r="L1531" i="1"/>
  <c r="L1544" i="1"/>
  <c r="L1557" i="1"/>
  <c r="L1570" i="1"/>
  <c r="L1583" i="1"/>
  <c r="L1596" i="1"/>
  <c r="L1609" i="1"/>
  <c r="L1622" i="1"/>
  <c r="L1635" i="1"/>
  <c r="L1648" i="1"/>
  <c r="L1661" i="1"/>
  <c r="L1674" i="1"/>
  <c r="L1687" i="1"/>
  <c r="L1700" i="1"/>
  <c r="L1713" i="1"/>
  <c r="L1726" i="1"/>
  <c r="L1739" i="1"/>
  <c r="L1752" i="1"/>
  <c r="L1765" i="1"/>
  <c r="L1778" i="1"/>
  <c r="L1791" i="1"/>
  <c r="L1804" i="1"/>
  <c r="L1817" i="1"/>
  <c r="L1830" i="1"/>
  <c r="L1843" i="1"/>
  <c r="L1856" i="1"/>
  <c r="L1869" i="1"/>
  <c r="L1882" i="1"/>
  <c r="L1895" i="1"/>
  <c r="L1908" i="1"/>
  <c r="L1921" i="1"/>
  <c r="L1934" i="1"/>
  <c r="L1947" i="1"/>
  <c r="L1960" i="1"/>
  <c r="L1973" i="1"/>
  <c r="L1986" i="1"/>
  <c r="L1999" i="1"/>
  <c r="L2012" i="1"/>
  <c r="L2025" i="1"/>
  <c r="L2038" i="1"/>
  <c r="L2051" i="1"/>
  <c r="L2064" i="1"/>
  <c r="L2077" i="1"/>
  <c r="L2090" i="1"/>
  <c r="L2103" i="1"/>
  <c r="L2116" i="1"/>
  <c r="L2129" i="1"/>
  <c r="L2142" i="1"/>
  <c r="L2155" i="1"/>
  <c r="L2168" i="1"/>
  <c r="L2181" i="1"/>
  <c r="L2194" i="1"/>
  <c r="L2207" i="1"/>
  <c r="L2220" i="1"/>
  <c r="L2233" i="1"/>
  <c r="L2246" i="1"/>
  <c r="L2259" i="1"/>
  <c r="L2272" i="1"/>
  <c r="L2285" i="1"/>
  <c r="L2298" i="1"/>
  <c r="L2311" i="1"/>
  <c r="L2324" i="1"/>
  <c r="L2337" i="1"/>
  <c r="L2350" i="1"/>
  <c r="L2363" i="1"/>
  <c r="L2376" i="1"/>
  <c r="L2389" i="1"/>
  <c r="L2402" i="1"/>
  <c r="L2415" i="1"/>
  <c r="L2428" i="1"/>
  <c r="L2441" i="1"/>
  <c r="L2454" i="1"/>
  <c r="L2467" i="1"/>
  <c r="L2480" i="1"/>
  <c r="L2493" i="1"/>
  <c r="L2506" i="1"/>
  <c r="L2519" i="1"/>
  <c r="L2532" i="1"/>
  <c r="L2545" i="1"/>
  <c r="L2558" i="1"/>
  <c r="L2571" i="1"/>
  <c r="L2584" i="1"/>
  <c r="L2597" i="1"/>
  <c r="L2610" i="1"/>
  <c r="L2623" i="1"/>
  <c r="L2636" i="1"/>
  <c r="L2649" i="1"/>
  <c r="L2662" i="1"/>
  <c r="L2675" i="1"/>
  <c r="L2688" i="1"/>
  <c r="L2701" i="1"/>
  <c r="L2714" i="1"/>
  <c r="L2727" i="1"/>
  <c r="L2740" i="1"/>
  <c r="L2753" i="1"/>
  <c r="L2766" i="1"/>
  <c r="L2779" i="1"/>
  <c r="L2792" i="1"/>
  <c r="L2805" i="1"/>
  <c r="L2818" i="1"/>
  <c r="L2831" i="1"/>
  <c r="L2844" i="1"/>
  <c r="L2857" i="1"/>
  <c r="L2870" i="1"/>
  <c r="L2883" i="1"/>
  <c r="L2896" i="1"/>
  <c r="L2909" i="1"/>
  <c r="L2922" i="1"/>
  <c r="L2935" i="1"/>
  <c r="L2948" i="1"/>
  <c r="L2961" i="1"/>
  <c r="L2974" i="1"/>
  <c r="L2987" i="1"/>
  <c r="L3000" i="1"/>
  <c r="L3013" i="1"/>
  <c r="L3026" i="1"/>
  <c r="L3039" i="1"/>
  <c r="L3052" i="1"/>
  <c r="L3065" i="1"/>
  <c r="L3078" i="1"/>
  <c r="L3091" i="1"/>
  <c r="L3104" i="1"/>
  <c r="L3117" i="1"/>
  <c r="L3130" i="1"/>
  <c r="L3143" i="1"/>
  <c r="L3156" i="1"/>
  <c r="L3169" i="1"/>
  <c r="L3182" i="1"/>
  <c r="L3195" i="1"/>
  <c r="L3208" i="1"/>
  <c r="L3221" i="1"/>
  <c r="L3234" i="1"/>
  <c r="L3247" i="1"/>
  <c r="L3260" i="1"/>
  <c r="L11" i="1"/>
  <c r="L24" i="1"/>
  <c r="L37" i="1"/>
  <c r="L50" i="1"/>
  <c r="L63" i="1"/>
  <c r="L76" i="1"/>
  <c r="L89" i="1"/>
  <c r="L102" i="1"/>
  <c r="L115" i="1"/>
  <c r="L128" i="1"/>
  <c r="L141" i="1"/>
  <c r="L154" i="1"/>
  <c r="L167" i="1"/>
  <c r="L180" i="1"/>
  <c r="L193" i="1"/>
  <c r="L206" i="1"/>
  <c r="L219" i="1"/>
  <c r="L232" i="1"/>
  <c r="L245" i="1"/>
  <c r="L258" i="1"/>
  <c r="L271" i="1"/>
  <c r="L284" i="1"/>
  <c r="L297" i="1"/>
  <c r="L310" i="1"/>
  <c r="L323" i="1"/>
  <c r="L336" i="1"/>
  <c r="L349" i="1"/>
  <c r="L362" i="1"/>
  <c r="L375" i="1"/>
  <c r="L388" i="1"/>
  <c r="L401" i="1"/>
  <c r="L414" i="1"/>
  <c r="L427" i="1"/>
  <c r="L440" i="1"/>
  <c r="L453" i="1"/>
  <c r="L466" i="1"/>
  <c r="L479" i="1"/>
  <c r="L492" i="1"/>
  <c r="L505" i="1"/>
  <c r="L518" i="1"/>
  <c r="L531" i="1"/>
  <c r="L544" i="1"/>
  <c r="L557" i="1"/>
  <c r="L570" i="1"/>
  <c r="L583" i="1"/>
  <c r="L596" i="1"/>
  <c r="L609" i="1"/>
  <c r="L622" i="1"/>
  <c r="L635" i="1"/>
  <c r="L648" i="1"/>
  <c r="L661" i="1"/>
  <c r="L674" i="1"/>
  <c r="L687" i="1"/>
  <c r="L700" i="1"/>
  <c r="L713" i="1"/>
  <c r="L726" i="1"/>
  <c r="L739" i="1"/>
  <c r="L752" i="1"/>
  <c r="L765" i="1"/>
  <c r="L778" i="1"/>
  <c r="L791" i="1"/>
  <c r="L804" i="1"/>
  <c r="L817" i="1"/>
  <c r="L830" i="1"/>
  <c r="L843" i="1"/>
  <c r="L856" i="1"/>
  <c r="L869" i="1"/>
  <c r="L882" i="1"/>
  <c r="L895" i="1"/>
  <c r="L908" i="1"/>
  <c r="L921" i="1"/>
  <c r="L934" i="1"/>
  <c r="L947" i="1"/>
  <c r="L960" i="1"/>
  <c r="L973" i="1"/>
  <c r="L986" i="1"/>
  <c r="L999" i="1"/>
  <c r="L1012" i="1"/>
  <c r="L1025" i="1"/>
  <c r="L1038" i="1"/>
  <c r="L1051" i="1"/>
  <c r="L1064" i="1"/>
  <c r="L1077" i="1"/>
  <c r="L1090" i="1"/>
  <c r="L1103" i="1"/>
  <c r="L1116" i="1"/>
  <c r="L1129" i="1"/>
  <c r="L1142" i="1"/>
  <c r="L1155" i="1"/>
  <c r="L1168" i="1"/>
  <c r="L1181" i="1"/>
  <c r="L1194" i="1"/>
  <c r="L1207" i="1"/>
  <c r="L1220" i="1"/>
  <c r="L1233" i="1"/>
  <c r="L1246" i="1"/>
  <c r="L1259" i="1"/>
  <c r="L1272" i="1"/>
  <c r="L1285" i="1"/>
  <c r="L1298" i="1"/>
  <c r="L1311" i="1"/>
  <c r="L1324" i="1"/>
  <c r="L1337" i="1"/>
  <c r="L1350" i="1"/>
  <c r="L1363" i="1"/>
  <c r="L1376" i="1"/>
  <c r="L1389" i="1"/>
  <c r="L1402" i="1"/>
  <c r="L1415" i="1"/>
  <c r="L1428" i="1"/>
  <c r="L1441" i="1"/>
  <c r="L1454" i="1"/>
  <c r="L1467" i="1"/>
  <c r="L1480" i="1"/>
  <c r="L1493" i="1"/>
  <c r="L1506" i="1"/>
  <c r="L1519" i="1"/>
  <c r="L1532" i="1"/>
  <c r="L1545" i="1"/>
  <c r="L1558" i="1"/>
  <c r="L1571" i="1"/>
  <c r="L1584" i="1"/>
  <c r="L1597" i="1"/>
  <c r="L1610" i="1"/>
  <c r="L1623" i="1"/>
  <c r="L1636" i="1"/>
  <c r="L1649" i="1"/>
  <c r="L1662" i="1"/>
  <c r="L1675" i="1"/>
  <c r="L1688" i="1"/>
  <c r="L1701" i="1"/>
  <c r="L1714" i="1"/>
  <c r="L1727" i="1"/>
  <c r="L1740" i="1"/>
  <c r="L1753" i="1"/>
  <c r="L1766" i="1"/>
  <c r="L1779" i="1"/>
  <c r="L1792" i="1"/>
  <c r="L1805" i="1"/>
  <c r="L1818" i="1"/>
  <c r="L1831" i="1"/>
  <c r="L1844" i="1"/>
  <c r="L1857" i="1"/>
  <c r="L1870" i="1"/>
  <c r="L1883" i="1"/>
  <c r="L1896" i="1"/>
  <c r="L1909" i="1"/>
  <c r="L1922" i="1"/>
  <c r="L1935" i="1"/>
  <c r="L1948" i="1"/>
  <c r="L1961" i="1"/>
  <c r="L1974" i="1"/>
  <c r="L1987" i="1"/>
  <c r="L2000" i="1"/>
  <c r="L2013" i="1"/>
  <c r="L2026" i="1"/>
  <c r="L2039" i="1"/>
  <c r="L2052" i="1"/>
  <c r="L2065" i="1"/>
  <c r="L2078" i="1"/>
  <c r="L2091" i="1"/>
  <c r="L2104" i="1"/>
  <c r="L2117" i="1"/>
  <c r="L2130" i="1"/>
  <c r="L2143" i="1"/>
  <c r="L2156" i="1"/>
  <c r="L2169" i="1"/>
  <c r="L2182" i="1"/>
  <c r="L2195" i="1"/>
  <c r="L2208" i="1"/>
  <c r="L2221" i="1"/>
  <c r="L2234" i="1"/>
  <c r="L2247" i="1"/>
  <c r="L2260" i="1"/>
  <c r="L2273" i="1"/>
  <c r="L2286" i="1"/>
  <c r="L2299" i="1"/>
  <c r="L2312" i="1"/>
  <c r="L2325" i="1"/>
  <c r="L2338" i="1"/>
  <c r="L2351" i="1"/>
  <c r="L2364" i="1"/>
  <c r="L2377" i="1"/>
  <c r="L2390" i="1"/>
  <c r="L2403" i="1"/>
  <c r="L2416" i="1"/>
  <c r="L2429" i="1"/>
  <c r="L2442" i="1"/>
  <c r="L2455" i="1"/>
  <c r="L2468" i="1"/>
  <c r="L2481" i="1"/>
  <c r="L2494" i="1"/>
  <c r="L2507" i="1"/>
  <c r="L2520" i="1"/>
  <c r="L2533" i="1"/>
  <c r="L2546" i="1"/>
  <c r="L2559" i="1"/>
  <c r="L2572" i="1"/>
  <c r="L2585" i="1"/>
  <c r="L2598" i="1"/>
  <c r="L2611" i="1"/>
  <c r="L2624" i="1"/>
  <c r="L2637" i="1"/>
  <c r="L2650" i="1"/>
  <c r="L2663" i="1"/>
  <c r="L2676" i="1"/>
  <c r="L2689" i="1"/>
  <c r="L2702" i="1"/>
  <c r="L2715" i="1"/>
  <c r="L2728" i="1"/>
  <c r="L2741" i="1"/>
  <c r="L2754" i="1"/>
  <c r="L2767" i="1"/>
  <c r="L2780" i="1"/>
  <c r="L2793" i="1"/>
  <c r="L2806" i="1"/>
  <c r="L2819" i="1"/>
  <c r="L2832" i="1"/>
  <c r="L2845" i="1"/>
  <c r="L2858" i="1"/>
  <c r="L2871" i="1"/>
  <c r="L2884" i="1"/>
  <c r="L2897" i="1"/>
  <c r="L2910" i="1"/>
  <c r="L2923" i="1"/>
  <c r="L2936" i="1"/>
  <c r="L2949" i="1"/>
  <c r="L2962" i="1"/>
  <c r="L2975" i="1"/>
  <c r="L2988" i="1"/>
  <c r="L3001" i="1"/>
  <c r="L3014" i="1"/>
  <c r="L3027" i="1"/>
  <c r="L3040" i="1"/>
  <c r="L3053" i="1"/>
  <c r="L3066" i="1"/>
  <c r="L3079" i="1"/>
  <c r="L3092" i="1"/>
  <c r="L3105" i="1"/>
  <c r="L3118" i="1"/>
  <c r="L3131" i="1"/>
  <c r="L3144" i="1"/>
  <c r="L3157" i="1"/>
  <c r="L3170" i="1"/>
  <c r="L3183" i="1"/>
  <c r="L3196" i="1"/>
  <c r="L3209" i="1"/>
  <c r="L3222" i="1"/>
  <c r="L3235" i="1"/>
  <c r="L3248" i="1"/>
  <c r="L3261" i="1"/>
  <c r="L12" i="1"/>
  <c r="L25" i="1"/>
  <c r="L38" i="1"/>
  <c r="L51" i="1"/>
  <c r="L64" i="1"/>
  <c r="L77" i="1"/>
  <c r="L90" i="1"/>
  <c r="L103" i="1"/>
  <c r="L116" i="1"/>
  <c r="L129" i="1"/>
  <c r="L142" i="1"/>
  <c r="L155" i="1"/>
  <c r="L168" i="1"/>
  <c r="L181" i="1"/>
  <c r="L194" i="1"/>
  <c r="L207" i="1"/>
  <c r="L220" i="1"/>
  <c r="L233" i="1"/>
  <c r="L246" i="1"/>
  <c r="L259" i="1"/>
  <c r="L272" i="1"/>
  <c r="L285" i="1"/>
  <c r="L298" i="1"/>
  <c r="L311" i="1"/>
  <c r="L324" i="1"/>
  <c r="L337" i="1"/>
  <c r="L350" i="1"/>
  <c r="L363" i="1"/>
  <c r="L376" i="1"/>
  <c r="L389" i="1"/>
  <c r="L402" i="1"/>
  <c r="L415" i="1"/>
  <c r="L428" i="1"/>
  <c r="L441" i="1"/>
  <c r="L454" i="1"/>
  <c r="L467" i="1"/>
  <c r="L480" i="1"/>
  <c r="L493" i="1"/>
  <c r="L506" i="1"/>
  <c r="L519" i="1"/>
  <c r="L532" i="1"/>
  <c r="L545" i="1"/>
  <c r="L558" i="1"/>
  <c r="L571" i="1"/>
  <c r="L584" i="1"/>
  <c r="L597" i="1"/>
  <c r="L610" i="1"/>
  <c r="L623" i="1"/>
  <c r="L636" i="1"/>
  <c r="L649" i="1"/>
  <c r="L662" i="1"/>
  <c r="L675" i="1"/>
  <c r="L688" i="1"/>
  <c r="L701" i="1"/>
  <c r="L714" i="1"/>
  <c r="L727" i="1"/>
  <c r="L740" i="1"/>
  <c r="L753" i="1"/>
  <c r="L766" i="1"/>
  <c r="L779" i="1"/>
  <c r="L792" i="1"/>
  <c r="L805" i="1"/>
  <c r="L818" i="1"/>
  <c r="L831" i="1"/>
  <c r="L844" i="1"/>
  <c r="L857" i="1"/>
  <c r="L870" i="1"/>
  <c r="L883" i="1"/>
  <c r="L896" i="1"/>
  <c r="L909" i="1"/>
  <c r="L922" i="1"/>
  <c r="L935" i="1"/>
  <c r="L948" i="1"/>
  <c r="L961" i="1"/>
  <c r="L974" i="1"/>
  <c r="L987" i="1"/>
  <c r="L1000" i="1"/>
  <c r="L1013" i="1"/>
  <c r="L1026" i="1"/>
  <c r="L1039" i="1"/>
  <c r="L1052" i="1"/>
  <c r="L1065" i="1"/>
  <c r="L1078" i="1"/>
  <c r="L1091" i="1"/>
  <c r="L1104" i="1"/>
  <c r="L1117" i="1"/>
  <c r="L1130" i="1"/>
  <c r="L1143" i="1"/>
  <c r="L1156" i="1"/>
  <c r="L1169" i="1"/>
  <c r="L1182" i="1"/>
  <c r="L1195" i="1"/>
  <c r="L1208" i="1"/>
  <c r="L1221" i="1"/>
  <c r="L1234" i="1"/>
  <c r="L1247" i="1"/>
  <c r="L1260" i="1"/>
  <c r="L1273" i="1"/>
  <c r="L1286" i="1"/>
  <c r="L1299" i="1"/>
  <c r="L1312" i="1"/>
  <c r="L1325" i="1"/>
  <c r="L1338" i="1"/>
  <c r="L1351" i="1"/>
  <c r="L1364" i="1"/>
  <c r="L1377" i="1"/>
  <c r="L1390" i="1"/>
  <c r="L1403" i="1"/>
  <c r="L1416" i="1"/>
  <c r="L1429" i="1"/>
  <c r="L1442" i="1"/>
  <c r="L1455" i="1"/>
  <c r="L1468" i="1"/>
  <c r="L1481" i="1"/>
  <c r="L1494" i="1"/>
  <c r="L1507" i="1"/>
  <c r="L1520" i="1"/>
  <c r="L1533" i="1"/>
  <c r="L1546" i="1"/>
  <c r="L1559" i="1"/>
  <c r="L1572" i="1"/>
  <c r="L1585" i="1"/>
  <c r="L1598" i="1"/>
  <c r="L1611" i="1"/>
  <c r="L1624" i="1"/>
  <c r="L1637" i="1"/>
  <c r="L1650" i="1"/>
  <c r="L1663" i="1"/>
  <c r="L1676" i="1"/>
  <c r="L1689" i="1"/>
  <c r="L1702" i="1"/>
  <c r="L1715" i="1"/>
  <c r="L1728" i="1"/>
  <c r="L1741" i="1"/>
  <c r="L1754" i="1"/>
  <c r="L1767" i="1"/>
  <c r="L1780" i="1"/>
  <c r="L1793" i="1"/>
  <c r="L1806" i="1"/>
  <c r="L1819" i="1"/>
  <c r="L1832" i="1"/>
  <c r="L1845" i="1"/>
  <c r="L1858" i="1"/>
  <c r="L1871" i="1"/>
  <c r="L1884" i="1"/>
  <c r="L1897" i="1"/>
  <c r="L1910" i="1"/>
  <c r="L1923" i="1"/>
  <c r="L1936" i="1"/>
  <c r="L1949" i="1"/>
  <c r="L1962" i="1"/>
  <c r="L1975" i="1"/>
  <c r="L1988" i="1"/>
  <c r="L2001" i="1"/>
  <c r="L2014" i="1"/>
  <c r="L2027" i="1"/>
  <c r="L2040" i="1"/>
  <c r="L2053" i="1"/>
  <c r="L2066" i="1"/>
  <c r="L2079" i="1"/>
  <c r="L2092" i="1"/>
  <c r="L2105" i="1"/>
  <c r="L2118" i="1"/>
  <c r="L2131" i="1"/>
  <c r="L2144" i="1"/>
  <c r="L2157" i="1"/>
  <c r="L2170" i="1"/>
  <c r="L2183" i="1"/>
  <c r="L2196" i="1"/>
  <c r="L2209" i="1"/>
  <c r="L2222" i="1"/>
  <c r="L2235" i="1"/>
  <c r="L2248" i="1"/>
  <c r="L2261" i="1"/>
  <c r="L2274" i="1"/>
  <c r="L2287" i="1"/>
  <c r="L2300" i="1"/>
  <c r="L2313" i="1"/>
  <c r="L2326" i="1"/>
  <c r="L2339" i="1"/>
  <c r="L2352" i="1"/>
  <c r="L2365" i="1"/>
  <c r="L2378" i="1"/>
  <c r="L2391" i="1"/>
  <c r="L2404" i="1"/>
  <c r="L2417" i="1"/>
  <c r="L2430" i="1"/>
  <c r="L2443" i="1"/>
  <c r="L2456" i="1"/>
  <c r="L2469" i="1"/>
  <c r="L2482" i="1"/>
  <c r="L2495" i="1"/>
  <c r="L2508" i="1"/>
  <c r="L2521" i="1"/>
  <c r="L2534" i="1"/>
  <c r="L2547" i="1"/>
  <c r="L2560" i="1"/>
  <c r="L2573" i="1"/>
  <c r="L2586" i="1"/>
  <c r="L2599" i="1"/>
  <c r="L2612" i="1"/>
  <c r="L2625" i="1"/>
  <c r="L2638" i="1"/>
  <c r="L2651" i="1"/>
  <c r="L2664" i="1"/>
  <c r="L2677" i="1"/>
  <c r="L2690" i="1"/>
  <c r="L2703" i="1"/>
  <c r="L2716" i="1"/>
  <c r="L2729" i="1"/>
  <c r="L2742" i="1"/>
  <c r="L2755" i="1"/>
  <c r="L2768" i="1"/>
  <c r="L2781" i="1"/>
  <c r="L2794" i="1"/>
  <c r="L2807" i="1"/>
  <c r="L2820" i="1"/>
  <c r="L2833" i="1"/>
  <c r="L2846" i="1"/>
  <c r="L2859" i="1"/>
  <c r="L2872" i="1"/>
  <c r="L2885" i="1"/>
  <c r="L2898" i="1"/>
  <c r="L2911" i="1"/>
  <c r="L2924" i="1"/>
  <c r="L2937" i="1"/>
  <c r="L2950" i="1"/>
  <c r="L2963" i="1"/>
  <c r="L2976" i="1"/>
  <c r="L2989" i="1"/>
  <c r="L3002" i="1"/>
  <c r="L3015" i="1"/>
  <c r="L3028" i="1"/>
  <c r="L3041" i="1"/>
  <c r="L3054" i="1"/>
  <c r="L3067" i="1"/>
  <c r="L3080" i="1"/>
  <c r="L3093" i="1"/>
  <c r="L3106" i="1"/>
  <c r="L3119" i="1"/>
  <c r="L3132" i="1"/>
  <c r="L3145" i="1"/>
  <c r="L3158" i="1"/>
  <c r="L3171" i="1"/>
  <c r="L3184" i="1"/>
  <c r="L3197" i="1"/>
  <c r="L3210" i="1"/>
  <c r="L3223" i="1"/>
  <c r="L3236" i="1"/>
  <c r="L3249" i="1"/>
  <c r="L3262" i="1"/>
  <c r="L13" i="1"/>
  <c r="L26" i="1"/>
  <c r="L39" i="1"/>
  <c r="L52" i="1"/>
  <c r="L65" i="1"/>
  <c r="L78" i="1"/>
  <c r="L91" i="1"/>
  <c r="L104" i="1"/>
  <c r="L117" i="1"/>
  <c r="L130" i="1"/>
  <c r="L143" i="1"/>
  <c r="L156" i="1"/>
  <c r="L169" i="1"/>
  <c r="L182" i="1"/>
  <c r="L195" i="1"/>
  <c r="L208" i="1"/>
  <c r="L221" i="1"/>
  <c r="L234" i="1"/>
  <c r="L247" i="1"/>
  <c r="L260" i="1"/>
  <c r="L273" i="1"/>
  <c r="L286" i="1"/>
  <c r="L299" i="1"/>
  <c r="L312" i="1"/>
  <c r="L325" i="1"/>
  <c r="L338" i="1"/>
  <c r="L351" i="1"/>
  <c r="L364" i="1"/>
  <c r="L377" i="1"/>
  <c r="L390" i="1"/>
  <c r="L403" i="1"/>
  <c r="L416" i="1"/>
  <c r="L429" i="1"/>
  <c r="L442" i="1"/>
  <c r="L455" i="1"/>
  <c r="L468" i="1"/>
  <c r="L481" i="1"/>
  <c r="L494" i="1"/>
  <c r="L507" i="1"/>
  <c r="L520" i="1"/>
  <c r="L533" i="1"/>
  <c r="L546" i="1"/>
  <c r="L559" i="1"/>
  <c r="L572" i="1"/>
  <c r="L585" i="1"/>
  <c r="L598" i="1"/>
  <c r="L611" i="1"/>
  <c r="L624" i="1"/>
  <c r="L637" i="1"/>
  <c r="L650" i="1"/>
  <c r="L663" i="1"/>
  <c r="L676" i="1"/>
  <c r="L689" i="1"/>
  <c r="L702" i="1"/>
  <c r="L715" i="1"/>
  <c r="L728" i="1"/>
  <c r="L741" i="1"/>
  <c r="L754" i="1"/>
  <c r="L767" i="1"/>
  <c r="L780" i="1"/>
  <c r="L793" i="1"/>
  <c r="L806" i="1"/>
  <c r="L819" i="1"/>
  <c r="L832" i="1"/>
  <c r="L845" i="1"/>
  <c r="L858" i="1"/>
  <c r="L871" i="1"/>
  <c r="L884" i="1"/>
  <c r="L897" i="1"/>
  <c r="L910" i="1"/>
  <c r="L923" i="1"/>
  <c r="L936" i="1"/>
  <c r="L949" i="1"/>
  <c r="L962" i="1"/>
  <c r="L975" i="1"/>
  <c r="L988" i="1"/>
  <c r="L1001" i="1"/>
  <c r="L1014" i="1"/>
  <c r="L1027" i="1"/>
  <c r="L1040" i="1"/>
  <c r="L1053" i="1"/>
  <c r="L1066" i="1"/>
  <c r="L1079" i="1"/>
  <c r="L1092" i="1"/>
  <c r="L1105" i="1"/>
  <c r="L1118" i="1"/>
  <c r="L1131" i="1"/>
  <c r="L1144" i="1"/>
  <c r="L1157" i="1"/>
  <c r="L1170" i="1"/>
  <c r="L1183" i="1"/>
  <c r="L1196" i="1"/>
  <c r="L1209" i="1"/>
  <c r="L1222" i="1"/>
  <c r="L1235" i="1"/>
  <c r="L1248" i="1"/>
  <c r="L1261" i="1"/>
  <c r="L1274" i="1"/>
  <c r="L1287" i="1"/>
  <c r="L1300" i="1"/>
  <c r="L1313" i="1"/>
  <c r="L1326" i="1"/>
  <c r="L1339" i="1"/>
  <c r="L1352" i="1"/>
  <c r="L1365" i="1"/>
  <c r="L1378" i="1"/>
  <c r="L1391" i="1"/>
  <c r="L1404" i="1"/>
  <c r="L1417" i="1"/>
  <c r="L1430" i="1"/>
  <c r="L1443" i="1"/>
  <c r="L1456" i="1"/>
  <c r="L1469" i="1"/>
  <c r="L1482" i="1"/>
  <c r="L1495" i="1"/>
  <c r="L1508" i="1"/>
  <c r="L1521" i="1"/>
  <c r="L1534" i="1"/>
  <c r="L1547" i="1"/>
  <c r="L1560" i="1"/>
  <c r="L1573" i="1"/>
  <c r="L1586" i="1"/>
  <c r="L1599" i="1"/>
  <c r="L1612" i="1"/>
  <c r="L1625" i="1"/>
  <c r="L1638" i="1"/>
  <c r="L1651" i="1"/>
  <c r="L1664" i="1"/>
  <c r="L1677" i="1"/>
  <c r="L1690" i="1"/>
  <c r="L1703" i="1"/>
  <c r="L1716" i="1"/>
  <c r="L1729" i="1"/>
  <c r="L1742" i="1"/>
  <c r="L1755" i="1"/>
  <c r="L1768" i="1"/>
  <c r="L1781" i="1"/>
  <c r="L1794" i="1"/>
  <c r="L1807" i="1"/>
  <c r="L1820" i="1"/>
  <c r="L1833" i="1"/>
  <c r="L1846" i="1"/>
  <c r="L1859" i="1"/>
  <c r="L1872" i="1"/>
  <c r="L1885" i="1"/>
  <c r="L1898" i="1"/>
  <c r="L1911" i="1"/>
  <c r="L1924" i="1"/>
  <c r="L1937" i="1"/>
  <c r="L1950" i="1"/>
  <c r="L1963" i="1"/>
  <c r="L1976" i="1"/>
  <c r="L1989" i="1"/>
  <c r="L2002" i="1"/>
  <c r="L2015" i="1"/>
  <c r="L2028" i="1"/>
  <c r="L2041" i="1"/>
  <c r="L2054" i="1"/>
  <c r="L2067" i="1"/>
  <c r="L2080" i="1"/>
  <c r="L2093" i="1"/>
  <c r="L2106" i="1"/>
  <c r="L2119" i="1"/>
  <c r="L2132" i="1"/>
  <c r="L2145" i="1"/>
  <c r="L2158" i="1"/>
  <c r="L2171" i="1"/>
  <c r="L2184" i="1"/>
  <c r="L2197" i="1"/>
  <c r="L2210" i="1"/>
  <c r="L2223" i="1"/>
  <c r="L2236" i="1"/>
  <c r="L2249" i="1"/>
  <c r="L2262" i="1"/>
  <c r="L2275" i="1"/>
  <c r="L2288" i="1"/>
  <c r="L2301" i="1"/>
  <c r="L2314" i="1"/>
  <c r="L2327" i="1"/>
  <c r="L2340" i="1"/>
  <c r="L2353" i="1"/>
  <c r="L2366" i="1"/>
  <c r="L2379" i="1"/>
  <c r="L2392" i="1"/>
  <c r="L2405" i="1"/>
  <c r="L2418" i="1"/>
  <c r="L2431" i="1"/>
  <c r="L2444" i="1"/>
  <c r="L2457" i="1"/>
  <c r="L2470" i="1"/>
  <c r="L2483" i="1"/>
  <c r="L2496" i="1"/>
  <c r="L2509" i="1"/>
  <c r="L2522" i="1"/>
  <c r="L2535" i="1"/>
  <c r="L2548" i="1"/>
  <c r="L2561" i="1"/>
  <c r="L2574" i="1"/>
  <c r="L2587" i="1"/>
  <c r="L2600" i="1"/>
  <c r="L2613" i="1"/>
  <c r="L2626" i="1"/>
  <c r="L2639" i="1"/>
  <c r="L2652" i="1"/>
  <c r="L2665" i="1"/>
  <c r="L2678" i="1"/>
  <c r="L2691" i="1"/>
  <c r="L2704" i="1"/>
  <c r="L2717" i="1"/>
  <c r="L2730" i="1"/>
  <c r="L2743" i="1"/>
  <c r="L2756" i="1"/>
  <c r="L2769" i="1"/>
  <c r="L2782" i="1"/>
  <c r="L2795" i="1"/>
  <c r="L2808" i="1"/>
  <c r="L2821" i="1"/>
  <c r="L2834" i="1"/>
  <c r="L2847" i="1"/>
  <c r="L2860" i="1"/>
  <c r="L2873" i="1"/>
  <c r="L2886" i="1"/>
  <c r="L2899" i="1"/>
  <c r="L2912" i="1"/>
  <c r="L2925" i="1"/>
  <c r="L2938" i="1"/>
  <c r="L2951" i="1"/>
  <c r="L2964" i="1"/>
  <c r="L2977" i="1"/>
  <c r="L2990" i="1"/>
  <c r="L3003" i="1"/>
  <c r="L3016" i="1"/>
  <c r="L3029" i="1"/>
  <c r="L3042" i="1"/>
  <c r="L3055" i="1"/>
  <c r="L3068" i="1"/>
  <c r="L3081" i="1"/>
  <c r="L3094" i="1"/>
  <c r="L3107" i="1"/>
  <c r="L3120" i="1"/>
  <c r="L3133" i="1"/>
  <c r="L3146" i="1"/>
  <c r="L3159" i="1"/>
  <c r="L3172" i="1"/>
  <c r="L3185" i="1"/>
  <c r="L3198" i="1"/>
  <c r="L3211" i="1"/>
  <c r="L3224" i="1"/>
  <c r="L3237" i="1"/>
  <c r="L3250" i="1"/>
  <c r="L3263" i="1"/>
  <c r="L14" i="1"/>
  <c r="L27" i="1"/>
  <c r="L40" i="1"/>
  <c r="L53" i="1"/>
  <c r="L66" i="1"/>
  <c r="L79" i="1"/>
  <c r="L92" i="1"/>
  <c r="L105" i="1"/>
  <c r="L118" i="1"/>
  <c r="L131" i="1"/>
  <c r="L144" i="1"/>
  <c r="L157" i="1"/>
  <c r="L170" i="1"/>
  <c r="L183" i="1"/>
  <c r="L196" i="1"/>
  <c r="L209" i="1"/>
  <c r="L222" i="1"/>
  <c r="L235" i="1"/>
  <c r="L248" i="1"/>
  <c r="L261" i="1"/>
  <c r="L274" i="1"/>
  <c r="L287" i="1"/>
  <c r="L300" i="1"/>
  <c r="L313" i="1"/>
  <c r="L326" i="1"/>
  <c r="L339" i="1"/>
  <c r="L352" i="1"/>
  <c r="L365" i="1"/>
  <c r="L378" i="1"/>
  <c r="L391" i="1"/>
  <c r="L404" i="1"/>
  <c r="L417" i="1"/>
  <c r="L430" i="1"/>
  <c r="L443" i="1"/>
  <c r="L456" i="1"/>
  <c r="L469" i="1"/>
  <c r="L482" i="1"/>
  <c r="L495" i="1"/>
  <c r="L508" i="1"/>
  <c r="L521" i="1"/>
  <c r="L534" i="1"/>
  <c r="L547" i="1"/>
  <c r="L560" i="1"/>
  <c r="L573" i="1"/>
  <c r="L586" i="1"/>
  <c r="L599" i="1"/>
  <c r="L612" i="1"/>
  <c r="L625" i="1"/>
  <c r="L638" i="1"/>
  <c r="L651" i="1"/>
  <c r="L664" i="1"/>
  <c r="L677" i="1"/>
  <c r="L690" i="1"/>
  <c r="L703" i="1"/>
  <c r="L716" i="1"/>
  <c r="L729" i="1"/>
  <c r="L742" i="1"/>
  <c r="L755" i="1"/>
  <c r="L768" i="1"/>
  <c r="L781" i="1"/>
  <c r="L794" i="1"/>
  <c r="L807" i="1"/>
  <c r="L820" i="1"/>
  <c r="L833" i="1"/>
  <c r="L846" i="1"/>
  <c r="L859" i="1"/>
  <c r="L872" i="1"/>
  <c r="L885" i="1"/>
  <c r="L898" i="1"/>
  <c r="L911" i="1"/>
  <c r="L924" i="1"/>
  <c r="L937" i="1"/>
  <c r="L950" i="1"/>
  <c r="L963" i="1"/>
  <c r="L976" i="1"/>
  <c r="L989" i="1"/>
  <c r="L1002" i="1"/>
  <c r="L1015" i="1"/>
  <c r="L1028" i="1"/>
  <c r="L1041" i="1"/>
  <c r="L1054" i="1"/>
  <c r="L1067" i="1"/>
  <c r="L1080" i="1"/>
  <c r="L1093" i="1"/>
  <c r="L1106" i="1"/>
  <c r="L1119" i="1"/>
  <c r="L1132" i="1"/>
  <c r="L1145" i="1"/>
  <c r="L1158" i="1"/>
  <c r="L1171" i="1"/>
  <c r="L1184" i="1"/>
  <c r="L1197" i="1"/>
  <c r="L1210" i="1"/>
  <c r="L1223" i="1"/>
  <c r="L1236" i="1"/>
  <c r="L1249" i="1"/>
  <c r="L1262" i="1"/>
  <c r="L1275" i="1"/>
  <c r="L1288" i="1"/>
  <c r="L1301" i="1"/>
  <c r="L1314" i="1"/>
  <c r="L1327" i="1"/>
  <c r="L1340" i="1"/>
  <c r="L1353" i="1"/>
  <c r="L1366" i="1"/>
  <c r="L1379" i="1"/>
  <c r="L1392" i="1"/>
  <c r="L1405" i="1"/>
  <c r="L1418" i="1"/>
  <c r="L1431" i="1"/>
  <c r="L1444" i="1"/>
  <c r="L1457" i="1"/>
  <c r="L1470" i="1"/>
  <c r="L1483" i="1"/>
  <c r="L1496" i="1"/>
  <c r="L1509" i="1"/>
  <c r="L1522" i="1"/>
  <c r="L1535" i="1"/>
  <c r="L1548" i="1"/>
  <c r="L1561" i="1"/>
  <c r="L1574" i="1"/>
  <c r="L1587" i="1"/>
  <c r="L1600" i="1"/>
  <c r="L1613" i="1"/>
  <c r="L1626" i="1"/>
  <c r="L1639" i="1"/>
  <c r="L1652" i="1"/>
  <c r="L1665" i="1"/>
  <c r="L1678" i="1"/>
  <c r="L1691" i="1"/>
  <c r="L1704" i="1"/>
  <c r="L1717" i="1"/>
  <c r="L1730" i="1"/>
  <c r="L1743" i="1"/>
  <c r="L1756" i="1"/>
  <c r="L1769" i="1"/>
  <c r="L1782" i="1"/>
  <c r="L1795" i="1"/>
  <c r="L1808" i="1"/>
  <c r="L1821" i="1"/>
  <c r="L1834" i="1"/>
  <c r="L1847" i="1"/>
  <c r="L1860" i="1"/>
  <c r="L1873" i="1"/>
  <c r="L1886" i="1"/>
  <c r="L1899" i="1"/>
  <c r="L1912" i="1"/>
  <c r="L1925" i="1"/>
  <c r="L1938" i="1"/>
  <c r="L1951" i="1"/>
  <c r="L1964" i="1"/>
  <c r="L1977" i="1"/>
  <c r="L1990" i="1"/>
  <c r="L2003" i="1"/>
  <c r="L2016" i="1"/>
  <c r="L2029" i="1"/>
  <c r="L2042" i="1"/>
  <c r="L2055" i="1"/>
  <c r="L2068" i="1"/>
  <c r="L2081" i="1"/>
  <c r="L2094" i="1"/>
  <c r="L2107" i="1"/>
  <c r="L2120" i="1"/>
  <c r="L2133" i="1"/>
  <c r="L2146" i="1"/>
  <c r="L2159" i="1"/>
  <c r="L2172" i="1"/>
  <c r="L2185" i="1"/>
  <c r="L2198" i="1"/>
  <c r="L2211" i="1"/>
  <c r="L2224" i="1"/>
  <c r="L2237" i="1"/>
  <c r="L2250" i="1"/>
  <c r="L2263" i="1"/>
  <c r="L2276" i="1"/>
  <c r="L2289" i="1"/>
  <c r="L2302" i="1"/>
  <c r="L2315" i="1"/>
  <c r="L2328" i="1"/>
  <c r="L2341" i="1"/>
  <c r="L2354" i="1"/>
  <c r="L2367" i="1"/>
  <c r="L2380" i="1"/>
  <c r="L2393" i="1"/>
  <c r="L2406" i="1"/>
  <c r="L2419" i="1"/>
  <c r="L2432" i="1"/>
  <c r="L2445" i="1"/>
  <c r="L2458" i="1"/>
  <c r="L2471" i="1"/>
  <c r="L2484" i="1"/>
  <c r="L2497" i="1"/>
  <c r="L2510" i="1"/>
  <c r="L2523" i="1"/>
  <c r="L2536" i="1"/>
  <c r="L2549" i="1"/>
  <c r="L2562" i="1"/>
  <c r="L2575" i="1"/>
  <c r="L2588" i="1"/>
  <c r="L2601" i="1"/>
  <c r="L2614" i="1"/>
  <c r="L2627" i="1"/>
  <c r="L2640" i="1"/>
  <c r="L2653" i="1"/>
  <c r="L2666" i="1"/>
  <c r="L2679" i="1"/>
  <c r="L2692" i="1"/>
  <c r="L2705" i="1"/>
  <c r="L2718" i="1"/>
  <c r="L2731" i="1"/>
  <c r="L2744" i="1"/>
  <c r="L2757" i="1"/>
  <c r="L2770" i="1"/>
  <c r="L2783" i="1"/>
  <c r="L2796" i="1"/>
  <c r="L2809" i="1"/>
  <c r="L2822" i="1"/>
  <c r="L2835" i="1"/>
  <c r="L2848" i="1"/>
  <c r="L2861" i="1"/>
  <c r="L2874" i="1"/>
  <c r="L2887" i="1"/>
  <c r="L2900" i="1"/>
  <c r="L2913" i="1"/>
  <c r="L2926" i="1"/>
  <c r="L2939" i="1"/>
  <c r="L2952" i="1"/>
  <c r="L2965" i="1"/>
  <c r="L2978" i="1"/>
  <c r="L2991" i="1"/>
  <c r="L3004" i="1"/>
  <c r="L3017" i="1"/>
  <c r="L3030" i="1"/>
  <c r="L3043" i="1"/>
  <c r="L3056" i="1"/>
  <c r="L3069" i="1"/>
  <c r="L3082" i="1"/>
  <c r="L3095" i="1"/>
  <c r="L3108" i="1"/>
  <c r="L3121" i="1"/>
  <c r="L3134" i="1"/>
  <c r="L3147" i="1"/>
  <c r="L3160" i="1"/>
  <c r="L3173" i="1"/>
  <c r="L3186" i="1"/>
  <c r="L3199" i="1"/>
  <c r="L3212" i="1"/>
  <c r="L3225" i="1"/>
  <c r="L3238" i="1"/>
  <c r="L3251" i="1"/>
  <c r="L3264" i="1"/>
  <c r="P1048576" i="1" l="1"/>
</calcChain>
</file>

<file path=xl/sharedStrings.xml><?xml version="1.0" encoding="utf-8"?>
<sst xmlns="http://schemas.openxmlformats.org/spreadsheetml/2006/main" count="6816" uniqueCount="429">
  <si>
    <t>STATE</t>
  </si>
  <si>
    <t>DISTRICT</t>
  </si>
  <si>
    <t>Year</t>
  </si>
  <si>
    <t>Rape</t>
  </si>
  <si>
    <t>Kidnapping and Abduction</t>
  </si>
  <si>
    <t>Dowry Deaths</t>
  </si>
  <si>
    <t>Molestation</t>
  </si>
  <si>
    <t>Sexual_Harassment</t>
  </si>
  <si>
    <t>Cruelty by Husband or his Relatives</t>
  </si>
  <si>
    <t>Population_in_lakhs</t>
  </si>
  <si>
    <t>Crime_Rate</t>
  </si>
  <si>
    <t>ANDHRA PRADESH</t>
  </si>
  <si>
    <t>ADILABAD</t>
  </si>
  <si>
    <t>ANANTAPUR</t>
  </si>
  <si>
    <t>CHITTOOR</t>
  </si>
  <si>
    <t>EAST_GODAVARI</t>
  </si>
  <si>
    <t>GUNTUR</t>
  </si>
  <si>
    <t>HYDERABAD</t>
  </si>
  <si>
    <t>KARIMNAGAR</t>
  </si>
  <si>
    <t>KHAMMAM</t>
  </si>
  <si>
    <t>KRISHNA</t>
  </si>
  <si>
    <t>KURNOOL</t>
  </si>
  <si>
    <t>MAHABUBNAGAR</t>
  </si>
  <si>
    <t>MEDAK</t>
  </si>
  <si>
    <t>NALGONDA</t>
  </si>
  <si>
    <t>NELLORE</t>
  </si>
  <si>
    <t>NIZAMABAD</t>
  </si>
  <si>
    <t>PRAKASHAM</t>
  </si>
  <si>
    <t>RANGAREDDY</t>
  </si>
  <si>
    <t>SRIKAKULAM</t>
  </si>
  <si>
    <t>VISAKHAPATNAM</t>
  </si>
  <si>
    <t>VIZIANAGARAM</t>
  </si>
  <si>
    <t>WARANGAL</t>
  </si>
  <si>
    <t>WEST_GODAVARI</t>
  </si>
  <si>
    <t>andman_nicobar_islands</t>
  </si>
  <si>
    <t>ARUNACHAL PRADESH</t>
  </si>
  <si>
    <t>CHANGLANG</t>
  </si>
  <si>
    <t>DIBANG VALLEY</t>
  </si>
  <si>
    <t>K/KUMEY</t>
  </si>
  <si>
    <t>KAMENG EAST</t>
  </si>
  <si>
    <t>KAMENG WEST</t>
  </si>
  <si>
    <t>LOHIT</t>
  </si>
  <si>
    <t>PAPUM PARE</t>
  </si>
  <si>
    <t>SIANG EAST</t>
  </si>
  <si>
    <t>SIANG UPPER</t>
  </si>
  <si>
    <t>SIANG WEST</t>
  </si>
  <si>
    <t>SUBANSIRI LOWER</t>
  </si>
  <si>
    <t>SUBANSIRI UPPER</t>
  </si>
  <si>
    <t>TAWANG</t>
  </si>
  <si>
    <t>TIRAP</t>
  </si>
  <si>
    <t>UPPER DIBANG VALLEY</t>
  </si>
  <si>
    <t>ASSAM</t>
  </si>
  <si>
    <t>BAKSA</t>
  </si>
  <si>
    <t>BARPETA</t>
  </si>
  <si>
    <t>BONGAIGAON</t>
  </si>
  <si>
    <t>CACHAR</t>
  </si>
  <si>
    <t>DARRANG</t>
  </si>
  <si>
    <t>DHEMAJI</t>
  </si>
  <si>
    <t>DHUBRI</t>
  </si>
  <si>
    <t>DIBRUGARH</t>
  </si>
  <si>
    <t>GOALPARA</t>
  </si>
  <si>
    <t>GOLAGHAT</t>
  </si>
  <si>
    <t>GUWAHATI CITY</t>
  </si>
  <si>
    <t>HAILAKANDI</t>
  </si>
  <si>
    <t>JORHAT</t>
  </si>
  <si>
    <t>KAMRUP</t>
  </si>
  <si>
    <t>KARBI ANGLONG</t>
  </si>
  <si>
    <t>KARIMGANJ</t>
  </si>
  <si>
    <t>KOKRAJHAR</t>
  </si>
  <si>
    <t>LAKHIMPUR</t>
  </si>
  <si>
    <t>MORIGAON</t>
  </si>
  <si>
    <t>N.C.HILLS</t>
  </si>
  <si>
    <t>NAGAON</t>
  </si>
  <si>
    <t>NALBARI</t>
  </si>
  <si>
    <t>SIBSAGAR</t>
  </si>
  <si>
    <t>SONITPUR</t>
  </si>
  <si>
    <t>TINSUKIA</t>
  </si>
  <si>
    <t>UDALGURI</t>
  </si>
  <si>
    <t>BIHAR</t>
  </si>
  <si>
    <t>ARARIA</t>
  </si>
  <si>
    <t>ARWAL</t>
  </si>
  <si>
    <t>AURANGABAD</t>
  </si>
  <si>
    <t>BAGAHA</t>
  </si>
  <si>
    <t>BANKA</t>
  </si>
  <si>
    <t>BEGUSARAI</t>
  </si>
  <si>
    <t>BETTIAH</t>
  </si>
  <si>
    <t>BHABHUA</t>
  </si>
  <si>
    <t>BHAGALPUR</t>
  </si>
  <si>
    <t>BHOJPUR</t>
  </si>
  <si>
    <t>BUXAR</t>
  </si>
  <si>
    <t>DARBHANGA</t>
  </si>
  <si>
    <t>GAYA</t>
  </si>
  <si>
    <t>GOPALGANJ</t>
  </si>
  <si>
    <t>JAMALPUR RLY.</t>
  </si>
  <si>
    <t>JAMUI</t>
  </si>
  <si>
    <t>JEHANABAD</t>
  </si>
  <si>
    <t>KATIHAR</t>
  </si>
  <si>
    <t>KATIHAR RLY.</t>
  </si>
  <si>
    <t>KHAGARIA</t>
  </si>
  <si>
    <t>KISHANGANJ</t>
  </si>
  <si>
    <t>LAKHISARAI</t>
  </si>
  <si>
    <t>MADHEPURA</t>
  </si>
  <si>
    <t>MADHUBANI</t>
  </si>
  <si>
    <t>MOTIHARI</t>
  </si>
  <si>
    <t>MUNGER</t>
  </si>
  <si>
    <t>MUZAFFARPUR</t>
  </si>
  <si>
    <t>MUZAFFARPUR RLY.</t>
  </si>
  <si>
    <t>NALANDA</t>
  </si>
  <si>
    <t>NAUGACHIA</t>
  </si>
  <si>
    <t>NAWADAH</t>
  </si>
  <si>
    <t>PATNA</t>
  </si>
  <si>
    <t>PATNA RLY.</t>
  </si>
  <si>
    <t>PURNEA</t>
  </si>
  <si>
    <t>ROHTAS</t>
  </si>
  <si>
    <t>SAHARSA</t>
  </si>
  <si>
    <t>SAMASTIPUR</t>
  </si>
  <si>
    <t>SARAN</t>
  </si>
  <si>
    <t>SHEIKHPURA</t>
  </si>
  <si>
    <t>SHEOHAR</t>
  </si>
  <si>
    <t>SITAMARHI</t>
  </si>
  <si>
    <t>SIWAN</t>
  </si>
  <si>
    <t>SUPAUL</t>
  </si>
  <si>
    <t>VAISHALI</t>
  </si>
  <si>
    <t>CHANDIGARH</t>
  </si>
  <si>
    <t>CHHATTISGARH</t>
  </si>
  <si>
    <t>BALRAMPUR</t>
  </si>
  <si>
    <t>BILASPUR</t>
  </si>
  <si>
    <t>BIZAPUR</t>
  </si>
  <si>
    <t>DANTEWARA</t>
  </si>
  <si>
    <t>DHAMTARI</t>
  </si>
  <si>
    <t>DURG</t>
  </si>
  <si>
    <t>JAGDALPUR</t>
  </si>
  <si>
    <t>JANJGIR</t>
  </si>
  <si>
    <t>JASHPUR</t>
  </si>
  <si>
    <t>KABIRDHAM</t>
  </si>
  <si>
    <t>KANKER</t>
  </si>
  <si>
    <t>KORBA</t>
  </si>
  <si>
    <t>KORIYA</t>
  </si>
  <si>
    <t>MAHASAMUND</t>
  </si>
  <si>
    <t>NARAYANPUR</t>
  </si>
  <si>
    <t>RAIGARH</t>
  </si>
  <si>
    <t>RAIPUR</t>
  </si>
  <si>
    <t>RAJNANDGAON</t>
  </si>
  <si>
    <t>SARGUJA</t>
  </si>
  <si>
    <t>D and N HAVELI</t>
  </si>
  <si>
    <t>DAMAN &amp; DIU</t>
  </si>
  <si>
    <t>DELHI</t>
  </si>
  <si>
    <t>CENTRAL</t>
  </si>
  <si>
    <t>EAST</t>
  </si>
  <si>
    <t>NEW DELHI</t>
  </si>
  <si>
    <t>NORTH</t>
  </si>
  <si>
    <t>NORTH EAST</t>
  </si>
  <si>
    <t>NORTH WEST</t>
  </si>
  <si>
    <t>SOUTH</t>
  </si>
  <si>
    <t>SOUTH WEST</t>
  </si>
  <si>
    <t>WEST</t>
  </si>
  <si>
    <t>NORTH GOA</t>
  </si>
  <si>
    <t>SOUTH GOA</t>
  </si>
  <si>
    <t>GUJARAT</t>
  </si>
  <si>
    <t>AHMEDABAD COMMR.</t>
  </si>
  <si>
    <t>AHMEDABAD RURAL</t>
  </si>
  <si>
    <t>AHWA-DANG</t>
  </si>
  <si>
    <t>AMRELI</t>
  </si>
  <si>
    <t>ANAND</t>
  </si>
  <si>
    <t>BHARUCH</t>
  </si>
  <si>
    <t>BHAVNAGAR</t>
  </si>
  <si>
    <t>DOHAD</t>
  </si>
  <si>
    <t>GANDHINAGAR</t>
  </si>
  <si>
    <t>HIMATNAGAR</t>
  </si>
  <si>
    <t>JAMNAGAR</t>
  </si>
  <si>
    <t>JUNAGADH</t>
  </si>
  <si>
    <t>KHEDA</t>
  </si>
  <si>
    <t>KUTCH</t>
  </si>
  <si>
    <t>MEHSANA</t>
  </si>
  <si>
    <t>NARMADA</t>
  </si>
  <si>
    <t>NAVSARI</t>
  </si>
  <si>
    <t>PALANPUR</t>
  </si>
  <si>
    <t>PANCHMAHAL</t>
  </si>
  <si>
    <t>PATAN</t>
  </si>
  <si>
    <t>PORBANDAR</t>
  </si>
  <si>
    <t>RAJKOT COMMR.</t>
  </si>
  <si>
    <t>RAJKOT RURAL</t>
  </si>
  <si>
    <t>SURAT COMMR.</t>
  </si>
  <si>
    <t>SURAT RURAL</t>
  </si>
  <si>
    <t>SURENDRANAGAR</t>
  </si>
  <si>
    <t>VADODARA COMMR.</t>
  </si>
  <si>
    <t>VADODARA RURAL</t>
  </si>
  <si>
    <t>VALSAD</t>
  </si>
  <si>
    <t>HARYANA</t>
  </si>
  <si>
    <t>AMBALA</t>
  </si>
  <si>
    <t>BHIWANI</t>
  </si>
  <si>
    <t>FARIDABAD</t>
  </si>
  <si>
    <t>FATEHABAD</t>
  </si>
  <si>
    <t>GURGAON</t>
  </si>
  <si>
    <t>HISSAR</t>
  </si>
  <si>
    <t>JHAJJAR</t>
  </si>
  <si>
    <t>JIND</t>
  </si>
  <si>
    <t>KAITHAL</t>
  </si>
  <si>
    <t>KARNAL</t>
  </si>
  <si>
    <t>KURUKSHETRA</t>
  </si>
  <si>
    <t>MAHENDRAGARH</t>
  </si>
  <si>
    <t>MEWAT</t>
  </si>
  <si>
    <t>PALWAL</t>
  </si>
  <si>
    <t>PANCHKULA</t>
  </si>
  <si>
    <t>PANIPAT</t>
  </si>
  <si>
    <t>REWARI</t>
  </si>
  <si>
    <t>ROHTAK</t>
  </si>
  <si>
    <t>SIRSA</t>
  </si>
  <si>
    <t>SONIPAT</t>
  </si>
  <si>
    <t>YAMUNANAGAR</t>
  </si>
  <si>
    <t>HIMACHAL PRADESH</t>
  </si>
  <si>
    <t>CHAMBA</t>
  </si>
  <si>
    <t>HAMIRPUR</t>
  </si>
  <si>
    <t>KANGRA</t>
  </si>
  <si>
    <t>KINNAUR</t>
  </si>
  <si>
    <t>KULLU</t>
  </si>
  <si>
    <t>LAHAUL-SPITI</t>
  </si>
  <si>
    <t>MANDI</t>
  </si>
  <si>
    <t>SHIMLA</t>
  </si>
  <si>
    <t>SIRMAUR</t>
  </si>
  <si>
    <t>SOLAN</t>
  </si>
  <si>
    <t>UNA</t>
  </si>
  <si>
    <t>JAMMU &amp; KASHMIR</t>
  </si>
  <si>
    <t>ANANTNAG</t>
  </si>
  <si>
    <t>BARAMULLA</t>
  </si>
  <si>
    <t>BUDGAM</t>
  </si>
  <si>
    <t>DODA</t>
  </si>
  <si>
    <t>GANDERBAL</t>
  </si>
  <si>
    <t>JAMMU</t>
  </si>
  <si>
    <t>KARGIL</t>
  </si>
  <si>
    <t>KATHUA</t>
  </si>
  <si>
    <t>KISHTWAR</t>
  </si>
  <si>
    <t>KULGAM</t>
  </si>
  <si>
    <t>KUPWARA</t>
  </si>
  <si>
    <t>LEH</t>
  </si>
  <si>
    <t>POONCH</t>
  </si>
  <si>
    <t>PULWAMA</t>
  </si>
  <si>
    <t>RAJOURI</t>
  </si>
  <si>
    <t>RAMBAN</t>
  </si>
  <si>
    <t>REASI</t>
  </si>
  <si>
    <t>SRINAGAR</t>
  </si>
  <si>
    <t>UDHAMPUR</t>
  </si>
  <si>
    <t>JHARKHAND</t>
  </si>
  <si>
    <t>BOKARO</t>
  </si>
  <si>
    <t>CHAIBASA</t>
  </si>
  <si>
    <t>CHATRA</t>
  </si>
  <si>
    <t>DEOGHAR</t>
  </si>
  <si>
    <t>DHANBAD</t>
  </si>
  <si>
    <t>DHANBAD RLY.</t>
  </si>
  <si>
    <t>DUMKA</t>
  </si>
  <si>
    <t>GARHWA</t>
  </si>
  <si>
    <t>GIRIDIH</t>
  </si>
  <si>
    <t>GODDA</t>
  </si>
  <si>
    <t>GUMLA</t>
  </si>
  <si>
    <t>HAZARIBAGH</t>
  </si>
  <si>
    <t>JAMSHEDPUR</t>
  </si>
  <si>
    <t>JAMTARA</t>
  </si>
  <si>
    <t>KODERMA</t>
  </si>
  <si>
    <t>LATEHAR</t>
  </si>
  <si>
    <t>LOHARDAGGA</t>
  </si>
  <si>
    <t>PAKUR</t>
  </si>
  <si>
    <t>PALAMU</t>
  </si>
  <si>
    <t>RANCHI</t>
  </si>
  <si>
    <t>SAHEBGANJ</t>
  </si>
  <si>
    <t>SARAIKELA</t>
  </si>
  <si>
    <t>SIMDEGA</t>
  </si>
  <si>
    <t>KARNATAKA</t>
  </si>
  <si>
    <t>BAGALKOT</t>
  </si>
  <si>
    <t>BANGALORE COMMR.</t>
  </si>
  <si>
    <t>BANGALORE RURAL</t>
  </si>
  <si>
    <t>BELGAUM</t>
  </si>
  <si>
    <t>BELLARY</t>
  </si>
  <si>
    <t>BIDAR</t>
  </si>
  <si>
    <t>CHAMARAJNAGAR</t>
  </si>
  <si>
    <t>CHICKMAGALUR</t>
  </si>
  <si>
    <t>CHITRADURGA</t>
  </si>
  <si>
    <t>DAKSHIN KANNADA</t>
  </si>
  <si>
    <t>DAVANAGERE</t>
  </si>
  <si>
    <t>DHARWAD</t>
  </si>
  <si>
    <t>GADAG</t>
  </si>
  <si>
    <t>GULBARGA</t>
  </si>
  <si>
    <t>HASSAN</t>
  </si>
  <si>
    <t>HAVERI</t>
  </si>
  <si>
    <t>K.G.F.</t>
  </si>
  <si>
    <t>KODAGU</t>
  </si>
  <si>
    <t>KOLAR</t>
  </si>
  <si>
    <t>KOPPAL</t>
  </si>
  <si>
    <t>MANDYA</t>
  </si>
  <si>
    <t>MYSORE</t>
  </si>
  <si>
    <t>RAICHUR</t>
  </si>
  <si>
    <t>SHIMOGA</t>
  </si>
  <si>
    <t>TUMKUR</t>
  </si>
  <si>
    <t>UDUPI</t>
  </si>
  <si>
    <t>UTTAR KANNADA</t>
  </si>
  <si>
    <t>MAHARASHTRA</t>
  </si>
  <si>
    <t>AHMEDNAGAR</t>
  </si>
  <si>
    <t>AKOLA</t>
  </si>
  <si>
    <t>AMRAVATI</t>
  </si>
  <si>
    <t>BEED</t>
  </si>
  <si>
    <t>BHANDARA</t>
  </si>
  <si>
    <t>BULDHANA</t>
  </si>
  <si>
    <t>CHANDRAPUR</t>
  </si>
  <si>
    <t>DHULE</t>
  </si>
  <si>
    <t>GADCHIROLI</t>
  </si>
  <si>
    <t>GONDIA</t>
  </si>
  <si>
    <t>HINGOLI</t>
  </si>
  <si>
    <t>JALGAON</t>
  </si>
  <si>
    <t>JALNA</t>
  </si>
  <si>
    <t>KOLHAPUR</t>
  </si>
  <si>
    <t>LATUR</t>
  </si>
  <si>
    <t>MUMBAI</t>
  </si>
  <si>
    <t>NAGPUR</t>
  </si>
  <si>
    <t>NANDED</t>
  </si>
  <si>
    <t>NANDURBAR</t>
  </si>
  <si>
    <t>NASIK COMMR.</t>
  </si>
  <si>
    <t>NAVI MUMBAI</t>
  </si>
  <si>
    <t>OSMANABAD</t>
  </si>
  <si>
    <t>PARBHANI</t>
  </si>
  <si>
    <t>PUNE COMMR.</t>
  </si>
  <si>
    <t>RAIGAD</t>
  </si>
  <si>
    <t>RATNAGIRI</t>
  </si>
  <si>
    <t>SANGLI</t>
  </si>
  <si>
    <t>SATARA</t>
  </si>
  <si>
    <t>SINDHUDURG</t>
  </si>
  <si>
    <t>SOLAPUR</t>
  </si>
  <si>
    <t>THANE</t>
  </si>
  <si>
    <t>WARDHA</t>
  </si>
  <si>
    <t>WASHIM</t>
  </si>
  <si>
    <t>YAVATMAL</t>
  </si>
  <si>
    <t>PUNJAB</t>
  </si>
  <si>
    <t>AMRITSAR</t>
  </si>
  <si>
    <t>BARNALA</t>
  </si>
  <si>
    <t>BATALA</t>
  </si>
  <si>
    <t>BHATINDA</t>
  </si>
  <si>
    <t>FARIDKOT</t>
  </si>
  <si>
    <t>FATEHGARH SAHIB</t>
  </si>
  <si>
    <t>FEROZEPUR</t>
  </si>
  <si>
    <t>FEROZPUR</t>
  </si>
  <si>
    <t>GURDASPUR</t>
  </si>
  <si>
    <t>HOSHIARPUR</t>
  </si>
  <si>
    <t>JALANDHAR</t>
  </si>
  <si>
    <t>KAPURTHALA</t>
  </si>
  <si>
    <t>KHANNA</t>
  </si>
  <si>
    <t>LUDHIANA</t>
  </si>
  <si>
    <t>MANSA</t>
  </si>
  <si>
    <t>MOGA</t>
  </si>
  <si>
    <t>MUKTSAR</t>
  </si>
  <si>
    <t>NAWAN SHAHR</t>
  </si>
  <si>
    <t>PATIALA</t>
  </si>
  <si>
    <t>ROPAR</t>
  </si>
  <si>
    <t>SANGRUR</t>
  </si>
  <si>
    <t>TARN TARAN</t>
  </si>
  <si>
    <t>RAJASTHAN</t>
  </si>
  <si>
    <t>AJMER</t>
  </si>
  <si>
    <t>ALWAR</t>
  </si>
  <si>
    <t>BANSWARA</t>
  </si>
  <si>
    <t>BARAN</t>
  </si>
  <si>
    <t>BARMER</t>
  </si>
  <si>
    <t>BHARATPUR</t>
  </si>
  <si>
    <t>BHILWARA</t>
  </si>
  <si>
    <t>BIKANER</t>
  </si>
  <si>
    <t>BUNDI</t>
  </si>
  <si>
    <t>CHITTORGARH</t>
  </si>
  <si>
    <t>CHURU</t>
  </si>
  <si>
    <t>DAUSA</t>
  </si>
  <si>
    <t>DHOLPUR</t>
  </si>
  <si>
    <t>DUNGARPUR</t>
  </si>
  <si>
    <t>GANGANAGAR</t>
  </si>
  <si>
    <t>HANUMANGARH</t>
  </si>
  <si>
    <t>JAIPUR</t>
  </si>
  <si>
    <t>JAISALMER</t>
  </si>
  <si>
    <t>JALORE</t>
  </si>
  <si>
    <t>JHALAWAR</t>
  </si>
  <si>
    <t>JHUNJHUNU</t>
  </si>
  <si>
    <t>JODHPUR CITY</t>
  </si>
  <si>
    <t>KARAULI</t>
  </si>
  <si>
    <t>KOTA</t>
  </si>
  <si>
    <t>NAGAUR</t>
  </si>
  <si>
    <t>PALI</t>
  </si>
  <si>
    <t>RAJSAMAND</t>
  </si>
  <si>
    <t>SAWAI MADHOPUR</t>
  </si>
  <si>
    <t>SIKAR</t>
  </si>
  <si>
    <t>SIROHI</t>
  </si>
  <si>
    <t>TONK</t>
  </si>
  <si>
    <t>UDAIPUR</t>
  </si>
  <si>
    <t>WEST BENGAL</t>
  </si>
  <si>
    <t>24 PARGANAS NORTH</t>
  </si>
  <si>
    <t>24 PARGANAS SOUTH</t>
  </si>
  <si>
    <t>ASANSOL</t>
  </si>
  <si>
    <t>BANKURA</t>
  </si>
  <si>
    <t>BIRBHUM</t>
  </si>
  <si>
    <t>BURDWAN</t>
  </si>
  <si>
    <t>COOCHBEHAR</t>
  </si>
  <si>
    <t>DAKSHIN DINAJPUR</t>
  </si>
  <si>
    <t>DARJEELING</t>
  </si>
  <si>
    <t>HOOGHLY</t>
  </si>
  <si>
    <t>HOWRAH</t>
  </si>
  <si>
    <t>JALPAIGURI</t>
  </si>
  <si>
    <t>KOLKATA</t>
  </si>
  <si>
    <t>MALDA</t>
  </si>
  <si>
    <t>MURSHIDABAD</t>
  </si>
  <si>
    <t>NADIA</t>
  </si>
  <si>
    <t>PASCHIM MIDNAPUR</t>
  </si>
  <si>
    <t>PURAB MIDNAPUR</t>
  </si>
  <si>
    <t>PURULIA</t>
  </si>
  <si>
    <t>UTTAR DINAJPUR</t>
  </si>
  <si>
    <t>Total Crime</t>
  </si>
  <si>
    <t>Rape_rate</t>
  </si>
  <si>
    <t>Kidnapping_rate</t>
  </si>
  <si>
    <t>dowry_rate</t>
  </si>
  <si>
    <t>molestation_rate</t>
  </si>
  <si>
    <t>sexual_harassment-rate</t>
  </si>
  <si>
    <t>cruelty_rate</t>
  </si>
  <si>
    <t>Row Labels</t>
  </si>
  <si>
    <t>Grand Total</t>
  </si>
  <si>
    <t>Sum of Crime_Rate</t>
  </si>
  <si>
    <t>Andaman Nicobar Islands</t>
  </si>
  <si>
    <t>Column Labels</t>
  </si>
  <si>
    <t>3.2326839841</t>
  </si>
  <si>
    <t>4.010914377</t>
  </si>
  <si>
    <t>0.788049285</t>
  </si>
  <si>
    <t>5.160108167</t>
  </si>
  <si>
    <t>1.077351217</t>
  </si>
  <si>
    <t>10.19236126</t>
  </si>
  <si>
    <t>Dowry_rate</t>
  </si>
  <si>
    <t>Molestation_rate</t>
  </si>
  <si>
    <t>Sexual_rate</t>
  </si>
  <si>
    <t>Cruelty_rate</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</si>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</sst>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00000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13">
    <border>
      <left/>
      <right/>
      <top/>
      <bottom/>
      <diagonal/>
    </border>
    <border>
      <left/>
      <right/>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style="double">
        <color theme="4"/>
      </top>
      <bottom style="thin">
        <color theme="4" tint="0.39997558519241921"/>
      </bottom>
      <diagonal/>
    </border>
    <border>
      <left/>
      <right style="thin">
        <color theme="4" tint="0.39997558519241921"/>
      </right>
      <top style="double">
        <color theme="4"/>
      </top>
      <bottom style="thin">
        <color theme="4" tint="0.39997558519241921"/>
      </bottom>
      <diagonal/>
    </border>
  </borders>
  <cellStyleXfs count="1">
    <xf numFmtId="0" fontId="0" fillId="0" borderId="0"/>
  </cellStyleXfs>
  <cellXfs count="20">
    <xf numFmtId="0" fontId="0" fillId="0" borderId="0" xfId="0"/>
    <xf numFmtId="0" fontId="1" fillId="2" borderId="1" xfId="0" applyFont="1"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4" fontId="1" fillId="0" borderId="11" xfId="0" applyNumberFormat="1" applyFont="1" applyBorder="1"/>
    <xf numFmtId="0" fontId="1" fillId="0" borderId="11" xfId="0" applyNumberFormat="1" applyFont="1" applyBorder="1"/>
    <xf numFmtId="0" fontId="1" fillId="0" borderId="12" xfId="0" applyNumberFormat="1" applyFont="1" applyBorder="1"/>
    <xf numFmtId="0" fontId="0" fillId="0" borderId="0" xfId="0" applyBorder="1"/>
    <xf numFmtId="0" fontId="0" fillId="0" borderId="0" xfId="0" applyFill="1" applyBorder="1"/>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000000000"/>
    </dxf>
    <dxf>
      <numFmt numFmtId="164" formatCode="0.0000000000"/>
    </dxf>
    <dxf>
      <numFmt numFmtId="0" formatCode="General"/>
    </dxf>
    <dxf>
      <numFmt numFmtId="0" formatCode="General"/>
    </dxf>
    <dxf>
      <font>
        <color theme="0"/>
      </font>
      <fill>
        <patternFill>
          <bgColor theme="1"/>
        </patternFill>
      </fill>
    </dxf>
    <dxf>
      <font>
        <color theme="0"/>
      </font>
      <fill>
        <patternFill>
          <bgColor theme="1"/>
        </patternFill>
      </fill>
    </dxf>
  </dxfs>
  <tableStyles count="1" defaultTableStyle="TableStyleMedium2" defaultPivotStyle="PivotStyleLight16">
    <tableStyle name="Slicer Style 1" pivot="0" table="0" count="10" xr9:uid="{E14A1E23-65A9-49AF-8392-EE6BCBC0A917}">
      <tableStyleElement type="wholeTable" dxfId="15"/>
      <tableStyleElement type="headerRow" dxfId="14"/>
    </tableStyle>
  </tableStyles>
  <extLst>
    <ext xmlns:x14="http://schemas.microsoft.com/office/spreadsheetml/2009/9/main" uri="{46F421CA-312F-682f-3DD2-61675219B42D}">
      <x14:dxfs count="8">
        <dxf>
          <font>
            <color theme="0"/>
          </font>
          <fill>
            <patternFill>
              <bgColor theme="2" tint="-0.499984740745262"/>
            </patternFill>
          </fill>
        </dxf>
        <dxf>
          <font>
            <color theme="0"/>
          </font>
          <fill>
            <patternFill>
              <bgColor theme="2" tint="-0.24994659260841701"/>
            </patternFill>
          </fill>
        </dxf>
        <dxf>
          <font>
            <color theme="0"/>
          </font>
          <fill>
            <patternFill>
              <bgColor theme="8" tint="-0.24994659260841701"/>
            </patternFill>
          </fill>
        </dxf>
        <dxf>
          <font>
            <color theme="0"/>
          </font>
          <fill>
            <patternFill>
              <bgColor theme="7" tint="0.39994506668294322"/>
            </patternFill>
          </fill>
        </dxf>
        <dxf>
          <font>
            <color theme="0"/>
          </font>
          <fill>
            <patternFill>
              <bgColor theme="2" tint="-0.499984740745262"/>
            </patternFill>
          </fill>
        </dxf>
        <dxf>
          <font>
            <color theme="0"/>
          </font>
          <fill>
            <patternFill>
              <bgColor theme="8" tint="-0.24994659260841701"/>
            </patternFill>
          </fill>
        </dxf>
        <dxf>
          <font>
            <color theme="0"/>
          </font>
          <fill>
            <patternFill>
              <bgColor theme="2" tint="-0.24994659260841701"/>
            </patternFill>
          </fill>
        </dxf>
        <dxf>
          <font>
            <color theme="0"/>
          </font>
          <fill>
            <patternFill>
              <bgColor theme="7"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c:f>
              <c:strCache>
                <c:ptCount val="1"/>
                <c:pt idx="0">
                  <c:v>Total</c:v>
                </c:pt>
              </c:strCache>
            </c:strRef>
          </c:tx>
          <c:spPr>
            <a:solidFill>
              <a:schemeClr val="accent6"/>
            </a:solidFill>
            <a:ln>
              <a:noFill/>
            </a:ln>
            <a:effectLst/>
          </c:spPr>
          <c:invertIfNegative val="0"/>
          <c:cat>
            <c:strRef>
              <c:f>Sheet2!$A$4:$A$22</c:f>
              <c:strCache>
                <c:ptCount val="18"/>
                <c:pt idx="0">
                  <c:v>RAJASTHAN</c:v>
                </c:pt>
                <c:pt idx="1">
                  <c:v>ASSAM</c:v>
                </c:pt>
                <c:pt idx="2">
                  <c:v>ANDHRA PRADESH</c:v>
                </c:pt>
                <c:pt idx="3">
                  <c:v>HARYANA</c:v>
                </c:pt>
                <c:pt idx="4">
                  <c:v>MAHARASHTRA</c:v>
                </c:pt>
                <c:pt idx="5">
                  <c:v>JAMMU &amp; KASHMIR</c:v>
                </c:pt>
                <c:pt idx="6">
                  <c:v>WEST BENGAL</c:v>
                </c:pt>
                <c:pt idx="7">
                  <c:v>CHHATTISGARH</c:v>
                </c:pt>
                <c:pt idx="8">
                  <c:v>BIHAR</c:v>
                </c:pt>
                <c:pt idx="9">
                  <c:v>GUJARAT</c:v>
                </c:pt>
                <c:pt idx="10">
                  <c:v>DELHI</c:v>
                </c:pt>
                <c:pt idx="11">
                  <c:v>KARNATAKA</c:v>
                </c:pt>
                <c:pt idx="12">
                  <c:v>ARUNACHAL PRADESH</c:v>
                </c:pt>
                <c:pt idx="13">
                  <c:v>HIMACHAL PRADESH</c:v>
                </c:pt>
                <c:pt idx="14">
                  <c:v>PUNJAB</c:v>
                </c:pt>
                <c:pt idx="15">
                  <c:v>JHARKHAND</c:v>
                </c:pt>
                <c:pt idx="16">
                  <c:v>CHANDIGARH</c:v>
                </c:pt>
                <c:pt idx="17">
                  <c:v>Andaman Nicobar Islands</c:v>
                </c:pt>
              </c:strCache>
            </c:strRef>
          </c:cat>
          <c:val>
            <c:numRef>
              <c:f>Sheet2!$B$4:$B$22</c:f>
              <c:numCache>
                <c:formatCode>General</c:formatCode>
                <c:ptCount val="18"/>
                <c:pt idx="0">
                  <c:v>11404.269697000378</c:v>
                </c:pt>
                <c:pt idx="1">
                  <c:v>10018.229176119316</c:v>
                </c:pt>
                <c:pt idx="2">
                  <c:v>7242.3215766944177</c:v>
                </c:pt>
                <c:pt idx="3">
                  <c:v>5972.3383891800531</c:v>
                </c:pt>
                <c:pt idx="4">
                  <c:v>5925.8543789743344</c:v>
                </c:pt>
                <c:pt idx="5">
                  <c:v>5552.3395769964263</c:v>
                </c:pt>
                <c:pt idx="6">
                  <c:v>5290.8568921986807</c:v>
                </c:pt>
                <c:pt idx="7">
                  <c:v>5134.8493984922161</c:v>
                </c:pt>
                <c:pt idx="8">
                  <c:v>4641.3608518224137</c:v>
                </c:pt>
                <c:pt idx="9">
                  <c:v>3902.0051095042199</c:v>
                </c:pt>
                <c:pt idx="10">
                  <c:v>3386.1218853431133</c:v>
                </c:pt>
                <c:pt idx="11">
                  <c:v>2983.7420297643785</c:v>
                </c:pt>
                <c:pt idx="12">
                  <c:v>2207.5840853961404</c:v>
                </c:pt>
                <c:pt idx="13">
                  <c:v>2148.2215059914365</c:v>
                </c:pt>
                <c:pt idx="14">
                  <c:v>2032.6514636069326</c:v>
                </c:pt>
                <c:pt idx="15">
                  <c:v>1524.1885829533746</c:v>
                </c:pt>
                <c:pt idx="16">
                  <c:v>270.75962539021856</c:v>
                </c:pt>
                <c:pt idx="17">
                  <c:v>180.07682326226075</c:v>
                </c:pt>
              </c:numCache>
            </c:numRef>
          </c:val>
          <c:extLst>
            <c:ext xmlns:c16="http://schemas.microsoft.com/office/drawing/2014/chart" uri="{C3380CC4-5D6E-409C-BE32-E72D297353CC}">
              <c16:uniqueId val="{00000000-86BC-431B-91EB-86D3F92444B0}"/>
            </c:ext>
          </c:extLst>
        </c:ser>
        <c:dLbls>
          <c:showLegendKey val="0"/>
          <c:showVal val="0"/>
          <c:showCatName val="0"/>
          <c:showSerName val="0"/>
          <c:showPercent val="0"/>
          <c:showBubbleSize val="0"/>
        </c:dLbls>
        <c:gapWidth val="150"/>
        <c:overlap val="100"/>
        <c:axId val="743963183"/>
        <c:axId val="743966095"/>
      </c:barChart>
      <c:catAx>
        <c:axId val="74396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966095"/>
        <c:crosses val="autoZero"/>
        <c:auto val="1"/>
        <c:lblAlgn val="ctr"/>
        <c:lblOffset val="100"/>
        <c:noMultiLvlLbl val="0"/>
      </c:catAx>
      <c:valAx>
        <c:axId val="743966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963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[FINAL.xlsx]Sheet6!PivotTable3</c:name>
    <c:fmtId val="7"/>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Sheet6!$B$3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96B-4BF3-B562-DF1A72C55695}"/>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96B-4BF3-B562-DF1A72C55695}"/>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96B-4BF3-B562-DF1A72C55695}"/>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796B-4BF3-B562-DF1A72C55695}"/>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796B-4BF3-B562-DF1A72C55695}"/>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796B-4BF3-B562-DF1A72C55695}"/>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796B-4BF3-B562-DF1A72C55695}"/>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796B-4BF3-B562-DF1A72C55695}"/>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796B-4BF3-B562-DF1A72C55695}"/>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796B-4BF3-B562-DF1A72C55695}"/>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796B-4BF3-B562-DF1A72C55695}"/>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796B-4BF3-B562-DF1A72C55695}"/>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9-796B-4BF3-B562-DF1A72C55695}"/>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B-796B-4BF3-B562-DF1A72C55695}"/>
              </c:ext>
            </c:extLst>
          </c:dPt>
          <c:dPt>
            <c:idx val="14"/>
            <c:bubble3D val="0"/>
            <c:spPr>
              <a:solidFill>
                <a:schemeClr val="accent3">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D-796B-4BF3-B562-DF1A72C55695}"/>
              </c:ext>
            </c:extLst>
          </c:dPt>
          <c:dPt>
            <c:idx val="15"/>
            <c:bubble3D val="0"/>
            <c:spPr>
              <a:solidFill>
                <a:schemeClr val="accent4">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F-796B-4BF3-B562-DF1A72C55695}"/>
              </c:ext>
            </c:extLst>
          </c:dPt>
          <c:dPt>
            <c:idx val="16"/>
            <c:bubble3D val="0"/>
            <c:spPr>
              <a:solidFill>
                <a:schemeClr val="accent5">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1-796B-4BF3-B562-DF1A72C55695}"/>
              </c:ext>
            </c:extLst>
          </c:dPt>
          <c:dPt>
            <c:idx val="17"/>
            <c:bubble3D val="0"/>
            <c:spPr>
              <a:solidFill>
                <a:schemeClr val="accent6">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3-796B-4BF3-B562-DF1A72C5569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Sheet6!$A$4:$A$22</c:f>
              <c:strCache>
                <c:ptCount val="18"/>
                <c:pt idx="0">
                  <c:v>ANDHRA PRADESH</c:v>
                </c:pt>
                <c:pt idx="1">
                  <c:v>andman_nicobar_islands</c:v>
                </c:pt>
                <c:pt idx="2">
                  <c:v>ARUNACHAL PRADESH</c:v>
                </c:pt>
                <c:pt idx="3">
                  <c:v>ASSAM</c:v>
                </c:pt>
                <c:pt idx="4">
                  <c:v>BIHAR</c:v>
                </c:pt>
                <c:pt idx="5">
                  <c:v>CHANDIGARH</c:v>
                </c:pt>
                <c:pt idx="6">
                  <c:v>CHHATTISGARH</c:v>
                </c:pt>
                <c:pt idx="7">
                  <c:v>DELHI</c:v>
                </c:pt>
                <c:pt idx="8">
                  <c:v>GUJARAT</c:v>
                </c:pt>
                <c:pt idx="9">
                  <c:v>HARYANA</c:v>
                </c:pt>
                <c:pt idx="10">
                  <c:v>HIMACHAL PRADESH</c:v>
                </c:pt>
                <c:pt idx="11">
                  <c:v>JAMMU &amp; KASHMIR</c:v>
                </c:pt>
                <c:pt idx="12">
                  <c:v>JHARKHAND</c:v>
                </c:pt>
                <c:pt idx="13">
                  <c:v>KARNATAKA</c:v>
                </c:pt>
                <c:pt idx="14">
                  <c:v>MAHARASHTRA</c:v>
                </c:pt>
                <c:pt idx="15">
                  <c:v>PUNJAB</c:v>
                </c:pt>
                <c:pt idx="16">
                  <c:v>RAJASTHAN</c:v>
                </c:pt>
                <c:pt idx="17">
                  <c:v>WEST BENGAL</c:v>
                </c:pt>
              </c:strCache>
            </c:strRef>
          </c:cat>
          <c:val>
            <c:numRef>
              <c:f>Sheet6!$B$4:$B$22</c:f>
              <c:numCache>
                <c:formatCode>General</c:formatCode>
                <c:ptCount val="18"/>
                <c:pt idx="0">
                  <c:v>7242.3215766944177</c:v>
                </c:pt>
                <c:pt idx="1">
                  <c:v>180.07682326226075</c:v>
                </c:pt>
                <c:pt idx="2">
                  <c:v>2207.5840853961404</c:v>
                </c:pt>
                <c:pt idx="3">
                  <c:v>10018.229176119316</c:v>
                </c:pt>
                <c:pt idx="4">
                  <c:v>4641.3608518224137</c:v>
                </c:pt>
                <c:pt idx="5">
                  <c:v>270.75962539021856</c:v>
                </c:pt>
                <c:pt idx="6">
                  <c:v>5134.8493984922161</c:v>
                </c:pt>
                <c:pt idx="7">
                  <c:v>3386.1218853431133</c:v>
                </c:pt>
                <c:pt idx="8">
                  <c:v>3902.0051095042199</c:v>
                </c:pt>
                <c:pt idx="9">
                  <c:v>5972.3383891800531</c:v>
                </c:pt>
                <c:pt idx="10">
                  <c:v>2148.2215059914365</c:v>
                </c:pt>
                <c:pt idx="11">
                  <c:v>5552.3395769964263</c:v>
                </c:pt>
                <c:pt idx="12">
                  <c:v>1524.1885829533746</c:v>
                </c:pt>
                <c:pt idx="13">
                  <c:v>2983.7420297643785</c:v>
                </c:pt>
                <c:pt idx="14">
                  <c:v>5925.8543789743344</c:v>
                </c:pt>
                <c:pt idx="15">
                  <c:v>2032.6514636069326</c:v>
                </c:pt>
                <c:pt idx="16">
                  <c:v>11404.269697000378</c:v>
                </c:pt>
                <c:pt idx="17">
                  <c:v>5290.8568921986807</c:v>
                </c:pt>
              </c:numCache>
            </c:numRef>
          </c:val>
          <c:extLst>
            <c:ext xmlns:c16="http://schemas.microsoft.com/office/drawing/2014/chart" uri="{C3380CC4-5D6E-409C-BE32-E72D297353CC}">
              <c16:uniqueId val="{00000024-796B-4BF3-B562-DF1A72C5569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alpha val="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[FINAL.xlsx]Sheet8!PivotTable5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21446331429604E-2"/>
          <c:y val="0.17103423785604371"/>
          <c:w val="0.54763426850571406"/>
          <c:h val="0.66547921887697048"/>
        </c:manualLayout>
      </c:layout>
      <c:lineChart>
        <c:grouping val="standard"/>
        <c:varyColors val="0"/>
        <c:ser>
          <c:idx val="0"/>
          <c:order val="0"/>
          <c:tx>
            <c:strRef>
              <c:f>Sheet8!$B$3:$B$4</c:f>
              <c:strCache>
                <c:ptCount val="1"/>
                <c:pt idx="0">
                  <c:v>24 PARGANAS NORTH</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Sheet8!$A$5:$A$18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Sheet8!$B$5:$B$18</c:f>
              <c:numCache>
                <c:formatCode>General</c:formatCode>
                <c:ptCount val="13"/>
                <c:pt idx="0">
                  <c:v>7.264383254980971</c:v>
                </c:pt>
                <c:pt idx="1">
                  <c:v>10.017909111260353</c:v>
                </c:pt>
                <c:pt idx="2">
                  <c:v>11.182001343183344</c:v>
                </c:pt>
                <c:pt idx="3">
                  <c:v>14.808596373404969</c:v>
                </c:pt>
                <c:pt idx="4">
                  <c:v>16.599507499440339</c:v>
                </c:pt>
                <c:pt idx="5">
                  <c:v>18.099395567494962</c:v>
                </c:pt>
                <c:pt idx="6">
                  <c:v>26.91963286321916</c:v>
                </c:pt>
                <c:pt idx="7">
                  <c:v>29.482874412357287</c:v>
                </c:pt>
                <c:pt idx="8">
                  <c:v>32.460264159391087</c:v>
                </c:pt>
                <c:pt idx="9">
                  <c:v>34.654130288784415</c:v>
                </c:pt>
                <c:pt idx="10">
                  <c:v>37.799999999999997</c:v>
                </c:pt>
                <c:pt idx="11">
                  <c:v>43.31</c:v>
                </c:pt>
                <c:pt idx="12">
                  <c:v>39.200000000000003</c:v>
                </c:pt>
              </c:numCache>
            </c:numRef>
          </c:val>
          <c:smooth val="0"/>
          <c:extLst>
            <c:ext xmlns:c16="http://schemas.microsoft.com/office/drawing/2014/chart" uri="{C3380CC4-5D6E-409C-BE32-E72D297353CC}">
              <c16:uniqueId val="{00000001-4158-4CF5-9755-21E38A3FEAE0}"/>
            </c:ext>
          </c:extLst>
        </c:ser>
        <c:dLbls>
          <c:showLegendKey val="0"/>
          <c:showVal val="0"/>
          <c:showCatName val="0"/>
          <c:showSerName val="0"/>
          <c:showPercent val="0"/>
          <c:showBubbleSize val="0"/>
        </c:dLbls>
        <c:marker val="1"/>
        <c:smooth val="0"/>
        <c:axId val="1285409535"/>
        <c:axId val="1285409951"/>
      </c:lineChart>
      <c:catAx>
        <c:axId val="128540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5409951"/>
        <c:crosses val="autoZero"/>
        <c:auto val="1"/>
        <c:lblAlgn val="ctr"/>
        <c:lblOffset val="100"/>
        <c:noMultiLvlLbl val="0"/>
      </c:catAx>
      <c:valAx>
        <c:axId val="1285409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540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[FINAL.xlsx]Sheet2!PivotTable1</c:name>
    <c:fmtId val="10"/>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c:f>
              <c:strCache>
                <c:ptCount val="1"/>
                <c:pt idx="0">
                  <c:v>Total</c:v>
                </c:pt>
              </c:strCache>
            </c:strRef>
          </c:tx>
          <c:spPr>
            <a:solidFill>
              <a:schemeClr val="accent6"/>
            </a:solidFill>
            <a:ln>
              <a:noFill/>
            </a:ln>
            <a:effectLst/>
          </c:spPr>
          <c:invertIfNegative val="0"/>
          <c:cat>
            <c:strRef>
              <c:f>Sheet2!$A$4:$A$22</c:f>
              <c:strCache>
                <c:ptCount val="18"/>
                <c:pt idx="0">
                  <c:v>RAJASTHAN</c:v>
                </c:pt>
                <c:pt idx="1">
                  <c:v>ASSAM</c:v>
                </c:pt>
                <c:pt idx="2">
                  <c:v>ANDHRA PRADESH</c:v>
                </c:pt>
                <c:pt idx="3">
                  <c:v>HARYANA</c:v>
                </c:pt>
                <c:pt idx="4">
                  <c:v>MAHARASHTRA</c:v>
                </c:pt>
                <c:pt idx="5">
                  <c:v>JAMMU &amp; KASHMIR</c:v>
                </c:pt>
                <c:pt idx="6">
                  <c:v>WEST BENGAL</c:v>
                </c:pt>
                <c:pt idx="7">
                  <c:v>CHHATTISGARH</c:v>
                </c:pt>
                <c:pt idx="8">
                  <c:v>BIHAR</c:v>
                </c:pt>
                <c:pt idx="9">
                  <c:v>GUJARAT</c:v>
                </c:pt>
                <c:pt idx="10">
                  <c:v>DELHI</c:v>
                </c:pt>
                <c:pt idx="11">
                  <c:v>KARNATAKA</c:v>
                </c:pt>
                <c:pt idx="12">
                  <c:v>ARUNACHAL PRADESH</c:v>
                </c:pt>
                <c:pt idx="13">
                  <c:v>HIMACHAL PRADESH</c:v>
                </c:pt>
                <c:pt idx="14">
                  <c:v>PUNJAB</c:v>
                </c:pt>
                <c:pt idx="15">
                  <c:v>JHARKHAND</c:v>
                </c:pt>
                <c:pt idx="16">
                  <c:v>CHANDIGARH</c:v>
                </c:pt>
                <c:pt idx="17">
                  <c:v>Andaman Nicobar Islands</c:v>
                </c:pt>
              </c:strCache>
            </c:strRef>
          </c:cat>
          <c:val>
            <c:numRef>
              <c:f>Sheet2!$B$4:$B$22</c:f>
              <c:numCache>
                <c:formatCode>General</c:formatCode>
                <c:ptCount val="18"/>
                <c:pt idx="0">
                  <c:v>11404.269697000378</c:v>
                </c:pt>
                <c:pt idx="1">
                  <c:v>10018.229176119316</c:v>
                </c:pt>
                <c:pt idx="2">
                  <c:v>7242.3215766944177</c:v>
                </c:pt>
                <c:pt idx="3">
                  <c:v>5972.3383891800531</c:v>
                </c:pt>
                <c:pt idx="4">
                  <c:v>5925.8543789743344</c:v>
                </c:pt>
                <c:pt idx="5">
                  <c:v>5552.3395769964263</c:v>
                </c:pt>
                <c:pt idx="6">
                  <c:v>5290.8568921986807</c:v>
                </c:pt>
                <c:pt idx="7">
                  <c:v>5134.8493984922161</c:v>
                </c:pt>
                <c:pt idx="8">
                  <c:v>4641.3608518224137</c:v>
                </c:pt>
                <c:pt idx="9">
                  <c:v>3902.0051095042199</c:v>
                </c:pt>
                <c:pt idx="10">
                  <c:v>3386.1218853431133</c:v>
                </c:pt>
                <c:pt idx="11">
                  <c:v>2983.7420297643785</c:v>
                </c:pt>
                <c:pt idx="12">
                  <c:v>2207.5840853961404</c:v>
                </c:pt>
                <c:pt idx="13">
                  <c:v>2148.2215059914365</c:v>
                </c:pt>
                <c:pt idx="14">
                  <c:v>2032.6514636069326</c:v>
                </c:pt>
                <c:pt idx="15">
                  <c:v>1524.1885829533746</c:v>
                </c:pt>
                <c:pt idx="16">
                  <c:v>270.75962539021856</c:v>
                </c:pt>
                <c:pt idx="17">
                  <c:v>180.07682326226075</c:v>
                </c:pt>
              </c:numCache>
            </c:numRef>
          </c:val>
          <c:extLst>
            <c:ext xmlns:c16="http://schemas.microsoft.com/office/drawing/2014/chart" uri="{C3380CC4-5D6E-409C-BE32-E72D297353CC}">
              <c16:uniqueId val="{00000000-D348-48EC-BDE3-B56D8009A853}"/>
            </c:ext>
          </c:extLst>
        </c:ser>
        <c:dLbls>
          <c:showLegendKey val="0"/>
          <c:showVal val="0"/>
          <c:showCatName val="0"/>
          <c:showSerName val="0"/>
          <c:showPercent val="0"/>
          <c:showBubbleSize val="0"/>
        </c:dLbls>
        <c:gapWidth val="150"/>
        <c:overlap val="100"/>
        <c:axId val="743963183"/>
        <c:axId val="743966095"/>
      </c:barChart>
      <c:catAx>
        <c:axId val="74396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3966095"/>
        <c:crosses val="autoZero"/>
        <c:auto val="1"/>
        <c:lblAlgn val="ctr"/>
        <c:lblOffset val="100"/>
        <c:noMultiLvlLbl val="0"/>
      </c:catAx>
      <c:valAx>
        <c:axId val="743966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3963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[FINAL.xlsx]Sheet9!PivotTable6</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Sheet9!$B$3:$B$4</c:f>
              <c:strCache>
                <c:ptCount val="1"/>
                <c:pt idx="0">
                  <c:v>ASANSOL</c:v>
                </c:pt>
              </c:strCache>
            </c:strRef>
          </c:tx>
          <c:spPr>
            <a:solidFill>
              <a:schemeClr val="accent1"/>
            </a:solidFill>
            <a:ln>
              <a:noFill/>
            </a:ln>
            <a:effectLst/>
          </c:spPr>
          <c:invertIfNegative val="0"/>
          <c:cat>
            <c:strRef>
              <c:f>Sheet9!$A$5:$A$18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Sheet9!$B$5:$B$18</c:f>
              <c:numCache>
                <c:formatCode>General</c:formatCode>
                <c:ptCount val="13"/>
                <c:pt idx="0">
                  <c:v>5.8614564831261102</c:v>
                </c:pt>
                <c:pt idx="1">
                  <c:v>5.6838365896980463</c:v>
                </c:pt>
                <c:pt idx="2">
                  <c:v>30.373001776198937</c:v>
                </c:pt>
                <c:pt idx="3">
                  <c:v>53.818827708703374</c:v>
                </c:pt>
                <c:pt idx="4">
                  <c:v>66.962699822380102</c:v>
                </c:pt>
                <c:pt idx="5">
                  <c:v>37.833037300177622</c:v>
                </c:pt>
                <c:pt idx="6">
                  <c:v>53.108348134991118</c:v>
                </c:pt>
                <c:pt idx="7">
                  <c:v>40.319715808170514</c:v>
                </c:pt>
                <c:pt idx="8">
                  <c:v>48.312611012433393</c:v>
                </c:pt>
                <c:pt idx="9">
                  <c:v>66.252220248667854</c:v>
                </c:pt>
                <c:pt idx="10">
                  <c:v>104.61811722912967</c:v>
                </c:pt>
                <c:pt idx="11">
                  <c:v>66.607460035523985</c:v>
                </c:pt>
                <c:pt idx="12">
                  <c:v>119.7158081705151</c:v>
                </c:pt>
              </c:numCache>
            </c:numRef>
          </c:val>
          <c:extLst>
            <c:ext xmlns:c16="http://schemas.microsoft.com/office/drawing/2014/chart" uri="{C3380CC4-5D6E-409C-BE32-E72D297353CC}">
              <c16:uniqueId val="{00000000-5B12-4D71-8E47-7DF8FC962CEB}"/>
            </c:ext>
          </c:extLst>
        </c:ser>
        <c:ser>
          <c:idx val="1"/>
          <c:order val="1"/>
          <c:tx>
            <c:strRef>
              <c:f>Sheet9!$C$3:$C$4</c:f>
              <c:strCache>
                <c:ptCount val="1"/>
                <c:pt idx="0">
                  <c:v>BATALA</c:v>
                </c:pt>
              </c:strCache>
            </c:strRef>
          </c:tx>
          <c:spPr>
            <a:solidFill>
              <a:schemeClr val="accent2"/>
            </a:solidFill>
            <a:ln>
              <a:noFill/>
            </a:ln>
            <a:effectLst/>
          </c:spPr>
          <c:invertIfNegative val="0"/>
          <c:cat>
            <c:strRef>
              <c:f>Sheet9!$A$5:$A$18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Sheet9!$C$5:$C$18</c:f>
              <c:numCache>
                <c:formatCode>General</c:formatCode>
                <c:ptCount val="13"/>
                <c:pt idx="0">
                  <c:v>24.358974358974358</c:v>
                </c:pt>
                <c:pt idx="1">
                  <c:v>42.307692307692307</c:v>
                </c:pt>
                <c:pt idx="2">
                  <c:v>39.743589743589745</c:v>
                </c:pt>
                <c:pt idx="3">
                  <c:v>21.794871794871796</c:v>
                </c:pt>
                <c:pt idx="4">
                  <c:v>53.205128205128204</c:v>
                </c:pt>
                <c:pt idx="5">
                  <c:v>69.871794871794876</c:v>
                </c:pt>
                <c:pt idx="6">
                  <c:v>67.307692307692307</c:v>
                </c:pt>
                <c:pt idx="7">
                  <c:v>60.256410256410255</c:v>
                </c:pt>
                <c:pt idx="8">
                  <c:v>55.128205128205124</c:v>
                </c:pt>
                <c:pt idx="9">
                  <c:v>64.102564102564102</c:v>
                </c:pt>
                <c:pt idx="10">
                  <c:v>47.435897435897431</c:v>
                </c:pt>
                <c:pt idx="11">
                  <c:v>50</c:v>
                </c:pt>
                <c:pt idx="12">
                  <c:v>78.205128205128204</c:v>
                </c:pt>
              </c:numCache>
            </c:numRef>
          </c:val>
          <c:extLst>
            <c:ext xmlns:c16="http://schemas.microsoft.com/office/drawing/2014/chart" uri="{C3380CC4-5D6E-409C-BE32-E72D297353CC}">
              <c16:uniqueId val="{00000014-5B12-4D71-8E47-7DF8FC962CEB}"/>
            </c:ext>
          </c:extLst>
        </c:ser>
        <c:ser>
          <c:idx val="2"/>
          <c:order val="2"/>
          <c:tx>
            <c:strRef>
              <c:f>Sheet9!$D$3:$D$4</c:f>
              <c:strCache>
                <c:ptCount val="1"/>
                <c:pt idx="0">
                  <c:v>BONGAIGAON</c:v>
                </c:pt>
              </c:strCache>
            </c:strRef>
          </c:tx>
          <c:spPr>
            <a:solidFill>
              <a:schemeClr val="accent3"/>
            </a:solidFill>
            <a:ln>
              <a:noFill/>
            </a:ln>
            <a:effectLst/>
          </c:spPr>
          <c:invertIfNegative val="0"/>
          <c:cat>
            <c:strRef>
              <c:f>Sheet9!$A$5:$A$18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Sheet9!$D$5:$D$18</c:f>
              <c:numCache>
                <c:formatCode>General</c:formatCode>
                <c:ptCount val="13"/>
                <c:pt idx="0">
                  <c:v>14.681892332789559</c:v>
                </c:pt>
                <c:pt idx="1">
                  <c:v>15.986949429037521</c:v>
                </c:pt>
                <c:pt idx="2">
                  <c:v>23.491027732463294</c:v>
                </c:pt>
                <c:pt idx="3">
                  <c:v>20.391517128874387</c:v>
                </c:pt>
                <c:pt idx="4">
                  <c:v>69.168026101141919</c:v>
                </c:pt>
                <c:pt idx="5">
                  <c:v>50.244698205546491</c:v>
                </c:pt>
                <c:pt idx="6">
                  <c:v>87.275693311582387</c:v>
                </c:pt>
                <c:pt idx="7">
                  <c:v>85.154975530179442</c:v>
                </c:pt>
                <c:pt idx="8">
                  <c:v>99.021207177814034</c:v>
                </c:pt>
                <c:pt idx="9">
                  <c:v>151.06035889070148</c:v>
                </c:pt>
                <c:pt idx="10">
                  <c:v>90.798376184032477</c:v>
                </c:pt>
                <c:pt idx="11">
                  <c:v>100.27063599458728</c:v>
                </c:pt>
                <c:pt idx="12">
                  <c:v>99.052774018944518</c:v>
                </c:pt>
              </c:numCache>
            </c:numRef>
          </c:val>
          <c:extLst>
            <c:ext xmlns:c16="http://schemas.microsoft.com/office/drawing/2014/chart" uri="{C3380CC4-5D6E-409C-BE32-E72D297353CC}">
              <c16:uniqueId val="{00000015-5B12-4D71-8E47-7DF8FC962CEB}"/>
            </c:ext>
          </c:extLst>
        </c:ser>
        <c:ser>
          <c:idx val="3"/>
          <c:order val="3"/>
          <c:tx>
            <c:strRef>
              <c:f>Sheet9!$E$3:$E$4</c:f>
              <c:strCache>
                <c:ptCount val="1"/>
                <c:pt idx="0">
                  <c:v>CHITTORGARH</c:v>
                </c:pt>
              </c:strCache>
            </c:strRef>
          </c:tx>
          <c:spPr>
            <a:solidFill>
              <a:schemeClr val="accent4"/>
            </a:solidFill>
            <a:ln>
              <a:noFill/>
            </a:ln>
            <a:effectLst/>
          </c:spPr>
          <c:invertIfNegative val="0"/>
          <c:cat>
            <c:strRef>
              <c:f>Sheet9!$A$5:$A$18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Sheet9!$E$5:$E$18</c:f>
              <c:numCache>
                <c:formatCode>General</c:formatCode>
                <c:ptCount val="13"/>
                <c:pt idx="0">
                  <c:v>55.939849624060145</c:v>
                </c:pt>
                <c:pt idx="1">
                  <c:v>50.451127819548873</c:v>
                </c:pt>
                <c:pt idx="2">
                  <c:v>54.81203007518797</c:v>
                </c:pt>
                <c:pt idx="3">
                  <c:v>66.766917293233078</c:v>
                </c:pt>
                <c:pt idx="4">
                  <c:v>46.917293233082702</c:v>
                </c:pt>
                <c:pt idx="5">
                  <c:v>59.548872180451127</c:v>
                </c:pt>
                <c:pt idx="6">
                  <c:v>67.969924812030072</c:v>
                </c:pt>
                <c:pt idx="7">
                  <c:v>67.218045112781951</c:v>
                </c:pt>
                <c:pt idx="8">
                  <c:v>76.015037593984957</c:v>
                </c:pt>
                <c:pt idx="9">
                  <c:v>82.481203007518786</c:v>
                </c:pt>
                <c:pt idx="10">
                  <c:v>81.152849740932652</c:v>
                </c:pt>
                <c:pt idx="11">
                  <c:v>90.090673575129543</c:v>
                </c:pt>
                <c:pt idx="12">
                  <c:v>130.7642487046632</c:v>
                </c:pt>
              </c:numCache>
            </c:numRef>
          </c:val>
          <c:extLst>
            <c:ext xmlns:c16="http://schemas.microsoft.com/office/drawing/2014/chart" uri="{C3380CC4-5D6E-409C-BE32-E72D297353CC}">
              <c16:uniqueId val="{00000016-5B12-4D71-8E47-7DF8FC962CEB}"/>
            </c:ext>
          </c:extLst>
        </c:ser>
        <c:ser>
          <c:idx val="4"/>
          <c:order val="4"/>
          <c:tx>
            <c:strRef>
              <c:f>Sheet9!$F$3:$F$4</c:f>
              <c:strCache>
                <c:ptCount val="1"/>
                <c:pt idx="0">
                  <c:v>DARRANG</c:v>
                </c:pt>
              </c:strCache>
            </c:strRef>
          </c:tx>
          <c:spPr>
            <a:solidFill>
              <a:schemeClr val="accent5"/>
            </a:solidFill>
            <a:ln>
              <a:noFill/>
            </a:ln>
            <a:effectLst/>
          </c:spPr>
          <c:invertIfNegative val="0"/>
          <c:cat>
            <c:strRef>
              <c:f>Sheet9!$A$5:$A$18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Sheet9!$F$5:$F$18</c:f>
              <c:numCache>
                <c:formatCode>General</c:formatCode>
                <c:ptCount val="13"/>
                <c:pt idx="0">
                  <c:v>25.921052631578949</c:v>
                </c:pt>
                <c:pt idx="1">
                  <c:v>24.078947368421055</c:v>
                </c:pt>
                <c:pt idx="2">
                  <c:v>34.736842105263158</c:v>
                </c:pt>
                <c:pt idx="3">
                  <c:v>25.394736842105264</c:v>
                </c:pt>
                <c:pt idx="4">
                  <c:v>25.131578947368421</c:v>
                </c:pt>
                <c:pt idx="5">
                  <c:v>39.736842105263158</c:v>
                </c:pt>
                <c:pt idx="6">
                  <c:v>39.078947368421055</c:v>
                </c:pt>
                <c:pt idx="7">
                  <c:v>52.5</c:v>
                </c:pt>
                <c:pt idx="8">
                  <c:v>73.421052631578945</c:v>
                </c:pt>
                <c:pt idx="9">
                  <c:v>108.81578947368422</c:v>
                </c:pt>
                <c:pt idx="10">
                  <c:v>60.710441334768575</c:v>
                </c:pt>
                <c:pt idx="11">
                  <c:v>96.663078579117339</c:v>
                </c:pt>
                <c:pt idx="12">
                  <c:v>92.249730893433807</c:v>
                </c:pt>
              </c:numCache>
            </c:numRef>
          </c:val>
          <c:extLst>
            <c:ext xmlns:c16="http://schemas.microsoft.com/office/drawing/2014/chart" uri="{C3380CC4-5D6E-409C-BE32-E72D297353CC}">
              <c16:uniqueId val="{00000017-5B12-4D71-8E47-7DF8FC962CEB}"/>
            </c:ext>
          </c:extLst>
        </c:ser>
        <c:ser>
          <c:idx val="5"/>
          <c:order val="5"/>
          <c:tx>
            <c:strRef>
              <c:f>Sheet9!$G$3:$G$4</c:f>
              <c:strCache>
                <c:ptCount val="1"/>
                <c:pt idx="0">
                  <c:v>GUWAHATI CITY</c:v>
                </c:pt>
              </c:strCache>
            </c:strRef>
          </c:tx>
          <c:spPr>
            <a:solidFill>
              <a:schemeClr val="accent6"/>
            </a:solidFill>
            <a:ln>
              <a:noFill/>
            </a:ln>
            <a:effectLst/>
          </c:spPr>
          <c:invertIfNegative val="0"/>
          <c:cat>
            <c:strRef>
              <c:f>Sheet9!$A$5:$A$18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Sheet9!$G$5:$G$18</c:f>
              <c:numCache>
                <c:formatCode>General</c:formatCode>
                <c:ptCount val="13"/>
                <c:pt idx="0">
                  <c:v>28.317659352142108</c:v>
                </c:pt>
                <c:pt idx="1">
                  <c:v>33.437826541274816</c:v>
                </c:pt>
                <c:pt idx="2">
                  <c:v>43.155694879832808</c:v>
                </c:pt>
                <c:pt idx="3">
                  <c:v>43.782654127481713</c:v>
                </c:pt>
                <c:pt idx="4">
                  <c:v>30.094043887147336</c:v>
                </c:pt>
                <c:pt idx="5">
                  <c:v>49.843260188087775</c:v>
                </c:pt>
                <c:pt idx="6">
                  <c:v>35.736677115987462</c:v>
                </c:pt>
                <c:pt idx="7">
                  <c:v>57.053291536050153</c:v>
                </c:pt>
                <c:pt idx="8">
                  <c:v>81.191222570532915</c:v>
                </c:pt>
                <c:pt idx="9">
                  <c:v>77.429467084639498</c:v>
                </c:pt>
                <c:pt idx="10">
                  <c:v>72.078593588417789</c:v>
                </c:pt>
                <c:pt idx="11">
                  <c:v>76.525336091003098</c:v>
                </c:pt>
                <c:pt idx="12">
                  <c:v>136.29782833505689</c:v>
                </c:pt>
              </c:numCache>
            </c:numRef>
          </c:val>
          <c:extLst>
            <c:ext xmlns:c16="http://schemas.microsoft.com/office/drawing/2014/chart" uri="{C3380CC4-5D6E-409C-BE32-E72D297353CC}">
              <c16:uniqueId val="{00000018-5B12-4D71-8E47-7DF8FC962CEB}"/>
            </c:ext>
          </c:extLst>
        </c:ser>
        <c:ser>
          <c:idx val="6"/>
          <c:order val="6"/>
          <c:tx>
            <c:strRef>
              <c:f>Sheet9!$H$3:$H$4</c:f>
              <c:strCache>
                <c:ptCount val="1"/>
                <c:pt idx="0">
                  <c:v>JAGDALPUR</c:v>
                </c:pt>
              </c:strCache>
            </c:strRef>
          </c:tx>
          <c:spPr>
            <a:solidFill>
              <a:schemeClr val="accent1">
                <a:lumMod val="60000"/>
              </a:schemeClr>
            </a:solidFill>
            <a:ln>
              <a:noFill/>
            </a:ln>
            <a:effectLst/>
          </c:spPr>
          <c:invertIfNegative val="0"/>
          <c:cat>
            <c:strRef>
              <c:f>Sheet9!$A$5:$A$18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Sheet9!$H$5:$H$18</c:f>
              <c:numCache>
                <c:formatCode>General</c:formatCode>
                <c:ptCount val="13"/>
                <c:pt idx="0">
                  <c:v>104.8</c:v>
                </c:pt>
                <c:pt idx="1">
                  <c:v>102.4</c:v>
                </c:pt>
                <c:pt idx="2">
                  <c:v>133.6</c:v>
                </c:pt>
                <c:pt idx="3">
                  <c:v>150.4</c:v>
                </c:pt>
                <c:pt idx="4">
                  <c:v>122.4</c:v>
                </c:pt>
                <c:pt idx="5">
                  <c:v>128.80000000000001</c:v>
                </c:pt>
                <c:pt idx="6">
                  <c:v>117.6</c:v>
                </c:pt>
                <c:pt idx="7">
                  <c:v>124</c:v>
                </c:pt>
                <c:pt idx="8">
                  <c:v>103.2</c:v>
                </c:pt>
                <c:pt idx="9">
                  <c:v>101.6</c:v>
                </c:pt>
                <c:pt idx="10">
                  <c:v>102.4</c:v>
                </c:pt>
                <c:pt idx="11">
                  <c:v>59.2</c:v>
                </c:pt>
                <c:pt idx="12">
                  <c:v>113.6</c:v>
                </c:pt>
              </c:numCache>
            </c:numRef>
          </c:val>
          <c:extLst>
            <c:ext xmlns:c16="http://schemas.microsoft.com/office/drawing/2014/chart" uri="{C3380CC4-5D6E-409C-BE32-E72D297353CC}">
              <c16:uniqueId val="{00000019-5B12-4D71-8E47-7DF8FC962CEB}"/>
            </c:ext>
          </c:extLst>
        </c:ser>
        <c:ser>
          <c:idx val="7"/>
          <c:order val="7"/>
          <c:tx>
            <c:strRef>
              <c:f>Sheet9!$I$3:$I$4</c:f>
              <c:strCache>
                <c:ptCount val="1"/>
                <c:pt idx="0">
                  <c:v>KOTA</c:v>
                </c:pt>
              </c:strCache>
            </c:strRef>
          </c:tx>
          <c:spPr>
            <a:solidFill>
              <a:schemeClr val="accent2">
                <a:lumMod val="60000"/>
              </a:schemeClr>
            </a:solidFill>
            <a:ln>
              <a:noFill/>
            </a:ln>
            <a:effectLst/>
          </c:spPr>
          <c:invertIfNegative val="0"/>
          <c:cat>
            <c:strRef>
              <c:f>Sheet9!$A$5:$A$18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Sheet9!$I$5:$I$18</c:f>
              <c:numCache>
                <c:formatCode>General</c:formatCode>
                <c:ptCount val="13"/>
                <c:pt idx="0">
                  <c:v>45.315487571701723</c:v>
                </c:pt>
                <c:pt idx="1">
                  <c:v>41.491395793499045</c:v>
                </c:pt>
                <c:pt idx="2">
                  <c:v>39.133205863607394</c:v>
                </c:pt>
                <c:pt idx="3">
                  <c:v>48.629700446144042</c:v>
                </c:pt>
                <c:pt idx="4">
                  <c:v>41.682600382409177</c:v>
                </c:pt>
                <c:pt idx="5">
                  <c:v>44.104525175270872</c:v>
                </c:pt>
                <c:pt idx="6">
                  <c:v>45.5704270235819</c:v>
                </c:pt>
                <c:pt idx="7">
                  <c:v>49.58572339069471</c:v>
                </c:pt>
                <c:pt idx="8">
                  <c:v>59.273422562141491</c:v>
                </c:pt>
                <c:pt idx="9">
                  <c:v>55.25812619502868</c:v>
                </c:pt>
                <c:pt idx="10">
                  <c:v>51.563300871348019</c:v>
                </c:pt>
                <c:pt idx="11">
                  <c:v>51.870835468990258</c:v>
                </c:pt>
                <c:pt idx="12">
                  <c:v>71.091747821629923</c:v>
                </c:pt>
              </c:numCache>
            </c:numRef>
          </c:val>
          <c:extLst>
            <c:ext xmlns:c16="http://schemas.microsoft.com/office/drawing/2014/chart" uri="{C3380CC4-5D6E-409C-BE32-E72D297353CC}">
              <c16:uniqueId val="{0000001A-5B12-4D71-8E47-7DF8FC962CEB}"/>
            </c:ext>
          </c:extLst>
        </c:ser>
        <c:ser>
          <c:idx val="8"/>
          <c:order val="8"/>
          <c:tx>
            <c:strRef>
              <c:f>Sheet9!$J$3:$J$4</c:f>
              <c:strCache>
                <c:ptCount val="1"/>
                <c:pt idx="0">
                  <c:v>MOTIHARI</c:v>
                </c:pt>
              </c:strCache>
            </c:strRef>
          </c:tx>
          <c:spPr>
            <a:solidFill>
              <a:schemeClr val="accent6">
                <a:lumMod val="50000"/>
              </a:schemeClr>
            </a:solidFill>
            <a:ln>
              <a:noFill/>
            </a:ln>
            <a:effectLst/>
          </c:spPr>
          <c:invertIfNegative val="0"/>
          <c:cat>
            <c:strRef>
              <c:f>Sheet9!$A$5:$A$18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Sheet9!$J$5:$J$18</c:f>
              <c:numCache>
                <c:formatCode>General</c:formatCode>
                <c:ptCount val="13"/>
                <c:pt idx="0">
                  <c:v>132.53968253968253</c:v>
                </c:pt>
                <c:pt idx="1">
                  <c:v>184.12698412698413</c:v>
                </c:pt>
                <c:pt idx="2">
                  <c:v>200</c:v>
                </c:pt>
                <c:pt idx="3">
                  <c:v>188.88888888888889</c:v>
                </c:pt>
                <c:pt idx="4">
                  <c:v>134.12698412698413</c:v>
                </c:pt>
                <c:pt idx="5">
                  <c:v>126.19047619047619</c:v>
                </c:pt>
                <c:pt idx="6">
                  <c:v>169.84126984126985</c:v>
                </c:pt>
                <c:pt idx="7">
                  <c:v>149.20634920634922</c:v>
                </c:pt>
                <c:pt idx="8">
                  <c:v>193.65079365079364</c:v>
                </c:pt>
                <c:pt idx="9">
                  <c:v>184.92063492063491</c:v>
                </c:pt>
                <c:pt idx="10">
                  <c:v>277.77777777777777</c:v>
                </c:pt>
                <c:pt idx="11">
                  <c:v>364.28571428571428</c:v>
                </c:pt>
                <c:pt idx="12">
                  <c:v>421.42857142857144</c:v>
                </c:pt>
              </c:numCache>
            </c:numRef>
          </c:val>
          <c:extLst>
            <c:ext xmlns:c16="http://schemas.microsoft.com/office/drawing/2014/chart" uri="{C3380CC4-5D6E-409C-BE32-E72D297353CC}">
              <c16:uniqueId val="{0000001B-5B12-4D71-8E47-7DF8FC962CEB}"/>
            </c:ext>
          </c:extLst>
        </c:ser>
        <c:ser>
          <c:idx val="9"/>
          <c:order val="9"/>
          <c:tx>
            <c:strRef>
              <c:f>Sheet9!$K$3:$K$4</c:f>
              <c:strCache>
                <c:ptCount val="1"/>
                <c:pt idx="0">
                  <c:v>NAUGACHIA</c:v>
                </c:pt>
              </c:strCache>
            </c:strRef>
          </c:tx>
          <c:spPr>
            <a:solidFill>
              <a:schemeClr val="accent4">
                <a:lumMod val="60000"/>
              </a:schemeClr>
            </a:solidFill>
            <a:ln>
              <a:noFill/>
            </a:ln>
            <a:effectLst/>
          </c:spPr>
          <c:invertIfNegative val="0"/>
          <c:cat>
            <c:strRef>
              <c:f>Sheet9!$A$5:$A$18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Sheet9!$K$5:$K$18</c:f>
              <c:numCache>
                <c:formatCode>General</c:formatCode>
                <c:ptCount val="13"/>
                <c:pt idx="0">
                  <c:v>51.020408163265309</c:v>
                </c:pt>
                <c:pt idx="1">
                  <c:v>85.714285714285722</c:v>
                </c:pt>
                <c:pt idx="2">
                  <c:v>63.265306122448983</c:v>
                </c:pt>
                <c:pt idx="3">
                  <c:v>63.265306122448983</c:v>
                </c:pt>
                <c:pt idx="4">
                  <c:v>53.061224489795919</c:v>
                </c:pt>
                <c:pt idx="5">
                  <c:v>61.224489795918366</c:v>
                </c:pt>
                <c:pt idx="6">
                  <c:v>89.795918367346943</c:v>
                </c:pt>
                <c:pt idx="7">
                  <c:v>242.85714285714286</c:v>
                </c:pt>
                <c:pt idx="8">
                  <c:v>234.69387755102042</c:v>
                </c:pt>
                <c:pt idx="9">
                  <c:v>226.53061224489795</c:v>
                </c:pt>
                <c:pt idx="10">
                  <c:v>173.46938775510205</c:v>
                </c:pt>
                <c:pt idx="11">
                  <c:v>191.83673469387756</c:v>
                </c:pt>
                <c:pt idx="12">
                  <c:v>285.71428571428572</c:v>
                </c:pt>
              </c:numCache>
            </c:numRef>
          </c:val>
          <c:extLst>
            <c:ext xmlns:c16="http://schemas.microsoft.com/office/drawing/2014/chart" uri="{C3380CC4-5D6E-409C-BE32-E72D297353CC}">
              <c16:uniqueId val="{0000001C-5B12-4D71-8E47-7DF8FC962CEB}"/>
            </c:ext>
          </c:extLst>
        </c:ser>
        <c:dLbls>
          <c:showLegendKey val="0"/>
          <c:showVal val="0"/>
          <c:showCatName val="0"/>
          <c:showSerName val="0"/>
          <c:showPercent val="0"/>
          <c:showBubbleSize val="0"/>
        </c:dLbls>
        <c:gapWidth val="150"/>
        <c:overlap val="100"/>
        <c:axId val="154282447"/>
        <c:axId val="154278287"/>
      </c:barChart>
      <c:catAx>
        <c:axId val="154282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4278287"/>
        <c:crosses val="autoZero"/>
        <c:auto val="1"/>
        <c:lblAlgn val="ctr"/>
        <c:lblOffset val="100"/>
        <c:noMultiLvlLbl val="0"/>
      </c:catAx>
      <c:valAx>
        <c:axId val="1542782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4282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[FINAL.xlsx]Sheet7!PivotTable4</c:name>
    <c:fmtId val="3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Sheet7!$B$3:$B$4</c:f>
              <c:strCache>
                <c:ptCount val="1"/>
                <c:pt idx="0">
                  <c:v>ANDHRA PRADESH</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Sheet7!$A$5:$A$18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Sheet7!$B$5:$B$18</c:f>
              <c:numCache>
                <c:formatCode>General</c:formatCode>
                <c:ptCount val="13"/>
                <c:pt idx="0">
                  <c:v>372.15464824503636</c:v>
                </c:pt>
                <c:pt idx="1">
                  <c:v>409.32517755724854</c:v>
                </c:pt>
                <c:pt idx="2">
                  <c:v>440.70435566509252</c:v>
                </c:pt>
                <c:pt idx="3">
                  <c:v>463.28387500463356</c:v>
                </c:pt>
                <c:pt idx="4">
                  <c:v>479.62649934214483</c:v>
                </c:pt>
                <c:pt idx="5">
                  <c:v>528.5839538642673</c:v>
                </c:pt>
                <c:pt idx="6">
                  <c:v>617.84918572066442</c:v>
                </c:pt>
                <c:pt idx="7">
                  <c:v>595.85312356550298</c:v>
                </c:pt>
                <c:pt idx="8">
                  <c:v>645.77722749093414</c:v>
                </c:pt>
                <c:pt idx="9">
                  <c:v>744.7127361878787</c:v>
                </c:pt>
                <c:pt idx="10">
                  <c:v>608.1872888657964</c:v>
                </c:pt>
                <c:pt idx="11">
                  <c:v>602.51461543015819</c:v>
                </c:pt>
                <c:pt idx="12">
                  <c:v>733.74888975506178</c:v>
                </c:pt>
              </c:numCache>
            </c:numRef>
          </c:val>
          <c:smooth val="0"/>
          <c:extLst>
            <c:ext xmlns:c16="http://schemas.microsoft.com/office/drawing/2014/chart" uri="{C3380CC4-5D6E-409C-BE32-E72D297353CC}">
              <c16:uniqueId val="{00000001-2DDA-4EBD-B44D-5F3813A6FF24}"/>
            </c:ext>
          </c:extLst>
        </c:ser>
        <c:dLbls>
          <c:showLegendKey val="0"/>
          <c:showVal val="0"/>
          <c:showCatName val="0"/>
          <c:showSerName val="0"/>
          <c:showPercent val="0"/>
          <c:showBubbleSize val="0"/>
        </c:dLbls>
        <c:marker val="1"/>
        <c:smooth val="0"/>
        <c:axId val="1489717711"/>
        <c:axId val="1489718127"/>
      </c:lineChart>
      <c:catAx>
        <c:axId val="1489717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89718127"/>
        <c:crosses val="autoZero"/>
        <c:auto val="1"/>
        <c:lblAlgn val="ctr"/>
        <c:lblOffset val="100"/>
        <c:noMultiLvlLbl val="0"/>
      </c:catAx>
      <c:valAx>
        <c:axId val="1489718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89717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[FINAL.xlsx]Sheet6!PivotTable3</c:name>
    <c:fmtId val="4"/>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Sheet6!$B$3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45F-4627-BAEE-BF659EE8B11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45F-4627-BAEE-BF659EE8B11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45F-4627-BAEE-BF659EE8B11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545F-4627-BAEE-BF659EE8B117}"/>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545F-4627-BAEE-BF659EE8B117}"/>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545F-4627-BAEE-BF659EE8B117}"/>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545F-4627-BAEE-BF659EE8B117}"/>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545F-4627-BAEE-BF659EE8B117}"/>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545F-4627-BAEE-BF659EE8B117}"/>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545F-4627-BAEE-BF659EE8B117}"/>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545F-4627-BAEE-BF659EE8B117}"/>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545F-4627-BAEE-BF659EE8B117}"/>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9-545F-4627-BAEE-BF659EE8B117}"/>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B-545F-4627-BAEE-BF659EE8B117}"/>
              </c:ext>
            </c:extLst>
          </c:dPt>
          <c:dPt>
            <c:idx val="14"/>
            <c:bubble3D val="0"/>
            <c:spPr>
              <a:solidFill>
                <a:schemeClr val="accent3">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D-545F-4627-BAEE-BF659EE8B117}"/>
              </c:ext>
            </c:extLst>
          </c:dPt>
          <c:dPt>
            <c:idx val="15"/>
            <c:bubble3D val="0"/>
            <c:spPr>
              <a:solidFill>
                <a:schemeClr val="accent4">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F-545F-4627-BAEE-BF659EE8B117}"/>
              </c:ext>
            </c:extLst>
          </c:dPt>
          <c:dPt>
            <c:idx val="16"/>
            <c:bubble3D val="0"/>
            <c:spPr>
              <a:solidFill>
                <a:schemeClr val="accent5">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1-545F-4627-BAEE-BF659EE8B117}"/>
              </c:ext>
            </c:extLst>
          </c:dPt>
          <c:dPt>
            <c:idx val="17"/>
            <c:bubble3D val="0"/>
            <c:spPr>
              <a:solidFill>
                <a:schemeClr val="accent6">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3-545F-4627-BAEE-BF659EE8B11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Sheet6!$A$4:$A$22</c:f>
              <c:strCache>
                <c:ptCount val="18"/>
                <c:pt idx="0">
                  <c:v>ANDHRA PRADESH</c:v>
                </c:pt>
                <c:pt idx="1">
                  <c:v>andman_nicobar_islands</c:v>
                </c:pt>
                <c:pt idx="2">
                  <c:v>ARUNACHAL PRADESH</c:v>
                </c:pt>
                <c:pt idx="3">
                  <c:v>ASSAM</c:v>
                </c:pt>
                <c:pt idx="4">
                  <c:v>BIHAR</c:v>
                </c:pt>
                <c:pt idx="5">
                  <c:v>CHANDIGARH</c:v>
                </c:pt>
                <c:pt idx="6">
                  <c:v>CHHATTISGARH</c:v>
                </c:pt>
                <c:pt idx="7">
                  <c:v>DELHI</c:v>
                </c:pt>
                <c:pt idx="8">
                  <c:v>GUJARAT</c:v>
                </c:pt>
                <c:pt idx="9">
                  <c:v>HARYANA</c:v>
                </c:pt>
                <c:pt idx="10">
                  <c:v>HIMACHAL PRADESH</c:v>
                </c:pt>
                <c:pt idx="11">
                  <c:v>JAMMU &amp; KASHMIR</c:v>
                </c:pt>
                <c:pt idx="12">
                  <c:v>JHARKHAND</c:v>
                </c:pt>
                <c:pt idx="13">
                  <c:v>KARNATAKA</c:v>
                </c:pt>
                <c:pt idx="14">
                  <c:v>MAHARASHTRA</c:v>
                </c:pt>
                <c:pt idx="15">
                  <c:v>PUNJAB</c:v>
                </c:pt>
                <c:pt idx="16">
                  <c:v>RAJASTHAN</c:v>
                </c:pt>
                <c:pt idx="17">
                  <c:v>WEST BENGAL</c:v>
                </c:pt>
              </c:strCache>
            </c:strRef>
          </c:cat>
          <c:val>
            <c:numRef>
              <c:f>Sheet6!$B$4:$B$22</c:f>
              <c:numCache>
                <c:formatCode>General</c:formatCode>
                <c:ptCount val="18"/>
                <c:pt idx="0">
                  <c:v>7242.3215766944177</c:v>
                </c:pt>
                <c:pt idx="1">
                  <c:v>180.07682326226075</c:v>
                </c:pt>
                <c:pt idx="2">
                  <c:v>2207.5840853961404</c:v>
                </c:pt>
                <c:pt idx="3">
                  <c:v>10018.229176119316</c:v>
                </c:pt>
                <c:pt idx="4">
                  <c:v>4641.3608518224137</c:v>
                </c:pt>
                <c:pt idx="5">
                  <c:v>270.75962539021856</c:v>
                </c:pt>
                <c:pt idx="6">
                  <c:v>5134.8493984922161</c:v>
                </c:pt>
                <c:pt idx="7">
                  <c:v>3386.1218853431133</c:v>
                </c:pt>
                <c:pt idx="8">
                  <c:v>3902.0051095042199</c:v>
                </c:pt>
                <c:pt idx="9">
                  <c:v>5972.3383891800531</c:v>
                </c:pt>
                <c:pt idx="10">
                  <c:v>2148.2215059914365</c:v>
                </c:pt>
                <c:pt idx="11">
                  <c:v>5552.3395769964263</c:v>
                </c:pt>
                <c:pt idx="12">
                  <c:v>1524.1885829533746</c:v>
                </c:pt>
                <c:pt idx="13">
                  <c:v>2983.7420297643785</c:v>
                </c:pt>
                <c:pt idx="14">
                  <c:v>5925.8543789743344</c:v>
                </c:pt>
                <c:pt idx="15">
                  <c:v>2032.6514636069326</c:v>
                </c:pt>
                <c:pt idx="16">
                  <c:v>11404.269697000378</c:v>
                </c:pt>
                <c:pt idx="17">
                  <c:v>5290.8568921986807</c:v>
                </c:pt>
              </c:numCache>
            </c:numRef>
          </c:val>
          <c:extLst>
            <c:ext xmlns:c16="http://schemas.microsoft.com/office/drawing/2014/chart" uri="{C3380CC4-5D6E-409C-BE32-E72D297353CC}">
              <c16:uniqueId val="{00000000-15C0-4A62-AAD3-EC0A838305A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[FINAL.xlsx]Sheet7!PivotTable4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Sheet7!$B$3:$B$4</c:f>
              <c:strCache>
                <c:ptCount val="1"/>
                <c:pt idx="0">
                  <c:v>ANDHRA PRADESH</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Sheet7!$A$5:$A$18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Sheet7!$B$5:$B$18</c:f>
              <c:numCache>
                <c:formatCode>General</c:formatCode>
                <c:ptCount val="13"/>
                <c:pt idx="0">
                  <c:v>372.15464824503636</c:v>
                </c:pt>
                <c:pt idx="1">
                  <c:v>409.32517755724854</c:v>
                </c:pt>
                <c:pt idx="2">
                  <c:v>440.70435566509252</c:v>
                </c:pt>
                <c:pt idx="3">
                  <c:v>463.28387500463356</c:v>
                </c:pt>
                <c:pt idx="4">
                  <c:v>479.62649934214483</c:v>
                </c:pt>
                <c:pt idx="5">
                  <c:v>528.5839538642673</c:v>
                </c:pt>
                <c:pt idx="6">
                  <c:v>617.84918572066442</c:v>
                </c:pt>
                <c:pt idx="7">
                  <c:v>595.85312356550298</c:v>
                </c:pt>
                <c:pt idx="8">
                  <c:v>645.77722749093414</c:v>
                </c:pt>
                <c:pt idx="9">
                  <c:v>744.7127361878787</c:v>
                </c:pt>
                <c:pt idx="10">
                  <c:v>608.1872888657964</c:v>
                </c:pt>
                <c:pt idx="11">
                  <c:v>602.51461543015819</c:v>
                </c:pt>
                <c:pt idx="12">
                  <c:v>733.74888975506178</c:v>
                </c:pt>
              </c:numCache>
            </c:numRef>
          </c:val>
          <c:smooth val="0"/>
          <c:extLst>
            <c:ext xmlns:c16="http://schemas.microsoft.com/office/drawing/2014/chart" uri="{C3380CC4-5D6E-409C-BE32-E72D297353CC}">
              <c16:uniqueId val="{00000000-5C6E-4F00-A11B-03D1B77BFA2B}"/>
            </c:ext>
          </c:extLst>
        </c:ser>
        <c:dLbls>
          <c:showLegendKey val="0"/>
          <c:showVal val="0"/>
          <c:showCatName val="0"/>
          <c:showSerName val="0"/>
          <c:showPercent val="0"/>
          <c:showBubbleSize val="0"/>
        </c:dLbls>
        <c:marker val="1"/>
        <c:smooth val="0"/>
        <c:axId val="1489717711"/>
        <c:axId val="1489718127"/>
      </c:lineChart>
      <c:catAx>
        <c:axId val="1489717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718127"/>
        <c:crosses val="autoZero"/>
        <c:auto val="1"/>
        <c:lblAlgn val="ctr"/>
        <c:lblOffset val="100"/>
        <c:noMultiLvlLbl val="0"/>
      </c:catAx>
      <c:valAx>
        <c:axId val="1489718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717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[FINAL.xlsx]Sheet8!PivotTable5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Sheet8!$B$3:$B$4</c:f>
              <c:strCache>
                <c:ptCount val="1"/>
                <c:pt idx="0">
                  <c:v>24 PARGANAS NORTH</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Sheet8!$A$5:$A$18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Sheet8!$B$5:$B$18</c:f>
              <c:numCache>
                <c:formatCode>General</c:formatCode>
                <c:ptCount val="13"/>
                <c:pt idx="0">
                  <c:v>7.264383254980971</c:v>
                </c:pt>
                <c:pt idx="1">
                  <c:v>10.017909111260353</c:v>
                </c:pt>
                <c:pt idx="2">
                  <c:v>11.182001343183344</c:v>
                </c:pt>
                <c:pt idx="3">
                  <c:v>14.808596373404969</c:v>
                </c:pt>
                <c:pt idx="4">
                  <c:v>16.599507499440339</c:v>
                </c:pt>
                <c:pt idx="5">
                  <c:v>18.099395567494962</c:v>
                </c:pt>
                <c:pt idx="6">
                  <c:v>26.91963286321916</c:v>
                </c:pt>
                <c:pt idx="7">
                  <c:v>29.482874412357287</c:v>
                </c:pt>
                <c:pt idx="8">
                  <c:v>32.460264159391087</c:v>
                </c:pt>
                <c:pt idx="9">
                  <c:v>34.654130288784415</c:v>
                </c:pt>
                <c:pt idx="10">
                  <c:v>37.799999999999997</c:v>
                </c:pt>
                <c:pt idx="11">
                  <c:v>43.31</c:v>
                </c:pt>
                <c:pt idx="12">
                  <c:v>39.200000000000003</c:v>
                </c:pt>
              </c:numCache>
            </c:numRef>
          </c:val>
          <c:smooth val="0"/>
          <c:extLst>
            <c:ext xmlns:c16="http://schemas.microsoft.com/office/drawing/2014/chart" uri="{C3380CC4-5D6E-409C-BE32-E72D297353CC}">
              <c16:uniqueId val="{00000000-B6CC-4860-B918-161D27CAD09C}"/>
            </c:ext>
          </c:extLst>
        </c:ser>
        <c:dLbls>
          <c:showLegendKey val="0"/>
          <c:showVal val="0"/>
          <c:showCatName val="0"/>
          <c:showSerName val="0"/>
          <c:showPercent val="0"/>
          <c:showBubbleSize val="0"/>
        </c:dLbls>
        <c:marker val="1"/>
        <c:smooth val="0"/>
        <c:axId val="1285409535"/>
        <c:axId val="1285409951"/>
      </c:lineChart>
      <c:catAx>
        <c:axId val="128540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409951"/>
        <c:crosses val="autoZero"/>
        <c:auto val="1"/>
        <c:lblAlgn val="ctr"/>
        <c:lblOffset val="100"/>
        <c:noMultiLvlLbl val="0"/>
      </c:catAx>
      <c:valAx>
        <c:axId val="1285409951"/>
        <c:scaling>
          <c:orientation val="minMax"/>
        </c:scaling>
        <c:delete val="0"/>
        <c:axPos val="l"/>
        <c:majorGridlines>
          <c:spPr>
            <a:ln w="9525" cap="flat" cmpd="sng" algn="ctr">
              <a:solidFill>
                <a:schemeClr val="accent6"/>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40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[FINAL.xlsx]Sheet9!PivotTable6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Sheet9!$B$3:$B$4</c:f>
              <c:strCache>
                <c:ptCount val="1"/>
                <c:pt idx="0">
                  <c:v>ASANSOL</c:v>
                </c:pt>
              </c:strCache>
            </c:strRef>
          </c:tx>
          <c:spPr>
            <a:solidFill>
              <a:schemeClr val="accent1"/>
            </a:solidFill>
            <a:ln>
              <a:noFill/>
            </a:ln>
            <a:effectLst/>
          </c:spPr>
          <c:invertIfNegative val="0"/>
          <c:cat>
            <c:strRef>
              <c:f>Sheet9!$A$5:$A$18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Sheet9!$B$5:$B$18</c:f>
              <c:numCache>
                <c:formatCode>General</c:formatCode>
                <c:ptCount val="13"/>
                <c:pt idx="0">
                  <c:v>5.8614564831261102</c:v>
                </c:pt>
                <c:pt idx="1">
                  <c:v>5.6838365896980463</c:v>
                </c:pt>
                <c:pt idx="2">
                  <c:v>30.373001776198937</c:v>
                </c:pt>
                <c:pt idx="3">
                  <c:v>53.818827708703374</c:v>
                </c:pt>
                <c:pt idx="4">
                  <c:v>66.962699822380102</c:v>
                </c:pt>
                <c:pt idx="5">
                  <c:v>37.833037300177622</c:v>
                </c:pt>
                <c:pt idx="6">
                  <c:v>53.108348134991118</c:v>
                </c:pt>
                <c:pt idx="7">
                  <c:v>40.319715808170514</c:v>
                </c:pt>
                <c:pt idx="8">
                  <c:v>48.312611012433393</c:v>
                </c:pt>
                <c:pt idx="9">
                  <c:v>66.252220248667854</c:v>
                </c:pt>
                <c:pt idx="10">
                  <c:v>104.61811722912967</c:v>
                </c:pt>
                <c:pt idx="11">
                  <c:v>66.607460035523985</c:v>
                </c:pt>
                <c:pt idx="12">
                  <c:v>119.7158081705151</c:v>
                </c:pt>
              </c:numCache>
            </c:numRef>
          </c:val>
          <c:extLst>
            <c:ext xmlns:c16="http://schemas.microsoft.com/office/drawing/2014/chart" uri="{C3380CC4-5D6E-409C-BE32-E72D297353CC}">
              <c16:uniqueId val="{00000000-C821-47A3-BEAE-A4E97DB03974}"/>
            </c:ext>
          </c:extLst>
        </c:ser>
        <c:ser>
          <c:idx val="1"/>
          <c:order val="1"/>
          <c:tx>
            <c:strRef>
              <c:f>Sheet9!$C$3:$C$4</c:f>
              <c:strCache>
                <c:ptCount val="1"/>
                <c:pt idx="0">
                  <c:v>BATALA</c:v>
                </c:pt>
              </c:strCache>
            </c:strRef>
          </c:tx>
          <c:spPr>
            <a:solidFill>
              <a:schemeClr val="accent2"/>
            </a:solidFill>
            <a:ln>
              <a:noFill/>
            </a:ln>
            <a:effectLst/>
          </c:spPr>
          <c:invertIfNegative val="0"/>
          <c:cat>
            <c:strRef>
              <c:f>Sheet9!$A$5:$A$18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Sheet9!$C$5:$C$18</c:f>
              <c:numCache>
                <c:formatCode>General</c:formatCode>
                <c:ptCount val="13"/>
                <c:pt idx="0">
                  <c:v>24.358974358974358</c:v>
                </c:pt>
                <c:pt idx="1">
                  <c:v>42.307692307692307</c:v>
                </c:pt>
                <c:pt idx="2">
                  <c:v>39.743589743589745</c:v>
                </c:pt>
                <c:pt idx="3">
                  <c:v>21.794871794871796</c:v>
                </c:pt>
                <c:pt idx="4">
                  <c:v>53.205128205128204</c:v>
                </c:pt>
                <c:pt idx="5">
                  <c:v>69.871794871794876</c:v>
                </c:pt>
                <c:pt idx="6">
                  <c:v>67.307692307692307</c:v>
                </c:pt>
                <c:pt idx="7">
                  <c:v>60.256410256410255</c:v>
                </c:pt>
                <c:pt idx="8">
                  <c:v>55.128205128205124</c:v>
                </c:pt>
                <c:pt idx="9">
                  <c:v>64.102564102564102</c:v>
                </c:pt>
                <c:pt idx="10">
                  <c:v>47.435897435897431</c:v>
                </c:pt>
                <c:pt idx="11">
                  <c:v>50</c:v>
                </c:pt>
                <c:pt idx="12">
                  <c:v>78.205128205128204</c:v>
                </c:pt>
              </c:numCache>
            </c:numRef>
          </c:val>
          <c:extLst>
            <c:ext xmlns:c16="http://schemas.microsoft.com/office/drawing/2014/chart" uri="{C3380CC4-5D6E-409C-BE32-E72D297353CC}">
              <c16:uniqueId val="{00000103-C821-47A3-BEAE-A4E97DB03974}"/>
            </c:ext>
          </c:extLst>
        </c:ser>
        <c:ser>
          <c:idx val="2"/>
          <c:order val="2"/>
          <c:tx>
            <c:strRef>
              <c:f>Sheet9!$D$3:$D$4</c:f>
              <c:strCache>
                <c:ptCount val="1"/>
                <c:pt idx="0">
                  <c:v>BONGAIGAON</c:v>
                </c:pt>
              </c:strCache>
            </c:strRef>
          </c:tx>
          <c:spPr>
            <a:solidFill>
              <a:schemeClr val="accent3"/>
            </a:solidFill>
            <a:ln>
              <a:noFill/>
            </a:ln>
            <a:effectLst/>
          </c:spPr>
          <c:invertIfNegative val="0"/>
          <c:cat>
            <c:strRef>
              <c:f>Sheet9!$A$5:$A$18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Sheet9!$D$5:$D$18</c:f>
              <c:numCache>
                <c:formatCode>General</c:formatCode>
                <c:ptCount val="13"/>
                <c:pt idx="0">
                  <c:v>14.681892332789559</c:v>
                </c:pt>
                <c:pt idx="1">
                  <c:v>15.986949429037521</c:v>
                </c:pt>
                <c:pt idx="2">
                  <c:v>23.491027732463294</c:v>
                </c:pt>
                <c:pt idx="3">
                  <c:v>20.391517128874387</c:v>
                </c:pt>
                <c:pt idx="4">
                  <c:v>69.168026101141919</c:v>
                </c:pt>
                <c:pt idx="5">
                  <c:v>50.244698205546491</c:v>
                </c:pt>
                <c:pt idx="6">
                  <c:v>87.275693311582387</c:v>
                </c:pt>
                <c:pt idx="7">
                  <c:v>85.154975530179442</c:v>
                </c:pt>
                <c:pt idx="8">
                  <c:v>99.021207177814034</c:v>
                </c:pt>
                <c:pt idx="9">
                  <c:v>151.06035889070148</c:v>
                </c:pt>
                <c:pt idx="10">
                  <c:v>90.798376184032477</c:v>
                </c:pt>
                <c:pt idx="11">
                  <c:v>100.27063599458728</c:v>
                </c:pt>
                <c:pt idx="12">
                  <c:v>99.052774018944518</c:v>
                </c:pt>
              </c:numCache>
            </c:numRef>
          </c:val>
          <c:extLst>
            <c:ext xmlns:c16="http://schemas.microsoft.com/office/drawing/2014/chart" uri="{C3380CC4-5D6E-409C-BE32-E72D297353CC}">
              <c16:uniqueId val="{00000104-C821-47A3-BEAE-A4E97DB03974}"/>
            </c:ext>
          </c:extLst>
        </c:ser>
        <c:ser>
          <c:idx val="3"/>
          <c:order val="3"/>
          <c:tx>
            <c:strRef>
              <c:f>Sheet9!$E$3:$E$4</c:f>
              <c:strCache>
                <c:ptCount val="1"/>
                <c:pt idx="0">
                  <c:v>CHITTORGARH</c:v>
                </c:pt>
              </c:strCache>
            </c:strRef>
          </c:tx>
          <c:spPr>
            <a:solidFill>
              <a:schemeClr val="accent4"/>
            </a:solidFill>
            <a:ln>
              <a:noFill/>
            </a:ln>
            <a:effectLst/>
          </c:spPr>
          <c:invertIfNegative val="0"/>
          <c:cat>
            <c:strRef>
              <c:f>Sheet9!$A$5:$A$18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Sheet9!$E$5:$E$18</c:f>
              <c:numCache>
                <c:formatCode>General</c:formatCode>
                <c:ptCount val="13"/>
                <c:pt idx="0">
                  <c:v>55.939849624060145</c:v>
                </c:pt>
                <c:pt idx="1">
                  <c:v>50.451127819548873</c:v>
                </c:pt>
                <c:pt idx="2">
                  <c:v>54.81203007518797</c:v>
                </c:pt>
                <c:pt idx="3">
                  <c:v>66.766917293233078</c:v>
                </c:pt>
                <c:pt idx="4">
                  <c:v>46.917293233082702</c:v>
                </c:pt>
                <c:pt idx="5">
                  <c:v>59.548872180451127</c:v>
                </c:pt>
                <c:pt idx="6">
                  <c:v>67.969924812030072</c:v>
                </c:pt>
                <c:pt idx="7">
                  <c:v>67.218045112781951</c:v>
                </c:pt>
                <c:pt idx="8">
                  <c:v>76.015037593984957</c:v>
                </c:pt>
                <c:pt idx="9">
                  <c:v>82.481203007518786</c:v>
                </c:pt>
                <c:pt idx="10">
                  <c:v>81.152849740932652</c:v>
                </c:pt>
                <c:pt idx="11">
                  <c:v>90.090673575129543</c:v>
                </c:pt>
                <c:pt idx="12">
                  <c:v>130.7642487046632</c:v>
                </c:pt>
              </c:numCache>
            </c:numRef>
          </c:val>
          <c:extLst>
            <c:ext xmlns:c16="http://schemas.microsoft.com/office/drawing/2014/chart" uri="{C3380CC4-5D6E-409C-BE32-E72D297353CC}">
              <c16:uniqueId val="{00000105-C821-47A3-BEAE-A4E97DB03974}"/>
            </c:ext>
          </c:extLst>
        </c:ser>
        <c:ser>
          <c:idx val="4"/>
          <c:order val="4"/>
          <c:tx>
            <c:strRef>
              <c:f>Sheet9!$F$3:$F$4</c:f>
              <c:strCache>
                <c:ptCount val="1"/>
                <c:pt idx="0">
                  <c:v>DARRANG</c:v>
                </c:pt>
              </c:strCache>
            </c:strRef>
          </c:tx>
          <c:spPr>
            <a:solidFill>
              <a:schemeClr val="accent5"/>
            </a:solidFill>
            <a:ln>
              <a:noFill/>
            </a:ln>
            <a:effectLst/>
          </c:spPr>
          <c:invertIfNegative val="0"/>
          <c:cat>
            <c:strRef>
              <c:f>Sheet9!$A$5:$A$18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Sheet9!$F$5:$F$18</c:f>
              <c:numCache>
                <c:formatCode>General</c:formatCode>
                <c:ptCount val="13"/>
                <c:pt idx="0">
                  <c:v>25.921052631578949</c:v>
                </c:pt>
                <c:pt idx="1">
                  <c:v>24.078947368421055</c:v>
                </c:pt>
                <c:pt idx="2">
                  <c:v>34.736842105263158</c:v>
                </c:pt>
                <c:pt idx="3">
                  <c:v>25.394736842105264</c:v>
                </c:pt>
                <c:pt idx="4">
                  <c:v>25.131578947368421</c:v>
                </c:pt>
                <c:pt idx="5">
                  <c:v>39.736842105263158</c:v>
                </c:pt>
                <c:pt idx="6">
                  <c:v>39.078947368421055</c:v>
                </c:pt>
                <c:pt idx="7">
                  <c:v>52.5</c:v>
                </c:pt>
                <c:pt idx="8">
                  <c:v>73.421052631578945</c:v>
                </c:pt>
                <c:pt idx="9">
                  <c:v>108.81578947368422</c:v>
                </c:pt>
                <c:pt idx="10">
                  <c:v>60.710441334768575</c:v>
                </c:pt>
                <c:pt idx="11">
                  <c:v>96.663078579117339</c:v>
                </c:pt>
                <c:pt idx="12">
                  <c:v>92.249730893433807</c:v>
                </c:pt>
              </c:numCache>
            </c:numRef>
          </c:val>
          <c:extLst>
            <c:ext xmlns:c16="http://schemas.microsoft.com/office/drawing/2014/chart" uri="{C3380CC4-5D6E-409C-BE32-E72D297353CC}">
              <c16:uniqueId val="{00000106-C821-47A3-BEAE-A4E97DB03974}"/>
            </c:ext>
          </c:extLst>
        </c:ser>
        <c:ser>
          <c:idx val="5"/>
          <c:order val="5"/>
          <c:tx>
            <c:strRef>
              <c:f>Sheet9!$G$3:$G$4</c:f>
              <c:strCache>
                <c:ptCount val="1"/>
                <c:pt idx="0">
                  <c:v>GUWAHATI CITY</c:v>
                </c:pt>
              </c:strCache>
            </c:strRef>
          </c:tx>
          <c:spPr>
            <a:solidFill>
              <a:schemeClr val="accent6"/>
            </a:solidFill>
            <a:ln>
              <a:noFill/>
            </a:ln>
            <a:effectLst/>
          </c:spPr>
          <c:invertIfNegative val="0"/>
          <c:cat>
            <c:strRef>
              <c:f>Sheet9!$A$5:$A$18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Sheet9!$G$5:$G$18</c:f>
              <c:numCache>
                <c:formatCode>General</c:formatCode>
                <c:ptCount val="13"/>
                <c:pt idx="0">
                  <c:v>28.317659352142108</c:v>
                </c:pt>
                <c:pt idx="1">
                  <c:v>33.437826541274816</c:v>
                </c:pt>
                <c:pt idx="2">
                  <c:v>43.155694879832808</c:v>
                </c:pt>
                <c:pt idx="3">
                  <c:v>43.782654127481713</c:v>
                </c:pt>
                <c:pt idx="4">
                  <c:v>30.094043887147336</c:v>
                </c:pt>
                <c:pt idx="5">
                  <c:v>49.843260188087775</c:v>
                </c:pt>
                <c:pt idx="6">
                  <c:v>35.736677115987462</c:v>
                </c:pt>
                <c:pt idx="7">
                  <c:v>57.053291536050153</c:v>
                </c:pt>
                <c:pt idx="8">
                  <c:v>81.191222570532915</c:v>
                </c:pt>
                <c:pt idx="9">
                  <c:v>77.429467084639498</c:v>
                </c:pt>
                <c:pt idx="10">
                  <c:v>72.078593588417789</c:v>
                </c:pt>
                <c:pt idx="11">
                  <c:v>76.525336091003098</c:v>
                </c:pt>
                <c:pt idx="12">
                  <c:v>136.29782833505689</c:v>
                </c:pt>
              </c:numCache>
            </c:numRef>
          </c:val>
          <c:extLst>
            <c:ext xmlns:c16="http://schemas.microsoft.com/office/drawing/2014/chart" uri="{C3380CC4-5D6E-409C-BE32-E72D297353CC}">
              <c16:uniqueId val="{00000107-C821-47A3-BEAE-A4E97DB03974}"/>
            </c:ext>
          </c:extLst>
        </c:ser>
        <c:ser>
          <c:idx val="6"/>
          <c:order val="6"/>
          <c:tx>
            <c:strRef>
              <c:f>Sheet9!$H$3:$H$4</c:f>
              <c:strCache>
                <c:ptCount val="1"/>
                <c:pt idx="0">
                  <c:v>JAGDALPUR</c:v>
                </c:pt>
              </c:strCache>
            </c:strRef>
          </c:tx>
          <c:spPr>
            <a:solidFill>
              <a:schemeClr val="accent1">
                <a:lumMod val="60000"/>
              </a:schemeClr>
            </a:solidFill>
            <a:ln>
              <a:noFill/>
            </a:ln>
            <a:effectLst/>
          </c:spPr>
          <c:invertIfNegative val="0"/>
          <c:cat>
            <c:strRef>
              <c:f>Sheet9!$A$5:$A$18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Sheet9!$H$5:$H$18</c:f>
              <c:numCache>
                <c:formatCode>General</c:formatCode>
                <c:ptCount val="13"/>
                <c:pt idx="0">
                  <c:v>104.8</c:v>
                </c:pt>
                <c:pt idx="1">
                  <c:v>102.4</c:v>
                </c:pt>
                <c:pt idx="2">
                  <c:v>133.6</c:v>
                </c:pt>
                <c:pt idx="3">
                  <c:v>150.4</c:v>
                </c:pt>
                <c:pt idx="4">
                  <c:v>122.4</c:v>
                </c:pt>
                <c:pt idx="5">
                  <c:v>128.80000000000001</c:v>
                </c:pt>
                <c:pt idx="6">
                  <c:v>117.6</c:v>
                </c:pt>
                <c:pt idx="7">
                  <c:v>124</c:v>
                </c:pt>
                <c:pt idx="8">
                  <c:v>103.2</c:v>
                </c:pt>
                <c:pt idx="9">
                  <c:v>101.6</c:v>
                </c:pt>
                <c:pt idx="10">
                  <c:v>102.4</c:v>
                </c:pt>
                <c:pt idx="11">
                  <c:v>59.2</c:v>
                </c:pt>
                <c:pt idx="12">
                  <c:v>113.6</c:v>
                </c:pt>
              </c:numCache>
            </c:numRef>
          </c:val>
          <c:extLst>
            <c:ext xmlns:c16="http://schemas.microsoft.com/office/drawing/2014/chart" uri="{C3380CC4-5D6E-409C-BE32-E72D297353CC}">
              <c16:uniqueId val="{00000108-C821-47A3-BEAE-A4E97DB03974}"/>
            </c:ext>
          </c:extLst>
        </c:ser>
        <c:ser>
          <c:idx val="7"/>
          <c:order val="7"/>
          <c:tx>
            <c:strRef>
              <c:f>Sheet9!$I$3:$I$4</c:f>
              <c:strCache>
                <c:ptCount val="1"/>
                <c:pt idx="0">
                  <c:v>KOTA</c:v>
                </c:pt>
              </c:strCache>
            </c:strRef>
          </c:tx>
          <c:spPr>
            <a:solidFill>
              <a:schemeClr val="accent2">
                <a:lumMod val="60000"/>
              </a:schemeClr>
            </a:solidFill>
            <a:ln>
              <a:noFill/>
            </a:ln>
            <a:effectLst/>
          </c:spPr>
          <c:invertIfNegative val="0"/>
          <c:cat>
            <c:strRef>
              <c:f>Sheet9!$A$5:$A$18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Sheet9!$I$5:$I$18</c:f>
              <c:numCache>
                <c:formatCode>General</c:formatCode>
                <c:ptCount val="13"/>
                <c:pt idx="0">
                  <c:v>45.315487571701723</c:v>
                </c:pt>
                <c:pt idx="1">
                  <c:v>41.491395793499045</c:v>
                </c:pt>
                <c:pt idx="2">
                  <c:v>39.133205863607394</c:v>
                </c:pt>
                <c:pt idx="3">
                  <c:v>48.629700446144042</c:v>
                </c:pt>
                <c:pt idx="4">
                  <c:v>41.682600382409177</c:v>
                </c:pt>
                <c:pt idx="5">
                  <c:v>44.104525175270872</c:v>
                </c:pt>
                <c:pt idx="6">
                  <c:v>45.5704270235819</c:v>
                </c:pt>
                <c:pt idx="7">
                  <c:v>49.58572339069471</c:v>
                </c:pt>
                <c:pt idx="8">
                  <c:v>59.273422562141491</c:v>
                </c:pt>
                <c:pt idx="9">
                  <c:v>55.25812619502868</c:v>
                </c:pt>
                <c:pt idx="10">
                  <c:v>51.563300871348019</c:v>
                </c:pt>
                <c:pt idx="11">
                  <c:v>51.870835468990258</c:v>
                </c:pt>
                <c:pt idx="12">
                  <c:v>71.091747821629923</c:v>
                </c:pt>
              </c:numCache>
            </c:numRef>
          </c:val>
          <c:extLst>
            <c:ext xmlns:c16="http://schemas.microsoft.com/office/drawing/2014/chart" uri="{C3380CC4-5D6E-409C-BE32-E72D297353CC}">
              <c16:uniqueId val="{00000109-C821-47A3-BEAE-A4E97DB03974}"/>
            </c:ext>
          </c:extLst>
        </c:ser>
        <c:ser>
          <c:idx val="8"/>
          <c:order val="8"/>
          <c:tx>
            <c:strRef>
              <c:f>Sheet9!$J$3:$J$4</c:f>
              <c:strCache>
                <c:ptCount val="1"/>
                <c:pt idx="0">
                  <c:v>MOTIHARI</c:v>
                </c:pt>
              </c:strCache>
            </c:strRef>
          </c:tx>
          <c:spPr>
            <a:solidFill>
              <a:schemeClr val="accent3">
                <a:lumMod val="60000"/>
              </a:schemeClr>
            </a:solidFill>
            <a:ln>
              <a:noFill/>
            </a:ln>
            <a:effectLst/>
          </c:spPr>
          <c:invertIfNegative val="0"/>
          <c:cat>
            <c:strRef>
              <c:f>Sheet9!$A$5:$A$18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Sheet9!$J$5:$J$18</c:f>
              <c:numCache>
                <c:formatCode>General</c:formatCode>
                <c:ptCount val="13"/>
                <c:pt idx="0">
                  <c:v>132.53968253968253</c:v>
                </c:pt>
                <c:pt idx="1">
                  <c:v>184.12698412698413</c:v>
                </c:pt>
                <c:pt idx="2">
                  <c:v>200</c:v>
                </c:pt>
                <c:pt idx="3">
                  <c:v>188.88888888888889</c:v>
                </c:pt>
                <c:pt idx="4">
                  <c:v>134.12698412698413</c:v>
                </c:pt>
                <c:pt idx="5">
                  <c:v>126.19047619047619</c:v>
                </c:pt>
                <c:pt idx="6">
                  <c:v>169.84126984126985</c:v>
                </c:pt>
                <c:pt idx="7">
                  <c:v>149.20634920634922</c:v>
                </c:pt>
                <c:pt idx="8">
                  <c:v>193.65079365079364</c:v>
                </c:pt>
                <c:pt idx="9">
                  <c:v>184.92063492063491</c:v>
                </c:pt>
                <c:pt idx="10">
                  <c:v>277.77777777777777</c:v>
                </c:pt>
                <c:pt idx="11">
                  <c:v>364.28571428571428</c:v>
                </c:pt>
                <c:pt idx="12">
                  <c:v>421.42857142857144</c:v>
                </c:pt>
              </c:numCache>
            </c:numRef>
          </c:val>
          <c:extLst>
            <c:ext xmlns:c16="http://schemas.microsoft.com/office/drawing/2014/chart" uri="{C3380CC4-5D6E-409C-BE32-E72D297353CC}">
              <c16:uniqueId val="{0000010A-C821-47A3-BEAE-A4E97DB03974}"/>
            </c:ext>
          </c:extLst>
        </c:ser>
        <c:ser>
          <c:idx val="9"/>
          <c:order val="9"/>
          <c:tx>
            <c:strRef>
              <c:f>Sheet9!$K$3:$K$4</c:f>
              <c:strCache>
                <c:ptCount val="1"/>
                <c:pt idx="0">
                  <c:v>NAUGACHIA</c:v>
                </c:pt>
              </c:strCache>
            </c:strRef>
          </c:tx>
          <c:spPr>
            <a:solidFill>
              <a:schemeClr val="accent4">
                <a:lumMod val="60000"/>
              </a:schemeClr>
            </a:solidFill>
            <a:ln>
              <a:noFill/>
            </a:ln>
            <a:effectLst/>
          </c:spPr>
          <c:invertIfNegative val="0"/>
          <c:cat>
            <c:strRef>
              <c:f>Sheet9!$A$5:$A$18</c:f>
              <c:strCache>
                <c:ptCount val="1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strCache>
            </c:strRef>
          </c:cat>
          <c:val>
            <c:numRef>
              <c:f>Sheet9!$K$5:$K$18</c:f>
              <c:numCache>
                <c:formatCode>General</c:formatCode>
                <c:ptCount val="13"/>
                <c:pt idx="0">
                  <c:v>51.020408163265309</c:v>
                </c:pt>
                <c:pt idx="1">
                  <c:v>85.714285714285722</c:v>
                </c:pt>
                <c:pt idx="2">
                  <c:v>63.265306122448983</c:v>
                </c:pt>
                <c:pt idx="3">
                  <c:v>63.265306122448983</c:v>
                </c:pt>
                <c:pt idx="4">
                  <c:v>53.061224489795919</c:v>
                </c:pt>
                <c:pt idx="5">
                  <c:v>61.224489795918366</c:v>
                </c:pt>
                <c:pt idx="6">
                  <c:v>89.795918367346943</c:v>
                </c:pt>
                <c:pt idx="7">
                  <c:v>242.85714285714286</c:v>
                </c:pt>
                <c:pt idx="8">
                  <c:v>234.69387755102042</c:v>
                </c:pt>
                <c:pt idx="9">
                  <c:v>226.53061224489795</c:v>
                </c:pt>
                <c:pt idx="10">
                  <c:v>173.46938775510205</c:v>
                </c:pt>
                <c:pt idx="11">
                  <c:v>191.83673469387756</c:v>
                </c:pt>
                <c:pt idx="12">
                  <c:v>285.71428571428572</c:v>
                </c:pt>
              </c:numCache>
            </c:numRef>
          </c:val>
          <c:extLst>
            <c:ext xmlns:c16="http://schemas.microsoft.com/office/drawing/2014/chart" uri="{C3380CC4-5D6E-409C-BE32-E72D297353CC}">
              <c16:uniqueId val="{0000010B-C821-47A3-BEAE-A4E97DB03974}"/>
            </c:ext>
          </c:extLst>
        </c:ser>
        <c:dLbls>
          <c:showLegendKey val="0"/>
          <c:showVal val="0"/>
          <c:showCatName val="0"/>
          <c:showSerName val="0"/>
          <c:showPercent val="0"/>
          <c:showBubbleSize val="0"/>
        </c:dLbls>
        <c:gapWidth val="150"/>
        <c:overlap val="100"/>
        <c:axId val="154282447"/>
        <c:axId val="154278287"/>
      </c:barChart>
      <c:catAx>
        <c:axId val="154282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78287"/>
        <c:crosses val="autoZero"/>
        <c:auto val="1"/>
        <c:lblAlgn val="ctr"/>
        <c:lblOffset val="100"/>
        <c:noMultiLvlLbl val="0"/>
      </c:catAx>
      <c:valAx>
        <c:axId val="1542782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82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plotArea>
      <cx:plotAreaRegion>
        <cx:series layoutId="regionMap" uniqueId="{CE0BAF32-7E24-48C6-AD94-0687865C17FA}">
          <cx:tx>
            <cx:txData>
              <cx:f>_xlchart.v5.1</cx:f>
              <cx:v>Sum of Crime_Rate</cx:v>
            </cx:txData>
          </cx:tx>
          <cx:dataId val="0"/>
          <cx:layoutPr>
            <cx:geography cultureLanguage="en-US" cultureRegion="IN" attribution="Powered by Bing">
              <cx:geoCache provider="{E9337A44-BEBE-4D9F-B70C-5C5E7DAFC167}">
                <cx:binary>1HvXctxItu2vKPRwny7Y6c3c6YlgAihPI5KizAui5ICENwn79WeXTI9ImTk903MjpFBIZAFZyMy1
zdprJ/7+dvrb2/z9sX0yFXnZ/e3t9PvTxLn6b7/91r1N3hfH7qywb9uqqz64s7dV8Vv14YN9+/63
d+1xtGX8G0GY/fY2Obbu/fT0H3+Hb4vfV4fq7dHZqnzWv2/nm/ddn7vuJ9e+e+nJ8V1hy8B2rrVv
Hf796fllsLk5f3J9cx6Et5unT96Xzrr5bq7f//70wb1Pn/z2+Bu/efqTHCbo+ncwFvMzybmQnGKu
uNCUPX2SV2X8+bLUZ1pwpglhilOOufjy6MtjAcPPy3dJe3xy3R7fve+SL9e+N62Pkzq+e9e+7zpY
3cf/vx3/YClw+frpk7dVX7rTRsawp78/3Zbv7PHpE9tV/qcLfnVax/by48J/ewjBP/7+6APYikef
fIXS4337V5e+AelYviuOZVTat9WbYxvZLodPup/typ8Ei5wJhBBRiCpEmEbkAVianCmKiYB/EGdC
Sf7l0X+AdYT5PYFJPbn8NMcn2389xx8i9+MvewwjgPMLwehvNud3d9vb9fnNX+hpBJ8RIRTTHEtF
CPz8ADxFzhDDRHIAlmGGBGD7yck/gecnydE528XH9t/ws4ejH8Hj3/1S8JzfPL889zfnh78+GhJ1
RqWGP1ggKYR47GDsjHO4ChFTcU2/8a+2L4+QDfL/IB5++xWPwDq/+U/Behgiv8oFRJ7BqqgCC8UY
KarVAwvV4gwjSaVAWglKFH5koeffzv3HWeoHQeXbr/jLl/8o/v93M8L57e35xRdH/l5a/HMJgIgz
yhkghDUSkiryCCFIABBBNNKMnC5+g1DXHYufzeYHqHwa9hiJ2//UEP+/ImG2m5Pr/Ngi/yQS/ExI
rYARUawVYQSc4SvepOAy0kIwiCRaE6wAqK+jubFAGr989D27+D4Sn4c9QsLAun6p9ApkdvvXJleK
ziTR4BuKn+IWuMgDOKQ4kwpB4uUSnOIRLfITIET2382r/xz7CBV/80uhEoSHzfZnFvkn/UOdCUYp
hCnOP+37Q0DkGcacyZMDiceABO/zxP5sKt93js/DHsEQHH4pGNbPd+c350DI/rJABTWDJpIITDnh
J0AeAoEh50tEkaBasE+O83WgWvfpsT26n83n+2j8MfARHuvdL4UHJI1X55fnP1v/n3QMfQYJA2vG
EZWK4W8CFWVQAaAfuMbm2M7HEurfH5vH9+H4Y+AjODa/Vu7YbC/+S9Sf4jNNKIcKDStCJUWQJb5K
6FKeESoIplDBIUUQxV8w+FSebWzxH1L/b7/hMVS/lhiyO7+4eP7k/xyL+v892Z/fbi62YGo/Nts/
50WUnoFopTlHWCIFCf+RbMVPpcqpgPtOetkdi6L/MrFjlxT232Bi3/2SR4Dt9r9UqNtBrNtvgJv9
dTAReia4wEQrCjkGUhB94FTAkrlgmBKhESNaPGbJOyDJ2Ymd/WxG3493Xw19jMqvxcvW7Umuu6vc
Mf/ZLpzc51E99a/ky0/S9Mfte6xaf6Ns7s9vLs/vzvd/YSLE7ExigJ1BrUqwlPKhbQBlx+DhUF+d
bjgVs1+W/yng7o9teXTH7N/IhV8NfWQbp/X9QpXUxTm4LITWu5u/Ehd9xjhBClR/pk9SkHzgsydc
IOIyhAk7XcT6IS4XR3BaiKqu/TeQeTD4ETYXv5bfXj+/3J2bL3vzvRL/T2Y8dKYYwYyD9gMSJVSz
D2HhZwwLECKAPn6kJ+TLoz+5y3Vfpsc3Xz773nS+H0e/jHsExjWs7D9zlB+qkFDKg7dTSjTC0OzQ
8pH9kTMM5T1EDCwoWKmGzP91wfJlwj9mGn9uoZ/37dFir48Z9OaO5beNqGtI+t/G4m+C839Xdrw5
353f3kEu/7I33wP8z9kfSI8cykMIxQq4MShb+KH90TMFZAzC9EdZ8huR5eaYHjsHufxnM/o+Ml8N
fWSFN79WLfkivL17YsLL9TloEj+2zz+Jy2njGeZISgK6ryQP3UXJMw3Fv2ZQ3p9+eNzAffG+c0/M
+zL+Ob34PjIPBj/C5sV/HCEe0Zm/1mMe+fPnrvLXoDy440921QkBnZ5wDHEaohgVEqLx18WkPqMC
KkkOXSaNTzXKF3v4FKz/5Wy+D8fnYQ8m/l9umD/C6CvKCXB9CvEBsLTw42mF//XVHwz9mc98Qm77
Dk40CMwgDyIQVv44CXGaw4Ms8dw5YCkPaotHY99DuPr9qcLQlYXKBGOCxKmpDmxnBJf5/SkIAlxC
tx2dONDHVntZtS75/SkICQwAh5qHUfxRVHv6pKv60yVoL8IFJbQCfeFTg/7LUq+rfI6r8o9d+/z7
k7Ivritbuu73pwyMqP5022muEgonaPQzLTFjGnKhhExYvz3ewMEUuBv/3zGKWSGcjdaDUNGbvOqs
83kWD4VBVA+pqXgaX7Na4dnvmDd+wHxxYc2i7EPq5RoZlMzVGo91pkyFdF8HS0Qr56dV36dBqW1z
v/DIe9G5WtwBVSeZEWU1Yh+eWaQBVbS5ZX02TP5ELF4NE442NZnYTVFl5TpnuFkNHKk9XWz9oWpT
cVdHnt1yns+3uefVQ2DTYnCmTZq5CuN07NS21XNxSCfb3rOYep3RBclffAX097YNPd42dgqUWIjT
6R3QewDSr7et05pmQ9N4aw9PzT5yToRzk7e7eGnS5/VQ95XJh2Hws8rGFwOR+FWnkqT020rG71Qe
p76maA6ch9O9p3B3rcAMXiasate5V00rquqDpfkciBTXnaFkxMwUXp0dsiylg5nLbrwGjoNZ6CGZ
PBexJ3epIHMe9B6uXlBNBueraCmP7dLnjSmcSGKzxC1/l03tkpl0SBKxWnCrYz/iNXZmwoo9+/k+
UQkZ/aF9geVDRqFQCDAE4hh41NcbNS+NoHy2yabq3LrImjjQnc6vKG2qtUQLM15fj37n6HiIedRc
gBm490tXT89EVHSFGZmIayNjtVRmKaemNiX3sI+qtDPKlVEQpWP+nHleFGrcZ7veSe6ZWGr0VtiZ
bvqUWKOZx31Gp8zgUVHT8AFW3qbIBvWUaWPzcvAj4sDgKiECnqpXXpmPRqXifkbiOtJtYuquqfya
696gZekuK68db+YpRX7UZPXdUkW8MKpSY9AINQRz5JU+9P6sXzSR9ROOshXLs2zVsZqPwTB36YF2
pfNRH9+qeci2aew1vjdg+H4pbqu2uR3G6H5K1SWrBPXrvCj8ZGm8xswnnPpMfOCZymFiEWk2mcyz
3bLUbpV9xDX/iDE6wU1cY2PjsdhN/lwUKgmHk4UspMhJUFuVNeA9YjhEUs7bQSXgp73zti4m4lmW
gMNmbTZs2ISuRJcn+2Ri+bHuXRbOjq8G5JRJMwp7LEtu6omx9awjEYIB80NXpuOhblXv540TRrXj
NiXVqyLNuXEYPvHskm2rvmM+yjwRtAN634mJBTVht2OW77ykMV3VXlSjfZN5SxbIKR/XDXOVKXPZ
r9shTTfemI4+Jg6MpbYXzPXepldjAmBGMkhIrNfestwjl0YmG/O1FdnrNLfaFBVNfVfleJUqng6m
ZTLxi7ku9p1q+9XQTS9joKMGjYyYsud2xZY4XjHqpFE1ejvEGTLxJKRptcv8rJg6f0yLyCROq+ex
18crh2S+jr1sMg2LcW3itppNOXaz4SRJ/XzAnj+pgRnJE+F3UdYGlZ0uFqF60w18AesuxHUba7zi
Ec7CptDeemlttKnknPtkFouPFyJNOsX9mjauuSup63w+9/0zN3soLBIrfdd5PLStyNaxbheDnFdf
j3P9Gk3KraQe+huUCb3Ppmh4pXGRmyHvh20+IpyBtQ+lrzKUhZRG6SGdM77nvKZBheLGRw7j10WV
ONiIOdrOPcqM9rB+KTPe76VHxU07R3SPeCSfzaMYTeLF8bojLl01Se/5TKRFyFsrr/QyZz6aCnHr
tZKsXTxZf6BzHCQZ9W5qJepNnLg8bHVVr3pQA69t2nZhPhSeQam6pTbNg4VM1F9cF/s5GpTfzJQZ
asvScFcWpvbyvjYRGrFxXbKsB6eisKgVe05dhEzZeHJDkrgzSTSqyozTsuuKWLxoaZynRnjpVrni
gIeh9wl4/WCmtImeszij16Isql3Bebaf8m4JVUcSk/EpXxdRQTdI1D7O+PMB2NwFsIH8WT51rT9P
0TFpvStUu6CdWW1oEd3XbGmNrHK5zUac+uVSdldVjkjYYmvDRmZNgLwuM0k60lU/eby55JK1i1/C
4rDxKBWvOj7W61nN3WJ6XIId5zN/Y7MkO5KlS9dR2Qs/b+cpKAkcXA0WUFfVKlExjo0bqzgxNlqm
ymg1ynsE8XvtKYevkCeSVbEU7XXewKzMkrLO10k7+0g3G0y8ey1HCJ3Uhnmaln5TULtlVXGlJ+R8
FxeFNSIb8o3zaOLHSyH9FCX3TUPBY9FUripgvKYflfD1DCOSqRMmW7o5UANFQa6jujRp1Ld3S82Y
32fT8gyIibvMuxKbciLrZYz2bokvuS2mkxnUBinvftYQmtokAttRJdpFhatfIFvHG5Eket3RQoe2
xB9imorDKCcRaHiGidhUGDe3N0vuzb70ut6aXifVXWGr/q5P83KX5axds9EBSSmA4ZgkQUNtWNwO
EJ/ilBSmxC1AKOorNhZ3OouqzIxdOUM8KaviWYO426EaJb7onNgmTdvB6Y1hNLOr4OTMH9T0O4yF
yxMlecD0HmXiR5Qliea65dCeWscpL/K1zMW4+Hocm61YKvSymyPyzC2oMlnf6T7s5tqloSitXMNZ
NrTTHbV+xwvweTLYDbG0XieiybfNwouXdbOMKzvqJkytR1qTutizvl5KmppB8WXrzYXKfCUtupny
OLssutwdNKnSTVr28FAmvCYcK9oELM3H2OB+SYOoLubS9G3nXfE6A89xvT3EoOuEM0ltoN2Cb5kr
bNi5VO1TOGXjlz1EsySl+h1ETlwY3sxohXERreJ5FrdysfYqq0WzBpItgwI4gTTMjcuulXgKbZ7r
UOKyZIbHnPquLEVqUEMdNpVDWpt4mLPRz+AMdFgycKW5KhoHS2T1my529tbZ3jN6gJCu24iGVUya
9RhN6qZxmL9M0tjqoPJEnvvQSsfX3EuUMnio5VvrDaU0VT5EKJjzPDdtNinjNa7c1p0ekiADq7x1
ukUDZCNSHT3qzRdz20avdTrxbbqo+roYWtqHjaYkyBq3BG06d5tJeOhC2ab8QOJFrOqqmFa8jObY
L4lEQc9y7zYeLNqJMVueDdDgxIa4ac6MJ1QdpGOp6wPP2r7zK93o9wIIkAP/rSNqbBvVm7mQzbta
FkvpeyfnEoOs5pBJrqTp5ypnYRzl0zGpm+oqT7F+7WbndmlUlHlQdXh4kU6TDZN0ZmGXE71zHthY
sLQzafy5LaN9X7pmw6KhIqbTY7KtGjvfTjaetsXY4eul5m3mVx9jWXEKawWs06enUJeegl5lE/Fm
OAXCDuJBYkYe06sWzmC/rj7GzDLRFhJpXNjuUqMsn0w0Fl4b9LWnXuG5zT508ezuE09MG+DV3TqT
paJAm7m+HoQo7kdU8MLHkceG0H7MHV49i+uapPkUKJoJ52eW2EuCkg4e31ZjOJwyWC+dlwTTbOme
xyrCJipRsxandFgtM46DnDv7vM7nLg6KOcpHf1E6j/zslIXhPBl+ieYKWFuHvS0fe7EHajhtcFPX
w3pBjb0eRo53mTe1B8tPXIMxT5puEXaj+Ny1Ji/z+bqY0jEAxMTBI9Wws6A6rDNWQyy2kZc/93iJ
FzA5XFHfK3GqAZOxe5lOCK1tNLitjVuWGdfWS6CaCgVMxvNKWuyAq45Fdmn7LLkmc6mfzZyPDmhy
6/waRNtgqTL1jFc6WkW5VatZRBC/pddce5Vtr8Y4Uy9oQ+ULHXP8zhPzcCdHCFNxGtkAZ3P9gdTz
AMsn/B4avGTyG4myy9gTw6umpPQDTSqI5LxCGLxnLm7bZa5XGc16ZyDdLlslcLbpiVJ71CWjPyxx
5zvcxIPpUNPcjd4kwhI7AsVRQ+wNnKyurSGLXjZKOxXitF2CqskqqCn6nO8yadVB5hG9Kr022tLS
TfeobIYN9pBeibywayK6/nIQeflmlm5YwWnu4jXprX69cNJeKc7TNZk8G9iBZYlJbEImQ7IkeZUW
JV/8PBraPetZtUsqxoIhjaPNoLP6yo1ltSIImDRdiFh1LechI5WD2qfKNlHnVGnootEhakp120Ne
+lDDEdE7145lDkk/01XQp4kOxAx52Qx9mb9D8xIfep71+zYto1ciUuUrO088aFGdmzqmKkCknsJK
0XCe9XQJAkZu8tbmJwOdV6jM8hA4M/GLtGg29aDBM20UQ0SZoy4gEMSwgdcQaL5LIQWZXqR3tVyi
1Hiowqu684T1SdJPq25UJ1cnZewvfWlXbVaVIfaKcjv0lWz8RhQiBpYa2fu2rqvLQo31ayirlzmw
uSUvqB3SoFBKQAlc94vJi767hs2q39Q9he0ZvBdjl+V3Uz8CK6gatE6Bhlz3M4r9se7ECiVDa8jY
Q9XTVcp3Ml8OC6mj7RRFZI3gpP5hXDooHxQrQ44mvnY8UftaYLnXmFW+h3l7gRKMrtBiy/siEe1s
Wi+drmKvrBrjoopywxPEAlXQbK9iW7+ehqy7w6Rq7zkwrANNWreBdwImKLbQ9LJwxbBRpJY7R+rl
iPK8fw7CTXSb8DxihpWq2RcU2KciswtZ1ySXOJ7SoG6bJRz6er4ksqHrnJbo0FlbvBwHNIRDEtfI
R94w1KuRpN2mQiTDZtZeEkHwpTnek3Eh5aqoiuXWIprWJiugaEejxO/iqtFl4HWlyNdokkW9GhJZ
0SCPPQh0I3PRc9633E+2qMOLChgfp/qyXUp1Neo2fxY5at8XcB52NnTqJr+Fs5oGnKK5i1XvBSkj
yh9AHbvlYqxWE49f57OcrBlGlocqk3RTRIld0RRqolazdkXGoV9LHLNdL8f6plTFQcXKL2tqpqnt
thxKvc040XJV2hGKAzYv0zHuSRGUvaZ9kHFmr2Nul22/9G6zSGuBABG0Bi46vZZwMsQHyxcGN6jx
Y8Ubn/PkjiwjVJFkhIrN03QyRTnIHSn66dJBklhH1ejduqxwawjPwmekFBf5VNp3zoszML1IG6+K
dajaabxBdszuklrHuyTqsKGxjfcyQXHYLYNbTYVX+TPoKs9jGbcH5Q1d4ZNo5CZvIh7AkT5gobIs
G+tbXuFjo3oR8mHQz3g26SBOaBy0snOm6lJ+Cb8VvoqTIez1XIbLsoA8MiY49hNrJw78GYP65zle
+cSOMkwilKzS0mbOeDnmUM+jfCfn0dtJ1Q4hbie2KSaBbyOnk7AZCT+keaV3fGbZOptHfO/auDI1
6cBK+254Do/qpN+LBThkjDz7kluw+WbM6htEqQt00Y6XLAW3VHJh90nB6FsU8WrTEOW2Avh9UFpB
QjaqbGdxoTYycn3Yx3X5QZWZuhAdz5+naSdXUIdOYV4LtgI9od7FNVAWmUZoC40SBwwsA+IEPPIN
SIrvdT+LwFqi9x1yzzjqVhEIXuGsiVoV1Cv8qS3felEV1I0bA7IwBuIR7NfYpnjH0wJSJimqC+nw
ElaUlLuaoGlX88SFQEOK1kzMjmHfgXIqekDUJF0vchDtcsA/4+IOHJUGEnSrFFom/2wdfi4MPinC
b6t6bi3UyI9+/cddVcDfj0c//rjno6b8z98uvrzB+Piuk3j/x23wxZ/F/JNY/uCXb9T7L6L1d6X9
H1z8X4r3cAgIGlh/VEffCPcXx3fJ/M0Lhx+1+09DP+v28CYEtCsFnDAhCHpjp9Mjn3V7dgYdGWgs
M/XxDQloo38W7qHDqYSE3jpwWw1vwJwOK30R7qENIAWooQLeuvh4wvyPtz0fwATnaL5Xz8Gx9EcF
ncBICCwIgVNsDKpwaAB9La1a7OlpgfJ4Jaa82c1RG4d5OWUB6IXJjUzGq0oHS5Yl+4LXoBXz8ZlQ
M0QREiSLwFsatcB4arSWnMw7Leqwg9L9UmbxOoeU5TsGQpzr5RywuQQ1usjrVexkYjCoPPuxzdG+
nRO6aoex9nPWa8NLlgfQhkjXGKhyOC5g07LjRkgrr8csVX5f9W/gxSDvJuUYIsh9nr9cprm6yYDH
mEnmwKyXsgq7qOAHNfb5IeEkA5krv+v1tI2Ascdm6pS/TJptaNPVm4VUuYk7FF0DPwKikXTUx3UC
clekCMTYBLQ63K4ST2Wv+VukTzJk0qcvLqwaylfaK/YNS8WFzRa2YTgPOknuo2TTdZPalFy+Jcsx
8xgI8kKPQDA2XTS1Pog3qcHbGBoq+/70cmREkJmhJ7J0VQZZIGB9xfyxnO9lPV00zLrAm5r+0At8
XXtrNVoaxDO599IIZJhpgzRfzXFJfJHS+Lpyh6rg8yarlinUI9q1MaxiiXZxB0pMU6aHGJicn0bj
4FMMOksUF+uyueBdi2+mLCkM9FN6qE5KAQS3uu8aglZMKwOBvfUx7uOATUm2LcBQofhrmx2UWJdJ
p6MglyNatzFPzGz768SChCmT+Fq0YwqEOfswTSDclH00+3E5V8FSF6uUZtUqs+1LWtQvY5WmoF0Z
ePP2TRmXr5KxjkMoW9Kgm10X4CllF3CIi/ldW6NALJu6nto3sC1XCifsOXbQHJlB3bRZZxztq70X
1/0qdzNIYzmzl8VJW7AuViE9GSGRy4sSIbwv0xqIkigvZD7Vu9LJFxQOutyKJnqmVPJMVqPce9AY
2U4C2gG9jcqrIbcrRdPFFLKMgyqhclVqGQJ1uR3JQnesLptNHzdBSpbcL2H/LuMGFwGa3S6aZryf
Sb+rBejIiW7mEPTdIrSpmy+zob+FJh1ejRS/aphKruMUivmI6EMiRB5a3RB/xFRdlnP8AgUaQaqa
RVYDFZbaJxR162QQm2lOluezlIfKDlnAu66+VIu8iamlB48BE06HgoZJN5NNC3w3yDLgbaSM2qua
D9cgNPhLN9UHrwcxkre7Fnlkl6ql34jUWzVCFxeuxHKbjvwigg7Nba/awvQcrxtoPK5otuCLpKa+
shm+aqzbtOV05EhEGz4NyNgK2QODLTWIcb8lbbbFoAhhEi2bdvHGsJ280UwxTBE0lA3FpQCNfqbh
yCbpj1TJoG1ZD1JJrPcK9E2/svUYCPDzS2oPbc4HX6a4XPHERpcKiiuk62Zl62lcQ/mYmR4ahFso
QQdQP0GeGmW1B0JkN+nQEn9gvd1Ncx7CFnfbwRX9xiuGlcUTvhZd3PqopF7gclGAWueyy5niapPg
zBcohgoGlxfZ0r9t4jneghQMTYKufUFGaagcr8AYyjI7oBy6LhCcd1nzJidluqpBHE8myNI2Ipse
um6+GGVkBI7nNcvqsCD1Lt+2ohSHJY5mcAt9zfO4MWXL2wMtJeT+OL6CLT2wKm/9JMU+rlTuWxuJ
YAYKX6lT2OnFJlFlY0TbgiadDQfoFz6LInZZMS83KhdhhcmzAbIBdbATY3W5JMT5UiYXWBK4w4o3
OIm30Je1QWSxAIEcMoHOIJqmoyU3lbBhCyzlkKF08tNRynWt0+RC6sxnnXwNQju7HiWl10lObzHt
7dalCd1IOt4oN3YXqElBtQftLpD9LC+1G0xdz/yqbXMIWzhgGcN7hBqy//jTx3+6OmaNyVX3YY4L
skmhteLqNr0CsRS6JlRdQPfC+pzg8T5qbmzK9TrmdeXT3LGNHNILEif6FmiSDyIdkzl/0cQkC10J
mnnCvMS3CcVBf8paeBlnM0UiCyc1xgcWM79thsWf6tRdVuQZ1dJuU5ugVYEW0GKjeASSF7kddBXl
Oi/nA7YCakhadIEEQ/MnYHQr2s+XdCIhiFDv7dKxVTVk8BRLfJa265Y1yE/L1q2QBO2R581+zqCv
krcxBE+IzawqdxXQEcgD0PuJENpOeJnDMi5ua+UdcKy2s4u3smR7Nw+J7ym9G3hnxE2HK38Z7sCF
PMNBZgucrna0rrCvm5IHSOd7C9p8AO2VHmxJQhT5H6LObElOXA3CT0QECIHglqX2qu7q3b5RdNtu
QGwSQkjw9Cd7bs5cOMKO8XQVi/Rn5peaCqH8AFuS14UOVrurV3KpKv3hjWTF3wpt7kXv3oqwORhv
SxBXh4TND+OEiIm4OFdR+0VjHK4gBHwfvv7poDaRIF00t+9z27761aded31Ar9uwPkw1khzeBzfT
xX/CLcz8iS2FZ9rHNWVhtnjxAPXh7WLqvpcaEUGPBMtx+REZjPNjqJtSDK7Zz5LKvBJOZWHdTFlM
H7zF/G7x7GVIxyWGH5nhuAM/g9/FszVSH1rMRaCxyQ19hZRyQxbZXitPwljxz4tln2SM2mxogi7T
AxwaIqMTFj2Z2TltcBNGvl+n8Wuc13XHf0JOyqYqGxI2FUg735znv6yrVFnr4h1WdJWpLYbxm7BH
L3J+NrZblWMr7zLO0m7ni0mU2u+fNjrUoCnkzQ9ktWdrhTiqZQYOGnlpwijK0yH+L//7QiyY7hpK
zt4UQNvTvWsRSLran0u//+sofwkG3DLmr3VGmuichOMtlG1aoPUwlAuD2TZAUed+FbdZ09T7sepU
PkyiggkXVnDH8fj2UzNCbP2aPeaySuzWjfq3sU4QLcMIht2dhenT4iP69dOXYQt/N1b1WU9+1n7+
TInTWESrbZeY9O5q9UzrFx5hTuS6e6tDuWYItR8DYY+15izXPVIHulaloZJm/hJue9np97prTq3t
5yy0abYq8sRj25Rh7d791ModFGw2pOGcxc1iD7V4NL3zMmEnfgXomWGhLpKJvJJt7a54V5fMS1aX
+ZV/XSEu85htL0tvHQRrnLczOwyk8LoeyhPmEVvDvLNMIc37STjmiyf7AxxsuAoRKxCKNlk9BGf5
Y2AAkss3vwmzDS9stmDJkpb/WOG/IkdsZnrtZXypplKua0n6AVK2KYaO610yvNkv5sV4RpE9lgGS
QtVtX2BYP5JeQWQj1gvI33TkPx8SobpY38TPBRnn2Z108NnXQ7z3MV8OHTwRzoOPkPJqHw/8GTry
L5R5kFf98NbM9MW3j/j8f3tADJ0iXRm0abzzAnMO6giTYRuQslq/V5GaXPqJXzQD8k1pFJ5UMBRL
GrsczmiQC1rv0kolWTwWXu0f625+h28g9psTT1WwHqbElYOzOlMppKnXjI/91F8YXeE/WILkXSDb
cRrWgAnDNxF1DzSZw0xM84NrEV771OHGWlpnXn2Iaf2OCem+ebjX8pP1ydm4rcNAufRFumB+6sEl
SRZheINIaFQxDdsHQxSXkz6+Iwn5xSZYfILFGOSC4RbjqZQJLBof/vyeTlkSsZ+svPsz1YhGuSS/
XbodI19yZHn92VEMHCDXaWbmKsq0SvOpntKLtziZkT6CzetVyd5PP5qI8Gto3YGvcXxcdbBvIr5L
ly3CCNOzsh3af06HBBDCR73wBPaOPY8ATcq5F2mh/FVnaxKYIsYmi5dufV9DXKnV1jLrTceyIPpu
/XAqwCEh/uTxEzAnUUZM+0XdqPNCl6kAdDBLZC488ZC6f8g0mHIYgMPRDIk9JHVCr0Mb7pPOiZ3d
wBDMfrTiQs7HvosxwvVYEDrvoRbgJ1rMiYEBEcLGESG9UFerF3snc/WuOaAbhZ+utvGPxuC0HxVm
uNks96AWCz4iaCfew+vyw6+4858Xh3CYwmIu0q/IpmMeeaopCjEM+Bbda2phMGswAgFKjlm8RjT3
vPm5XZY+77QTp8mqbPMxxiUq2ZmKA6ep+6Ho4OBny5aUblVfaWOKsbPLtfb6JqdDjy2WDTm876mQ
u7BjnzOgllz/qCo4ODuvCx897Xd77brXoB3IOQ3XMhyHZCdziWltV8WNy03Kl3zDylSycHrTMOeH
zb/WVWozXr2ESnLE5Bp5H/s76JC9OsemPXKrMFfjeq4ZYmd/9dKTNiR8vsIIvgo221fqsOcARsus
de7S9fo9isfo1DX+llWV/MNofFJtH73H2Bjs7JWz5FhNqqXOBoabQuFIXocYeyMPvuvN+HsPy7K/
QjXLGfFxuEZxvmpTlS5ie8LXdJfq6o/cRIQJO+JFNEdLMW5R/WTokjUSX3/r55/8RZ9CW5dmw+5m
9AbpBZMuMzU4pKbz7H5tRrUXVVckZnEZollSpKrud1uEQVN19Vo4J97XcZG5W9zRrq3OleimDGHz
waipy/BGD3uJazKjeJ8L9x4RYZ6H4F/T72s/3M6ewsamkaY+Ea9PDzp8CDZ9WCsblD2FI8bZFVt2
clwq71jHtSix2ZQkXv71UngH8LPYoEYx7pIE25IN6zoHvtLAHO5MIQeCbKmN/iIXFhckwmcOggpW
+HRAiLmbgsXtptGMkPbWXHrq7fvBDw+01jbTk53Ap0Crs3bLAvEl4iUqzWT+UdrExaZspmZkdpNL
dIGQDHgWcCwLGmmviETuXcwWS8l/r9nPs7/UunAp4jMxObWLe31UJmY5CaKoSKQY9zDnRV45+z2Z
0cJDWbJuM+EubcbvKgX+hSHwEwNBWCinqhwx+nBI2nbKxuaKIkRG1SsegabYagZI6EKZ2R7dyN9E
wt9rPm/PgFWCUtf+v0nM33Fk/NxLk6RUQi2lX1UBbFKeFrJj5IiJ2eWLamGbj91NS0kfh/nkBOvA
frDxFLD4C5HRmaxivGrZ7xPngp0O2CttvO06GftEY9UfPIlvtB7XBQFyJZAPduqCBLFMPEZLXq3m
NHNHMjjq8tg1W1wuMnpbGd6EOl3AIJBXM4bdr+pmOOkva8vedGyTvV4F/mZHSvAW6xkcyvcwsClb
NQ0uC+3elmRqHxEpPrBRLxgDxrE0zP8mCa0BBmlRhotNTv3S3uMu8q7KZS6Z9o2ot1In4An8FGPq
dumWpDopGbgHAAIxgFgAZAt/VKt69ttwt4pqOnCP6GzYoA4m05VeuASlA1ZQSIq5jwJAOsjB6/bd
j4jXM95agqT11SGv7tqwmBe+/e1N9cg58x4YT75932352GLOFE3C96pqI0SQ1ssD1skcs19bvwnf
IFdcZd6HS1ogOfor2CSeN+lfEbriyxiwMBomxMlp86o6Mt5YTJus8dMnKQS0/GyDjzWUBzgKO3CW
wR6FIZMHoo6uvg9EzPlIcRr6B6iuONSe2lexCY8eheJoYngPzbiaglSU59rhKyL18QtP0F28rVio
tYOS9nzggAPM+4RW58FTt9SDxO0T1d6HJXrrNAvA+aXRHlfqZlzv7ibo40wJdnHRmpxhY+6qEOma
p0d8vk2W1ITi2jT+ha1TdQ268L6G3o02m39E9lV26VB24ZumFHEuU2kWL6AKhKTeRTVBBn5lvWlb
VDSs7t6qCx2OeKSEQmKq+pJS9jJuxGPY43t6xsEs+5Yk5DJs4qAZJYdq9Eg5Qgbgqo8YGtegANzR
7NYkcQ+tATNlgGIxgCv5MiHPCOYe03/SycMgZ8gVnsSZk2mdbcQXuyn81zsJGog1U94G4rf1pnfM
SK8JadIcMk5mcYc9zg+UKOsmnsr//qPcyL+VlVHZKveDXfnDKYmaOqNORyA+MEz3KYY+YrrMRWbA
jgWTopXHcY4+MfDmoY3j2zIankXYyXNMHGPd3TXDtOX3n6PD+N8m61+7zhSDn/6Dw1CAhKUeebew
+PjaeDcdSi8L5Qv0Ds4W7OcL4216hMzScNG2dFcRm5b+BllkpHK3SIKdAcEHmMSj0zkI+6d01b9D
eRp7hHCRifar3f4aEexI7x8rsxa8917a2X5U8p/YaDliCogIjkx0at+Pw6+wpzc9pRrYTHhPIGhj
5r0QO2Tt0BxCOxaN7+BP8r+9qHdj2uVA0u+bizGSikvg/SHslzcme8ziN+d3F3+J927xqmxpknz0
ZgzCXVRE2JisovdkEWmWYtxsBnIgLdVZVeNPsPV+d6k7T17/Z8B8ly0DvVdt2sCyUR+113xBcCUJ
gl1nsRUApoFXS5nOkB/CX867rvlmfb4xzrNA0ltfyXxo64++4hprUfKSuubT3NYEkozhEnmG3LsQ
LqwfDfCAfj4HEJQELhgbsOy134PzBjxeIlfYtHgfH23QfmM5d7j20T3R8ZEOjciTTXxVDuQi6c/9
JL7Wkd1qmONYMtK/KjK7WjT/NKcFB0MCNQ3Pqwd727Me4j6Eem8LsHt6V9XISmPuN58RUMJRbe1O
tOoq9cFjwW3pm/4VrMmDb9bqAXyHX04SomWqZbEEG89j6i8YlKpvqiRMx4YXnh/jK+EhyiqwJcig
DwPvP1MfHpfFpaVLiGQVF2ut0pOrx8ekwr8qe1z5QYCmx2B2W3CGJoC74WpGfpgnXJh0G3cGvAws
y0mcrfPFGQBaUCawOGEiiPHB+EkReHX1BMnp3VfEhAdMxbAzOqkfejumuWwQJQ94lDPeyuCoRkxx
UTTxcgVdfx6xCAdiCYs0xmpem268eDN+AVzyicednfQazOBloiY3uHh43TE907A5NUvQFiGn4XkM
0i5rSDcWGJVrRNyMH5Jl9QslowGTX6tyMrItj1RaP9s1ncD0ggH17HiN49Zd2j6wu+AHabEm4UWT
OvK6GB3kyOOX49p2z2py3dmbmcjcwL45RoYb78bH0CRAHUX1byaGg4cTEBFGLGWnbZxNA9oLMn0W
9bjtxdQf60UAIljolpu1W4/Tyl6SIYSAqme8NhvsLcViGH3+4l/xsxSs10FBhXW2VJyARkVyPyW1
fZzrcUViLUxZSe8bO/8N/kN73ARTRzkib5Zg6HaqGqtTA6oKMqlCwLDJFWHHBpqiAyw+beG+HlEY
SYdengcLLjSt5aMgZDxNsOQXNc8X1zS/5UboA/BPhbtkMkmX9JYMz7gUV7f59jBFwdF2dNt167ex
pD0pbXQGCMSULVLwXQzyEJ2A5RLQ36Dg4SKuyS5c8JIJc4stVfckBP5A06UAKzuXQdxdQ+U154mD
lvD7tsfzJ6DhFZJeBRmiRpj9XYdAAPNMyVqBu8nWZ2JrmOhjTEuB2OtkSHVN/JVdVDw9+hyhQsSy
iErE3ArhtpijsNh6cldrvB6J78tz2jPQfKv88kl0bOULTiAcyslfU+yl3rmuXXy3nihZwvROi/5S
aR2iDNEXDl+qV2F1QdpUZ5CFMFMEEDnu/F3aNx+wzM+yqvyM4WzJKAG+ji7RUWJBxjxBYNIleMKy
YcES4htWbpP51TcwyiVcWJU8dl0IqFsv6245m9VGZdp4mENEFR2mKX6IpiDAwjQ+SiAOOBQ1q1pv
2vse/aiHyWW6h+oBlJWvUT4Om1eEBI95Q/lryzaTwQAGDjM3BcU/Owgr3Y5LJmr4NDIwubPpYas5
kssNS5Xwd5EGASPAFCkL9HWk737iVTmdMMPrvvv0h/e2AemWOKgyP0IIKB59QIFHHhiRr+ACIX1a
VW6RbfesD0M8NQoZfwDepPPrq+vob5KCD1G9/60iu9x7ss1ZvW7kLZzNaQJINbRzehC0IUU1T9da
w+lkyRydwUsf4Ejb3BnkcT/9qpwDuDjItGmzcHb4QI1HzylMLywvv1bUt1/A9ryha1V4ZJCfRgIu
9em55QFmi3k4OSdfhfPWE5LL4xZOZOebCD4fjKbjKG3Zo377wGHulnQGbdbZC9W/u/TLTGzMuxWp
nPXkc0LugNXtuGX1BmC677lXjOBHYRPANm+59C/Sl1/Yj0DvDhS6tx+xYcsZtQ3/lZrolmqij3it
d1pjheuQuWHQ8hdYTRXC2EujgnMTd3SfUMRsMGLmp+hnpeoiuIljC42luyQAUjG1O3/y3Mk3ocwx
pO83LI37dIBHsw7T47ziwncq8hE1hb/0GE2HKBl+cDbJH2eqtrxOll1tnShTCIdsMvBdFvgAlybg
+58K+UFb/kgwyR5WgDPNnFRPo2eWTGGoedxWg3jb3gyj4xPkXzYHtnnooOYuqUAPBcrxFDnvM0yH
4YX0SW6bxh59rCzxOHUP3QC3pquHnZgIvpvZ2j3xqYFpgBZIgo7YYSYiRLWpI3kdAp1rGu2yQeI7
LRtHT6xWGJZnPZYg1ECbVNWK58oSWJYuKCcMoyc+4cITt+x1PI9FPKXNA644vvZOOGH+gTjOwvAn
IHJD/DiPs8hBeFmA55HbD5v6GSGnAGx8ApIz+VmICCZowOjIqAy50Mc2SLbH1LL6YR5hpFEnbnXV
P8YKIXOzxginvxthsLdWkAKNBYAWgfBmG9pY7QBkObVGX+dQ1bkMF7KPZjUfeSdgH4pxe0DKVOED
kWnvJMoyeuv3FhUWgxzoOrMYmBAheIKsyYLqIJOw/qy2gRVN/6JI6/YmHhCshjOFD6kBuOOtQKuG
7wLYaXEjtveA13iKL3oJwlsPD7QwRBKYqMIrYpoEh0mElyng22lhc12uo5UHjWV/87wPqGD9gVk1
zTZzm7GDPKSeLOAShLkRoz4pM/dFMuv+GGGL/vGc99islk8yj+ceGWThDWl6RIWMHBuRLnC2fP+h
QbckHxAIPfAYCiyWJ+pfKQPEZhL2QqPVy8iQvMztegs8wwtjfFgwHaKhDTw1BqmnWIm/7QjHuk2Y
n8Xmj1fp5ih7AFqbhqHsWBVm2qrlB6v8a38KdVheqi2zkEX4M4cIAPBIHhpMoeOwqxLY8S2LL7yL
PnqSZJtt862rolL4629G6SsJlihLTP17hDFItTliWPhuEmV2wNf0ONb5vAH4U8EEAeJzbHHYTtHS
WxDWNEi6Ss2io50OiR9c0KGIijVAzJlUbckk0k0v2HK7+maf+uFaaLytIpVXxYY3gkcQljHG15o0
f6ECu/1/42KNkXeU5CGoHiOSFsaX261GYNr522tMhl+Jl0pMvMErBRjB/RgIPYpvFYtrdHn8o1Hu
vprK5CP3w+IlaOMIMykqXegGg2muyhXtzb1XxZlQ4CYss4ha/9CZ4L2IG3K2W2DeQ/k2rIp9VGmT
HMGp+cV/v52J9zquXndkgtHLoilmpHAAoOOBql7I/MbFVJ+Ukwy8Wiqw9yMyTZIOMI851e0Kk9Av
u1qe+wDgSu3UNwqJQz6DWADTR+1dz91y5j2WpQlebL211ds8s6e01+njkCKCUyGmL9kWNoQq0jrg
GYrm9oCRU19Gj7PzgBEqJTMcAwwubUSq3Fu7b445+NEL1cVfEd2LlDugiPU7ax4g64JMLchTKbGv
MUYYj6seG8EMlp33Oe6PPHniqmKPnV08uhKPFBqwsxc9IfTBNdOYwHoUv6Cx6DHAPgyXn/5WypYN
pGbiorqIJf22guyqVPHD5kHmdFibscvX5he4RyW3OwqdwwPc/egZUECIl/cMsI/uI9UmiMfoFSyq
yqWltvACqg5joA+qaSgaKMgIKVj0XVOlbYb/FHls1xU3VvwNo46dqp9UfZgmcooNGl6yQm1FBrU+
tj1WLdsD6QmHIHzlA0sQ2Jlr4kETggEI715yCAyitKafpqdxWt+MZz4XABwHyI9+p928C/X2oqAZ
TjZBrTdaF5J3yK+9rXNnIeqjrpfqKkbmgQr2q90wAqJmfXzp02tV99XORp0o+cz7YktfahOv5ehv
H2GlhoNucc+iJrj7fXqrET+cwLmDHtTiLt3YPQ89KVY09JheChn9JKnBuFttwx9rizHKYsjYz3p+
qGrlnQOXAx9q9rgLSxY0dQFc2Qc5llyXFSEmRux+p2bw32vTwXchWGBN0+1jWD35uEAJjZUoVg2X
BnSzwnf4g29RoVMOB9sM7bnd3FT0LlXIo7z2YNtkQ8TenUYLSTIHT4zF/yyg2XMtl3/RlOa9b00R
VtutIlF48ABej+vS7JlT5qyM6/JgvbRu/hf0ZnltFBToUPFidC2/tTogKNnt/ruQE8BSorqo7KJh
fZxQAtr3auyKXRMSfScobRZ1ms6HuJ1VxjZ/2CcGM/pkZfj6328nlBUQHiV9MXlJeAVZHF1rhyIb
LOfDBl8oTjTfibrbL3w49qFi907jlqKK53cLO4cwpY4TWnqnKJXnxDTvfPuB11hizwsWPTCnW3JJ
0uZuVwupgNFAjT2wr7Znu5Zuv1XPfcA9IFQqkFLIlbavVEZ6tzUxDKUNKzrQFrNva8+cyTwVQ/ta
GcP+kspbsnpqvKcEPsLeQFYOSiRHNiuLTjYJy2rUXWaTCJZ0vfFSDog5YYym+WJ6VUZwF5Gwwcsj
qXflLTGwsAN91ioZL8vY4dkPDoPAT/KHaJ9wb8ereW+Ez25kHYMs4UhZFg+EYABT/xoEFJogxaPm
S7mLBx1hI/UMIOm53dU/3TmcrmhPKU1g0EcB+AhGAPvPQ+lko3Jr5SMz6XAbWPWF9j90ofY3bB8m
LI1HbW4GyMTa4kwB9GvBYfwcaQC154NJxkgppSnDwSMPK+HBA8tmMiX3JYbPIKsajd2R/OtW19/i
iJ4Z03S/GCOvrRmPI60/zYfxZ3nsoUEQ6l/MEv5tuDE72zgMR2oXzV37xVV1t6RBrodQ6GQbeU9s
0B/XtA7wkWD84MDbU29nP09Q5yqHaPYzPgt3S/Hg7FK8CNjvUX1Ble4WlMyF8jFeNCq7jPkPioN/
GnHawsyism+IOcdRUD+1lD3/bA4Nb/lvKtPSorhx6QMwCRbqv7HoU2rmdZewH6Z9EHG3R1T62LT9
cPv/L7ytvqbFtIduxQIC62PF64zOHevxwWiAAn3PK9AWroL2DMA1eRSZVlC9UFXbmwMikUPdE7iK
AiO09vQ+xhmm2brVf4chjFGK1MujWoYy2er+3tvhpbPtq2p8dQ7ZKu4bhbxCbpCFmi+PUiIrSQlg
U4KII6mD+tqI8LDM8kx7ZGADT0L0tYL1ph4AgpnjMs1PQz/DcOmQcBMPsokaCo4JqyWKYh90gB/a
CVSUHIGYqk9JH487Xg/fIZkfetBF+4CzXbT18c51/AnTKVmmuhgQccHm+F2t4x3t+zcPT9zR4hCK
rIF8nsMEpy4I+FFaVMmlLywAuR1pzXOg3C9ru/a5olJf1qF7SDxMhYlxCHhZQ5CYFjjh9VqDdbjU
wEbQBxcFMqXc/XCzOKSdI72Ve0I4QLVuGHKBhD2R8X2AJ2TWMhjACC20CDrmriNvPno4kHYkIgcB
BbumCr46F8krXmqgWzAi+mqA4JDpkMc8xWEJEXQIlte6Jlhj6R3/u4LkOPjxIZrkUkJHmowt0U77
zeMaS3B7Igigv+fjOv7SKA6VQDagZ1CVAWt2diEmDd7MOCuh3bUtOs8SbTdUEFFBAHf5ubRrcq+X
8FlwnNgRJ0M++rRBtMAIvpT6ZiBtzxA0f1Qk6KVvQ7drUOwr1CjD0zSta1F1TJc8mqbSDdY7tCHs
APTsxXPl6myOo/qKOnN/on34ONtGvzqO2AxPSXyvakiapaUVLAb4A6iMdIiSr1Nku0z48woKhvwL
E4NeoxmXPI4c3TduU8UCECVrEF+oxZ3Re3lWOD8td1GLWgWpCi/u+edIoLi0Fxx8HUGTUSSolbcK
0NfkSWsMdWviLnNc45lsLy5sX1NMowjflsPG088fpGoDlAbPxbDbPD0yMv1GeH+e0HlFhlJCYwdI
BtOfokGADTuqDQdumE/rwMp5jH9jy/8yOC7gLCwOQVFuT4DxPqFEnMKavahA4WaJR270+4RzYArH
on/gtwHPtfQPVrbTPG6l83G71PMam29n4UZAyWZyib1iSIb1qpPuWEdK32svj4aGfi01L6t2UA/o
W/4Gs0vzakrYIYhHuBoNfFqvQgat5lvkUobtdKzuabjlLZof500CLemE8Xbo1E5HMIjyHK3dG+k3
QJ/Jwl6XrsV7Zf3xXeGIDXhlrb+TXIHLEKjnZR3zcWF4JE4Y86rChfPeYej0fDUVOGoD4WqIFMbG
vSzjzqQId8mYg73rkk7c4tk+eW4Y9tPI46zzBFreDR6wLSC/aQfnpPNBmVcJsK6kHTA/i89mqn4n
8buq2zizVbgcyYpDWfzlp/YS05va8HN5ty4FHqkfegkNxHEqZ/rP+/FLF1n/GzCUIjlAtAicARsD
ueNsOOCUCX1cWu5li0ve8CQlOU41f0k2j2cDR3QWKXTWoU4ysibLuaHr54LJY1YSgD9fabaG4Sdb
wJx5jRoPNK0faLB9qMn8xUXCHcwRPMA842gbR+Hr6Il7iucaLCK0N64jtT7O4DAD1Lnn5T+PO7Q8
wOFlRidQoB6KU0OQYuRbXT9zHs4PbbO+Os+7eGBqSCuWPJIN3Ye9BaU6hNnEGmTxdOl3KJWVy/Y8
Eukfgnp+hjX8FRiURn2Le4IMiqb4sgAqQRN2SBr67YH7VRHjvAd4CwSZ07xBGrnGf8ZZBmBdf5x8
EqMtzvn2y0NBnP8gXLbeWU3sjddXMsUCFEvP93XjdmxLXslUhUc3Tw/1FhwXx2Ap1NVpkczHWQQR
tgY0/jKEelNuJcpb4Kexp6/NAPrvhwQ2oOAbdemrQOw71Ikpqj33D9ohYFKbbgvDXLCnYbSLMNjl
GNH/bMAtdqi8/2vI8iw9PO5VP/7BPFn8j6UzW24bWbboFyEC8/BKgjOpWZblF4Rs2RirUBgKQOHr
72Kf+9COjo5w2yKBqsyde680gk7RVLguKoY/SvbnISxucxn1Z9fu/mHUHI+OHKZz18T40HV0aMdw
vQbOGG51Hod4vdvyWgnP4OFxrJ3x2/UYyEABg6nWR1mkhWWeaiXUFeTLU+vo8uiL3D3FnUprSYZg
sGamdkVS7xrKm/06ZsV+yeevuCzxRRTmTzfi5XTvXkx3HB2kiuVUFspibG8/gm+wn/WPpjZ/GbSS
mmrGhISsd0R+bw9d4DNt9ky9U5S8XrvEuxkZz3fUeEKo8i68x9VOl6bcmD7kRuO6hA7QUaM73nGg
lYc1NXRpeR8cgjS5zY69pu5d3suKc7kiJ/hlUx2Y9ihQEtZ1LeaT1VFDoRddM1HxpuaUgTwZPZXs
ZTAW98NU7YXsHKrB6oSx/hVJJjvWI+ehRq5RLYPbAvuBz1iK4Zt18xfYQmNMmF+Par61WEjzevro
1mLZ9OVEDtTu02Bdw02bxOhkXXRSZEFSGxTHAlQnJBK6q9pgXxacblw+mvaaNyv0os8S1WQ/TYXE
0JhOjAHTXNpz2t+n6c3yD6etu1fC/aBiellrpl5cm55V/Oj9lnHIxJ2inGhfgOYArGUupqWqjUjW
rVkAFAoRZ8mzfNfFY7O3Lr1x1EE0+q1ayYYUAS1GS+1Y1+vrr9UJUmeU72tkTlIxUmEUe6hrajoP
tkJaDdaytbL+YDX9X8srrdTyk4NRzsHOib0l65nOb9v7xbP55drtlJJ9m8m8FZexUs2+IAKywXu3
XPNspXGcF3FstWoBLgWPTq+js6iiX1WrdhqQy5NZ4nPvN2ZXhl55CDtT7YN2kqkTt1Zq/NU5QIXi
2iN5dLZbcXHDNTrz2STbaNLeFgdfeQiEfvJEHZwD4UrSP+oURubS9tgnlkJfmpG5RN2MO5wKv0Os
A8+tNzPY9g6BF1/VQgaPMwuJEN+LkdY5kXoX+Ms3Qeid21lvUswvxh1yTDwkTe2KBHj9XtnTm1DA
aoR1Hw03u6X0wanIZTglTfEZrVBomh91rt4GmzSF47/Szp0tSf+yys1omY+2D6/Kh6kRefwFso9B
6rfVcywue54ELoVvu8uuYeD+iCJ8dWpQAadzWezLSJzXBPP5wCtyzHsX7AkBhhcN3OvoOhL7UTUg
g/jdKVCuxQQeybhjgGk3S3eMW2fXjp0mNm7J4xrKtwV9cSn4v1fCaVO3BfIj1pcYS+tQq1c/Ms9N
jNadTYQaK/NCRP1Dhf0VX5ra6ilGXwwQ5QoDuGrMThiqCZtX57oIfofamSlLJUqJP7mpzDpr25D8
uRnNe6kY3syEJEsmUxvf737pqHuNKk2V6+IOQXlMnPnbjuTrgFW6ioNDhPK0GayadDXZNHeJn4e6
wxB0lq4n0sDCvz/Eu6iwXMo58uhF78htrZXeBs38SPH6UrvlL99nksVzcFBRdAEswyiN7H4Eb24p
KheBF5OjpFkuhTl2YYyJwnVg7CQ7HLkfQh46WprjYDOfEASCkV+xkgV335+ZIHfYeqPtvDyBMS+3
/RTXaR/3aD04nDAimnbvD9kWKEPZYEqowUKBCbOrG0GM6hau8k+cnarGRc7x0DX9JufdxsQs1Y9l
jE6Ov2JBhqSVLT5hbgqgQeK71xSjLi0zhIu9kmI7BkzWZP3oav+uUT1PmCoAGZGLZka1qeIz7exh
8i3Ee/uLCczF0fI8e69ixo1bFsi1S5PssZc2qS+ym7sY98Fuh1Nek92PG2vf9/PX4kcvfYTJrx+Y
qsK4kFSohLpMN23N2DSn3GTXbkSXzueV26/gkDXVg+S3T5FP6TDjMUUTyTF+Xdu1hW3RAmsqeQYx
Av0YyvZ8/ycr/Hxr/2fAsHDguXdn31C+Yyfgel6CX8vk/I2cRjDMUZ800NzTGCZ9Ktv9bLBJdBXf
PMZVAtYktE2Q47nN1C72RXJoCgwVzJhRgpNxO3cD7cF+XvQds9Sd8yWPj+2cv+haUC9ljKZc3d9E
7f9dwPVspPFOGpPTYGRxWLr6E3M0Z7P5nvLmt/YLjNoD6LK4erCxqo+UK6azTrlYnzJZ99uuDt46
0sJ5Rn4QB1YjsZZJv8MtHv5qOx6rGYfCNiqqzyqQ+X4KAaGowDuMI6dp06h3XIYIeoDUNsNCBxYm
8ksvfYekSHabwac61BNme+Z6GP48QhqYqCj3OA3nKky2Y+Gk6wSrK8xrHlomkwCymGGXLTiLZjzN
ayE3hVovazZS6Vh/fSxD23Z0zrOcs2Nu4Xhs8/ajn4Lu4Ni0Jvle6UjtsjjxqEnCi9sKa+/bpBWS
RYL5okSlytmGYUA6Msl+tLDhwE6QloITqavQSUVY7IalFRsXveggngNrERdPhGeYIg9uXobHuQtD
rCMWE927IRNReI8Po/bM3UQbk2rEFNhBudGeqI5oFCevz8d0gPYVtwLGUonGXYimTK02OUF3YkQV
tLdqxfi1ZD/me7SidbEXmGJ5dCsaLLf0n+2oPNvZ/fCpcf0lNDpl8kjUDQsYHeqmzehzOp5BZBJM
z4JQjxSYwZYVAOBaIrsOif3tFyU4NvlZe9F3ETPxS94lFLMunpDd8AqA5mi3EJYkYdUiv8SW/wvw
Jk2yR+03os11Tf87XGDLKbfcq47HPCuL78Fd/wkxvUDYaouWyjtqtiMfqprbbKOhKWLf/laQaSoa
hrsCJHq7TWWLudERwTOiFF+LSW4LaMApcObb5OGLovtJcvzhHLTpGFRygySOIbvYmpY8keVHHI8T
9hweH5ojs61Dfgpzn5jdCXjRVOMR8qXZd8DvtnkH0SmLGC1pTvUa8WVfI8p1VIqdLBHDC5lWdhCm
Hu5U+iKm/ogM/WZuXlpHTkesxzeZx5CHRriJc2MfQpiXUYeFqQn5iuK7W2bNMWau/1Ag36sJI67v
TNwgVhJsonmKtpE/HY023baYphYxBRuimzNSskAXVUzGtpjS9Ib/REZG/6x7X6Su+uR+CvE5YkN3
+54S1dG3uucBDDLs6SSl6OKsdd7ZLaw5E/TbdbVGnuSVt/iaN8uY2jFmJqhvG1IFhKvlSuIgcJ9A
G/0QU/AZjcBjgizwcds7Gzzk9W5Qt7DrbmXk/Pb9VaWRQr5gZPoU2nNz6UX+7q2/cl7uuTYcaA23
uPFQPibPepfuGeftvO1ye+ZK7g8r490UoqC71ZH7l4Q1IBxLn9ZI/21JYR0MV09IObQRhnISAmYN
HsGeEgXEJx3KXp6ztxwUx46eysNhLs6CJDEG3fifkyXPXiOAMTXrqRxdzmXPGzYi/ArtfnjGjLQH
oHkc7ie8IKJhAm52zJv13s2qJ38cJK4yR+zm6TKM/QtbjuKj6qcL/SiHYoFLP7Ls/ZwH1a62atg9
bxa0PCWpgLpofO1Vjrc6QoEpS5lhxu+pMqYy7Yub6q2cueJ9jCnoReOwvlazPZ2XERfeXM9w9nDm
px6iZGtHX6FJwkdHCMbRNJ4lMZTcCT6F5DjSuUPWNvnreCXF3eQ/RP743PyeLee7GxNCUpyZYWz9
wTX4sHhBR+ARb4jljd92bBqqq+YtKv3ugNf8kpc8FWUwEdDhPtmsQfRZgWrYhI7Odpnyx71EB1rb
4KcZcWW6bsFfj2sOaBQ0MdcrDB5vTLil8H/ZGTVBFuSfNl1ybi3LsbOfWuGegP8B7/Lrva550qqG
AWyl6Ih6wt6kebDr912OK96eUodOt1IiOOrM+QNEFZP+yMxW6LSMsdqYGXAJzVOU+g1i/H0oSL7V
nXkf7DEIN0U0WYBNvPUUHQIO+03eUJhALfnh5sE/nQxi384PRa9+DDl5pXIi4Z7zQmQRJVZEFE/n
qDZqbd+hiSXnbFQ75hYZTovoZ+QXxabr7+pPtR2q9SkaPd4BCIIPiTv3OK2D3eA3es+PvDPzQlR0
TQ7IJ+Op5ey8tJH71JTckjoDoMFEJd9NJWa4zEFozExL3NvFXhd99TPYvyGKj/ZKz7eODf7vkDSY
0sRHTKL2Vrh+9c10ssWUpa5zf4NjHkrX6FP7Vhn8iKWT59cmB5gc5OhkcBA21RowRg3VLTBSA4oh
xeE64+tQoIr6FX8FmgdsldR3cBnWVfs7Zkm0d9i6+ViJNTcB8SlPvHaltzBPtxBTkXGqYuSPJJXF
l4AtKqLKZe7yLCE0H3PZXYgj/cq7bDx1bsvXofhUQPAxEJq6xtriNcDw/O4XNlAGsehNWyznpR2e
EuIuaS1ILRRk0tdqXE91iXpmXDJ6eT7vrLDOtm7k7OQ8mYe1pka1aAaXb70mGcqEpGpLggkLOaTQ
le8Os6YmMltMcN4Cwtv3obu530p82yeTFYhu9XNm/+nhpB7A2ZQ7XVc/YdJYqJnefOwYfd8aWRly
QSRJWkSmvQei9TWEobA0XfPQU3YpvLsn1WRYFyT9hsKQvMjJZU+1Y3gwYNM6Aa58wh/wS5t873S6
Ozlt9i9gZ8mrRzFnra/NIOxX8cH0ZnlCzoV1CL8Mc++6D1zpv+qov3s1suJvRBChLd/GsCEENtbh
MQHZOQtU8AF6SIrjGKjxmBOicUuYSTAA3pdh52ABeNMEQR7zeHlynNwGul3rcx3Uf93WgwRc4CwY
AgdDUs0YH68TqUUAIi93E4bj9Uc5R4+z7Ie9yPNpFxTiC1iBS05LQ/fddG44Ejyd+0tdLXxJBOe3
XZxFj3ECLKGDDZHBmnsKNPeDJuJy0CXzb0RidP1Id8ckN99WNdTnqLK2g4z8V9WEG2ImByfEnN0X
oCorF5eKp22zGwJ1yuJp3S8J8AdGUvWu0hU8ad85ZiVTuUkH7n4e6IaLEOKi6fU1M8R4HE0IHXvo
cvH7uNnNg7g5LZKJtyQWjhuYdLXNZcSwHTj2EqsN3mHvz2Kbo9AEhNrCdQ8Fru/tmifuq7DsYpet
BK8x8aDFopkdQTYTIPH78TkyCy7LrgvgWFDQ4phjfh/PuxXT7IY7OrxVwwspYYqRfJyuAcLGZrFq
rJUeRoOuFFY6910a05U+la6omBw86lHbaV9SvzrEcEme2bvYmK9CJ1zR2Fq7BguVEVs5QFBtmvZV
j9TD/Rr8GSyKaSGIg07evnXnHyiKR1X494Q1lAwlFgnI1aj7ECc/2CcL7ePclfGRgQ3R0vl+GDjQ
uwbuDgda6N6UbnVc3DewKj5hZzwi7tou13mGBDwt9J0MZjaF05U//Xub7Gd9akXl9Lpw5G0YesWX
dYbbCHUBTCOhDWvNOdcagBBN9FzmNn2US6IzcR5pKKONWg0jBsIiXcfFpZTL0zc6n5xUcl/46l1X
XnfpIxi5KAOD5wSX1i2OebDcp0zxU08PeXAH5z2bPlwLb3HmzoRPRH8s5m+H+3Q8zs5ER0bAq/Uu
ItHeWdCEpxpDAMh2JJoYxyDyFf4JEf6ZlKTmJ5ONSIe9i7HHOwbn4kjQnVRgRa26lt4pmWzETTGd
29ESOw6acFDotfHwWvXxHwf3AAzXi5953VnPKJrE1hDiad0ytJysbnG77GtZ3VN4E/RCTLow+BiV
W7j1MGZUe/T5q22RbhZdvXJZVMyWGZkwZ7qhxtRny4GpJ5tlNwzlM4m4eh/qGSzJIHYWQ0Bqq24b
GwVlsTbbkvMJD6/8GOa8Ofq9+9OuGT876NId3knSJuJSWwV1VtBMKcQJvPpZsMshlOJh5cPzXDJl
dRZ9eTLbWWU1HNxVeOjmtg2ZdO5PYuReBZrdIhD708sim6dxfOlWv/ozj9Xb4HKvK8/GRExSWObT
HaDSbQpL7QWDoQ1MpPHAvMs5Ux/RHRBoHReL7HY/1gcmcD0sad9cfKL7h7mzGHQtAryfiy5pd7N/
K3RpbTWA/60I5i8f+RlIB6DFVkQZmhBwfqdvxK4TwXuWDOYNjVCfpDOQ8zd4VD3yqgi4njlbLn0P
XXq/GcJguFgq5whRfvmcFHGatAZfSb5au6Sd/B90h69OkZwqJ7RfEo3jE1ThiRImuGlC6/RZPDEl
3zjpiabeuY2zvNRx/ifpHsoljB8mn2Gbm/Ryp7MCVEpgM5PgRT0oC3eYRyLnVCLkVPePa4ppzuLZ
DEzZFvx2ypCmmaJ1U1cF2VYata2F6gErrkHcxG/vYCZ+7SvAC1j3Rlva7/GEgb6/T48hhTyMgX6Q
UOoA9mRyZ0XtL474/obIe3daH/O585jm9shvmiH/NQrE8LoUNHTrFDVw78zdlwA4HKHaHDAatGkz
IZAPMZi41q6a1ykqB6ZlzovXBA2z9JpRk3LkZSzG9UjbEMbe8kYF+xhnfwOYEic5DOuD6Sd54NZU
/3tKAuPdPDyMJ6egf0jM+iggraRSQpSY11wxKIWGD1fkdfaIJE/DVgeTvWt1NF0MputdFVWMi+Jo
3gdD/jiN+IxEPFgQg5V1Vhk8cT2Pb4un9+EygBwul3QJk/esW10I1znlSVEO1yEP3mrVXqOyjp6Q
K9DBifsWsLNTncDkGPjxtYNNDIf7shNwUbYgyQcYdNPfrNgtvCZne/GTs/IK6qsiuzlzSzXTTwD4
mvwKuJ3EUkG/l1t9SfzNep/GubvR7sm0SEaXIbJ6mys/OzNRTF0mT2eXZLB355VU0K6RZJmRDysy
fRXrs9Ux2EdGVEVPM9YQM2tjTPddlO0t5bi4LiRAKOnFyK/VswagCF9ydOlDip4qIcwAuxOv03q9
DO1n5ybzl9XvKfXJLAOcOCcdrc44BRbc36RMFwknz8He9LAi6i4LaJDF906+mjc1r9yZsN4Tb1xz
AMf7nsWLfrQHaj01zxDQR93vpUHEKonsbUnyPusxrvdTQQxkcoxIfcfHpxxYFO92sV5l+Za1dnYF
p2RdvYCQpknEN7RQ/0l7+AVjmLDtRM2AlFQR0yk1ztV4a9nBm4RWO2CTSlnw8Y0nkLs7yMHEkmfb
BOZvhxhb9AsiUounJou4FfBfnmiffWQW/wDB5FBlwLo1wz5YWstHl8xQI+vh13D31/R2hHzJ+Ou/
/+vYLzA8beajKhto2sMvf5x+oQPXaX23Q9o6sMkA8Vrrzm84xr7JLy4/eyd+KWmdTUeAI2CCJuu6
ORLvO5aTNSCwQOWZWm46l1KOcPMQV8yGYjQSUZFrwGyn8HMogmINIw63sBgO0hv1fTvtjGdOHQ78
HWfOBpT1qXSKZu8MP7mUy5PLQOKxowARrv+RtTtMhy6uStM9hmr+8gJEqQ4tJ8tGfj/ugMiE2N4z
2eNHZidCg2v3N3m3U6Vb+9ROQ3LQbnxRg1w+Cgk7Xw/6jT9YPQyhJw6JKs1lNp9M9Jfz3NzPNHCd
dSDKV+tOiSIT3m4m7bPIwbrf0w2YIdeqMeF15OsscZiaodwXdqoK6ezqMkN1Ef2D3cNDsO3f+PMI
5ffhrzpZIfw4XBm4LvUh778D3MUQu09KJ/0PFS2ACsJLiOlvM7t9s4OWXk/tW54s0N8hRDAp7i9w
ws4KPuJ5tfIflu7qS8G/bYQaSAXrSrz3kXcJ/ZEZV+Rcht5KXuZM8IrADGHcqK9R1EMyUPAsfcu9
gN4ZXiWH/Ogn1pMuaGgZVtVhMV27mppNoPXnYvFILTC5Zar3JRIKs5gdiNthIMlnA5GoovsxM85k
mavuIZ5cylHMjWkQVjdP+Mtt0sXfqsinUzR0GYVj93u+AzUxu4qbKSQlSEn6diS4cyZAC1PyHt0N
hVftKe6am5OXRKeqmMy61+QnHzc0c+H8hpfduraom8ohLdwEg/NQCZLHgSj87cR6kkNOP32VM3/X
2vOfDbsWnry6OGBspiiMpu8RnjGPQydfYRsFByYO1nGdgeotExlwgTK6JHkD4R13Dkxzqq4yO8Wi
jra9wCVV4uI9tbbagewpfvtxnxHUGv8lK5ZSPYTZKbMcPIlJdQ2Tbyt3m+uE9HHTnf7/X0gvbINl
EedgcqNLj5R7dDv3yvHqgQRvUXHlnVbVB4C0rO6jZNptzTAhiH/ld5verS93LqHkP/yJEKdI9dd1
UD7VCSU+COoDzG6JwQulXmG6ikxrX2pPYW3sacKiDCh1hDr0RrpbTiiZqsFJE5vEQzLs2SoRq/rg
/Ckdf9jbnbZ/jsLGud7UHE5gQ0jqD8e6HwOYWsXBx9GFwYD9NOSGGI91KjpxIvwgDPbJIMog8EtI
+/GCYdfordFutmFLyfjsLhSalcP0Gf+jYmGL/B1jUdd6lo9dEFU7VwLZdxXsO6blZAHU0YGd1JTN
gLhkiOgvzqssW5vT0kWddsAYJqhvfP4RMlHNH5qPNIP2Sn8cU7tZlj0eJhmziia8Wz3R/py1xVZU
jedeFRXWkKbEzIkdiHROfKgmeLmwwg6eNLzgIi3rHYZEK52mhRDWPQztlfWh+a2xFR5rt8LikK8c
pzYgns08MAycC86l0fHg0pgCF3g3m9PEUPBsFw8r0b794nrTJrrvQQocFveM8Z3WowBIeZn9v19y
6Tv7bCzIzHAsbEUNQsKWzKCs+E4Liok89ev36GbL2zKaE0sqnIdBkoOntKu6JjxnivegBr+Whhjp
9nwcZuuqFwNd5pqDcXv2S7FAxcx3cu0X3AgrcaH8zvtJ1O9VoXJywAXb5sPKA2JBPfk9u3TMxdbu
a8uBsiWBk22nvPxuSapsoySzTivBwi0ik30DskGKUffvXuR+zNp3iMVCvAlImJvOWS9edreXDZV8
1Dy9yOLT9IBWWEFcE90+GsZ562tVP/333/77N7TZcykneTXjAFanSnI2dag7R6ZjK4oi01WBwsBZ
t1s8wE2MBudnJwyibTb2hn4ONhY5S+Jjqr0YmESB142XsRwvmc0gJx9zB+mVKQb9jlka/bwybHK1
XW7glhKQkHnzSCK+fqz97GN2FPrlOA1XUEtPrTTTkZjnfPDWBV0H+jKTe/VeeM47yw+W56nJ33sZ
LORQcwTI41RO6oEXe/xchujB1L9YT5Zfk2l5ohPF6do2u3wyEiOdmYklBsHVrQr72ujsvYd49kIR
479wSExbSdodyfI+dxIAjjqbhSCh6P/EWhJ0E+VXa2CEFC15XOk6LjpJX3wM9nfQieKW5YQ/okBx
JrPHo3KmH00Sf2Qe5kw+iZeVeNmmCqkS+8lqdxSPP309V2ALWGgD/sUAMA6Xp74MksdWVesWPMIJ
0dy//PfLosdp69PmXoZwSDBbER1cU1pq0FM5vU6wtJrNAabZ6xiig0ioGGc600fIDeNJERNPm957
je0oeIcLfCXGT6IrtDA4BeTfAKbsh3zGyx+hGQDA2yuza8jPHkt7/MmYjYauroFHqW1V527agVQq
BjJyNAey+KmrybqE4zGpWWzGlpFnYtMVeudDnFRvWJvxN3ItSA9gIxdk5Q5X16vdC2a7X6HwY6yk
zW2qQgye4004eOZUyMAqPNfQvb7a2t83rGfpPMz5ay6YddvfYGZ+Bz12aStDDRkZ+1yHk2B7xc6J
wbWOd8mLqavgOKJGLthl84inLNvPKNsb7NgQCFyZki3wUpfFQpd2zVSaFf0nvXb5NIx0k9B2fsf1
7F+CyXDNjfMZYKreSs0dOy2ax0ifPB02P6oEobnyk/lXM7afqMabYBHOOcpEdJyW8KVofPNdILOt
lh6PZHiz7VKOBVHbzsMPlODH1c4v1NzoqSrVA6FU8gitrx/5HmpElkamQbzQAPfxkjpJu2x9bAO7
xWkPKIrOb/olNE7uxsdeZN11dO+b4kafMebkB7c8PGQPi177TxETmkuQlTkRmEIWdf97zc16Wwrr
jXKSKgHf5Uvm+YRvhnxIEVhZa4NJ5tEaAEFGJpY31yJE1ZV1tx+wYaazMxxUDJ0wyJcT5lw6lAmL
7igX9mlAqkm5XljwMA8xXkfMjGFvnYkbubtlyK4mX9djPYXrmVQO8JMqUkdjxeUVPtJjLNr9SMHz
revo9xgAJsAGGqRRgqtzQo7bhd949FiaVAZbMXjWE+64V1Ev3o4miljdXJ47lAQMYmTTNLsfdllH
01yx5eTcN+rL9QGh4jcktetcdCubV6t67bOxfBicAeYZ6yJ2bJ2667L9W8MVLRYgIqV3//H/zGs9
kJbqhk0b8DayfLDYxOK49OPXnHQfBn5JSDCnnf75PhjKwbSobbA3GL7BR+elfrmf2Mw+SY3BhTJb
rv//OuH4BEDLjOFzYs32xZ6xTyUT8/iyTdwneOYRrNHnQSVnI1FHJ+6iTycxW4Bo+ZW9WYqSD/Om
iqr20pLC2LBj4I0POHzkbliIGw3FcR7LMgUjQt6nA7efdOJtEXwmsiqv8QgJdkxqJh6rOMbzSlgK
/LsGK+fUo/O61kiNZsXi7STjB7HUU4fgnc9y/F+hJoyor8HwFDdQ+8o4WHB+que2l35q4mB+Kwu+
mp5ndpdIGImMBCkG2jC7GAHqc5QM40S1LPsCZ/MeobIjtp5jvU5mdxeWxMEHKcuDMz4MtQUBdhWa
GzEsz7ko/tTz2XWDYcuZjaM65Jkaw/NClD+lt2Hdom+rc4dMWHX8Vse+L/qi/UmdsItJhGA+6gvC
BGUHPcWbH2Sf0NvkJFzZdLZxeywz65Cv1x4Un3gZK7wVShILlRkm5Qk3/NITonQTyPiSBgylLy85
1gr6ZI7Epe4tanwyenwZP2u8274XAbkoi+iMevxeD3H3iiOMwsFk7D3ULG4JpvDMihp4PeGjWTyc
YZX1DAC2OOTEkqm15HKmLjiyqMk5qIogD1UF2jRLwi6r1VzcBCJCh51sO2ahPDpzUp27yhYHPDgQ
JnrrNEVk26TU+0DW+Snw8veiaeAFIp+nCrcee0uca+AGK7AbWrYy8POD0xkODfp9FXbXphdnS+Fh
NBbT6DDRL3Zc7szqJdeyjWoUKil4gfqTW63LyR8s7ENrLvdjprtNFbCdss8BPcn6CTyeeE6m7k6Z
q6O9buavYNLhU5GbGG2Gl67vLPYt8Ui8OcGEGbfDJt+VDWB/lUcb8qOkyMpx2Xhj7RzxSONtCfO7
Cq+GLckVSnEmwDsRDD3z5g50RY6vZbY6EClNb3+p6ca+sYei+jEWOK8Gz37uyfKzXFHPeziiQb8j
7xSfjfjrC3z1cZwYCHXzwEBq/rVQG9SYWmHvb9mJ+kGjqk5eraztFOuDmoBlDsTFJGQ1oVjk0TET
AGMyR+lca3MKg+QolNOc7OgnQgtX6JzsiSwxFxXiZLvlnxpfy6B6QP9jUb0KPjlAHNUDizakGqIb
FJyn6e5o9KbRPdkAPpTreIjaIP9M4WbnpcsetEDr7Ji9EJdwcS5QdNlco7eggFfeDH90hQmetViM
7Vp6SuauRcdwU8x1fwXC7DO9T9x9C/v4KemVA2Gh27Y0l8es0F7qY3kJSLKfFGY/nPNkCSwfIOGU
9fEuibpsL4ueY8QmD5/YxA56llclgGdKwv+RHLFq9rDaVjKBG0tAeMCp8KnGbMuYOt5VrMHY5kFt
noYo2sZJlD+5i1BpwdQX/bvcu52Z37IcGqWM3T+egZNBNB/aZljvW1ZsEH0SZRoNBlRmPQQ/WznL
89r5/zCpOXugrPgKY9v+mRCMSsNmGE5evFymMaxekLdeo4ZkuynaNiWeOh5LpzlmdmY/rSxsD60x
O4RjH5xI9rDIaEFolKJ+s4dX3nbnGHX4UMFPb5cim34a7eCryx0CsN6kd3MVlB++fcBwup7mofwJ
g/zIeiZ4c6o7EE3DYRcXa9rczYM1Pjxy40XHZN3h+9p6In+p2Ly2WZkyhuMuJMBfJRbrW0MMOWBe
83TE3w+kqq0pXRj44AecBXB48HgIzn2fWJuBPT7bynJe7TgrLwmLffipEVSbDi+B3Vx8A4Gz8BKC
NSXYuHGhBlT1gzeL9xkLFIsIqd7n7OfAlqy0HuqdfX9f/o+5M9mRHNey7RfpQhLVTmpgbmbyvos+
JkJEZoT6jur19W9Z3vdQHrwuE8oGDzVJBBwJ0tgckiL32QuwCO9k6fdBL7WdZSekesi/GtP0DnrC
jWDTxMc+RTqUwbO4cjGw2nObWeKTyq/HaOQTKcDI/JYEGk3CecSvumdhh5/1OJxQeMEUHGzzgJn7
gfsf7Yjqoz56hn0E4gm0spOYpacSB2HrQxVKMiwjeLfT6T+WTGvu08jQbljtHn2e6AKnl7+1cu7u
PMnmnbXmPWSpH3GTksa99E2A6OZLZmAbFuUhDidt+TCeiIpmHGqHvuBeyTfnR9k78si29GEuO7Ie
K+b6GM+3ueQLnzyI+6ktPmt1AixzjoIo52ELxxbuemLtUwt0hCs7clhwPcJ3MdGhFep5/Vy5glDM
gdFNAjZnbrogVTL3KdJtexeTp7bjroIP+brzeJv5mfZe99y1XBB0FJgZiDd2JEQdtCHETS2/92XT
BU0IZVYuTXHr9da3XNTxPSZkH9xaoHlPhw8klf5VEj/6JCRk0etENuimdZQkp9zpkdcUbgZJGJPY
uiGxth6XBjPxf/41JXf/f2kjb2Ej/xX8qh5/FL/a/z1Ikr8qQHRyfv0VJVX5/3Ds/3BFDDgg60CS
m/Lv5Md//P//ppD47r8s3TAM2zJcVizrv+nhjvcvk2MNFo3QPwT/hE9SVv/mh7uwRjzDcj3PMzxh
+2C9/y+GxPmX6+iW8D3XdC3D8X3zf4QhgTHy31BJzaQKKnEo5A/2yFAnhiErY7xuYxKlUebWdzqO
fqQZkYr/piveIZ2cCOTvVXEiS78hk0d9k6SV5U7XZp+ke1x0sh1+x8X+fOmgWt4t/QT4flN673Hz
1BvZiPFK2b2IvrC/pXAQyc0Mp+uLqlAZ4Vhf4XPkpIhaLFJUM5BGczBjMsHxK12Gr+crWeklT+Vr
t7zOIbmmkrgi/cPCwxLzO87GW61YqwCyztuOqiV257ojZr4zSozKECkkHPudLPo3iIiIfR9os1a+
QrHxzWSAKz2RyGjHCJGWZZ6/xKYzPZ7vn9PPfGcWeafxfzPOqauBmcL27CCRy0e3LbIkg41Utt8H
CUWGh6gxlFcdh8n46nyNKzPLOzX0TY1+sWRen4HALuRgpE9mrjczpj6nenlydeXN+WrW+o0F5m01
raMztaLSOcTccFjkai+Yw8TgcL6fL3+t45QI57tcr1N/dg49/oQPDuad3msH/nG+n+GuT1yNLY5E
O9rUr+crXOk3R5nJTTU0oZgKL6jNbPmYwRZ6ajDOfG7TKn46X8VanylLSu3p9eCe2jTkvjvdVnGP
hAwnmzg5nK/gNGnfm23KquIly0gelbAPXk4K/CdeAgTwCx3wL9BEwVeCw6OAnU8fzldnnMp9p75/
mL9v5hrI1Taz2xlXYiRiCEtMLxDca1ydrDq0bz0uP3xFWagkd4A4tHvSaHkzusLDHDPd8z9hbdSU
5WHMJs8YdWgcZNvjDGOQI3vH6yuTJbO9bNqIqZWBc5RFAjJ1jc1R7QWSq7cbrVj0Jz9COrKxBq0M
m6tMvTyaiyG3uY4YPdO+ErL6HQ88yeokwYxT9HC+p1ba4Co9hZLNGb25s0Fltu7XSEqXh189vz5f
+loTlB7KvRR/HZ7GSIdIkl9k7GB21SLV1wVO4zurQ49/vqLVOXeaCW/mXKWNNhl/4EW1iMSFcHLw
Z+rcKz6/8TP1zRp1L4SpHA8dFMXjp4y8kvM1r3Xg6e9vKpZgpFCh8YLRVTyVkacDxmJf2+SeXFiB
sqSaU2QgfEmdw4kChHFqluHgO/H0HV5YgbKmkkIH67OFAFZWs3tyYSPT+4Orcfu7EScri7arLHCt
p/f6ONmsAm5oBdxBdrg0DXE2o0LgC0kbpxh4xiI2qlsbEWW587nJxxxuxpFE85biOEoD14gpKaoh
OD/ka6uLwiwXVhXynqe5JD71ZnddOlWpH5bSQF9XJx34hfPVrLTDUad0mMxAThcn6N3GBBuSTtY3
oOj14Xzxa604Vftm4vawRFwPlh/aCHa2KeOSiZ2VFPvE6OvLhsJR5m6f8Bybz6kXWO2QJYccxwlu
AvSZb+3LGqHM3czXcLebTktwIwUpT0D09EPi1X0HXzrH6vWyapQZ7III47Zk4o1jLhZs7ZfmseUJ
/mEe7PyyI6GjzNrCH8ha7SMmlYVn1N6OnLF+kYhDsjvRgEhGaxD77sscVcK57LBmK/MYv3Lh6zpo
hkEyTEFM1gQ37FOuiY0ZvLL828oONiVz4/Cw4QaGFgluh8zesfe134fVDhNVMnXT3pLJRmUrq4yt
7GRzlEZ6MTLX7AI3haPe99p4n5s8UpMUCPf7MbMHV79HO2pM385Pi1NHvXPQsdXtjQR3t1rGMOB7
NjYeMR9d2r9If4vrg7ZgnPuSpWYecXTM4+5eT83a/DpbPs7X56tfWSBsZYGYQzztvEwLg8LVeDC2
sOkcHbfeny99bUu1lQXCHropafDbDIROYw6LAVUdI800n9HsYFH4pcbXqri2Fq+0STYCN/Zg8ulP
4kRmcnF0/lestVFZQTz0sXU1YudRuyEQTWfxf5EgPzYbC9TaDFXWDx6rHWMGIIFlRjIG0TymXH3l
5avmYTBNZmO/8d2y1gxlAekNjIXSNLKCSF/S76nXaM8hCoON5WmtdGXtwCi5RGbl+gFZ5byI94aH
s2GfyLm9LLYsZaUAajTb5iQ9NJmQ7m8stzPNz00trPm65Iqf7NjFqSG7FEtrbozMyvb0D2f2zfYk
8HFiHkkH6W9IHuTi+gYX0FnU/BpmlsaN6bVWi7JoLNaSNdyowowmz/LgdAW2WjXKg9gAMnnRDLaU
RQJHK71Mm2kJAOEgW0+cYZ/Xtnu8rHRlDXAMPdYmNogAA0pS2BHL7cknMy+bWJayBPB1QPpaQiiY
6O92gOK/lJElL+wY8ecBxHDq0gIXswSJqy0v44Bnwp4bdLLrL+saJbbjFMsUIecl0MLCJ1dCNPhX
klF/WelKRIt6sGuMcJegC1FNWQW7GaK6cGNeri2+lhLSXmku5AMyrkbWkszVXwtteiiK6KvlZx8m
TwO15BxdsoTNwr0536KVDVQoQZ7qmtTHsGWw6/QblHON7HGkUbl1ogwsUXOFRfVGVSthJ5SDQRna
8bIYgJxGzf7FZ1s2HK2OV/+gG11nowtXFkWhhLYY3KFMsxCBFwH+6iMdPBgYgWxc2px+6Ttbv1Ci
uitZ/MbFGdGjNs2BAPyuZdn9WFspCe+8UlVkcvthujHZ1obm1I9vFkOjK/IQSEYftLat7Sop7H20
4PJa4xoUkgxOqma+0bC1blNCnh0fFIOBdxmGD1j+SVIWsXwA4Lw/P8vWhl6JejuMUFUsXA55fJXf
dg42YUNR5Xd+mZUbu9VaE5TA5+JWGzDH746SlN72Q2hEWXRf92X+67ImKKGfGcnQRIM5HaaIt+x8
Xj66LkbceQiV5nwNay1Qot9OtczyvHA4wDLjghbhHhbifr9R+sqhx1QCXdSpRca7N+Coqn2LJvx5
htZ/qtv0FoloetnqayohnpHkrWm4lf+7CRaS6R1ak60mrHSQqQa37YU91pvDwR95LDZPpbeXd5AS
3Bn8rjBvKR1LNXCk9fyMVPCx907J9Q4WCxcNsqkEdWwBrgAMy92EZWJ+UHqH0CIB47LCTx33ZsXI
pgKPpIjCPagEh8WK50M0OvHt+dJX1iNTCeKp4yYnnzN+uimvLV9+mDoLNTdgAcTzX1qXBJPLKjL/
bAaqQLOshI45bmoHY6s/wvN5tqf0ZyzEtZMUG7ega9utqYR0u0g8bOKTOBF8iwiney/zcXVurpxM
w9FKP8SD9VIk9p5X6AubpsS4jmGomGOtA54wc35IA4+Ugl0LYcnKjA+uP112QjSUaG9af0o5pPcH
LHawmE/RBvQS863zA7SynBtKmLsi1aIEs6IDnG/IaBrp36hJ3CfWwnxjsq3EuqHE+tRbZL67fh8s
PO62JCQUGfSsKXbd/fk2rMxmQwl3s5n8ose9I0D5U7/60sa0qvAYC9zedrr07YdiBu1xvrK11ihR
b8Bhl9VUkFwEifjWT1tjT1rdfDhf+tpwKGHfy7AWEcYmQeeL7/jm3aEHSWBDaxtdtVa+GvggDot5
1rogibVHVt1vIoxecHh8Of/zV3YmQwl3MDUFWcRuF/D0SY7ziC/aUMWvJ+Chn5Gbeb6WtUYowU5+
sxdHmq8dUOngQqiTG/Mq0MdfVroS15ReNS0Xk4cmwrPc7b/BN7mrjXrjfLby43UlnFl3pbdITzu4
ZnmfWI+kD+5lPW/E2lrpSjiXWatJ38OMjQyBh0aS18493VPnTF8u6hxdiWXkImPd8vlyMMmKKtvw
QzIbX0y7+Lei53/6bK8rkVwndmHgMKYhYvL2zuTvB4wNzv/ytS1CP3XZmx3VS8ZI42CGvXi46IGY
eKDPQrx2F+OU+gHzJCBZSwBu6qqHKcHFwOplsTFjV+JCV8J6iOw+zigZcHMaPuKCXu6L0TevNVB8
R5Tx/cZ32Vo9Snj3QDn1PMSWA8XGU0b+Es6HtLU2HbLG/d/ne3KtEiXIEYY1LvSVPhgHPHYNSZp2
USc716yf8THYGK6VZVZXYhxWvZXUWtEFnpH+wuMiuWWZd5/Pt2AtSpQQNzs4Bp1MWMOH8dEgVVws
w13dT6+XFA8U7c+ZBsT9ZMib9YEusQwywcSGY/U9B1x2WflKkFu49YyJoHxPG5+zknSVFHauaW2s
Ie+Pr+0rMY5IE9CCiDoOHNrLoKN57b2J73vQ9bjzlhshcSrtPz/Abf9U+5twNIy6dhfNZJml7zv8
q6Kh+hRCb8Xb7bE3m42T4ftDbftK1ANhxM63oq+ynmN0COJZtBgLxYfzQ/H+NP1HEfe2FSS9I0Dm
aelQLcO1HM07y94YhbUfroRyPdsdWVBcGYhTZlZbXRcc0harv2iltVWpXZJ3ONn2/HCz+qDXPEj7
vy7rESVwcz+VNQ712sGovB9m2DxmQNAuK1oJ274ZsmkenS6Yycb5iEDNDFLyYzeORisTUhXWeQgl
Uz33O3J5n7LYwis7v/Pw4nF1/cVszcumvaqsi/BO1DDp1Q6sxy+LYWBV4PyATAakEPeAWssvm5ie
EsTM+qbJdU5i9jLW2GlNzZU1kJJ9fiT+Obu/E72eEr1eC9HMsjFsm44YA9/EX3ES4B4i+o54f34a
DuWB3N38RX7Cj3TrfnMlIlTRXQxICCDI3AVxEz10evId69WT1Xr483yj1spXNumR19sZqwxyA+Ma
PbNw9qGGN3PszRtjv1aBEtIS3BqP2lTg5TZoivInIpAHZLCXbQue+eeK6sN30xvPbw8SUMVkZj9z
M3+AjrZR/MpS5ymBDZnQFWLCuccfhfXokNKGBHVyNqJvZdPxlNiOW7yB+e7RDmLpsXrq+59kGV75
pfYJq5H2sgFQhW2T31tjRgYEWFoy/650oNQdSZNyybEbB/FxYTXK/lzj4hbyJtmRrlH/0Mbhy2hX
X0HXvVw0T1XJF35JugRFoR1KK+Et6rQlazknfegU3cZorMxUVwlvGQ+kpfoT33FmfC8X7NWT8QHe
0qfzLViZSu6p2jd7f1q4uuXGog1mfIdkqiWHxPKS4Hzha7/9VOmbwvtIok/vBz5x7XlvQQLxHO+Q
j8uGNHHtt6tBbJMCEomixb7BPpm4iu/+BPTist+uhPAcGxitF10bWPNwF+fkZo3VUzMUGyG8EmSq
kMvkcRnFPyzcbAxfY8+5zVMdl2KDZC88kA7n27BWiRLJlT1iIGlRSeMn4ir062vPi745VfG3VmbH
83WcEh7eOz2e0hf+GGRcH7LYGDGWIr25aJFc24Y545Rs/y1G474ZsN4vo/iGJ7HsaiSRAHw71vNa
B+wdvvjGNrgy1VRx8agJVlyrZ7hi86nt7FdsjD+2vvh8vpVrxSt7eDfieFI7VRuEmgiwrHmY6hrj
0K1L05UDjyp/hS+fwVu0ZECuL7cRk8DPpX2JhMS12EseWlturCYrIaMK4ZLFClsMNtvAx+A/s+bH
wrvwlOwowY5XnIlZlitxcxxsvPRc7HAaB9groEGuZS8bByXk7aycyqyy6ai5e9ZYZPPY+gIF8+P5
4te6Rwn6CVlt7nD3wIoytNfFjKM2qlexP1/62iRStu3IjG3OMiBwc8v4AoLpleybg6XVG3N07ccr
0R7DN8mkHreBja35CImqwvg+4uE+2/j9K8uJKnIjZR3/JDivwTJpL0lhfsyb+hkDo2CCqnFRF6ky
tzyxG24EqAI83EPjRQ9VP113ydZz5soIqMK23JvhugyzDKRw/9IHjzO/Z3YvUAuTjT1prYZT373Z
8kx30O0BqFnQ4xmIq7txFzWwNMm02PjyWqvg9Pc3FRRTqHVTi4+ftCK5E475FMb6Uyz9vy8bgdPs
elN+h3tob/mMAAvq3TCbd1kMKDM0L5xDSgD7+GD2aRPJoMySz2jXXxtZf3CG6KnGJuJ8C9amqRLE
SCukzpkbzDwvsHaW89ne3EP1vB9JbD5fxdogKJHMjS4p+uSiw+L2vjiRcz8juMiz5utlxSuRDACk
gC6TsqXSVzu/icZdZHsRRpvtZeuoqkLrMOPX0spvgsyfPk3YR0sze+k1/9P5BpwmyzvfpKriTNf5
OCzhtJ1QUE6C/z2cJm2qig/ni//nEeO98pXtOE19EuxSEoGzpoZ1VDxLD1d9rf0pGu3k2O98Slwg
pmUj7F2a4RXMjY2BD2N6YfuUKB9SGyCyJ5pg8bHfN1rrcRghb59v3VrnnSbdmwjstdKrcAdqAhhm
uAfsXAEf8ZfnD9nGfdZaBae/v6nAwhfNR6vQAH7CNycwjAZflDC0mq2ns7UKlCCfs773cLapA15U
gL5lk4vlY++7uNOc76KVELeUEDcKU7dGKO3YQo5/c3N5Pzlde9UY4FikXh/PV7IS5JYS5K47TZ4+
6BihZfKTncxY3jpQCgTf9RvNWKtBifMuRzELE4SLrWUpfw24Z90ai5n9wCO93NK/rNShStGmRDpy
nOiqKk6xVnbkvs7M1yk3Nh7RVsZa1Z/lZjUWmtvXAXmkuAG1enuEbxtv7HZrpSuBPohBzHUOYDkN
7eWLDozlmnTleksTsVa8EseCVdY2Z4bYh1/VHt3ew2XGDitn6ytyZaIKJZZ5k84q3E/rwHPLNGi5
0pTS+1SV5Q87si48V4pT697EM5wMk+QAyTSyug94NL7g9PvF99rgfBysdZISzdhjjSLHSC9wS/97
WUHbiS1r6wF5rXAlkrF+dT2tL2pyNTT5XXMMOBcZ9JnLfroSwnWH+Yor7CoIdfuKG12c3nPHOVxW
uBK9EgohmHQKx64cVlNp32QAgDfKPn09v7PDqcKyJpkQxXpmFaTpnGifMPoyoCanlQzFq6P3Qt5p
cejoQDlc7+SxErr1TeObIHkNjMW9m74xMyCXmEyPc0B2JU5u2DOl8sfkOUW6L7nvZqPMOuCJxRhG
EiIW6XaBtqSx/SxaOIoPvjCd4bveZVnywQ8rXFQcG57GPmkcfT6Okw/cwbFFW37Da8YKnzvL0dKf
euRk/d956cbc5EFaB7Td420DYjF157tOdOV4GGs5zftaGr796k8FEOpwDht5NHAC76+5hl2i69HH
MZJ0jNqBxFyGqX+Dt4YfvvbTFBt34PPgpOysXnjlxnCuLJT/oYOzwpkTHDDm3MEEZSqffCO6Dd3k
sjOdqSw1A688U26KKrD7kIUgv3UrP4Amu9+YMCvzxftzDSgmq6ffKV5DFIC7y8mBbq4uOy2q8jp7
QF5lFCmcah9bN5z0IWJO6d84UGxM97W+V1YwqUfCyXiH5GoFF96KJUyM2ncnlR/P985a+coSlpIU
PpSuTjTpuo/eW8uPJBcm15XoisuWGlNZyGIn0fvSdNoAc/YRCJNnnJhe1uv5BqxcEKmiOshQwzDU
wK28SYK7G5f0jiPvcmgmad7MAowtLkWXvdOayroGtasjFcuns0hkx2W7+SzhrMJK6DcaszIaqoxO
TyRmKBBaA9k1SG782a5uTCTZ37gf2bSdWKtECQijTIxFE8xZJyrs6RBrSf2r7uPpb1ejSZdFnaqn
64pmDLW4Y1is/DeK9Vtbw8z+/JCvHB1UKV3dj3JoZrfiS7lyPpZ1Abls0aq/C2sev82VqH6fr2dl
ahmnDnxzehjsZsHXitfVvPEXbyeiBJNG1IcmltiLaHZDgi/4biJefpyv8BTU72xthhLsmDnnhj5F
HFe86ntf9WOQJMmFO/4/t9RvWlO7Y5guEZuymDt55feGw74PLP2yn64E+aiT2m8n3HiVVZ7fxl6Z
3XVZq3++rHTltILjY5SFVcUWASD6Ni6F/p2P3HkjrNe6XQlrdyoauDocRbMQgGdfeinv6d2W8HNl
tqpaOlOAYU9Ou6dXeLdWjilqMXwXyfy570DkXNQ/uhrS0pj6iY/jQJthcMekcfzCULLoNgJupYNU
QZ1tCrgwacZXqwP/7CbzS+NKD8fR3tB5rMjebFVSRwp6CLPMKwMUW132nOCo6V2Fbmliy9pW2seo
LR41zx3Mo9Oxn9x6zizn21g7QSzP9+D7i6KlKn3a1CorqzSKgA3l0R2Wu9CBvtRvXX6+34OWqvCJ
Jp5gHFmVgZ9q1rUI4+Qa9vtlnznWyfLq7UI1Zk7iDRkIA6tqkwB+tPxYpZAfY7eHIXxZBykHBcuf
yAkv8dx07TJFq+Fdh4b5oZmXT+fLX+shZQHBAzSKQj+hh6x4xL3V18GzDebz+dLXhldZQHyokQPI
LHZuEZNb6tuWvdzEXWrNgDW1yt3YMd5vhK3KN0Eu8AWS8m2CuSewU604oSeLuIQQfr4daxUoI+3o
YuGTlq0vFFBW7rMJt1UeHZpu61F9rQJlmBe9l9gomGUghJFwmB3T0eKi0AILc74F74+ErSvj7LRL
IcF4lEEbJV/bDoTA0n8hmeqv88Wv/X5loPOumDu/XwDNyPIEhxe/FxyXN377WuHKRhE1i9G2mQvp
Q8fH28xw6W03zvnv7xJQM/4M4QIWQTTiLhUsI6J0DD7wIjdfYJs/gIu4MMSUXaKLcxkZpMAGvg0m
HFLsiGGNLC9cIE6nqDfnC2yYubxhbINkrpb7SDem/dLhmW55sXnR7Mdb9c8q8JAKPUdEhJejaXgj
l743XuFTic/n+dnz/uS0VHldoSVtM/jA98y8f80rUKid/hoZ4eF88cZpFv7nAY/suj8bgM9X5+mS
Btg5PDTNv4bz+9xYxUGPq6sG6ENlg4kX4W+9woE52bqPWWuWMjRl6nlahpby0C7CuBZZB1d71uoP
ZQyo8nzT1qo4zes3o58npdHrZpsHSR/WAHySPKgLYQddAvX6sipOVb+pAvJNoYdFiQPqkv8Fq/vO
1FD7zuGycfm/1oRT1L8pvwdACyqZH86h34MbO9b198S15dOSA1fbWELWKlHWV4yWwhBrtzxYpPvT
zrObKo4/1Om8cZJ6f4WyVHmdNeg8pZPISzp6FaY4TUP3cvtuS8nw/hcRJql/dlFiYloeh6chEGlI
7kHd3M5x9zUdRXXIMw3SQVlYGzPqNHPeixUl2KFM99MiaYohjYc0gbfRF5JESQOfLezVtj4mV3pM
ldv5zuLONsiqwBg7Y94nPdpX4Mlm095cNG1VhzVvGMOa4zPtiJ15b8AfemprE2g29g+Xjboqtpvx
ky80IIT7yIjgW6S6oT+aZm1vZWycbFXfGwtVaudYwpwcp2dakeVQkMXb6DZeMHi3kqiCiTku93XV
7nl/17MAKIRHNlvqxdUXwybnsM6j+qpwLe3VjSaPp64ZZWB3cGOMfL/WlYnH91iPMag1O53+AhRl
3Q01DJ45iQfyJKHq+gvQu3inQ7tYPsYGCWIvoOOX+SnWEcQ+wnjXlr0otLh9EJWQ/pUww2rYOFKs
TERHWT15/436AdoJaZvc+B57ewLrkSKCTorFM6+8YfNSfuU7yFLVTlHMtygez1mgF79D7yvSz0O3
iN91KjDlr28ywzuga3js5NalwPuX6ZaqetKm2uAzq8yCpdSuYyPe4+oC2FIHUdLtJjjlZt4cJ2/r
dXJl9VOVUC6oCG/JXX+PxYrb3fh5ax8rz+d51YmGXL9sIVeVm/biNObJ/eEQhbx7Dn7m349OWlyP
lp5+uSyolb0i1lIxLMOQgWuxP7ehvmfBeMm0+cI1Q9kluH2YC80ZM7hBLdxJ07pplu6r32x97a6s
465yCMe1qgBMNWXcL5W5ScLXLEHozYhnoFQ02nKLjTbo19bXoNKe77GVKFJlnQawbMca7IxreM05
WNmYH6OmODoOKoiOnLaNsV+rRtk1Yu5iAUiLLGhqaBvLCYnHO+ZtXZZHZ2wvncfKad2AWdNnsoci
lPfJB5IMrCeyPacfU2po1+f7ay1UlKOiHgIGMOsmO7QQp539nE+d97u16gXLfpCK5sbWsVaNMtNs
4tBJ8MbZA12q76cqsa4aEDLPOSfsjZFf2WEdZbLhYdckycwTmuva3dEBHX+VALO+Ot9Pa6UrR5Ih
4cJU9EYcOLPwjjKZk6s0j35fVrgym3QHkkXu5uHeGJJbPRQQPJ2Nibryu1XJ4Mn/tCV7JwRXa5Ey
xYncaILzv3plTFWp4Ix/Y9JivLvPEvNOxrCsmmeZbuyGa4UruyE6St1lyoT7Oh2bW/IT0+OUaK9R
nh4v+/WnyH5zDA9tFwdaofn7qcfi2QMKshOgUg+5Fv86X8PaNqt62mFKLEMb86GgLOUvM2m+kp/4
iJHFi5zEMdScp2mIhx1ZPL+KemuerixMqtFd5LiRBlwnCfLZzI9DBfvBaDhJtCIyrniI8TbWjZUd
3VYCWpsnnpAKCbiqE3dSWA/hEN6PYjzYAmKgV98z75Zd2V/mT2zZSnRPKUDIVlT+npsEbTyWp8wV
HD695bLVw1biO0aq2+RWCTtodu4jcE2z3Xw7Pw/WQlCJ7jmepqiIOCfkXY9/QV9y7Mnt1/OFr4yD
qiMcyJBYqqg6UXLcz+HoXmnDV6/9DjV1L0rzdYBskYBZOl/ZSktUVeGCR1g7dHXCvWOk78H+gGWX
pb+lu1uJeUuJeR+5t+Vmtr/3rAoKdWfEzVGrjN/9EIKjvawJStj3ThmWbiN8cs6X3ZS9GNWWzmtF
E2lZp2a9WVEsyDXY40GbMmZNDHdFlhbih+tMiETQT8jbeLZR9WoYyGMcvEy6/zJ2smoOLom53Y94
GaUVdJz35MZbw9ponf7+5vdMWmPgydOdPtdkF91kQ1kkx9TNYSxd1pfKGlAmSed4RnxCgS+afetl
JdRmvOvJUj9fwcr5UVUZShiayxDW/aGvsCHNwuE5CYvHLJS/bH089s1WCufKoqkKDfm8skUtCuqp
05jvEf0hSyNA0b12XVjuhjB9rRJlGajdwWrDjkqGfswANhmP5pLczIvxxTfajV1zpQ5Va2jFPZ44
PckAqbkcy3J5bqPhq+vYv7hM+Xl+TFZmlSo3rECK67oAhT2YUDs9TcNHaLL042WlK0tA5M2ZbmkC
Cx4SdEEwyegxd0X3+XzpKwuManRncdUmoNd1h05vy13ihGjSOt8AymltpUGtdY+yCCRyNCreprtD
iOvBpzqR+Kg5+uIG51twOpa/c1ulKg0XOx6brh+wt5ZM0L7F6163H0yYrmVtXZeR9yV2t5IH15qi
hDfp32IRnt0eEt8ojrZellfc7265Qq7EtjD/XJ3EaIolz7r20FTRAQjxoyWQWvtt87s3yFdL57/P
99haPcrG3o8NNn0ulNPQyF8TJ3ou3Pgur5snq50/nBKCNjaWtXqU8Laz3tFEw8iMhvEkeULmlfc1
H8GRuidGdbIlDloZFVWXqC110YS5wN2LXKa9Tz7fFYv8ltPdSoSoTncLqSdhMsgW7Lb5M8mtF6wu
fld1tHFqXPvxp857syXFRVxUVQ1j1PYBL2qmhXZ/CavD+aFeWf1UhR9UOzSXFZ9nVdj38WGW/Yz7
LRTi4jg7Zi6PlqzNLeP8lYOXKskLBxFaRkpT8lEeksq+gwfwwJ3hV3b9o1eFv70Bst+0lfCwVt2p
R9/0XB2Hbtc5VNcl8nZuuntf6Hfl/Mu2v3vI9K6y2Lv2kNZd1pNK6GcpC40HTung1VCBu3Rgw5LN
sPM687ktwo3HyLXJpiwBPt4PXWHDiRyyfjgWsQdjUXPz+2g2xsuiUpXtzYVwnEUyQgZ3A5CN678W
K70vovhpdIafRgP973yPrYS/qtlb4sJaYOM2B9/Pm12m1bdFpqdkDUVPUEx/l82w8UG/MslV7V7p
zm7nemF9SLIh3tWWHe3SBcasdAa5k5O+EUsrkap64YWWlUsjdaima+KrPIKb2RdgUM/31j9Ss3f2
MVW31xvzEvYy4iYFjbGb8fo5i2MWVeMVNs3340gWeaZNX+DC3pDe/OgnVnPEhlbujMY+dvakXzY/
VI1fKKiqR0V+iJvutyO8BFPB+kPUGA81Ro2Abj+db/Bad55C4E348oTBQ8Hs+0dLs3f+oP1V5eXH
80WvHAlUNV9mmEaYicY9Nk5fXFnNWO780Q6vw7bo74Yl6j+jIDeDrAjjyw5pqsTPyNE+LngJHpdw
yu2r1jC66g5KeOltLAxrvaUsDHXr9Xy71P7Ri71D1Ta7XL/wgPnPk/mbgcBQsOlmk6IH0wyWpNv7
brs/PxBrv1o5AYCeScLYbeiWkwWYF5GqVDT9ZeaUlqrvw46HpJK5svYT2QMAgO9LWT/rjrsRkSs/
XpX26TaSH1EU1h6/juNkm09Wmbyc75d/1ox3gv0/dH24aMVSQLQua++XmY/23xAE+ts+DP3Xqh2+
ijH91tfy0ZHLHEzx0F83ZZe9ZpgnAQuN9d00V9XOyPvhKhfWi/Adc5f62ZaL5cqKqqoCy9po0ryv
XG7uy/Rr3uS8Ey7GgmLZaG4tDEY+nO+HtXqUNSDRstryxtA5FrXWXpPmO5e/zJ5MnuuoWMb4oeMk
tHUZYZr+yrqg+uy5sxmWQ9rkh7idRlDmwBJzsz5UNolW7U7mtsEsjRtS+a5iafoudO9smfmq0Gsr
NFGVdQ1skyqvnbg41kaUZrjiNmFrXLd54jTfhRiRavLRn3bZbpbRKEdyTBJh3PkxNKzHoQ1Hw7mZ
8IEAHj3ZY51/skg2qj5WRimn3WDCZsK/SMcdFsdKvamvBqNrpvo4L7XhRvu5GUbAgZZf8eERJpW2
m1wvvRWZ6K7QB9SfbMiZuzxf5DdZLdZvoBFkfLsL8N47fNKLcJfy6bvs/HIyqlvsyeJb4Mb6w1z6
HampczLxEVj4hdYGYKat5PvoGbV2W5apFfU7t5LJLYpHJxhLKw96PZZPZjvzWJUlaPEXL85AhxQC
3+DKnYsjt719dJVOY3S0tcXaJVZyk8f+8jUmMeBLacir/0PRlW03igPRL+IcIbFIr4Ad23GcPenp
F06nF7EIIRAgia+fm7fpOel0YlCp6tZduJdHlenzyOf0+4gJVqrWIcG8rtlQZh3hBV8JQriTA6Oi
PcMIa7vj2tIjaKpVb9I/CMK+NlAMlXHuH5ibjukICUK9ubuwqbuJiqki2xwjRz4vLemw8Qrqpclo
OU9/KFJoRzcVo7dlAgtrxOTdw58X2RRHMTV3dlIXH17gdFPquIO65H4YcePCF7zpkXwN70w34uZa
YaDe/0x2dddTYsvVroW1X4izLwb4j4Ig+Gh7/+Wj3zbu/iBU44tFXxCBPewTvXluCtPrMjhyXBBD
3sFIbAVHyfzctj+YMDP/4ujrHOYL/JUQtNyeW4pPzMxFFt6tQHT1bq98+3CyueEzf4CI5Jz64YuI
LUV18HiNAxK12/0Japap+KbRlwsIHF6N7Qt4v3D8qrPx5AWEyR5hy7d4WZKSs3q8NVTWdyBkMwV8
VsCoEODGTnA6CETNskNbClRyXoLAJ29NFfZJ3PDZksLh2sMvgfXfOCYI0aZnq/1r161ZMbv0Mszq
WoekzDt22xp1JIE/0Hr7b97ke9dsf1mWKjiXmwoSwh4CXQeVbtR80iDf1sU+pTveuWliBcfW7KBV
8zXu6a9YR58g537ZXTyovC3H4O5X4qsmou+OZbDgHkJJSEMO+dT84HDQgUa66ulyU22PF2PYfkeu
swWC3Q5JO1X1+jpwiQbyKA2MoLYUYvfATqS1H72IX1mLqHKD7PEwmhe2w09Y+IeUfsZZfkSkxsF3
6VXTHJulRLxvTj0Iol4kkmFC568q54fUbAg7mapo6LGBOLNMHKM4vqlmMDA6tzcLP6LGzpVsyHkk
3QkOF4d25ScX+zvYl9zLRhdTF99PcnmEckgi7Xk8rI08I2yybPv2P5y3Ylf1o5Thsya2Qkxfucf/
9Xv+lEMoF2V5AYJdGXDhow424MBp/HcnxK2F1xzhWxHrx2QcT8uOKMneHMCbflptdFwzc5N4p1qj
D8heOjjkhcRWdNW8qkfZzqdV/c2z35T1H9BN3emWQ62DtrFPL7S2ZTYnn7RtMOI2BRvORrSvlCNs
3iB0SGKuQjbFHYVvbwXp4pUycuwR61RMLZ4pn526Wpc2xUr5V4i7I9/GJ7ZCgmg29gXnXKBu/Isa
c9u/I038dpGxvgbRHmfkRBQD0e67ZLwhD+1Ju/0ka/o6eNylFMx6yFpQBNR+xrCC144KeUhI/oRr
CWYxLmXFyFJzzFZSn/IGwa4ig4jD2OEg2PwlePfaNknZSobfTv8hy37fbfQwEunL2Q5vQdELvFBe
edS++rT9Oev5Oc71jBeH2JPcs0WWevF7fVhXqt/WDpuqAiSc/GmhPHntvBe8yJ1eX3Xchgqxu3hP
+lmVSwt5eaj/pGGeSw2jkqzE167j6zaE6CmJV/hct9MIcjey2VEBBmKhq28Q/33XJqz5TAbEv5Q0
FSNCJhqVT0WW4lP8EA7ZtAXkDPB9b7skH6DFN/VScLasb8m26Y9BSLjjxgmKb7XDiA0FojHDIbOk
VSVPmF/uXRvCUw1TXXYINZhIl3TM1C8O6skPngOfG+eZ3ZIEQefUj0lZO4Vma5u81Efr1xk2v7FA
45PucX83ROnyi0VgAOchaf+DtzCVJUi6449RN+u3X0BSNtuur7VreRmGQZ8biu9YUa+IPjM1rWk1
1PBGPWdd2MTVDHXc/82i1K4vcTckr14KECKoihQrFhOZX9Y3/lddU/3B+4Wgnpjk7LFxfYAVYPAH
g/7gb1Bmi6vJGvEANdyPfhDR/ZIjjPCw2CnFWdwisVbKcihPweJilyQe02O9rHj2nVoEqv5KP1rK
u//2uhlxvhSu1tfF2vG85HH7Ou8p+S0lrCuQ0NV4dt0GMf2Tg0WUOyK81v+gIfN/26Gbq9rJvtqV
Zuc5ypJb33r6h9EtMXiObDzJmIRbi6f4swd/BoZzyLffEMr6uyZuSZ52rcSdxRX2NCTZ9AK3D/0a
hmk6JauYcViTjOtyGTOgg7WfyakePT/vjYyLLRn4Z4tvheOcz+gwEru/W7CbugunWX6euqmtkGP0
c44Tqw+9Z232Moq5/e87Eo8WBIjq7yWi69GuwtLzYpG/8bjCo9hXasOVPYVkxAFMhMYVFhL1mPnR
HiKkzj03LnU/Bh7798SS/G1c4uGC3UF6bLV2d2Zp2iMc0+lJpHm4obJuv7Itmi2iQ1xX9cvCT4nE
zxQCmG/fUeilEDx6TgOEBCHrQAXO8Smi0ERRKHEhbu+zj3VXjV1INyyRcsGue7MNadkuo/rn92l4
Sjsb4GW/NffaufxHzuRQRk0TlyBostKlsca/MuGqw6zYcKSW9gw+W3+zBlsdFEaukWR056Zpnm8t
T2Jf7npGjQ5eMfPShclHJXR309fqN05YgS6T/5iFSD5VW5PmYUK4tIQwGVl8XxqO1m2F0No4LzmR
8XbufUvTg9doherC7wiCOXlousNhh74rKvbNm6cUzGFbxD73NpRZCo+xI2ztsadteiJlkZvG1f8U
XlQXFUTtapJwrMzXbT2EwQDMPKvELet8MBQ+LoNyYAOJBgXiqYVZ2VD2WY/bTvCh1K22w1wimDCy
WzmZqFkL7BApRWus2UvbdfSnYvI1hb9QucgpqjGaTvUrcsi2rUhZnaH2uXx4855KjVaRSzmdZQ1u
7541KVqdOmrjQ56GJSoJmnF1zzSbTbWiCr7oWdbt1XV9Wgq/+/k4BG9CibxmEv1Ca7SGBzJIQe8E
T3PaldCV6OTKcyfWv+uKlMtX10cg3bvYLuKiqYvnBAQ+mC/v5UYH0d63au3z5zFBAvJYmHFZ7dVt
NDygxvBwpG0Xq4Nrh0hcptWlUYU0UEZe3NQ4eKDhw/7PAHTk6CbpRhCNt7B3BD10Wyl75rAXUEP3
S/rvoc/llIu7ZJj0WLRw29oLoqn+JD16kMo3NbLAB+X3tLIJWsuBoOUHsVO34ibgdhcqXZt0f+hm
5KM9bV3i10MSEGJ+4Ah39PjMvfSHfuAhrxrH5v6ka7gDV2HU7V9ID9buZIa4mz7xbAJcZ5D/uZas
bcha1jjwW0kmBws2SSw6sRhUPTBwERTaYzu6ZfURQuHclhA9j+w+oQtXJw1F2FohTm9PbsjizL+U
1Sg+JnTNeNAmi4ZiM5DfH53btvQSWQeQLCXjklTwveTdyc7jOlXp1PisaGmMz5Amzf4zgneaKjq/
N/Uh3enyTzoWCyQhpZn6vY9N+4mDlY7VBE/uR25Zt4Ni6qwuYUYz0GKD8Eef12XNScmdUKZEJmPe
HKESH8MDVBiWl/irUfJ76RNtSqipMKObZN7ekVuK0l3D4OhrN4n/t3C2f85trJZyFR0s/PBguD4h
lCvkZR66CN4NPd1v0GLJ4wKxra3MxnN+7Bqjmmr/NkYo8G7E652Q0ZpV49DX5J5BXZwWUCnhayRC
QNpzBN+m+eCFCVO1eo5QIHxH1x8Z4mPAybM4ePFFTnPH/qTpghEoxVL2Zz20DvNDz6I/XTaxcGey
YYtOSYt0zRPiLfxz3Wa9qZSibf/t809JkQ8U5U1mXT1UNGun5DF2fX2Lxy26gCW2/xYqhlmEg7h6
g2WEKEHmRSMIK33uLpK7hB6nJa7TAg6s7AfqhRyONc0UnI8V327jtOS/AtoiXTR4mE3l4zr5q3Ov
9ptszbSe8iSjbzOCPfihjRPEqjmvlu2GK2ivCy3GzFchXsesjNBm1KfGDhJ0uHjNaRnkln/tc8/T
Z5ysKYckX9i+4HiK9NSwCI2WhKh6u3a0y+P7jfV4Y71KenPc5xiHE5vHRNzYUpPxqDc5+UrWER0P
MQNf8BiZQHjVTPjeGDVGkK67HSUdLmz1BFPnrad1geWJCLfGk9mWEAkl+yHYbNlxmw7KvsAvftvL
fiebBAGa0OHIJKvjKgcVLC/yKNo/296KusJdukALAP3Ax/db+QTFIFzau2gw8QXIW/Zr3ISh6Hi3
ZClsS+r1hBIHFm3TiM6UgvcGZPCExrSAJDDri71O4/quD7PJ73IrwC9wDh9ckXZh/bJqsEu1OJiG
VovVcNSwbACJP1Noui5911hSJbh+1irPmnm54uiy5SJXCM9AOybfYYbbsL7l0C9kZVMvSFcD7FI/
jUtDmov+tmkt8hr85NLqxP7b57XOgHjk5oHPdYzu01u8siprPOxtc6y6SpInAV7xUouvlS1BFwmG
veHc11Lnhx3nXZVJ1+ZPSHFdPoL/lpVHatWfLjJ49onY71blEWM1xS7NAbRIApQIFuvZWbfokjAk
I1sLtYbH8g3YoGpBket3kBaYzPb2IY90ZIuQWCS1YFRecq+LeDffdcBldbv3RVer7yrt1o2lH4g6
nQG4ILu87186stoYQdbm++5co2kh6xHG7PXyi0QL7XyxuGTq7523slGFRw62OMFvBDCwh0mIvKW4
mNWLkKvLHhz6b/tsFYrneVt2J+7WAU7Y1eRoHa4MecNPMMGV9m00psZOJmDnz2BIgy7vd9MmQ3a/
byMnNyBUc33USUSnyyTXRHEM9WpxXeE848lv28pWPcYMFgNnDz7r/DC6bGkh0EcQLmh8IhSTm0V8
jpmwy2Nqp0j/oq3n6popZgGC6WZQzR/j5nm8riCcKAgLgtw/6ijulmfVD2lzg16xY2f4FmXqYZ0p
Ar8P/UpUViVrxOq/O4KdPKbfeVu/NiSRt+hBeZx0l6ZbgjkZbB+pLKB12MjBGnjMFBveDPqq0YRc
GB3YdMZ+faMPxLTIES/nOOrR4kFp4appyOGhhkgc9xcAxoBrF8mxiykGSOwZLu+Wqt89HUb3nBiO
qF7JWxW/ptjkkH8E0gl6TqMEaMEy4zh+SQ5ucVfk/di3XxsI0xE6KDb13pV2ypP5HEcb2b9gm90s
59o0C33Uu7PxHYKv/VM+LvpssZDZrpgRsuYn28as/iRzypZP4gOEEqi/0YoP3TG5A3ozu4HTbdFk
8T6TYtI6Gh55vuz+T4TIUgY6T6yhFKxqodtUlbmTa3bf1pqGr37OjbwsjEPbAizYaVFIPKv+qFUr
+d90Wev4DbN27Y8beu3ticQRj96Ipby+TIPq5gfRpv1e5VtD9LOCjQOGSLAhEfZT2AxqFf7Q7bhK
XQFHWbVXoyO7T0tuBS47FPeInJfakkFhj0t4NhYcbdwG3AWpjxg6GBDU5CRTl+mT52JKqqxpor7S
hJv6S2XGARFhngzTzTRTQ0WBFBJvwDPNFpQ1ELJMfJ/GbbI9xprAln43DRdv3lB4tfG4b5a3iI0c
r11OIlA526zp4Iucsh34Ksr/fm/UOEYeIGA6K2wdZd/hC9LEzg/YR+Nn+ebO9vJhQgS3eUNnSqUp
kg419AKbvm4BuUN/VwI5AzbNSqSjZuwwk5qaElEpa//Z9aCWDFe91nMQgGTw4n0YHDT2MXdzYMD+
CG5vVuaKjeQTBmRBsUoueYqSmGebgniHEAP8M9rmYbvrPU7DfymZ3Xakea/iEq2c9ZdolEuHdkiu
V4F+2S0Fi/WwXbhyvB3LIRuwfnYg8S0V43G8niIb9vQem+o8fSdMmJUUq6rj7QWuyt0ylM7C2Oaa
RNN3WOZgTRY+e4dW25VDrTostFnogR6jPUxAalmwL3ucaFazh4ZJ4Z5i2oUOPKfUNgo8IQanOFts
2vTyKND95HeQp8kFLYqyS3dMB912GndV3ALp4OOg0xH4dz+762a8kAVaatYeSBdPBL/YsogDhHIr
3sRvEAOBCpk1h9SLxZxUoiIgsWxaJJokAxuQ5htB3Szmu4LKsaXPrduNvd+WjCQX2FasO4ACPaGL
0L0YqqVOW3YBlZHNB8AK8596Hxi/oEUdyA1hXXY59vvoO9zjcDu+1GZvpkpSsCFfY0sl+wpDGvES
bVhET6Y1bXI1Uesj5JIEGs5UpD1AkjbuxOPEVgZMbonW9MAYk1U8xewEP7SlP+44BrDGxxYcS+oh
Ns1Jtuk2lSklTQYRn+3bh5GkyweoGpgr6w6IRzU0dsqOAZvt+jBIN+K0DyvmSpC1EldEXTbszzXi
3OMD0tc5lhtAMKbDGmom3iBqXdU530nT/ln2BHhDn0DNW9Q4ost/BAIuehy7tF5e+hxDwHsex9n+
2sR7Gh/lhsH5jOg6iG0gejJIStEJG9DZJwsI+sRnQF3hgBHhlp8FKZndwvIB0Glfb1DEsbhqNGnr
Y5ao7Tpw7+2ZwXXKnlqoMIdHAF3z49gG2R+UT2NxtBKucUdccJGtkg0eLwiS3zkprUUr3BRuVMJV
+czJ9kevJusP2B2DYYLOYFwwwvF0/gcgqu+OaGIWX0Aix/R9vaD4nRqdu/hh7CJOPvwYifyjT3tx
TsYVgCpANXnIcwkCjA9MJleJa6Qu+1m3edX5MYW4zs97B3wAqXQnrJEiXcDwaNC3uc2ww9nGKEO9
nldfbQNqxmfmYFf+wR2K4w9YZ2J4LcacN3DowPTUVyYwqDUboZIfqsUdf6jhxfWywp8E/YZQm3sG
O70fP0jeph8YWjCD+GYB2ClqpujNTYOs/yFFyNfvXMjt19zCTOGweumGuxUbqW/mPPYw94vPMwDY
W8bltV7RZt/3KecWbUI96nefDcA5EjpI+p45GUxSiD7USVqolkXrr74JfDy1selr+EOQxp0SwP//
VhYYal6897Yu4KnhZyxbwG2dC3Bw1OMqmvlhxd91hVMsgO2BGPknpzOA/ApudC9yHrCU2er1rMOS
3wgiz55pvDr2TB3F7oCmGwcWms1pf4Gqdp8Au+TsrxXNfsfDKq4D4enPDMPyMd18OCYNQDs4hgI/
po0wxSIsdgwxDNOmFBz/RDh7xYoBLi1h7h84pELHDP+vWrKdV8YGCJudQsLozsB9093M7tzABFDK
2D+PYCL8tyYsB0ch0viLYBrdGiUUUofX4U3XAXoMqGL/JtI3F2qwnDL1/l/tw3ZACJZ2RWZE/Zet
vP3Z+qw/Rvm0YCBx+zFqWnrNGsAsxY6b96Hngi3YIg0pO8JYabuPEsLOWlPYd4UpQVwhJLKlFKL+
hccZ/exqMdRAaZAZ7TR8qT3dQa1pTDz/SxuNROx0X/U7WZfhcVSzvyN5hpGqGZPBHyM6bx0uBmlo
KfmI3VwiEakLgnQSDiJPyQXs7vRM6NaeaMvMXZNNClq7dPhhpt0dWyemQ9fi2xQddMEt0OGEdVh7
+f0chYH3JSBkAs9Q2d8Gq0D+omN36vQKqAWef9PBjWyqEnQusojXHZOGGTAOrLONHlPTkwcC5cEV
8Gd8CPQbJFv2+DVZhvaAa4XfDzSOAXh1TPzphgyDazoFcozjoT4iBSZ7zfe2fexNBgNKSvNqYL7P
i2Rx+2XOY39olRIHRB1qOHfKlJWL1llXkInB8XdciEB53UIPBwXBEuR02O4ujAN0nxvenS8rFyjb
WsBxAmNaIWCveBglBShYe/6CITn90XSyFRVKglKlyJL4KY0azot4M/nvNoKtHJbUG6a6oJQq5t7z
AvOERk6U2JqqB83odREz2bDZo+OviEXhAfuD+qfofHrudm6eBtjrrYcJdotVPy17NXfBnnwWkQfE
u+l/FCuLoxnxnL1xuDU5GmeMnSnbzsD4KbhXDlAE9rsM5viFWeUOSMrA9x0+Rmq94fJGCGfMqTx1
8ZK/JYrQeza0FkptJUOZxxuPvwNNgUPqPgURVkH+Cwle6qoN6U7Xucnzn4EH81B32Lc1/ZBfaBTi
sajRpF9r8AIPAVZ3F7nDXxlep9jWKrjVlf3YyoeN5vF/gOQbXc5jLv9wJbsS5MFQLZg67iMe2yeO
ieVHk4wwxo/gDsEg32mZClXWxd+yKKB9STHA5P/aI7hyK4K2aF0SBvP8iOTNexeN7GZa3k/F3GTb
tc7zcG4mvWG3gCv/uWZx9EqYy+2R1yN2rDD4n7DOUW45AXv7BlvpiFbGjvODRR92Wobe3baMjc+u
S1ugwVinxhSGJc60D8kCWv6Ku+AujX0KcmK730f7DpYTUF6a4i3sVIsOeGQdIHwVHzuedlsxI2Wl
HIIZ7i2f1+Nm/Q9pwTgmAGMwLRh+ziDsftp3+UuGzYOM1sD5u5vSu8hBVd87vpWgLSyHFYu/OyKS
tTS4X6/dprAf3qOPBf/MocekQpA19bWj6f4cQTIqWyhSoUSsh2Oc7kjIhcalmLnNTnCMxBI8Ugh9
Jk0Y7yaVz0cFNeZt3dwAUMXWlzj17J+vdXSDRvO7150z9xXcQi6r7ggW/ZwcRL83d/O60W+7pPUp
8G67ZbmgwHSGhKuCjJ2uspTEBSZPVtl8GK8+H7OPqcUmHJqe+QT4W5xgPzo/ZXr3ZxGJFrPaPqAZ
Esvr2CDMd5YbNkZ724S/ORPrUYDZXgauXakxnZb5isyMlAnIn2cZnaJtMgXJRYwrljQAwcL4Lx7X
Vx6QQbKm8XhsgNa/SRV4MUkgugUKYY3tOtBUOssXiov2SCjW7sWeN3F7A4A3IZ+FdGPzoGGAlD7h
6p7NEe6nPyxmYhkqGOk1y10yDy1+6W3vIKMv+rVJJDugk0rp2QO6y36kpAv7ncxIWG+kT3z0w6so
jMely7YpxlK29vJlzBdfPzDkLmG+h3RdbucN9X5RFXaCgSC5dwQEVe0aVEwApzLJ3VBAeKxhG52n
sv/DDdrLn7CO3cJhTrlF5WtowCPiLTgOLbCJuzlfAWCgaUcs6RWDjG8f8BkM9LBbxOkmIG/UqMHF
bPMlvuceDoHvCQOSdAk+8ujwp02n7SlMuumesyiR3T+k3UPBSDI9I6drwWZK/cbUpCwr4jCPG97w
Fraq2zJN8Vo0EhYx7yBlqOyuBvFkP1PowfP7Bi4VHS5/a1n/UOc17952EhLzN29WOfxNxDaqtogF
Ttk/nWxsQBfvkP1yFNuc0covO2HIvqDIOHFTMGMHosHWq1PGRTqfdNeZHiaHgCK7cmxR1McSWd52
P22YZIbnZq+dvxsFcRoEAtrU97NsTPMf3Hjn5LcD8dVEAKfVWL9o24IxVmiteIIRrHF59D1s9/nv
AVsAv57QSoUFpCQCj+9Hknjs0IA0Ez+eLMIDDFA8Va8/I+qX/gHvaj+ddsQKBHDeDZaRKdBV8UcY
BgfdQVO8zwMSH2TJ0lSTjymyA/Z/IQ5rBHX+6PtfwLAmXAbIRIIP/pTD0/1Ek2lazjEucvMu/Iw0
44siCQZOq1ajz3gCiIGp4i7ybISeaRynP7C+s8PF12gy2yLCrDR9MqWH/JqOcbR/wHM0nh/o6Bd1
wIuBx1qCV4q3nwv8QVdjgtGr6iB1d5eM+C55H+cYlanoZariv0Tsc/uOkzhur5CdfafAyzpL5wuF
mQdoChkCwIBK8yDy/wKWXcP7uK1tX6ULprBnuetsaku6Z5hLIow25tTnwqmDiLKgn2qDIPAndDlk
AEYgJgqCB9s43dGM8VVh54gkjsetx3ryIfdGTfDW46tZ7PfgitQgpsgqP+hea3vQNek1yvwW0acE
a5oxL7D5ZPk9rHmCOToGL/tjMyKqFlXa9Nn6MGXpmKoC3e4eoT1Rdd+eO7tk4fe2Ad1Fl55bH79F
Vo7rqUlcDkoztm7ZfvS6kfUpJDrvAAhEcHp+h1Wj0KCppEl/GRvmN2yG18W9C07UYMpIZETq82Ad
esa2D2K51C3LWcH2FJYjDeYP84wljQEkOvGhZtj1pVhRTIAX+07Tg4W2zKY3tRIn3AMeIEh6R9vA
rTw5pnmr/Gc0BBiXFE28sHE9ApLagGKMexb3P5vGqg68203ihHahlvIR3bV1AbwUlqHTYY3MBuxg
bU9Mh0q9S5zYFDgLBk9QKkYDjkxjOnhbAYBa+aMSAtD6GbQ7g5XBzrp8tpXcxEpCgZU7X7uDy5OV
v8ENZRiATczJ2n+YCMSnJyAq8/TczV3N/wI6Fttr2rcsfW9iHJM3E9Y+fuEEYz5OdQPPwC84vNfe
g9M5WABd8GvwnFUkzRZ+78zm5bVvep5d42Rvp2diVvhvqtE37qCUVROW84TUpOy1We19aHnoHnIK
lspznRrnP8Nqmg5bYJtg0b0OHHtlu8AJZEhJvr3tCuKy8pvwnV6bJtnJHx5/611OAOz7HGv+Osyg
dqgIvDBOV3OaWJsmR4pgX/clrEs6LKhEndxPdb+B+mGYTd12BmFFCpTijKR1sSA5KgaAitX0XM7G
frNiFMZgwHg7+GcX0C+S9SEgtEvLRw2pSn+16bzyj2kGBFMkfgjjYVqXxR3gcar1QfeBXMGKIC+d
akCVETN4YlUbR/7nEC2gJ3kHDP6gHeamOtrlK8PeHQFjYcDGWLQvkUTFAQ5LqcMeR8cYCcE11Pff
SMk5wTkN8Jxdk/7O4T2finWBAPICPIyp+0A5wJtlm9gIYLWmS5UFBzKipyYCLK5kmuKiAET2NFN4
89wEwH/xZAagFFuZWAROyEeMUfk8XOEpmAVEjxkSdlIioCyL3qmT/ssovGfYiCzg5d0ibBvAqNk3
NVagU7m6iPIWUxX9fk9VuSGm68rHZseUoTDeI6i4IyCiZIhuKInA74gBQ2d/NiUkeQbgmTRHBf7X
p1AwvXmUWEKPmHKFcRU4HBrcwDmgYUTWFKXYQtYURJBihNrYoGCmbYwyprzLf4q06fd3LO+AANsA
EVkShNveZMzMTyRvjk9CCvxMmG1yd+v2XPPT/9SdR5PcyJal/8qzWg+qoR1o6+oFEAgdqQWTG1gy
BTQcWv36+YKsfo/MYRWn22YzZrVhkZkhALhfv/ec7xj4AJMLVKgi84eSt7NZDPb1TZaK2jpmNp/H
46Dc2jdxqSmzFxZLq25N9hmmZEnLqSbKx/FTpZhhfsrqUHtsco6cfpS2Su2letjrlxrHq/xYN7FZ
XknVEOkG6kWDIKNAsXARurERoshKZPWakWhCO3kCDLaVdZLh3q5rTkJMnKt8I7rIsq+UCTGqb9Vi
RN/EhElWK2mR9OJ3hVVAOqGMZxHOLPvWrIT6xKC/SGnSVHbo5WPWQ7FTsA15fRlpyaqx6pBzhr3M
t6Yja+kvwlgyP6T3Z3szd6m6m93QekyFCTAuNhUanwpOAmVtsZjDfa214VMpWvpOcYXkSHh2O8dZ
5rVFaumbXk5yvM0gPEYe509g+Sa7p7KOMdqLa6t0YmVDmcrzmkxpOARLYiRflmWaqoDedqh6FnAG
dVvmXbW8sGyloW+bfOKg6WJ6BUB/NT2IMkK9T6Fs+f/KXBdPbHttFoQWz02uFggkkCmrKCeZSSJt
jNt+8VUmMm7AtjGJFYEc/bsd1p154qplHD/SNH41c40MEKSGUe2ntpXp/tgMc+mzvIW0RQp6fz7H
7Cbdz67Vi/dprPVDb8eCfaVMmJsg3Z7ta2dgNVzV5qjHK4ehzHCwJnuKVq2k6RTIOTEPJglSDFgz
ubA71u258jZUW6KO0bPa8fNyKUbeMH38ndBye/IEp6r2jo1HT1dxY+fmZdWgRvJzaiOm3gU/oCKb
aY27peU85Rd6MUZbSyrqFyeX7RN7gaGtzRxppw9kvM8Co4uqQz+hE17JTplynwGOe4mMrlC8UVvS
t74SsvCyuJrdqwXl4yvxgRx+hN2C//U7SyKyVQuHJKPYFaQVyKFVEdPR91FvjALEAe1Zq0aiqzUq
4b75CDHu2Ov2rOJkYPkLzCUczlV7p5mrJHHbz+w4abqmj2wir7MV/TWeCHxEQTq2drrpOxryPoAw
Nz80pMPA3hmxQqyiqFf0oBjHpSF9Y24OkKwGudMiZf7SlCZlwDzXnMg4iC/xJWt8Hu2lFrO1jZpe
iBVahbSnvGJMz/0iyulSQTHo+IWSoZYjn3g4uRyc7GLVxGmzfI5FZl5DT4/f7Gii3ebVOAALX8Pw
1T33TEydM5eSmL+JxDb8pf2Abo0Ioai5GzJXtfch7XeGZkuh+E3aigE9jGPYt3hHGURKY45LwiBr
Z6mmJ2ViX/IUV4bt7EV20obHqWrr6mGq8Zc61MyGOwZaQU954ujK7Jepd0fDO/UsNmMG92ZIOVx6
aM97fJ2j2svaDcrJtOOn1upnfFtSk1pSg3FjeabDEiF7C4mKFIOirRojzoZ59b+A6rsMsIWzQVGf
+2wRC9pZXaBiicj+rrv6rjSIGbLmvr/uZkUNijhhcN0qVkDKDnp8Sh1USUp1Nc7VZ3VyujXjmf5G
zWz3QHd3eBpD3b3KR1XLPHUZ6OVkahZEla2t61qft8iByutISeOthujHi6p88Oi7275l5fMtQpHm
2KNQubabzvKVFrVMkhbM7WXVGwR4VOcGrjS3dKOqBwzs1e0wFMMqjnpxqClqDC9HNkGrl+5HPk4j
zfCkeUBf1RNANLZEEdrF1hiq8N5comjtqFqJcNicvYFji9c1Fu0Oacb7RVBnaFElH3LVrR8jJZu8
2oy0igGbnBH0GjRKpZH5+aAp/uTQWBNWbPttmDWop6fTgv/G40y8rEI6flcmmR53NXJOcJFJ+Auv
71fP8M9sP8aPnjebgrqQZZsH3Tra4u7bumv9QQ102zcDfUPx7ZkexsxNthr88KAfnC32vsB8qXyW
GoDcv3A2ne01P3sbH8xkVm4MExOPPAijT6rDnRgfBlR6f+/p+Ssjo/rBXi6JFHHDRIi1xoIX2MhJ
iQ6VCQpOQo+9mJHbI0pWbedoNVbhmOWqKvEgj6AspScQG2+7DEEXYO1fv6ez4exnn/iDEY38CJLV
ZxyB7tjo7TrvHDO+kuzUdFV1zlIe7ebF2oKMB+M9dJHofQQLsesz4pX9L76Zn7udjI+k4WhauilR
GrGWbIv5Kont6SRCpNwURuYW3ajt7P7+Gvz8AhtfDVDfWfqaup1b0zDs9ULLTtyC10yLlVYgQthm
iWQ4+vcv83OHnOF+8K4zQq/dYtStNeMCHR2QVgY1c8v/4Yc4f43ffYiqsYYWUqW1HkSBHkHjoB8V
nqh+FT7wV1/SB/NZV0d1UUUhXCM6Dh5OmV3opheAaH/Fqvurr+f8/7/7AJ2mdQgZbWvtmHWAFxTl
NPbqX9xMf/XLPywl4cTk1OIQv46QAXhOM7D8xTRk/2dX9sMKoWeVgSqX70ZfCtsTHc3PdpG3f//L
f24MN9wPC4TdaMUIBoDbJqYn+9qWybnosmfQrMwE6JBUPeZxOlKdVV38/Uv+1bf14fl3rKnuR1Fg
lNYmTCv9bB560Rs3f//btfOX/n8uL6Tt/XilRTob9jBH5rpPw1oErVq70icfy8pe7aKk4glrJ+qQ
NlatfslYbkmftHZRw5Wtp0Z0iM20iu5Ms26SFbPGUYm+XcZ/e5n+PXqTV9/eQvuf/8GfX2Q1N0nE
rPbHP/7nnSz47z/OP/PPf/Phn2ze5MVz8dZ+/Ec//Ay/98/XXT13zz/8ISi7pJuv+7dmvnlr+7z7
+vt5h+d/+X/7l/94+/pb7ubq7Y/fnl+LpFzRj2iSl+63P/9q9/rHb5qqUfGfsUT/9v2L/Pkvzp/i
j99Wz8Vz+Y/n8vUfwIN//sNvz233x29C/93FE66i8LdoSJjnvPDx7evfqL8z+bUpKzQTASkzjN/+
UUpOPH/8pqu/8zf04W2bKSECa95LK/s//wq1Dgs8OQS2RkiH+dt/vckfrtW/rt0/yr64wobTtX/8
5v54V/GeHBpAuq3xn0lj8uOGWjVKTcHNaElLk/de2BeisTaV7d6lIamDaFuCfBa4R5XwLon062qx
n0QTbXr3M1OA3KPHewDZ+wCOZVMl1lpTlCA9Lmmz70bLn0QOrXU4xSMdXN3YnBHl1WJtkKhu0b26
mRIQnXLArGn3Dn5gJcDKs3KXxUfjtTUZ2ma2QfVnXVg2c+0aPkqoXZjS0+3oyxTF67lyAyc/e5+q
22UKg5BygJvczzg45d2XJb+dI0a9xbLhtLZGbnISTJ7oqx+p7C9Kc3qomEpXXXnFwCao5nmTsyQh
Vl9h571b5txZOaF519rRthnTy4Jy2mPbwJlLb53W+eClUX7Nlr41qjb16fB87hr3jrrnE7XG5EWq
ucFKsKuVLAAd96J0xqquiiOz4+C7u+/PC/v9hfzqpP/X8vDnhRT0zQ1uKO6c8+r03YYwF9QeqLbM
IK9R/pS2V4jiGI31pTXPl6JhHY/jDHmQCBD2+ANX5+/fwFdc3A9vgGMOU3jVJi6G2b71YUtNmIZJ
V0/CAHXJUlXJ0emb9aTmmHhmywoyOs5mmNmbPlyu0np5GMrEOEIiUnaFbSSe8N5mo2vWi93YPrEn
yVpoYRGEpA5MOda/Osv8s3JgB17BOzdvfNPKi9WmHFFzsIOzT9EZH1E6e1NunzUi1jZ0jQOJYakX
C1Qqfau/zCMpeiP5v72abJY20Xyev0eDI3+Ix9dJ+0NZx/Vewpn9hmL9f71MnpKXhg7He/dxnfxh
af3/aDEVrmroZ9zUX6+lmz59bp5/WIL/+VN/LqLm70j+WCSZAAiHm4Kb69siaju/ay4nYUe1XNXR
1TPc/L8WUfN3oYGSc88L6flneBP/WkTxJZ2fFFNHbeFyvvhvLKI/Fnnc7LyC46rgBlnphSY+FADc
9IPd5pMIOitGrrks8/zozpW+IpYmXX33zfzkOf+xvj+/lmObutBtV9g6H+7Da7U8f+nI4x3MYy2/
KPUk1xU2B+aaHcnfUVH9Crj0lcny/XN9fkWb7x5vkuoamvPhuXaLJXP6LLTRnEysfHSb89jHNl2M
XimMctWLQTymkVtsYiO1NA+1pxF55WxoG+aVyQ5Ze3TQaiyreRmpF0o2ygx1fVb9grv4oUD69tVw
wU3L4lZgJfywAmIqyuZxQosfCsU92QyfNw5jDh0duAByg147x247TBuhNu3noVkml3a3Jm6ivs/u
S2Z89BSWX8XM6eeX/fj9CcNQBRINgzvxQ7kr3JqpkDvbQc+ec+rGHAXlqMv43R675DDqirs3ymw4
qFk63hcIhFZjJJxtPJni7EwvLucpPjD722FzvE61SO5DN8wO4UCchWcmbvaqmJwvDD2tt7nU5Zc+
Onta57r6VQX6lRzy8aM4gudGNwyT2uXMvvhuj3GSZUTaZFhB1efxsTnDFxRiUfe5FocPci7Fta3m
dUFPum9ukP2Nr6U9SvrVRUmEJqiP23yMj2qLg7USOXoJWjSoMp4VN0/wTmjbSE0vZRPtMIo3gVoa
05q5jgp2TSSnpVkK34jxV5u4lOLiPjUt7S4z0m1XJlvMTZ2XtjTOEPI0Hnnv+1RX/a4Ka79FT+kp
tnNolmTd07l1r4faeSQMFodGT1ybDLvbvrEP81DuHae4TRds7H2xCbGx9xCQkOMFidl7c6ZemN1y
WyY3WJjzvVrhXa7DQ16y45Rjd9kl6qcWWoRvJnrhufMLfih4Du2oenMhcRFy0bzIWB7oYB1i116r
+K6EML8gX35lOLsalvgurdtDW7XnneloyGSNYZT+Uh+vK7Vt/Vw17utxerVH6ovRsOJVrWXHZQlv
sLkWXlyw9adCCAS0DqMWOrQno+9dxi1tksXo1YzqYNn1curwLqC4M3T1oHFUmLzsbA/xymiyfpWj
el7uPz4DgpIApSGGFhhgH9aQShRtZrWzFWiwNy4ls2ZUu6N6dHRnYxRT4yNfVW5dico2OPei26Bv
8vEd2V7zZaqL4Z5movKKSiHDIW9GAbNUC/kbUXsrJTSqKxnLdjsMo/zEzDw3ICsU86vbj9ptX4Xy
4ObITjTSr4/qMjeb3iwoOMAEWIEwI+fAWJ5BY2+rv3pgfvLosw6dtz9M6RYLwI/PC3bPahDnR9+o
3flkZXBh/VRXzF3FFnalzKAZau1sh9Ly5VpPmuZYuMtUeUgrKpLRTec+H1oEkRhWvvy3txHnvJfo
XAsbi8OH/gRCuGLIrdEKRmCsvtHId/Dcu1qldz9O0S9W5p98DY7p6roLqdTR2Ll+/BpkrNujM3fA
M+dWfIqaRgQzoPRfND5/sjP+8CofFqfcSVEdGA2VppEkbypF1rFtEX+dS1V0m8QArf/+O9TOe+2H
5dBxXcZa1BDnU9SHL5E7NK0qvbaC0jL0w+RkeeVZbZ/uG0a0D440Kxx1o4ObQi/UTwzSyyty15vV
f/9tuBwgXQojy4JE8vHrVUarqmNKbCUKGUpM9oNudQK7jlv4i4tSGw9YtMrtfvAYIN1n3fCrd3Bu
qnz/RWAGpZayLIf9TVedjykQTDk1Z85TO8gXa6ba7lsmYB2oTLZThyoIqYRL2x3ozmBck7IK0YfM
tXDt9k75qzTLj8UYB1rLJESM8zsKUtU4H3i/26MWE/ZJb3OLxVGeBTa2YzhYdBBjrTJ+ceT5eMdR
ZtjnXZ3l0XZx+n64/mindKzcCmrc3MbPlKdih+p6PDF4JtVbwFX9xZU2v/7K779pOgisKNR9rKK4
bT5+06PeWXqhjWGQY7wGN2yOvhtO4ycF1EaL8D2MGJphOmMpnfE3Nv0h6rpmlc2knWnzJDbUFnmg
6iDq0VWOdMMb9bKN3dYnUGU54M7B8OG6Z08/sSqEm87qgMrStf1ZyZMXvcrLR9ytDp4ipQu0RTP3
YeTODzMyWE9VNEQ+NBwKfSX1pT6N3Ri/8g3FFx0s0LeiM8yn0MQMUifWWzeo84urWMSj62Hh54td
bKpzggQmYGlSHKCyQvU4bFKYAQHku8KvYyO/WCyzhBMWYyKe7LBHXVHzTlJz8ZLBie9gnrZYRbGA
FQUKWCb02qqrCjPzO+Zdu26pEbYyK9MlGq1Z3Ms2zhQvy7Rk8M4eo8ibRJru1ZzhU2XY07tI5mCC
iDG5br2bp3alEsLOLJlCFLiGzNajOc9H1YoljIluOIV6rT3UaWpcD8msWj72o/7FhE65cx0DCXur
6kcKhh5iLVrGIasY6yda2K5caTkXqVMkWw1g/VUHbP61bJf2knkKU/xKzbKLaAnbbZUjMKOBraNr
c7RPJZqCx1JvJ2s9duZ8U+fZcKVkZ3zjFKmxxdy4nhkwD+p9Av/i2gjn/r7SURqUcGLu5gWFXiWV
7EKp6mgLrUDBTNMkF30KihJDsLrSsCpukGVXF2g1+iAb4V72+ICflVBrdhZxEad8Qa2Sa7nl4Ug2
Pk99Efngx+CzRkoOWWPpn1AzlQz2s3A/pCKjqMrkS4My7k7HHPYOvad+yB25msphRLDSKY+9Pdan
pQqzWxTPUJwYSb5Mcy8hdCEQdNGEm0xXzAhWhKKizB018VbipT6EEcivMBp1b+xaxIyIxDIAXIVz
ikO7v2+IXSGnb4AFhR/RNxUnPWJ9DVeN29hbdWidnWhlir521nzTjacntzbO4pdy8YRtLIGqxfDQ
OW4crcgpd3kzstxYKO0zXOE+k0/MNqm6jL5iVuFaV6L4dkC0FAzToKwzw3Euw7bKANcoLJGoqk9d
HicEB3QoKiVhOmVlLJeNNKN9K+OWCS8atUPtxtkDp2MAnoulBa7WxevYHUd/YDx9IacoCRhQgwb4
+sK0uh9lHZ9zCJ3On/Fqr/EPzqtZgezlQG67R5Aa7e14Tq6SJcyv4fDk69Fup6MedZ+aPJ1v4jyJ
d9JAwxIOmYO5DXsT6rQJQcmkv4AR7L3RqdNVh1MVoXXbXegK6B4v5Jux1zKyzT3+4Djy6hYNh9cU
obo+I2g2GCGnC0OdND+fE/01wz58PTuh2nh5U0eHghV3DtC3i12aRmiXs9nymWqnqwWBp9/haQxq
VSdsN6ncizaehtNQAMVYocdrL2NtqnA75MyM74ZKaXm5Lta3GJnLiwh7z6bTRxjko7Hofp/Z427i
SKv7U03rUh1661UaCs8P43O8OVZ3pOUIbakxn2sk4E8kUPWXmaI22Es08RS7arMFR5M8ROiY6W2x
xCEjHYdVryvJwbC0bu1OzoIFpYqfXU1J93mOuBIJRLifQP9sEAeZR12VZ32upuQHIsgVvFu4SMAn
gJy2lbm9czpR+rai4aOFAYYANjJu7ChzDhVat8NM7tMzOluYV+WU7ZPKqj9Noseop+fazTCxCyiZ
ZZxbcCmC7S75jDxp4Q5tSMYjaP22XSp3V+RmeNFqjjzpYhgey66MPllkkkEOs9onJNugqwywezhB
dHlVRMZ4nEhuC9hQOLBpHOoagrZPTj1uWkebWOiHBUeFPCWDWm2wWCUHgtBRSsO9CA+D5igbF3QN
58KK0rCUw5B4GNwYmuaITNNoNF8YJivHzGxkcMYAHhcN3SWrPH3isVf1OxGjwI1LWrHKhPPXrTNj
UxQqlolBynIvWpXBlSKMfNoxozzHn0VZ+VR2S8lnz5dXLtaCSVbRugK4gVmd0mhYdqUDP7B0dOQ/
2fCoVErnM+00TpMRCRyReVPeEkqkoRmMM7RwiXgfjEG9Q37b7eaoqnClOwJ3QSrZC7NUvZcZ0veu
a6N7zgm25ml2QxY8jxDa9XZoMOu64YNohHbTICA5QmIVeyUsw9OE5fCV/HUVJkkdx3djuURXimpa
b5iP3Rcnicu9PilxIImXO2iho6waxOhs7Za9XLTZuDzhxJ6fDRwN145KkIvX2cp4gtVhYwefFpxa
1hBMXK0j+gjQBKmhVADgnGFjlmb3ThKrvUtcp92aylkhIhaD0KSojE5I85t1qWLj5OgSnsLCHHPP
1Ef1wLOkeuGomKVvtTpy8FpEm7k20AqXGfUJQ1ZyqVAYN0+pkZQPgwN0AN6LrNEKWArXFjG1dTv2
BN1kaqJcoE8d1moxFvTnw4YAn1CxnsyylGtMH/LTHJbZHmwEXXo1Ga6WJnI3VtEJFPdOwYu6S2oE
rAOgyXIy0C4nhCHmakGntuc8pq/B7+RILqNx1+kJZsixGNJdJLp+bRsW8ZSqLgA5mP2Ish6UVnLM
nHxaJxY4SEkNuzfLMZ9hSCj1zTRlxQspPXJTKn383tlF/yBCJp1eGCugK3L0lCAtMqyIEivke4NI
UG4y7LtHkevstY5Vnrqmim9B8UALIs5gn6cxTZJ4QOqJEKqHQU3+bFrQUqEb4ox6f8VrwSei85Xd
TIvKDd2MqrEFxDO+ZfXSPtOrLyEx9tBDqkpsE6dG7NhmdcoBWZ9QsJdya7YjF8kK3SbIk3l80KiY
A6PiGuJtQN6tixBALEa8z5WqV5eqbvI5kMxeFfmQBQSGps3alsv4OqkM8TxQGsk76KJ+veS9/nkx
K5Q1qJkEZJaiZ2qSidK9ifS48ueFNHBcgwPuxGaul5VpmIDykrxbpy7aIsCeKOJceCu9p0wC1ZOW
FOYnZLXNQ94JuDTSGs4PcZ7cSSpfLAcDSp+EUvi9Y9T8GelwfbWEtbk5W9Aho/aN3FmYJk5MJUgG
UbH63umL7N4latWNCw8DHqhp3aSF4zxDB+s2Kib/W1M3pmDEQvCWg2NYAU0RV3WbFe8cs/SLHrkv
66YaorzKo5d+UpTPRSTj234saosNU9P3S41iDhm4ey+WrrurlEY1WNSnGtecYq5ygLXbeBin+xHK
EQSx1DTXTqKyGIxDthrnst4ZZUy0duQsx7xLogttiepr6Z7FwUJdCKOgfmHYJtqnKoeCis7IeUFI
RxSZGCYJoDB0EL8NJvQlcy53NeKU1lP7OLkcSC55yCBZvk44IPdIPNQrp9fjq1lFbg7iYV619uxE
O9ZE90A7U32vnDMzbUkBFxvcWdexwnwNUdo4D9Gq0U0kc1iQS8YxCo8ILuiieapTU9UCQ8WN4sFS
Vd0V1Vt632sW5h7qWzy1YNDh/RQUr1ptDJdcbPdx1B2uoRrhqXIyLJUHZ1H10yjn8xIanuEPuRE7
p9HOls9qHBXFfjSZIAax1qXj2gI6gpWpS6d1IYziEUrD3HtyKiRSsaR+yYsiLANQsaW6cWqOuivC
T6njHAPrcOAMBh1II8brlJO7q66UZe7rwwDzQ2dBCOsbWgPfKewVd26WvTsnUJOXUBPzKp9BBpyz
MRXl8nvhPT+XPSRKgiC8GGTneItdp9JXQux5YLOwZcF807ZdPdbVCskkhdc3Zb4iKi2I3RoaEk5o
kV190+jbiWUzgojEqsbVch9CJL9Q3HS+y9Wpu8L/0QejotreWAvXS7Hq0KXn5AVL1S6nYyPD5mbg
SkE5LGGVAb5fsJWOg3Fkkrg86mdKDooZ+9RhUUEmPGgWWAXNQKKqAXho2jxvvO+dAJYTzRd1Nk9U
hKqU+8Ea1GMjwkJs2UkR8gI8ri6VxIwvB9eonxy1pZIXqCS/pGkD/hjcQfmI5RPjrIhLZ9fJIbpF
BzxdLhiBvXZaMkKD4RDft2giOOEk0X3Uc8fRxoLLYCfydupS1FCxMVvPhF5qqxJwkjG2hHgMyRRQ
orhrVZNPol6wsZrdtBkBHwI6c9340nAH923qJ9AKnGH3vdNFV9juGW/iRLQqT2+mfDsDOdnBMtSD
Zm6R0PZcqGMft/Iey9+wxSRp3Ms67Sh/2dbey9x8FlDd9qlZW19sXVRB62CxGkfZbaGEZduZ3MYr
FJS4yExYci4+2jy5wTPL1knZx5zTbJahCAiBYrGchuXkkrD1hRjD8VkFBLPN62UI0HCgUZzHwi/a
Jtrrs7BxRqt4s9Uw9F2iZzn4zvXRcSv3qMNxeqsXI4k8W9embWL00VooXbUuC9VNvY7C/aXLK7mf
W72AeSeLL3TaQ5gjS4ti8wyL/pKnCYu8yVDDvVHHZFjA/CSTgQZXxdYyoWbwXBOHTVZPMKJ1IGxO
HBaPjoscLjPGfj2T6OXBCi05UNldeeP0Gt4JIgkG2IEygtVYdgOWH6VDNpvXQwTQVEbvwkxjX++1
/EqthfHJoQ7bt8gqPUdLeIxyJQ2ccb40I/k6uNa2t01npc4ZLIcRM7mn4sXz1VbU+6hwOShhmGNa
XFFHhCYq5M4FS2ph9lZa/lnpzJ8NZ5YeB8gmYCtTNli/B1+Z4Ft1OVwxb2Tr5n7vM+OihA70XjTO
ApMTHhr3vH7XTQQSYJ+kmjecxTdE2G0ACSLoAbBBJmyBnZSmvWGg4BtcKuqh7lc4VQXVF9SMQOey
+3NVK3eGw57u16HTnJLkDDh3DAO8NpYMjMbKZQmdY40OE0NjVsWPADWtwtMspkIk2ZTO7WCLeKeb
acqONKcg+xwweqOWcTmZFqwmdOp+J5TzeaFo75lb2JwayVQcNDs9tJMqDhE3W9C5MxMNfGPQZlwD
yorXIwGB1+qoJjN9Y3I3HJs7v8rDxldzfb4YjVB/bzqV2IeoX24UJRIPDExl6zfh0s+edHJz50Sq
9LuJD7t1B017XXTy5rXExpVB6NJljtXu3sJ2/jmVaYQyOK2wB0v2f08rJJ8mgf3jc+YJ4xV09Ag6
TNHdjzPnrTV8aaBjerHMW8Z+XIO5RZFBxOg4XPSl0A95HAJitzjZjl4/6TwUrjUq10k+pxeYHsI9
WOflFm5xdIXDTuwxK+kWZYoe1gyZdO3+PGLBUwLQu5ZzBN25S80rk7qcGdE/vUUVtZ9flzBcJBr2
27aSJRAQPtNlrFdXojHNu29uoxL3b+vRRNK//MtyZC9FsUHYZK8ZjHxxIms5nFkim4HhzfGrC4nA
zemq6uBGuEWjwvbr3hVFs+EjteZ8WKDk+XoMM13VZR6UahVfQY+zzxtpOtyUxQx+1tIXwrH/aVpy
ehTR3mg73cUSGuYWGUl86mesiXbiptf5KKvHRp85Lo1Gdp4jSGdWODLO6h7yS7gx5GBBcQVxARws
O/F+I25ffEOp0sy+WRnaJRH342YQzLw4i9oo/1N38tPOsu8mTctWHbEJ3hzpyROQPfOd28PhxJ66
lApJbXegtJLx1tJUiEYTXdv16JQJiLVBbyPYq2W1QynXrsdeOXOL8fJGHC3W5jLXFwlzl8+WphjH
RMY0/wRelFWeWF+A/pi3BU3kLzQJzi6rBol39DzbBKbd57Orn5yFSQp+GzRPrReWCaVFneWODi+i
GB84vLl+m8ZL99aL+pwFCC8xrF+izNbGJ6HTNr0Atl+JgMqo3c/6APsS2NdwXjFZqcyoEOV6qs3m
NWFFehqZbp2wTM+rTDBZbEy3x6bvciwauilC0m7io1vhJY619ZDaxpMiVbteN5JuX8/MZVVxsnzo
cW3dOGSjTN7idPGdqxjiRGhX+cmKxuhLY+o9FYes8atNirHqswLNFY3wmPtIlXu4iwL4GoDkoDUx
iASIZ2153aHBoDE8LMvOMQEXfjOOpbpF9ybqK/IfE6O+6rqovQxLWRxy3M4PJXJJ6P8AkySblhxX
VtQnV4M0us/QiEC6Nrh5D7NWaRqanhZzoDukn/pUUTfAzWAWTV2Fp71v4xs8cfJTPbpYYkbaJQnt
aJ8V6C3Vc99wWZToDwwr2inTiQCphq8CHDsbTKzfIxglS1VPW/VLpbIJ1/kc8YnpOqwLeZ4s17lF
cWMr2UH2Y2UfvlnbyvMCWbRReInBo31J0J4eOG+SOvud2w1+sliuFbTeFpx/k04uPLY529n9qNzM
zEUZGg2UBF6aad0+LobiM6jO5QGyMW0SfUpfQjkWRdDaoQLqOEn2oc2OyhIYXSbEYm2IFO/zNa2V
CjtZJ6dkZaV6/ZpG3LerAgQsNUTnAG/66qczC0rbGtypTwEhjoJT8r0+2W2zSWMEud5Xk12CY8zP
kii7/ua0Sy2oqkBPcw7BJlGeN1loZofFwRO+0gmS2mLsgAaCIjnCR5Kmn9DD0tjpq/zOisOJ/Iiu
vuHwxHFzaAbSF77z6dXCLIeVfmZXzwrGLAbQ7OWZAPEyLVj8iUPIJUj7XCLZ7zh6rvpwLFKfw3by
bMG3oy4aHROs59nXx/4JTm4E7nMpM3DGk1MAwyw71x8XPblhtLBsygZ+W7xM/5u881qOHduu7K/o
A7QrYDeAR2UifSaZ9OYFQR4ewrsNj6/vAdZVq25FqxWK6JcOPdcpuoRZe805x+xJ7o3GbadPNJ20
ZrPRbAPcSWWoZxgL5sZFnfCpPUhIG5hcflEw4Vlka8ktX6zNXHoPfZuwxmIRwOFK8zZ5if1sgUVe
UpteqqlUHNh/0oQ5jWFHyLHOlvU4LTtVzqOqL8SFKVs8ExHrQUbnI/dxrIiGOtIyN20IQMtXcWQ/
zC0ZFux9zblvY/eIVG+dJra9u07KkmdHazNulcZxbHX4HhVwnp0S2fSIlbHo1n+GFalbcagV0BIb
It1PZHFctrd1J6x7YtwcAlVLfSkb5lBblX1lnAU8dR4vZe1+kHxBXOw0K/v4z2KNFYN1twsiDZCn
ADWxslK9uZo/s/KQu9EBi2n45NQa6OeMXY3ml142jaS7Heeqj7N3Lno9IJMZ5r+HqS3vS8MR9xmY
SLHWFzJNpxzz+h+JyNYcaGboncSnQEX52izFkQnGOUkaIdecGoh8ZEMfLbTt5F44tnqJh5JaOhda
KS1eugsRQOT7Vnb6gxcuOCVS8JufECU0FZtjblb5xgwdtTW91metl23taRxWAXNhsgogqhzbVA9P
0IR73xOG3FgJOGnEpmzfgf87iZaEFQlioq8ibgTWSK+/GXtjgm6eio80DOWzluZq3zaadxuq+Uuh
u9kroJjq9s+UJubyxcISzs52WhgghhFNL3K21FsxC/07UcPD3GjD/Z/hzWQ08sl36EmpVgWVAfeD
0xvtKZ1K7RoSaxrwS1Ccy9ZLq07tpDN0QBi1XxQet09tSSSTFPccnJoSQ4q9BGhcptGTVqWgnBPb
2pNo5PCuptjewXzSXnoQnDvDacaNUQRvWUmFq176zaAIIkaT8uMyGeWKKgX60ly+/mHqQucRplF/
nybNdM8M2r2mpWyudigZuXRYZ7WfldpYrc3UMlgaN9qOPHF+zYtw2Gl1XX32hL63NWzYNfjBeIu8
Xh2HZg78EXbnloQuR1HC1T0RzHrgPMD68ZRKKa4d93CBLDY3WwFt7pluCzwv1kQmiBt4IkfbTn4I
xejO1EPjZHkw0os8bLaN1nQH6YXys/XSgb6UaFk7JcTVF6ZNYSI8JTEB+WaiHKaddqy3qVhBPT5U
vRbdwlChMcZZHhaZSjnaObb7ISZRbBq9s97GIR/vNJaOvqU8XDpkoYnVprH1DQfCe3E8L/5dDZog
I1dPcu/wrN9ZtZftJmpBlpOStW/cMdlaemucey8Rj3YeujvRY43iqUzH2gzQ746OzObFLsBMDqkx
rzJLys2/zqUGyY7K5I3XefG7R8jzhsGUSdmZCd6MUr7/yNj/r52w/x95XHH3a7qUOE7+c5Prv6mu
+PgVfWT/clUfX7+b6G+hgX98gT/9rp7zh4W3H0eraWBuRe7/d7+rp/+xeDyw/2NghRyH5+Df7a7e
H/hjyYfYFoYEm4fmf9hd5R/S8kzbxSXCP+CI+9+yuxr/HK5xsHpomrQwvbIqh3ar/834UJaqjpgE
o4NrNH3LumzIJSpgOd02GAie2GVYm6opAZlg9lzsaCEqteqLx4IQ/Ia7U//SXeUlPCmzHkRspcts
m7b2vOcZSlpc6ZB+1yW6BAqjNjjQ0Fnz1Zx+Y4z94OKigw1sYrgdqU1ENkjn4bmRZnrvoWnh8qyG
pAzPiy/2wtosvba1PUAN04Qi0WDSZ6WzKR23epWDpwCGT++EU/VevS68JrjERHj2FGjEB6R5QvmV
+GIdGG+BFzirmXjj3maTzYqvH1ZM2/MKPA6gAC9onwcC2voKBdY4djpna9gL1hbxFKusLlN27XO1
loPH2dOVSpDE7pEKs50GIzdbAT5jDA+J7O/1ELgiNTmz4AxvWIcsZFsKXFw4N1M1o3fRP3LK4exc
YafFx5ahFNmJpgUI+tsYAZBtQ83GpOv6Zt+KzD7HuaquLmfQp0JUpt8vFgZIUDHHtCFYh9rUbjDM
Tld3AP+Qz63z1EZVbmLY47vPcbUeeNo3aNRZ/7680s8o9zKCSxoa9x3s5sc8T+ResF26UMVFfkKf
jI5j1hgea+UG5yaZCL7mrbz2jik+QCXK5ygri5thwFEQ1+F0V0a1+mYT1N14MNnio8Ex8cuSLAmT
FeBzr/jK4CK98tQiNUnLjMdK3+rtm4VEbPhOpjdVTi0DzaAPzhTG/c2UU6k66EYMG0tjrK5sVkpH
jo0xz2zHDSPfpOAEFsaMMnXkzDfvBK+Gj5rstEP5Tm0GW3u0sC1C8w6zXcOa0djJPEUtnz3QsFXu
tEdb6PT8NKzv74eiRo/nAguMtdcHmfDTDEfv2o1M9H22Aez2834wtxVSWgoNY+54tQdTeJO3oXeU
BFPgdlpucFdUan5lV2795s8MPweyjrGaTJpsTMQWrCsJXs8yN+xrR6ShPoxujHVy6PTiWdpJekHp
tG4Ws8N9SPHSa9eY+iOAt+TYddZ8mQXjOmQXpEx7yDkY0b9w0udZrF0OHZizLBDr0h36U29NEKkl
lqozEgYtRrrOy7g0Fz/KNOAfymR54thTH+wIwjk/fOVx2KvHu97Sgy3HWwE8huRF4lPIwsjAOvhd
mdOSnh878DK0L+QfouoIXkwM1KssqvoGnxo99Kt8isERJLnXAdREtO+JwcfJPWYZ74PA/Piokx8/
c8o1kXUwwECUL3R7P9KfEPtJBP7LYuUETx5U0F0MhRr/sD31ylck5bONjOPG2ltjO70T2BE3A3Ze
E55UgFch19roXlhJfbE60JxCmslXAjqZwq62cV/+inUmEhOdjaaAaQGd1+IPI5SSK7Qp481VKn+o
AO8/acqycfD2Fn40li/FDr4fv1yc19k3fOHiTYOCl7HPr3P0M6/h/NWYUMKoFxuizykpQcOXkHXe
M7BLv/6kRA9tZRcnqJVxtRWFsyxS58h9c8ym41GghNPvq4hGTIbnZm+Ho3gqGju6trJwP8tRbx/c
3q6yDQoCpAgTEc7Y1FGaXGJP495NvSiEq4zjaNp2OX6Lw2jLntahZsEj0JPij07jvY1zJr7bDnQ2
9jMJDQn1inOnSQ4cvlrRvc2RaX6GAklp+yeiGpxhfF9wR3nbNHLCA2Q32K2gRLIaqxl0EEaxsDvQ
icA20gEvhw9g0JO1KMZ8I6yov9eVHt16YLOiVUuJFq8ZFiynRkEvTqCI3avIKG6sWTXQ51XVbv4K
wC4ynCKb3G07qkII5X4oYCiYkHUgbIlt831GnbcWD+zE9CWXZ7Sqhdm4K2V2ebbJnKyHzZukrbHm
kVZQOqp1HX7vHBK7Nueq2EAZsCwYh5Oc1nw0497Ik7yggaULQK62xXtKK0i+jyPYFbtalnCZB5YD
lGGx/6TgQpjmmyur+a0ajea1q83mGx+Xi9W5dbJ6PVtJ+KyPGk6CJKthDQadsMW56XAirmMUQd6Z
lIlAly5oSL3MXWCY2C9BBC488OGm8KhWTAkL16uBNQUMBfQQBBGO5y0wQM28qbPAonpvNLNDCLjN
282Q83pOHlPp3NZ6NnUYcQq01MEcrBMwFXXoaq28AfOAJd2jnhGNwho81lMV7/uoUc3izhDjFVp+
tNPHvHmmuqj9AvjAkT3FOaMw6WOiXMoKq48hpCOuYyHq0B4ma59fxFgkhME5zWEyPSMZkiqT84JN
ZJ+IDcmkN6jx8z4VFLpxB01rnBymLxy3hjnatY9kxRKdc+JYInhmZhHuzKrNTs3UZRtXWCPaHjJ7
aKnY3BdzxhcjaBJu2nbi6mK9xtOoirXJ9HlImqfSUdgPYmpEUelT1fQbtoJlvGNPN+0LzSmZrT3K
nKcKKW/DS2bwlQamflUBAP9FkME8NS4rExZn4wwWuZBlu2Z3P+8D8DCAQiKLgpueRES9NsfKwgwO
aAt6hFVO75XHEKF1Sf4EL6T+bYPKPGjCK15sO42edavWP0zDyVCRhX4odavdodxyMu0aGkVE0X27
YMcKv3IzFhtg22S0dskvf/Zc38cQ7+6JFb8FnR3B4pflhHROSq+yHx0SM8cZN8FhpKSBGoZx0m5A
4Fo+d2t9C545jlkbZMm10/sE6MlcQfp0THXvoOpQJ8LItw6bhuYJap++ej7Zz5n6IwxxWoH/Ezbk
Yw67hl1EpN5VJnnSQ88HQZRp9jEoIG8YUng+m4oer0I9zGgFTnELvNBJkSOXtQZNC9ZK6ln2JNib
37MHcyB5DtWen7uOeaqb5FY7CsukVcXpro8tqs2ogDsTGy9/Y2xFDSWsYCo2+Wy3J+UaT5ZS3pnK
wPhXnTasp9MMok6tyk869bpolU0z5kLIifHewpd87mQ4UQ44Zu/4nosLLGO5M7ys2XulW3SYPAvv
v7Ahg937Z/+1q3GOdGky427Ayu/+vaxYw2WRMoQ6B+dngiiWYcI1y/AmaEq0CUhSNga3n8mDZdr4
BKmKeST7mU1AdTOnWD8zy/gzv3CSFeEGyyezzc+Ywy6PkOvP8GM6kk7LKpumg5WkMdD55UkBLfxr
yBwNaZg/YEuTLzg7awDuHhfhu5Ex/9qJ1zsUe1Y58ExjenaXaaupxhJBaABNE9tetsozVZ5oFA2u
nmNi7WCkfHCB1qxTJ8d/JAfSpVSaJhs4/T1IU9pO6cjrAI5OmbWhtS8+DJCtflVLFxOcT7WYCFuG
9lnU9ba3able1w11Xvsi6lnB0UBmNrpfFmZ628VM8Rf6NmaIQUEliy8Km9ie8PbEJ0d+SEUC9Q+c
77KXZOA+4G3j8JHSA4Ear4XNIdWF1WDTASbp+LHT2ng1Kos+WHxOWb0d6tqVKzXLBQhRaD43f/qL
7TLJrhbvoYlHjYAMm+BPqp8McKwmLJekDzZEsttszV3F83n5k1RJpJ80buW7vNDKE5V62qcjk3hn
ejPCCjMbg3HuPFILU52qWq93jaEPq6zo6gvXD97lCW684WrySzRC7ucpqg6CcMWG80p6sma6ZMZ+
QdYLdRPAKdvxoUOLtWkXYjb+zuvQeHH4SE5iHM2LGnN2jDpthH5Se/M1VwgclZUZ3U523VIpXuqU
6AyGsu+rEHCmPzm1Dql7NvTvxZgVI+eGjb1G1KUWmZBPyGzc09WxLm09uGCfczAZe2xz/3IAv/5p
m/9rZtr8G0aGg+w/3zg/CY+/hAXoeehIEAzdgWOOM61r0mt7LUzoUbBtAXQ3G7JhRQNQDK9JDuOR
ajAwGD0KwLnj5E4DGK3aW4vP7H2YHHXtArJdrKQq1miZbtB5uLA5/ywrERPEqXXDR8thqquW6Fhg
Akm240h/TTuz5twamYNxZLk3UtZndC1lwy1vmpXZxvyR8Gzi+w7NxLvBbNFOGxosNSiPTGxQJsWl
cIPgga54/FWLwH3D3rC+TmPpUEoTyeQasSviVBeARAqbXHylIEOPdjS0h0LG7WPDY10A00l4DTdR
zoeZLBzyuOsyykfD5q0upXaNWQiw6Kdc6AljBxYzJ6E+lAdj/iXcAm/EQgS7HTlYvwHNiz6AOAU+
FoZikyPxSTwJYPaBItuo2yUlGtHalHiksU6M33GgEIDdn5YW/LtA4PXQmu54ZwuIgo71XFh1f8v1
ElHARbEUMa/IxJ8YojqltsvGsyrbB0sJ9mSodAqJpQvWuKX7LVdc+4ZnJ34UUWM8z0ESPNds/ylF
gDCJIU0O/WPuxNQjQC68wkBOngYwbPEaF19xQlqJ3hK3iGjya2Vw5hIptmwn6gIOndfdM8dYlyr1
wpNtavohGg33Cmhz4iDxc01jPlb2uv651k03176jWCvnTf1zN1gWC3iqAjBGg6GcX8swRaGskPKZ
Qpd7KV3uqirJAr/5udXcpBoI6i13oeJFcyaZQuYhr2RMM7ckQFozIsa+WVicRpS1VENlmmB4ob3R
bVfFTPHTKtEC2Go6uNQHc1apXGU6Z4JdjEUzWXfNWB1nOWTtjRnnrMejqdJYqmcdQLzBqjRgCUFm
duvIdRhfE2cMACgLBMbvLIS3cXCpIutv81pw4W2wljQelaRoTY+im5IHznX4/NlHsxU38ls1yul2
rKSzqYj8fyzKzKEy07H5zB1sRrfEYUMw6LoJ3KFrCl8PMJ5VcWl+EwEK1h2+WMZHawSoRGe9qAID
16lubIMOpaEI0MWbuKYo0w4ZDpww3tZ2shh/bepyiY9INlCFmu5lXDBtDBRW8z6XicJxTxsR+Hdr
56Rhc5/ygW+Sfk43XIHdoUdBOBAipCMiNytxSDtH+Vaq3BONaDiMszje9Ao1xgxDCpKrzqO9AU9w
0ef1Gbw3fq/AS3+1gex39GrkLzB3ihsN5jbGVq9hDGrC29INSLS6bvjYWFrxEQXK8St9rD+GwS5f
I5Xd4s8PqA1KxHC088jc45/wziWC7IbNYrGmd5c4JHVQvH6GTxrBGja8YVqvIyrg31UUzozNTf+l
2Vj80LDzW36geV32VhxuEWChooLP2EIAbBkSNPO2hq1+4nTn7pwkp5y0Y63mh1PivsfMet8hAOuv
jmrgb9XPzUA51QSWKHGr7LWnPuqUqyindlpWn7EV1Nu4jcJbg6adl0Ghl2iV6ax6O+2/kZEGnspj
z3gIJA4fG4hc+FqbGFP3rmD+c1fY6b1l1CoOcDVJUaLQM4A2Zb63AgWi0iowFmP6ZW9gpuKJb4i8
kDv6jbTDdtPUBokJcnO/ajidB7zM9ZFAkbmN9MHbwC+M8eiYhFVmeipLpbVHw42Srx5r7lajeBjk
jkyLG/pz8G72UBItp7R/jJdPdabpd/TrFDihg3rgIezExzpAGAfQkZ47vSy32WDM29rNiofMtSk1
+R+/Y7cXcs7/Zb9efEXq4/+4XP/5P/9crLswISQRdpvYpmfplkam7x80Hsl/0WxT8sxwLQeKyf/e
rOveH7wa4Ze6kvgq/w/x5n+AJHTjD2nwpTwb56NlMHn/NzgSOl/nn3KUSAgO+VidImDGePvvqVwg
EqLXu6Tdqi4cmoeoc91Hh37L2o/iVl2N0S211ci60c+7oryz4slekT5mAsHdusnAyv5XiUMUgr/9
TPxADilXEP8mMD337yOSZvcSO4JHBEZvaKinwsYPpBccIIlXB5N+iTtGlMZnV2Mey7Gwd3aON0kM
Lto7rHjCQqNhrvHn5FQ2TNpKD6aY5Vdpn0PZG6dUn4dNGiTqXHvJlyny5tfYsr7yKLFZNi+dtRbY
9tv1GGbBpm2c+BftXsMre3ebLT3k9JPsUnvCUojah5Uohe/SQQBUgRw/4BiUW6oxKcGjSU5QVGVi
RIPOCAeX4mCaFldgjLUvPVV0twfMnawOw20Reea2TYfmGkNrgLprpMH3hHHa1wpcHK3jNodO9upW
pUl8W+dU3krS+1vpWe01lIQkDKxkG2JSat3R2ngZMNTnu7hlW8MQZTxFgycg3ZjWXaW5LZxo3bGf
ecJ750Hk6QZN4L0Rs+aPJm4eB0/OCiImnsEBP1Rl2cUVdTncVANuPqerDbg+k6jeQlu2jza4Cd/j
5ei3JFBPnpWGTP6DDYxxcYgbU7wNrCA/5uD1nwCmxo8J88bLMNSURnsW2kLmEq0bB8YINu/rOdGG
t6FXJXsRxAwzYJ8WNm7+O5Ciu0ApYQ0lKrVm24j1gd3z1sm76BKWeohPjNhZWnrqxQ2E8qOkHTdU
4PS8TwtvB/G5OmpmGD+EHQbsUFF46Szv9yFX0L3nDiVdiORapWn7GlPMtiuaFqcVrky2ImWwwfWH
kI6I5nMiia657aHCD8sFkLmowOStNxDDc1ADGp4NFh2EqcbsEqrW2w1jFb7MtKHRIKD30wUUKFv1
rGZqMCkxSUF0XmdemeemhXcxha04ai2/Ei+i7g7avbMj8A49rVwqPiIGzmSmF4pThHOPc6s9sxpN
yBGQXBXYNalVbjXfKGpJzixeXGR09OJuxBqN9VQceePkj7PCs+tS8rjpErDBXVTLvSRntWpbq9mM
AEEOlSJWmWtWvk5Kk5rYiDhcUpk0ldBjMh7dBj9xNabZ0Ukxs6pWuJwgW1jbiAzpwuGYzXcWmyAY
BAsOKsZIpBLYHB1zhecv3ycdNfITYhuYPIWFgIvEW3tTrYAbkwQblyRbD7iBwol22Fd2qE5UPQa3
s5aNe2WxSOFMHH3n4QjjMmtpN/bm4Dzpg3Y7O2b9GvL03U9dQwtuF2Bt6fvqUgxWe8iKJIKAUvGb
5WUabeo+C09G5cZHif9v36IK/VJWVt/zgHSpHU3EFYRfvtMd1u6o8nm0rjipFCtsyl13wM+lliKR
rpt2btTWNN4mghhPCXeAZFCfT+Jq6UwpKFSQ03aJ0E00Bq2pwWQhLe1izG4vFhaSmRUk6yuOZplT
rzg8j+6zN0D/4JjvsgiPE4KTvOUrRmqXspLHpfvvmRRkSoWsBXnZp9lgMcSipm0kESWwZ61iW628
fLoGzBEmOVCqrI6UG2UfGG7sV9qnYC4rZd5YVisuBnFoKqpoFvZ79LRi25BhEZuc49++ttle7XIB
pdgUDoTlyYrfltLkcC3x572WRdTtdL221pT8Flj7Y5dqsLw4ICAOmS+MYMR4y+bOQsWsO9vPg8Ea
DzKZeu9c5YGe/pYCpsE9F431MIYepTRUjGdclJWoPhquyo8gMIpnkk3aqdMq6zCOsbiQDZ3GTeU5
1u+JFY3uwxT3LmHfv6Zwb0+tgz2Wp3ltVwgKwuv8jM6kzJfL9Yd/hPQuJYCKM0PrbVsyRCSt3eSN
Unug4xwmreyhbZrywCMuflCzrf0C2D8Vmxn4q3nuc6/+DvOG0DZu/u6NToXxNzY8dn1DmPpzVpgH
JaR1k8aj8WUaPbWCUcBWMNS16Sbms3xPZ35UWMvqpqfH61egkay+ghbxONIb2hXubH1vQa9/wPpf
763OQ9Di/UmTeFtKThXBqDT6DUYXow+KMLKP+4Ip0MUAS40Jb59mfmrIjSZHEB3Oocbsh7dPvCud
VvNNOpqxvOe5Gb+hmnXGCq6G/Qu+S7dt0IaMAzHuOrztrDgZmT0RemuCSkBwrSWSE05Wdis5NW8w
god30WAPr5R5jE9WozmPZavnR09v7C3VqsOSjY23lRkae892ppvGa/oP2QvVMIMMhJDalsE25Gea
Jss66WCisNK64s6GSrMYq1ARHP6KW7cXYsKjHvRPRFsvgti9uU4TfFSrlLH9Jq+i3PYrEkJAKaKe
g4MzW+n3oOn5FTrttJv1PjoVw+C8Ig1wWCMaui7ypfa7mR1SdbP91aE2+qWOEYBiCeqiRI7lhsU7
vGVKUxRcpTQoW+x+TP7RVhGtHz9ySu20g4qT3nvWyaU9UlRFssSOB3CyI6XOsqI+pwPkQS517j7G
MeDNrCfGvafwNGkFtXlRP9onN/aKsyOd7i10Bjrd8l7/6Ju69Hsr7DY5p8ZN1GNyrwTHxyxXT66W
h3tPBvlODYBAcjica0WMcjM7JYY2bO48PPAduZjEQQXxTzJNfdZdetdyNxKk2dN5sS5ThP5cng3k
s05259H8nEPrTU2nFs/b2B40Tj5pWD22obyLwkeyvkPdfIGGX+sdqYHS6177vFybnbxLFlpEEz0V
tS1Yc7e+YcjzhDvXGI1zMhWnMqY8UT2W2WUUD23AnrXDNlzTtTe1e7pgD06BCzuJVs6IWd5qDoiW
X7lF8zgJUssbViO+inUIQqIYtVVlYBAZc+pRRhYKTHBFTMOv2DFvpquaVPwKXwBr+YMkkKsJZ61Z
Ay7O8XdlnGCUn035kZryEMzVm55FJyRzkhlUVU/NHdd8hu0j37Vpu1facv6VK6/7rtDLeaM1wx29
HsjakCKLewXZd9QKDqF3Nrdm7D1l6qHqjl06rzg6PGZxy/36pg2j37RXOqM3RXObeCQN04/ExZeZ
3U3Y/Uz73oM8hTJ9phGl3wLtcl+siZySFM41mhEKqdj9JuPvriIY/1g0a1+phO/iGLC6kG9xm6ga
bQuGS76T5tguuBjfkuNBhfGnQSH9YdRa9wI0C20qoN1IY2LxG7pBVr1Hhii1bO9hiIeYPe5wqRpx
JvJWPlqTjH1kX3tv1NlemLLDdBHo2ybT4y1Nv4lP3lnz7YbCpzrWyRI6FfpMeeEAHe5S4Pwr1GJ0
H+ZhgJyodQXlD5e8s2yLCI36iFrADGxTAKZxm/oCLR53QVAdej1fmmpdnPZrUiFGeaSuyaW9jlZg
Hirehc4z8jKtY9/U1I6SyQiu1dDglhNX3vbhflAQYkyzGr+o/YqtfVKV0+/eyDOHnV7ovCY1AHPH
G2uYFN4SgQpws63JpnERYqRnyEks3O+oxtljOsYGpJCi0aimsxlZWQlkdnaIXRgECSpcQ0dfpW2d
KqV9p6TOTNaq4DqryWM37NxsSCPNCs+uZsKLicSnbaS8pjIL+gdLR29jNJXRn5GGKioK0YC5Ngr+
pqkWgg2BakGwn4ieceDdBJ9kjjp89ANdNFs2b/oLpJHhVAC73M8sFHetqRm/GjvRIBaN0FTo7mE8
JgB1mDviL6JqFWQZzlYuPKGZDJ1aSl1dC6EvnytfwfuHV686b0s9qOMXDdyjlRUl050aod5xpiHD
0HggS22DniH6Mrjtqpzr0QWUcmb5ZVCi7OBpGNwZwdMuy2chZzgyQc22fV1xGNylVd7wU9j1/TxI
eunG1jBvVECqIaF0cWPgFj3arCbvSnzSV3pW5x2qL8pKqHFqpcVvb9tzuZNgug4a7AgUW8M130qr
dvzWK+nUQxJY53HgXCbgic9KTSAs1EhWMykCNlAkd1echdqzouftJOkOB7oaLWe/REGGCyPjQCJ+
4oanZdzKilNWZk+U/GnAGDT91gg1g4+Z6awsc/GKBzw4xrhXeT2Y6sJOkjCXbIcT+lS6ZzqbP2Ot
HV+xkU67AYDXYcKQyrVmCpJC5FBXlgyr8xhgQWLErPZ4RHDGDNe+K1KQDPRsxHJIT4VLUzw1J3SL
6i5GURn1zjmfmYZpvMNzzIzg+UZDtH4lswQ1leslxy/lDua+pYXZZ60a7wLeW6cO/i4PL7pycCmU
Bm2B7lumD1QmWUPtj0AXL7TV7dO0W3fGN13hB0M5JeUGoGoK7G/VShm25jMT6m/CyZpDAEjal3K2
HxORmFT3DVZKmC2D2Fos5p+WHXEctMk+SAHWu2OYPAFURALjCuKJ2ulqIoNce6+aXYG3TRJxsCtc
2F04NoufgfGxzAyeHo3+Es59AG4nL8pnZzC0BzNmPS5US0Nn1atjDgNny59xetL7zr5P55pHrumO
tELFqt8p3jWXiHKwjTZXwy9d14tDDNT6s5qMaLv4Wjd2p9FjTmsRG4iYBripx4AzeA1AwMw5qCjl
QGukYk2/pns/zU3EEtyZ12HbJj7RU6o3NI8+77iYHF+XhUUW2xwfnTFO3jRW35xKkxGhhXaoxcp9
zMOlws0BexA2l27Mf9FLHLwWCHvbzubgPehZv8Yjp+/l6LKxpLWVQsw5whTS5XuvJdQUG5p2TMe6
2Dt5250Dr9IvcVeYJ4nCuMEXnO0hIoTPEfmuvWJTcnSFWXCVDsGZZnn55NnCuJmSgJdFMEaHqpPt
J/TH8swGOpnX8VBIfJfUBttN6dxlkHkOGVVtu1LQgomhmdNdGRSEQsXMMSah7+RmNvOa5XtsP6V2
ElGy2dovnGyYSWTnMtzN7PN3pScGwiu9KfC7GLnOhNiWL3PHkYIu1oEyoISGM9YAJ2m2+WdCPgEP
Ux1vFCyMU9S72e+hsocbh9TM+9Snxi4tXYPSGsTFFS1xabt2ADO9yj6pdsDcvLtm7t31WGnoCTbH
dRIIFKIYovhFG3yDwmvmwTnxmnGdSnK3RIElJXVZ51zSpAcP0rPHDY0w2gwQkCh/0yM8jn14Y+CL
e7CZcQ9EEcBWJUmBMa1gVNUoZPPx12pfQrTmudEVPYEdqS1Hj2Ba1UO/KUU+3NhDh//OrHl7K0MB
F6uJDrey/U0o27vwa5UAq/Lwt+3NxS6PYeyMvawe6H8B5SkrUhGxZ99mmDT1dYU4t5J4DtYYDpe0
IKHcOL0P4sY8075nH8xyWYdo3vhstUN1Y2NdOI7KdB5wuXImHTWXqnqHF0aMUpEHYM6CLsq25CFi
pvYW6TXC1keSR+KZz1TzKCYVrLSwDW/TgASbETd0VXZ2elmYnz555OYRVGmxk4mAiVTRwmmBQcGq
PohXk27sjyzWCZOH2Oq2QzOR5KzL8TVxouAjdwxcXJ6Z57d9ls6PCE7THmjMfCWVHL4rmSeXPk0O
gV55v2hL6zfcMMGhMsJqbzphjp7uVvrRBuKAMQidGjuBOYdHbBPqo+uXN5Zkvbc3W7O+qdt4epIG
i4yCUMCBapVmO/I4JTtrkOgZWl5qOIO2Ym7Aw4ia9Vo1acNDAueWXz3rzjo4sI1Rx9nJMyv3yZFZ
fdCnDNFjaewNNE4eWCenI7mYdOdVhdpX5FEejTFLvpOyyB9KiobOWM7kFqCHfKfUeb5tcG3vBsyF
Digxza0w8kQCCm3BeeV/kXceS3IjWxL9ocEzqIDYptaZpcUGVsUioYEIICC/fk6yn83MZhazHmsz
Gptks0tA3PDrfnyd9xEVP043uAAh6NT54YSuKFd1jHUeD2m7SqPOujI+x9ua87hNjaIer1DSHL12
YknaYES3BDIMeW6rhB294RiQl6EBCcwquKOGaey5hBMm1tlKs2TTGkB8zpzu+vhEo07xVihidR0h
NLLnhmU9h7jeJuwAeQ4ipS6z09hW8dHHlb3rvSg8jnJm5dtbbsRBAN4qOJI5sy6Ucxi08viO5Aw/
S/PNr3PMAIY5bGHzGSs+L+tPgTTWkcLjEl5WKnUpuqJT9mbqlOqgxDF4nTXCfupKOz4Uk20/8xio
rtloNVtC3MMP9Am1tSGVQlsxC3rMVePV+9TwzaehJAqx8OP7TQMJIvmyAu1vsqipwL/64r6fIUNC
LXfe6W/JAi/facDJb0YX1Z9kvII9vNLxJZqm4cnDrhAsTWsiHT3LYMeTEFVnyI1mb/WNeJvy0L2Q
+rEO1GVmF96L+s3ME2dbmDnzyqzj9FGNLGRXpm7EVy9AR1DtFImVpZ34QWZDuHeyEey8aDCZgInF
0jwifvRdED5bPCqapcAR9Vnj9GSa7QtJ3UOS/qFntVkOUV4e7bTun2EJO7tmHmHX1x77cK5aYwE7
NtsX1BhBOxsHiYYKYd22WrUjnxgf8rgihpsM9lObmSYFrjAboK5SokrPqFXOj5zT5HuAFHVIB472
JFSn4WeeQXqwVguWcdOBG8Tt/zxSZs58kFu+vxTs/XbYH8G0JL45LMi5p/HKMwPWsG1VhjtfhqhE
RI7Cuyoappzoo2BrhY186Sj35oFj+RtPwmqJYp8DoxM0e/SMZjeURr2eAlkniwnAA+JElZ110ka3
Zp7nQwd75NMxWvw01RjheCrNIwZ7sZ2pWli3TjAcZSsTrrko39FT3FynzoObhRp84LE97cSAl39O
ompVcsh7FSyA+WCtccUIV6/ITzYbhW1nPfkD1wArFw9DrKN+qiqTv3lbzo+FL6uTq5vOWnR8yZkM
BvXALjR6rFuV7+G2DQnEph55TscNdVJImgckj9BeIHbxktRsVHjlxWUcLsZMe0e7FfnDOCEq9exg
sEESOPjOOPGohWvMFg8P13ROAPOMH16weHmAINCt1Pf9hMMdyrhamC3t4Rw8fWUuerx+3+Q0k68Z
g9BJ9X1+o9Cu38ELEr/MslX9qhznIWOSdpM3kLPmm2BfwgCaDcml0o7ce+yaaREXYL/EVI2vxaBM
bBVteac5BNr8wR4wyQMgqBZ7aSOhNDS1XVw7E5A7hAnH+53lCYFtehnMcmkT9rIXiaTnmIV9pN+I
1s/TIkrzXK64rDBVhm56JpOLS9Cm1/XqU4AZrHnFEr81Mm5XvDoBgVgN26Gp+QfY1SifjTSrHhzH
FO9ImXi9+FZ25gbyuI/oONpoWEoSo6gjv31GTKtODfHmDTupEKBDFtkXBinvEWghm/oKYJTP73XZ
UfixuFWZMneQxjhg+knqbY1sCsWii71w36EOLeH/VN/a8ManwVfJhhnWQ0yBCI2MMhvyV2iOA6dX
b0xWwxySiKWWl3cXe0ROBE0TpbQXNOWftg+Nn96kr3rlkVA/JvQ7TwvRNexbVEUxOXQf4RbLQQAL
WmSSDAqmgjnduyb/s4U79OrQ2Lai6cKj1HBFfaRlLliNiXjvyHneTp1ZXYcOSt1QDekGx5x6MGtJ
L662PvABGJcKo/orDaAuglNgLu6BM67ouXNXTagS2mx1iiugR6I4lkzzLuHHPHm3QWHVW5KWuINL
20wha0MaXJQsQMikSCLULMncF2LA9VYUrni5f48JxCYtmnWoyaFlsDaLhRcHxQcYhuhoEb8/FRHE
qlJxOUxp6R2F5Hbu+XOI+HF/puuh+oIXkXy1Wvu7XMrmyBsKL2LXmo8854j1Tjan2LLsp0c+VW4f
DRbyCRnPu9SxTWkmGyDrxmdKrN1zJ3m2Ijox0FiNAd98ghbYm5P1x4MKClOfJzhSFSiBQ+QDa1wY
dl++CEh1BOY4RahRe3scexnYATqRj13v6mPaSuOmTAGjReGxJsvipa9eZUYPg4dw6tdO90PViLEh
nBPtCg53KdJQzjWZ94SQ19A/KDb2ULLXjEUpElIeON/+3HeXfIixig1WQiIdq5iFAGtHHPBcl8F8
EUE2WxuD7eJitPojvEPwCLUQ/rvIswwBT7QtKeoggXzFu3xGOU7SR60CHhthwJZoQdc55aCzUabP
IhczSBOwzbvZQ85cJtGggTTig/hj1/Hdk8h2tCvvK13Bu+kBfsNgAYWcgDhNkdDxStPmzMqjyfN5
WTnOuK+TCgTEOM72F2bV4lxp40MhUb9Yoetsen5KkaeX/kjIAoeIbEO9mLGEbmHxJg9SMuFksWif
iEV4W4dYwK42Z1gQdW7/zjqveeFZC7EoHsb3ADYi3+rYDJ80GCuI3yyWAaeihd2nTNGvaBEGlZMJ
7w+o1v5ZzUbxTBaIwO/sUGZo0V1NP/Q4XTnhM0u7gOJikX1zFknWZMitiNNTyw1N8/NDH0wBDvK4
n7aqq4rnypL52SetfeZ5yITn42CByew6W+rUUSMNw+23SDLUBhpc0pfMHjjSmE3JjkAE6SoCJ1Ms
sjpEGGL9SqCkSuZzSsHVoaHO57kxygj0ZgjFikaU8pBZpK4SizZ0PuUSnRTeUMZ/StJ24aE/rmJf
ljdbzETI4GR8qj6gOq9wVL9ogyF4sMkhkwhQ8fhgAjJ4FOQznmys8TfMCN43VvfmA0pVxdSUxLs0
0PJnBIm0DkVffDRzglzQT2gzTdfM56b3+xUceSw8SdUirUf4+NA55WtbjsBXFWHVF2WX1W1AW4dC
0RX5a+HW5ScqWrs06BTf+E09r6ZBw5sFpSnYwHnujSMr28zOKYNd3+B4owMz7A4zt9PD3bzk0eLb
tgeA6Xifq4blouM4b5UZWLs618VBzm69w7DPvEFa7KyCMALMFannKZP+SfsQg+8IUvNQUQrO9GuV
QGLSAdoCW/2zpF2De1BXlMSUAY+OwbunB6ziM2kI9rckS7bCdUsIMH4Oq4AFyj53q+GCjjOdUstW
iCC4zYIKro2PPQiJMOxBsIFJy9eVgT9B4bnbxBSs7vicq8NwByrwgKaBnbYCppFugq7YoJeuuX7D
V54vPaO5jOfnTBXGo2yseIt+K3bhYBd36rlpIspJsZT3YwyCTswf1/F4QeoZdmEXzI94Yoq1H0TW
E0eN4aqglT1a0MKYOSbLx2MfBU92kYbQ5azgjzc60Wt4/yjQUnCGllaVv/HCglrfSEfvhO1GuxE3
9xtGhukwVnN3hM5PEo7u2LWoRLLPsK7tqfOpVzx7sh1PieEUdVGHLYw5Av5DXu97Yt739L7HzJEy
mG2C2JpwgQ3WqUPqQCOYpicUTN9edDPG2iWve/vMES8XjKIJuPNKBoh1tj1/pp3LyqeZg/BQedn4
luMlp/ggGNN3xl1USiFHXKShL1aBXfMpa3ewHyOpQA7iE0W7kcR1MMfipBAkgbdJp1hf6aC7CXRL
b2HAuDnqJMtBCDr9U0XUdT/aU3QlnyEEX5ei3BEDdDlpet5vYhB3xSASFdyNgJGS+OTBRR3BVsHg
Bguag/MCQQbwTBcYO1fheABhJpprrEbrS1Q9scycq5hktzaJkqfGyaZTmRKFtMXP2gUFnaSGDQcC
cBlfcydDeizAItmko45sfjkVSaNjZYkvMLm5IjX2rsiNCyiUT6lLjPqw7yBXsEnIH+Mwb7eFFU+P
VZQ+2WZmL3sBwKphD7G3GVTXYkjyY5sTLEhVYkLUIQ0MxCdeCn8Yv+2ouMMZuvwtzCSrLgXg7r13
fWqZwgI8HxpIS07KRxozUgP7CChW8LCV+50Cid/VlN0eQ+afZUhrFLvDcnpqq17vuBWKVYaezabJ
7No/eQ6HM6hjYBnKmnHnc3XahOTX0hTBxgTHcwVWiMmbwvfF1Le+yaGgw16B/BFs8Ocam8BDgQNT
bOHwt/MV8myzDeLU2BIQGJ7aHlOsr+f2mCZUaoDuTiOqp5zJ/jPTsnct6zm80kqWLrnhaPo0OnhK
TdY1V7OUDgEZRXvu7AXGSx9NLfXSc6rfNdTNgygKBOr/CBAbM2g1ExvHQVhLdZezRxEVH3lnxht0
YUboKtPGlSrv9slTQ0q2lCvr1bIn9UDA0D55Rs+8/P/dTGizJ6MY4H93E14xG7Vf/zOi/+//5N82
QvL5nvnv/gzzn2qpf2yEgfUv1+Qw5ru+wMKHl/C/bIS2/S/BL4a0RZlIiPxX/20j9P8VUBLomQAl
GHMc8X/yEaJw3Ush/wk83AsMKcrCM0onhYcxwMGw+Ndp+D+CDRRSKYZbjXHXNzn89oC/BkmypS3t
F6P232bdnOKmPTfNvOdpx+q10nu/jLZj2v7mSYmV2m0IsuPLitJqM9wXXGWaSNDk7mHydbfXuQ1n
ajgX72bPHrPjegVAfJREFRZtkvUcXCn+U2zoMHb52yocdjE3CGmu+IQEE69ZFD5asGfYyQXeMouy
o66rc6vil7bE8oCl/InNXLrwpHdIcfYavdmuCLt+dOy/B6vqN2o0cpgxvl6K0YhuXZz9msjdsRhW
ULBN47fl/okIpy3GJ1N0/iaNu/RIUScFKxkk/8TakkQ1doPj3kokruvc7ITV20+GW67iIMLWPrT7
2MIw5CigfoDC7HWWtVeX6u5toF5B6kMc2aBGpQ9REH47JKm5u6emxnMmaB4n30TRPBNz7DJoxBlf
6MwzlgzewbpUqVh12btPg1eEhWYR8PJY+JUNrFeBAOkb85Ug6otD51almjdSu8+iGX5EYZ2x/i8r
V1z6tkt2gWKC6IS2t6wO4k1YQtmtWm94n2W7bibM5Z09/CIQcDVNt980oyF3oUt3ekyS9aJM79q4
87gnalfup1xAyfY4orVg4LKu/W15A7oQpOSVgzcaL15gbhAgvVPaWv2yLdWj7KU668A8IEPkZ3TH
YCN59y6d2XsjFAQg2uh3jRD1uqvrel36jVppKhyY7elpjnx3qXKUiNa0Puuwyp4nFS513scQrTrz
VitIYqbrthf2FNc0Yu/b9DRDaGLyy5Te7g0dWc+9z+FglmKvIrgm0OvSAyaQFa747NI4rlooGTjX
uJqxCI11fWpUG9EkhEENN8gak4sB7TOZFrPC7hJ1s/cAOTwav3iBcgDqFAEv3av9HNQ9oPvaYNn7
HZVdvw469+SMPc0LiXezFG1oLmSxCKUK1Q79i+kQPax0jjL23u2wxNgQ8zZxv1H31r6bPCUU1uC/
tZaxC4kq5AUhh6fGdiidYlm3drwnoivVtlUOJoWZCZ1VHEUqggN+hWd5bVnE43B7iE0sYojvSuzm
3iFd4eXhavLEp0eVwcbuwRBZ8HsXlo1q5Rjhp9GKT7PkbzWwCizaJtl1HAFLLYu9VUabqDZuMcMi
vPN6YzTBQZj2ypX+N+j4bUvDg4qdz85Hp5Ar0ZEEwRlz4UCZn+94mbhKfgsnhbXuH8CT1guT0O2C
LqYHYuwQsfnOZNmLzH4Aef3gWsxvEi7BMggZV4yWFyaUqr09+sMucTWgslIfLIuse1sjBDf1Y2e0
5iqfZz4+BYA2yAQG3zyKf8XRE/TGVxRVaiUhsVoQozc2fkxb0B8ZVIRyzQRJK8Ha99g0zU/YP+Nh
9hYz7oKDsjh4IawAM/EcNsmx++h2AwyjzoavruEHDHE9nTitbjNgdJsBfiZ57TTcpab8IXnNAaVz
YA+YACmogQhOvazD09+fkeaR98QCvqPxfkKBjNmVx9xOy98orM91DCy7ap5giG4j0AFbroe3MX/u
i3H+U0KnVW5+gWiljp5gsrOHZF56GIhPXTSFKzaO2AIDGWyUF35HBemvuS+/RlfpDdlgLL89HUgo
/kC5AFqtTYXhcPbmDw9H5JkTzsmpppG8BbnJyXeSix8NHmszPz+UfMQIC/Gn9vNTVnUk01ptXOyp
G9mwe4QkpkrzVCXUxoh6c7A/rGTt5vSF3O0ihs4uZvQu5qg+dJqRFKYX69Yes2BhbVUriiM7mQ+p
u/yFc+jKe4hjZX1Hw+iSr1DjrbaEPEI6gLdrBePOnFA2HYdzmctmxWCdsuZF+922gsULL701CBIJ
DoPn9djw2aQOJVfdJHBCG9YNk2x/GrT3zInbWvdOqo56UFyYtYm7CqYgz5ajb2ZHUwgPXlPlsESg
5pY2vDtgVFDxgjtby+ACULDfF4Hn0hYb//gdlib0u36tiAvw8nCjbUoDB6LNr5ZWxJ0OCKU05k85
ey6iH2RlqhPb80iYZafFRILVOloOAMae7cQhwWy3TUR3YEMNZ3UbMyP6vfNewFPgeeeso4z1V3lI
k6G6lLhGbG+mVKcOg1UnBu8V9P+iaZ1fY1aOF4LwTxTIVGcw4rzSS/rycAlufB56F7NXux7fyNVX
EeIFrps1xIh6CepS0k2HtwltkiY6LAFrQN8DFwA/tDbnqXFsg51kGbVIpfjyAA4vGgwiGwSoeV8i
USykxmaRDc24jTE2mUbsPQ+GzbkhNF7BBDF36GjtJZXcYHTsX3pA/ZthVuP6779S8sFK1dc+WQfw
5/xlLv19/ltn51i4VTSikAARSWliKM3D3AzBgUDXcEzvHBDTT+b1zHdhZYf2R5kzCswC+97ssMmY
vzx3p8zvHpTcekQqX1GtYiOm413hRLLNTQvgowf4VRT5N2myfOWEMW9KUe7zgH1GmWcPOVJezo41
fc88vg72mCwCuyLUZjwkiH6do1ezjwhHMcYVykICdt0HYZ6uqLToV3qexhVPD2Pl4Xpa6DjT+HMo
YEiGM18nVncqAo+XJK9pGR+HMn/JtrXQu1ZH12LG7+ioLlzjJn5samQ1RGqvPQrDxFw4Jz9jCNRm
zNnDG/y2ks0TxKRsY703RXvSInqZax/0KhFcMUbDIUQsOzidw6jnqIoF+5ydUCCiDU/iSwGaA/xC
YC8F2aVdl4Tb1DOOSZNbN8skjjLdb8bYdrl+43FvVwFSkpEHDxMI1rUHsY2ZSPKMvViJcr4AGrPc
oQtjYVpNciIGbC1DqkGgqs/2kqqfbicYLzYBjXlgB4YVTmd/27azWAdmXFxUqDdjN//JpyLf96To
GJtqh4Sxx2ucQ9oCuEJ49sv+1etRmu+jrTsEwR7O9akJsofZhWLI/yp8752nUNNNKU2SmXbnqGXd
ABpv02o84hZtb+Ewi0XCA2+Fm6rdcqEYxzxPtpnTfxRB62zqIYXpluOrnx134Bzuu+i+82pITONX
BZHJb7WL+BFUkPvcX6nHQ7xIaIkOou4UKueBPYNxSCWICBlN1joPZ3NtleG0tpOxOlihd3P4Nb6L
5d70NAN4VpkP/lAFpyTxLRZqnf8Zl/PLjii8qL8JDH+0HkO+Txx0jWuyl2L6+pxtxjPbkh8tnFkk
gMZ4NpwhX/cjf3MSPwyFgVzC8PyGxQAncSeNs9X0bIiqdqHGIfpdFBWqw2y/Co36TVIQbsWUMM5H
IwU4E7qqKR/8TlxGtihnbbZY6XNZL0YjM05DkzxCNPjmCflqCIL2bPJs4poZYA7Tf+BaZcedFvLH
Qe4MIll/4+b3l1mIS4UmyFPWDA4kJ4dgQJUZX01K6ARbyEuXYX+vW/p8eOKaO4zGtMKgWGo9vLZx
OOPywDUJ2F28ARdIt60Gl90F5k2bsKADgPKb2PU57rPgY1cN/3RUTrtjRMBlZ2rnOdGzfZKYcuDa
JM4zn/sF1Kt/rHoqTJvKeZmnyrnd/83qPfvF5Cl+UxPWKH2A/zsAyMo+g9GBb4yggB1LWqtysKaU
qxwUmNcHcvP3t8OomI9Ipc+GD4KmdetoFVC1cJ3DKrhOMFyOgEGvoHBfQ8O19uNk5Vfh1tnK9Bt3
ZQSdohE91Lugrb/JfavL3x8Ei9pBRlfSZByq2Gn2aq5vJCHqm8cYfsN0B0ALDdNrisMM6+UxrJ2K
XpeTGknkGvc4fDNterApD3SP8CoCirJ28G1sUvo5cSFQfEWASu9K0ClL2F1q07Ec383l0gxT7pfG
JqpqVy7ZF6Qps+CV5+Icuq8/n/2poMRrjMJVyod99dj1mhNDzljr/mdQy6GQ8e+altCGGNGicUfv
Xtxu3XQFr9w2Xwl3Tb+Q8S06nYRqut+13x7qdFgq6P1vng5ZOrfepz8MYmPfv1cIKt9isPMLb7TQ
Ug9C4gpP3UNv8PKO6G3su9rFiVTobetRLY41B+GfdYzjoWm7bnptFceiAKX2JdD5S+MqouB3uHzW
5MWX3X/BeHYOeT/M992Newhlcu205x8gqZBd2htdOq98PyM3FKbZAjX0u+xqHOE2DXIlJOvl6HSP
XT37B0rmH8a8UuuOo4ObBEs9hQ5AtdjEHIKVzaN/jfdTbh1cPFDhfpDjeCo9mBMwq3ipNGjwpUXQ
CKexnfqYPsiPjHPg7+gEzBcwznegmYsrFpr01NDUs/Tk64hI+ZGYEcBo3QNQmu+veS2WOLzNz8oe
3oQt/ce/flkPiDcSfWh+drF8wbpZPsUJPhGzwYX898/jld8Wrqp/7kclCRlmKWL73ZlokWu3deGF
ty7HFnZPBmNtC84OYwo17dnOcmAr+SxdcuUQ1CBAsxra1wiCAd06IGlsl49/ZEfLdUzxW+c90++3
jSVvEVuP3g4jRcZIoZNto1y+XH5bbXTnsLJHFL1koTqxeRxj/z5wlpdeMuTSqJatkyKf3oGNkarP
WnWBje88sjjdTWfS7/LS2nN3SZE/iL/RKApBWV/0HTQIiU6sQtrysGfP47MkR/OAnxmG4TJTHY7f
WtskB1BLcUDUj7yF4aSnwG7GbHjojAYx3vR5ssGcOCqiAkd4ne62DxPuiXkkP25Vcg2RnSKtys52
KmrCrQ+s/cUup1faIfOnCAjPmJTzwoMeRSdVPy0thAQ0FMr7amlx4Bed2peamFFHNXNWl4xn7EKe
ZIMNtJjhpYJnNxfa6NR2qgLj3CTAJByPo0Iw+O7KibHSOFHRXpG7KkqI+nEj1YSFCJ/eRnR8QSym
39RhX9SZyTv3OLZLAnuV+Wi1hb1Ky2hVUgbC2rFMtmMIZiUrC3tbjuNHH5sfPtbXVZsFzx2Vniep
xQtviHRbNvaZUFCwbL2y2yJQYUhPggcMwvpALdwxQorZR05/K3HpYY3PMf8RWsccgDP6kOkcT4RV
1U/h5JOxdmk97i5VNKs/ac5qGHtuCCeI+W+SCz5lvE3ZkOgNG94FiM3fuah2mfLDjSU6kAnFM4L6
r0bPHxMF3hvotR/XIrK/UJO2lotLLed7mSuYRL0/snvjMJs5IQuz3AJ2LUDDVfmfJgAAkuorQd2v
wSv1pW7mcUM9+rwwOIQe5sQ8qUglr+CXYAuW29nQapXaU0Ds5yEyZmdrZu4nXmqXTADJc8reQlH/
NNasNxJsB3KdPnssTteGruAXWz17RJ2otXa68nly809LzPZ9kVntTJ7Pp4EQZhNe86JPbpEh8fZo
elrqSR7N+AoZsHiaMsdjOOOdYBJ34umubu5MW1Frt2xSnOp1Qt1Y55JuMbaWxcm//zBgJoRKwc9C
NvSYmpt1zopuQzete1N+sZfIS0cZTPsu4yWd4vE/jkMCPiEZm1WBSXPZSfzjJTkIyu7MjciG7MIK
SKzZuCSbuay8ba5Ca6HzB3b5+snukvjYCLzGkNxWnZ2FP65DbDYIXxu3UV9mkm37SbFpnEvjgB8y
g6LTvrMLHk9tC3m6pGRA9ogonXghfnDtwEgeisZJDxNhgDmxi5PVdC/IBLSmEciFfJ9wl9U9NjE1
xRuVx8metAGG2rEY3vBOEHo2HEiOnltuXIG2Ims8s24X8FYFE3glw0CsUCWHkMgd43LgPmAI2FOL
aJ///lLqF/U1oiMq7XdpUfQXxymyK5Gqg1+bzVEHTrE0xzvXopvPCVbup0mevIxipMAW36JPPy1t
NaS38nEjimaLgBe+160Y1x0pvkEVKad4mazdIuTypuXUkwNCl3EXY021sO38V9y/k3V9vr85V35T
HjAXEaqQ6btIkoPmXQSW80fZ8k4LDLJzZODPrJMPqx7IrxJbXUdQXgLUTFRY9tQ+op6f/LTxxOkQ
xOedmlme7WDYtKYxcgEFy3syxkb0WHQNGHEzqt/nV6eUaM2SBpbaQiHLyXqsapChCw8Nv057Copc
uKoO7AirRHkOclbIjrOPC/rDCqohl7Cc/3hW9oiByt16uqIC934a8cOnJBXys8nvTNjKItPTzg8R
5LO1qrDH9dYn5o7x2Lbm2U/iz7qC0CGzbFokFK0uyJ+Ac8/teNXbU8XOWH8Jsq4vRB2jLWyyYVlk
1caZvLMrevm7RVu8B9//jFMJ+8ZHIgK7dZnjiRtwUG9NQn+TBz81BgSZmkczGdNDyjkGWjr8/9iu
piuGvPE4mPqLIr/mrog4H87gY5wbV0Zl3EYoQqcgeBeWHp782sZOkufxiw3+bAl8ftxMKYa4KHst
W7j6tPiMyalTdKerO4A2ne1dxp25oGXgADtmRCwyHuh3jNDLjM82DbiJZMiDvA3uBVXNir/yPqPM
kF2LX1EsIXzF5QYK1R+qn3ybl1V2n5DKktlPO3cYI9FyxTkXJuFu1PR/wqJtevuzHYZ7dRovdu3z
7AGKF1ftAedEvDYje4PdKzyk5JSWIydtFvO5uzMlFxCu8vaCHmMujDqyjlNcksLjShy18S4wf+HQ
88hRWN6HwnyD8tobt15lR0tO86EfG/BLU2tcvTsPJmw7Hsl0WK7c6r6fYPxZiZ4rf4jbe+uoHJbZ
3WJtZmp49GIrOgFpVEtyunzZxrhb5VZvbvLRLdkQZICQOOeYdZ7dcNh8pdJ7u2PZmeN8f0sGoXgJ
re6lm6r4lwUePjGiX+j+wwm1I3zRmfWE7WhTDRNlGk5RXtMBKk+og2tMQ6Ks4vIwtrfTvHQB/rw5
TjpehxBjdq9fdEfILWyB++EGqE55Oh+A0jPZtFX9rCm88romPxsclle11h86C8pNIcOMmHCZnFKR
fWSoAo+zpv7FcyuGCs26wWEK2U++7TwFhh73rB6Z7LIAQLhPDBtQLfhNv7657VC8SIX1zuqhD+Yk
ouqyvaQERRetm9eH1rfAqYaAk7iow9PYxUdZhOXO972XSnjVqii7bJOalVziTS8P5v1sxXJG/T02
HZzWwXVV9Td/e2feLWLI5T9+fG69ADEeOWxb5mqNg5txzhvKvdvvM1FyFIfhdbDkU5WR/6FaeokX
C7Q8V680e/P89wdnuqd52ocwnI3DPZNAAGk/RLsBg+y5YIzcUiPxxOa2PmSCT+WfH2Iyb63C5udF
BQSiew8gXZGryPnFmSe5GEXib4FVa5oUhaRmE7BExoNt5LQgTN7PJDriE0PgG5+VyZmaD22E5SOb
6ZlVGieUwAcXMHE086aHpG7Gsw/uGqrGPe13H+H8sEjWmut5nxYtpP17WGTOC2dZWI06JLLLkTdQ
PaRvcShoUF1xb3B/3V1UZc5jrBfEQKRr+mvPd27wL7rt3HB88Vi28GRa93nyBpg0uY3jmNw6xXcN
LtuhyTRdg735bGRu9iC6fIXsPC9BLxjLvwNA1pIezEP7axrDfK9KPhqoDVgH57laTbMrtjHnrbPR
95jHqm2QluJDjdGiCuODSNNzmaZ6T7aOUapqmNwJXK64nWLm0IaG6D+ji1t6oTk7FoRQjnXLMRtE
q7HqE1QB4pI4x1LZ7WMsoreiQciiIezL9olbwBP0TrCIi3UEOBikAVuo2hyKN0xTKOCj5d4saXx2
NvyKMfC5opTvP0UDvGq2vrckjs6JFQ9MHLG+mnHjL2u7ZqFTWNOJ6qAFZjAaoHU5nHsKjPk/dcd8
7g4YS5pLc29EjtNsPBN1JJfI2Qmple0Sb+1L3HoIL5PXr9vsI8qL5Ckw+9VQuNnedOiz6VSPYSFl
VVXRLsnjSR64AZujEeD/oGmt2IFD2+SIJofCoCXIVuNutgx6E+O+ew6rgZQTCMFXfdf/TWl8kxmw
+LoQU8KV4q2jdkZ3p1ALMEfawH7S+b7r7p1GgAHTnLDDNBlv6CH4Ir3ygy7O8ZloWrrCxstWwszb
Dfd7ASPM6wmiswaZbX3qfDxMiwwLHwlxygxtbe/rjgeKn6bFxp+gG9oub6GgImoTD92lBN27xp1N
3CYO5Nrm3NEC1Dr5Q78NgWT/J2Vn2ts4knXpv9KY72yQwS0IzDvAaJdtyZYt27K/EFamzX0N7r9+
HroamMrsnqp5gUY3qrPSokUy4sa95zxnOw7N0Y6H6UaGW0uEeGamFimhF26SwMF34QzxpTEy9Pnu
TvNRi4FUvaA86xZgztZdrr1Lr3uhD4iujqosGPSXqvLe88CAgGee6/moZBjeiHVQGYcGd3rQvpRO
fLUc87YLovzeHqpZMGIdjNAh78Sw8l3T1gzYMmPYmDHljtmNPTegt++ywdp7eKbvooSZYeLF96WQ
xb3rOWd42+2x4KhZ+HSqQp3d1atxWJemQXCUGK6OYZSPYLfLR0eLJOhqcVMEVL55Pji3oIEDaOu8
UkX/UDWav6SEJF2p6+bmQ8XcAmw5HNngRksEaX3Ffc13cKhaAq+V5QmwErekovW3cuqDTWT3/QKe
bvAQJ7zEKCyR9XYBGJ4prO5lI6wbuljZBgYKgEZUxphe7B76hV6f48FrtpWU7V1Y4EFJ2AinzuGw
CjScdYPGI0ehnV1FDefv6BRpRLJUyqLWVGP+mmNCTa0MX2hFCCAURfyJ7bvE7+75QH4Jvd7Wrs5s
IVwGrgO81+yfGE6d9YzNbczOMnBwTc1ELvdSE/21iKvssfDFemqQ4ocdKjHAy8u+ii9A3TJs3+nK
9qJm7fvZQYUo61RVseC0B7oQ+aYIjWcRMWoOhkUnJnk0fA5BqrbAeISrRNfHPc4hys/aWXVd6jAq
7rq1hXxrWXt03hoZh1sfBeXdwxRE0YObhpesVzTd6Ym5QBmgptH74A1CsV9RE7XC2tbhnHOQmz+A
GIubSoEpkgwQkmy46932JSOqdAne4Is65o4c1UUjkLnVXblpGBr42TTzEHIyT13/Z+kRU+oUH62X
pceMRcZK0fPN2l2iFmv4/qD8cUlQskgYAkOWvJiBefD1Ydun+bOej0dDlw8evrWF5g4Y01Cc+Wbz
ZJbmi5cZ4SwoBdIO1xWmz/iWjmpNjBxwPeG/lR3w61i5zxFqPWgY5l0QmECX/fw2K5lfG8jGE5tW
zqrjmaT9wuKCHxe3vT2OK0lnfVWa5aeOnXj2fWNd0YyjSPtHf6BKColDxD935o+fcZEYN1rFsCZJ
5PCCQs5eIh2uHs2kqJbZwPEvN11nzZmhOsF+WMUy5jhSDD9H9r6DF3bq0MYpU7gRD29T6xdVpNe4
po72gTqsek/ka2BG5TFElb91OpzUgxpxWHq8xVWtt/c8HOoO2cyBeMnuPEX6kbbuzTSYNmk7/hOg
dYlANPKWKZFDu6oH81p0CcliRGquM1+lKw6BkOhjIzvZWHuk8N48RhQPoyv7G0uod0yFzzXZ2mg3
tKfAHNlRkSNAqPCJtrZwpHammT8S0vJY9r5PFkIYrlmUn9KimvkbeL7KRudY4uoPHM7YlNqRcaZi
xGRYcxRHIx9Gsy73I/3FRQEveVkHMX8zKc70MfV1Xn5i7mrWwzIz256HF5hkZpgXhlVvEdpnZWjL
Qn54Pv2gwX5JgvjA2XeTj8WjSttTpDPtda1rRY9j8B22qJjoWLMTazsINqClgptG0qMMgSBWiu/b
dO6GMgvuO2iiN2R1PEgGxsdIr4dV5iINVl6wMmVb3NYoS2H76FcMQdOtUZfJ0mkTtBd6ddf4hUF7
sUm2rc2wSsUsQviTXLJUx4r10J1WTgqwA02st8nCTK4Gkr4IXqxXRhxcfMobOjJdcpvYZNMZRn3R
Aw3nd9sggSc5ZGesaTfSOI7amzAI66Vsp1WiwI4bjqfda3H3hBhWro2RibxBJxC0bZhu3S75SGv2
9RRhS1RK+8A4Cj6WwZbrB8Gj2aSHWjoJewgd9a7ptw1K051b04sZg/RAU8kRWvZEnVTq2XUSgbkh
PvhB0S/pYi/mSFDSDGraW8khz4gmBBnFo2t5tD5GcaAv2C/YgLRdF1J/xw1/O9c/gbJ5twROPRit
V93KTjXEvlq7Sejm7dT37Y7Zar+sB2+6E+CWbiVM3k1hkM5ImuUG86C5dQZ8ZQ7sUeZzGse88DMi
WuocmvoVtU+7xlVr7ZJKhZvGYbcVdqpekNSDx8DztquqaOb9gq3EngO1Mk85juZybXWi21sWMmZF
iPetS1HGQcffBXOZ23c0XVrVrjV6hIj2L0idF6LyraPtFPbRnP+r8mx6DhPg6ADmWGZq2gLgP5Ku
qXS3je4Mu6HW+4dWDAsF8OnG0Jobk3Vu49H1WnGlt8RZBp9lOj3yIbQBekQUrVWkj9Tqxyg+gjVX
Uxy8DXPTPY1d86VPSjbWIF7IoRp+wqRdNlZ028aDvSdKgGF7ZR6IBEZz4c0e4RzPs8ZrdkTRdXIq
L4JQVnkrj0N+WqX1DY6Gs3KSeCM9tiJm91AdiIH2GffoRvtCKohGijLI9Gy6IzPQXOuOfCagulkw
RooJq+OxlbzOBF7vmeLOCQAz0KJurxGG4brntOGKivdo0B+xrr+osN8nTvOFiHHAdOWwO/38dmAE
sE3bkaNIZLXAupqMunuQi0DC/3FY8AuseiDQxGeYhJ/ZMJ/MhvimdMN9CyIE6SpODEV0yYJY69fa
cwmTUPZCWLOIq03lojEgUCBt1Zdl3vR7zpkoiof2gI6jvLVSuMdGTDup82psmpSJkA1M8yhbYMmv
NJn9pVAloXV28gMzz5AcsLz9dEX2rtf6Y1PEP7jHN/hX5abTlLWKggc2hXgR9V2ySOym2pjOJmC4
h9KHQOPcF3fYWNe6zkkttVBBTAnUwDD8SdFNBxycMUAHG5kjbctSCHq63hsWrWcfveDkOj+GcLzz
SdyiDCahGiE/qHrATwgK3eyIZ/sGCGnNorZyh/aJTI455Cx41PSs3wdMJnmOGSO7RDQ2fkkmkjve
mgPehnpWxrQquWWPJa7Es38IWZMo1t9o0m3vsXuko59tOq9/RNBiH+awGngpO6gTND7Jgb6rtOJe
x5h8U9IE2HlJ++IzQh/AmW3xC0jsf/khc/YkOGKJKl6GYKTLhSoa6F4CSoi0uMFwtmHuIGyIoEWP
iXnPTBU6f3qXF1RqlLzsS3q/KQiv9GrtQ4bV1ikMvmZH3vUI0U0e2cn161sIFLgcYkUlg3LwnDo9
JqsLkuonU+nDPd7zHHqhTnnfk0DQTOm7W9BeDQEauVOJ/NrILmPYoujjPLscFNPNllim2qbVEApd
J37SD7e5FOZawzicJXX06AvnbWjt+M7i7nMC7m6pkG8KpyfzGlA34RlnN6y41UTAQPvb9sAYorlh
Br7fozobmKRpg69WFndpapsdO9g6lHy+ZvnpspP5KiR/i04mqdqcY4K8+JptsDYglOVAND094URs
yjH6obtbaWaH3mLCQ37uGnezsagJ2AWmls5asaZgYBzKbjsg0l9MaF0phdzipk6BnzSFQ8J1UnTL
XHThCSEueI4xIENOdLe5aaMyiyJngZ7T26B4zFa2hVO4bbth6VrtuB9DXsgQL1NppgnH2E5sqyCN
lm3gW49T9THZKM2MIlqOSDKvSXseUQgA0snP6D54oP0PAF8lyT7VSutk8R6FjByoUhAk3+Sh/eBx
dH4cCb1cNVpeP9O+32PZO8eAGq6isu+wEjfrXoeTAWM7X0WN1j/0Jv0JW08PxBSvwgJKBi2iPeaN
y1jl3p5dLl77nQBP43HGlSFgdOYDNnC1OFmFSXTRMojZUzsw7ZpgyhMitRBsFTIWD3r/ZRIPaNQN
7EkrX8pYfVvfPnKbxl/nvBswthcywjtOYi5vIFQ9IkA3YS5cNJCISi2jQwJMmhHGKXrbUQzzS0Mj
V4UZD7x4LiaT6JiKbk+bFJvQFIJskhnDEEoIEAjvWhGucmdc5xiTF8C973WIb/j5VVQWd4omNU8v
vc+sONONe+o6ZExWwLrE+LJeIkIW66Hzf+ZE66hWbKkVvrSeYk+nhSwtZHkd2+XSBxeDF6XuLBr5
OGtlGX1A/vMWlVkyxqpQZcAmm7NhiG0IfVofktta5M8QNP1tTRQZDbydEaKQYGrbTAA34qb7LMr6
POFfoHC1lx2Vk8ex9ZaHZVwouUMAS4iJqDc4W148o7kLBq8iTKdf9RwokwFojCyGEpV2RUR5ftBj
MCzcuWQb2cZrxsJQjP4bAdW+CcB8BnnYyG/DwjlFzrLl/LLJI+1dRIhVK32cz9owAUoOSKSffw9w
n0c4QAv5I7OI/Sa7ioR0Uq1TBhzdEac0VnzG2WmhCKwnJJKdOn7p7fEmrltAEhX+OJXbDHQSIF9R
u9ea7lnHNLTJhvYjiEi1MunMNYV6Qzlorvoc96B5YBLW/U0egYEF4VfVvufAJbZdBzyR5zoz8Lj8
k2qfRm8FSrzBsJsrtYZpIFbp4Ep4tOgtGLJYoWOscLwxmdThqJH5QZOhePURcTkNMTh/cjw8/Hs8
gvFbrIjleHhtmJpIcMSuMMz5cv90OSIyisl3k2FbWHTFYrQ7Pfmpa0geIGBpy6+tKvlk8MVmYUTv
FqjKspLFVlPOp5uTBoEHi1s3PDu1zyMpjL+DE+OX+O3rcmdrg/HttgDnrP96faVt00bP1LQlt6Ra
Ji4yoNLy8510LWKo6jrfhHT7Fk4ZPzRMHyA1qMvoXkVcstV0WKnD0F7jwO6RDPBE/vdNM4foR12o
4qv5n3M45o+iHOsIIeQ3Ivr//tO5yPjPX/4r/88f9MvPVf/r+4egjFl9NB+//MM6b6JmPLWfcOw/
iVL64xr+9W/+//7hPz6/f8p5LD//6398/MzmhVlB8//R/Nko43pwmKy/dNf87/znR/aR/+Mj//mP
Y/SjuH7U/9irlH9U//En/WG68cx/ejYvBiGX3HFD90BV/2G68cQ/he4gxaFl5TAUksRl/isV0zD/
yf8jMN2QvkO3ac6q/Be7G+A3bkzHg7ltQ+7m5/534N3it6dROrrB66KbBleGo4yf9svbolSlnCIa
cIyl2guArh2DhysuRABHLrbSSKKtrCLEBG4XXktarVZ3bzsQRVhgCv+FLuo5QQi0bB1adRpitRGI
M835E5sOjggrEUtes50cxZrUgVub0K6/e+F/44/Pv4I0PR2UObM5z/Z++xXMDh+5kQT8ChkVo6V5
e7cJr4ljnwLGpdS82IpDLbo6cI/Y9jqOttR18CH/ZuHhRv75xf7XdVimJ/hGXRbEX79KkRil7In2
3NateDI5b5vT0C1Lg0pKi/cFyF+6ZoKCVIM6aPv5wuvLZUUvK7XMB69Su7++njnO9E9mqu/LcaTJ
EMumgJG/L8vKikSdInPjcgJA44Z7bkP7GFX53V9/jveba+tfH+TwMRBRPPGd8/SnBdeZfNWMY1Ft
rSi5GtVbZWc6rYN+Nvc7e494YE/Ye9FByCBvaiEz+uIeFKVl6mKYz+QNjPIVeb7Afs0HIyHZh1A+
lBo8d/aJqh1hymhTnV6meKOa6ehQsiUjwOFZSp+nCS0pqa0t2t6R57x3YqbTjTwJOn1ta0DcotjU
11H81RWR2hvy0c4b9kzmnsta515g1QS7MGpHRaYwiKL2MjYIVaWO46qyTqbADCORdDBtvjZ9s2o9
Ihh6u0H04D6HcfwUlZWzyJOYc7vGRKLsLvPjRp2iFl3TnBxmy5l21mvmz8IzgVZHJ8A1OR1ocQpy
TS4skosX1XybhJuRCGfdqelVdJB2ph6bVJfxCKlE3sUo4FASFuChrZ2da2ywKvlSmcFoaAR1WaK1
D86oIPmRmMy0yTnabfzladlSOoJBYHT963v/+97PvWcZ0BnRzAkDnHt/y9R1IbWktHjLbYXGq2g2
qmS9aFq+1UryJSNfX0Q0WHwh+J5DwDFEsgCSwjNOx/f81xczmxR/e+It20QxCO9LfK+ov76AGYfV
EvdrvK1Hi4y4diKOiDfQdPUXYZKyLnttV3n1wexHegqmUqukNPd+C9aoC1rEZNJBIdPq2jK2Fe0P
rVj2HNNWVpPuO5sbESrtMw2DDUfoawm9FkSCuTANhu2g9vALDFdgayOSFe5hPpC4Jb33IgR0n8PE
WjM73BcmqM5etwZczn93M8x/fxGJUpauJ3nhPeyavxViekuw7OjSsmtBTaMJrE90UHm0U/dsOi3N
jZA+j9l5j37W30y8QiQqVWtyuuAfpmDs7HgXNB6oCaYU2loWGfzFibtYAoR2QQQlN4Rc3bSpx2Fm
Pm/PK31rDRtSEVzFC2cbfB2q9s5j8ihFdkXCfm6lu3c984jz9MzocmWQQ/TXt92YC6ZfFzrSyEzs
pIL13yYr+tfb3ohI0+uOX5vgLzLKiUtcSOBtaG9qZLQCYSnaT5oSGvIZ3jONjK+/uYR/X/m5Aoux
mz5b2Aix/vUKWgF/HJh2uvU7NdOxyJZiTKNWf/2L/ofH22Gx8aTEcGuypv/6KXla0gysUn7PhlG9
KYr78QWOAvzRbTcSd1b74d+93rb575ur5Vh0tgS6TMujk//rhxZZ7br4YuEwivSrIvaVU8BC71ua
bBmkHCth2uIX0w9MDVuHPCwUMCZzk35g1uftYC+qlTvzKbQouFaau04nf+sp1jwIQWfARV+ejkjV
2RQDDZCqYFdWLstxgBxg0NDvY2TwobXS2sdbpDFBzhqb1DnRXEajZuRlY+knvYfVkxdLpk8FsMk/
lnUkumfN0Yi9cdwjPdevqZ/ONp0BGmiARWCXI1+jc8174SZbYde7cH4/euocqE85WZgVY1cLh0Z8
r6fvIK3RP/iIgg0A3MVYXypNHfukeiyilqsu+HyT9XAh7DMU1C/d5ZPiFhjavCuOIXloWgm6gRat
JBZtnJCOMaQjLcwwT0HqaFiWvYc+ajcwuVZN+RgQxUoGGeFklZfioI+yHUmt70Kol6FhjxPkhQM0
iq/ZFF3t2Dw5HU++4bFD1PYXMRXXTA9p4en3arxRtfHY+y8+CDIWBjARMZ5mbDEEieS7sNbxZvGX
0/KPexIgmtcGJINF9NVRNChhndpC0RGSNxgKMdp2dFrl/LoDAmWB6Ao8g+n1+woAKdwF9Ceq+r3p
sQlh67QUvz6t8vNcEHyvSVqTIB8xT2EpP5g7bjyFqtxz1UUzSDM+sNFdjFxhCZaMX4xHx/ZnHkmz
T6Lo5rUc+K4t7J1Y9hLMYSHQcYtnQIXlKzKtcmG4AWVnne87oKlF4L63j/nAF1kLF71Hz9elSzK2
egY3VSWWId2spb0zHNhE0uDxddCb7bOyNJn+GCygwVkP0TPY+qmO5AG1c7qoXYZuyj+zN1/nO+zC
Vhwtc++U9i1uo2q+xDTj68z4poKmeaxF8umH9C0lAR+9md4VGH8R7rD3SLYWUr22XUQFYLEvVMTV
QKEphPo5us7WM6iBGp+hj2/s5qeIvuYXYVHeEn49ZVLyahLpZEtSxQJmzMvWYsetO/T6MU9aT4tj
fhpMiwfSxiG2DANtNSlkkEn4lbj8liaaV0xhc7gYlUL5UjUh+v/5bYgMLr8TmBbM0qfbKm+qY+CX
r1rNyx9aJsBKky/WdeBi9GPyNVmfRAXsqMnxg+bXFvnR9x1FlfuZaS+qnY1Z3n1hDHLlDfwMSNTh
ApzEDoU3xbIu9/MikynJZdIXbSXlYJZ8AVH0towxgdNaXJECGgeu90JwMMkn2KXKDkEIPap7obvH
EcGzXZlPRkXBETEUsWNo77WW7OkLbLDUBqhBuc1SxGgJeaxNhs2YfhlozasHkNcvLdDOtTtsp6Fq
8JYGX9lgn77vdyPRHvWEl9HMSNbuMJ30ZFhFHIvwHG9tc9wM8Yjizw++Co+fnYdUY/NCN5b82LC4
I47vGPXlJkzmEngCOQtAgwbThz8hNyGKwF+0nqEvbRQVwJgnjymZe9Ib+6JEupni8OrmzQWtjMLi
Jc8OvS0/J9MltHG1+u55FPI8+OYJphoVuChe8wATeTI/1kP8VRY/ZwXNgjL+aMxL1GQFX27Ag2fY
oPXnNWXsefHgEEOBLniIsDM8TcFP6fNi2gHLzMwM++ORHNOr3rsIwhHvsAgZDWtaiaMJ0fVXPVcO
fj5sGuWt7FrubD2DEZk5CLnkGT0mPfoo5F+xwsfvdcOu7bvSy8/j5LwYxf6MdWedmaQuNrVCMjTv
ITGLBKuXYBA465efv1/qNuJb7jQ+ush4lmO/ezKi8gUlCvIbnSUuUTwx6c9sJKHF0fnVJ/wkvc5U
2+hBXdOhQTuKEROaCUpXtoL5S6hVihYpmVZNwLCD0T8ET4oLn989dnyi2tRLkAoiYLpsNYbmZuqg
DDsW3/I0QaLuO+O29XoPCXP4NETDzwrT6YbubVh7BM8JLwEh7j0Fkpsm/LZaKv1+fkAayco+Ve5+
XorVnDRvNG+p/2yTPLLUNbYLssZPCJWDZcf4Rp94wkUI5St5GarskLFJD8LeZU32Pu+4nX+2yG5x
y/E0sc2wZCSr70c/0+0TRh1Gxs+m430YKNPnp6NF002P7+hXMY8lr2dt/9Cs7gUcL1QAprVsHgQt
xsoBx0bKCWZunpAz01uK4yHd2aO4pWWh2N44XQ3MJAgo/9Qt8zSvQJFeTUwROH1DK1va1cAAAolK
aBvJ2plKpK8FSVLUcJhF1w6kwu+rdJMvYc+ObfxbVQ0EKJ2Drok6/OrTYOm7prcCcgQv0WnAQyq+
WPhyaz817ovhoCfBfrBtTLGzwTtrfuZGdlc+hqVBGJV3ljGPleu65zwsTxQWWyF01gW9PfTFfMvD
rc0lI988VXSujTH4inP096zVeZMtS9M7J6TYD8wf5w24jPV9AZ83TJ1jHiixxNbsLe34vtfU4xS1
F9RKhZVdotY5xpFznKuY73I1YXcRebBhRsOTN3B6+l53lUYaqngeUQLCqmY1AOvEK9iEKAIQfxon
Ug3zhTVi+CLKKwLGO5eATuEeybhn9Tft01irI9MHsmuDr/k4PS9EriMIYWPLmuuyoaER0fj7pC0R
llJ+Veb4pcX9cX4MlM4IysjnSqWoOBVrc8+ZvZaVmlH6RUbdZ+M/f+/dUB3Odh1/NSq9ejpPjpe5
J0PtPa//Weu87N97r7RogNihPBcj/LQC5kcGYQXmIyMbkZZLDm0H3XY1xE/ZElQFj4LlnAeNp9xK
hzsRTO2yz60TsC0IfrVk3FtO9+ilu9K9zDDq1HBvjYp4dhHd53+c1xmZGeOuFs2TT9gqWP87SI6X
yON3JcKFJXY+uugD8r7ymTztL/QEF2Pyztm4jgbOiJEToK32M64XggU7RlZfUvMpcfRj5md3SLW+
uqB4r1vqIiOoXOpFTK/u0ky4asq6sDX6dYf5LdWtFzfnBKIGLhwZz9BMwBV0bmyT8g1BqCXuGq6S
wTKngZFaR9b5u+wiLJzjjIbVYk6+qopPH9uxabtkcsx/+7sc/P641OGBUHnKPmyejNpfiwG+pkIO
QeYdT8TInbNYLkWSP+Gt46UtBduapNiWHJTKdUf4GfMp3vbai7gfJe9yhmNq+V0fzmwEpELBwoQq
v5pfAxXXlwhbPHTM/I7gOJ6fGmV79uO7s4J+hj2dNwdLIXypeCbgABkFW7cUPd9OoUAKKnc99Txi
7TCyKHSs2hUKgfVc1fL2kCQ9cnBl5bHbQXHOXkKhusH/GTNv5omJSyNZafwLyyK33lqekXn1Tuxz
IsNLGHLQsDOjQWEA2NUk7jTkWpv5tSRs6g4t2n2E92c5SkT5gX01Q1YffUiu3+8f7/jV8NJFVSbP
BKKf534NUMqj0LOjUVrIiipkI+yffUDt65TPEmqhj8V04TvOmwDEv6hUfVGmuUbh9IaRlOXbOHk0
kJaORvyeRXbgAM2y8ep3gjvojSXWCSResso3bgfDBckQ5P15Y2d+x8EhOKbqqdEjRE99AolkPFpE
0cdVha9ZCKavvXForSZZ6bX1YZrk1RuM6DpcICttRBRvlsGz1c+PoM1kfiDjBrNr6uGz1E5J20vu
xCepfrBtq8ZiGPGZkpwM3oeFOjVYCCs2bEeQqq3Frr6qZXOx6zFjR9ernQZaosiLbehV1p2HJovZ
anCLTsheQglmLjV71pBNgWWTESBpi1NTNERfTu5vW8Xkz67C9RAyi24Hbx8A+aPxom9CEktWVRNU
pMG1lEbt1OymkUp34OvBT0ybs10GJTI/XYPzz7O3aBsow7aJQL3w222fGK+REWLwtQxG/RpdM2xd
/Jc7M0+8SbKQBAfThAwdzHnnifWmBp4PI7xz8b+wng/Qjtd6r7UIcykTKmTxPApPXYkUs6xwn+fG
+Mo2SkJT0m3nltEyisoLRL/bWvTRQk+7Ryb7yHNQ2MxrXRKjewwodaf6iEHobKKvd2088H4AWPP7
ByCpvSbsERUzeJ6PgSQVC70UOQ9LaXPKdHD4LUw96ra62W/zlnwq8k2wrUZXjyn7Uuf8kUHlxPKD
iYbsmFVoRBi4J4SuXTqiUKdoRRW/EUlw7DQ9WQZap5Y5gr3FmMaIfGLYrlMOZGfyHgZFCNDoHjpP
/2q6bKv0Frl4WXV0ARK2iDYEjmpNl07Un10x3Df4lElwgBFBE5NTRbDm21Mb5IZM2xHlL4Rr7RsW
WkwULhFIJYWRo4PsEGhLq7CFczCbI3UCmPv2pjRq+AMxXIxQxjmVOlgqcvD4cMgii85/iEIbpBVZ
Op2ZnEFXRFAalr0wvE3A+JggxSX4iotV5g/kjnAqL240jQjhfvDDJZ3EH6Xbr+Ng/OEYI15TBs0a
AFBmBlxRMGhvRQZMiAJg2UbxAdTojWgYKTSSk69XomJzAG7GBPogEczlKoPTbuhP8QQF3B21c4Yy
CNPFxmTL7XNxGivnlHjGqbQpkPGPr7sAu6ruPGh9AkcJ5pmA58M3vDEkZU+uulvRY83zzyxz4FDQ
oLTeu7gbUWR6nYkyh3QGZFXfFdG8co8+DcxM3JcOuwbec4xmQUyPueMW39cu2gKg7C9Jq30YmsCL
XabvMeGgC6uhWdqa3i0XDeYZv0T6ENf6HVTNz/CVg9pZpOldTCGnxy0HMdqAgVAfsQv6irA00Kno
gj0glaQX76XLmTUFla3rUDOmKeFpi75aqn3eY281+azSIcUwry4iHV7PlR1V9Bs17aDZur9qLPer
H9QHgK1Hm5jmPqWSt+yZcQapBmvC/Rx6BP8BTLI13GQN5uZcYTLyUAoLDTQVgBwesGrikKXEVTPY
8y3/bNRk/WmZuSOcidP+yJKcB5wPimZXKv/gzcOJ7zur0cIgYwf7RU2gXEEQVYr4f9Ho+Oi8hPeD
tX/mpXQpm3ngAbrWWKKY2y3coWnWrU7/N9YQ6c0N43nyMnfkw+RoROoNTgk7YPyZTCRaWchMOI9q
ahm573NXWM4FSRK65+8Jgu2VaqU4aXl6dpn/N+Fk4Lfi4004wTWnCjQ7uiuGHZaQwcOrWA2t9Zp2
HIVEwB0x/E8DtbvndBeMTygeRvdczzmmeXcKYUfjPNM+wd0iGIl3E2Xi/E11Uj8pzH4LnlHSURyD
ju/chDCL9lXIbWuE1xAVRhGe02Y4Uod9dTRHkGwcqwlnts5uD/BL4IpA+65tDIMrtFtvm+vT3EDj
lESz+SoNqkHGekDS+mIdBLe6GDkJw4skBpI3zPjwwPLOG/4lpqSWAfVqoL1xBLnp6M0xzcgN59zX
PPMVQXqLWCUrTB3A7c2lSdIqrlFqmqTDZ5URCeWfgZ7vtOSm8bi+gqnRH5WO7AP4mq57+N7986K3
F4wptyD/eHxbCo3AMw8kkIetuMneQOquyjG7Cw0t3OVVaPxxwdlo72PhPKD53tRmupdpzx7dUT7O
9UUzbwNjWG0kJYQtG6qwNrj2hNkzbz1planQh/PbqcI7R7VzbFt+J2XOZZjMd2YdMopnJKs1EZ9d
TETF8ket9qzTMF3x7Kllg8bVICDMddPHRkE6arOOY3pCirGqcPq3miw2BtCHWrWPZGMCJcyaaqHj
LoMVm+p8pzTNya5Fg7gJMIPo8+ikH8NrNdQPEoQDUGBIWFKrHsU814wSdaFPeBkl5YQ9vg0u0fMO
RxfXMY86uTRU7M9jG69yjTMZYo/kBp0mCuE32+X9cObuhsh49LuupLRx1/HYjIs4rdlOfF7CuGdJ
inCWLUAq1/NLuheT8xPSqLZMA2Pr663a5y4q0Vo9MAr7Chp1qWtEHshijmXi0wY2ACd9vwh5euoS
9Tgfa/PO+zliVYulae5KeoO+xZAq4EgWJByvqU2eh3k+Mx+Hvydpr1HB8tmLIdqXUf8q+iHfzq1L
L6U9ZYU7i9rVdexkFWScqZvHoPwoZkPc9wQOkcrWksldIeKzJexVPBQHs4lu/bkFHszjse8lKIQ+
B0Txvuzqy1jwthnldM5NPEgPgKpfxXwvWodxcZQaZ9Id1aoiVmaZanuqm6UWsAkNbuhtXIrlSMMB
+l2zdzmK9dIxnkNE85BuPzH93HnWiB9HRxTvsSNAIELsG423Y4QSJ+WD2C99JrbBUnVefOtJ/sSv
943OSBfxNwBxaqPJjyLMKgPefyrpMa7OkqCHVmvFkmM4RQ+Ddk4d4dcEXZhqjnGInJ0c7YkAGF49
OmBOaI7YNLTdMF2CcloFJc/Dd3HUzkcQeAubkK12Ec2tBll3r5a1xdPGcsq5wPOHfTd7tljkNJR+
VT0fn3jBq4g4x96s793WvnFS6q08dR7lEG0djxcvto5CxOsqGA/kNtG0n1tksXNLCtvbPEntCBtY
6lydb8cHEQ2bAYQuoWbOcYqMpa3Mgz1PanEqHOdr/m6UuQFrW1ugYnM5ki9iODfOtjaBX8dDPkID
WgUGDUov6GjkKWktNDTZY8R3gjAALFsaPLU98bDzt+T2FYp8Il1VIOghafI8d3rxyHNOV+ZOGeKe
Zsz81pFKc22YtOWuwqfJVuV37hmvkN/0N9+7sy44yaiWu4sifFUEYGLms403sJuE7IN/PZr6T5NH
R3cN15R0Sxz9tzFwK1rwHhxJtpb/f7g7s+W4mSvdPhHcicSQwE1f1FwszpMo3SBEScQ8z3j6s7Ls
EyGR/xHj9GVHOBy2Zf0sooBE5t7fXovPSm6dcyBlXLvjaiVDQ41eciR07LtY1zr//rNpsNGDet8A
dGlgC1Pys4WrG2e/BRCGZMASlMzpXi8DXSJ3RlmcUuinvL66l0XqzRrXCjLj9flrODdhHVEdSK6w
+zTxBMUwj6nmuCZPks8UtU9+X8zunjTeWx6aR5bgdWdwYD4XrQufvcfiV6/kYtf6oApS0tjqEggv
pVtEdbs6n54N5gISCMmUVr7bpBnZPvLXdOF1vpiW4m2MMVHq2zCM+KkzB/XMXp6Hpr87FwhkFz4F
kQu7Nno714phhf9k1/tFhRaTjT3Ap6I/UkNHpo1DisKgc0d84KVCWloKNHQ2qYHang6epX72kbjB
sUSjumJzAdWHdlRa3aVMVJIqFTviuK8eqMoIOMGmT+nx4UkOnP1MGWDTWfqxoLy9qqV5rJAzUFjl
BXQubSvC4usaZas22adorAyN2PF+unpJZEhArthOFi17RIS81Coi2gwBfchVTPptlJSaPcOhP5X+
SE2CFn+/N6Tu/b6/NXwa/FIRDECQ9a43zPQlbUo+yT5ouTFrSSkZSdaLa9mrkHSrr+t/xcZyRz4m
i3Ei7l2Zgt1EmZyO5SVt+73et8Y6y8HwEvgOqh8JsqsVU0vs1TBk+p/dzzqv9O4zez6xMNc2LW6+
9218y/NqJJdpv+fD2QyF2rsirY2trMDZSgOKnVvTqUAus6YsGu2CpHgr6m7/9ytn/sMj7QvL98BS
Orak9/vnQ5VJy0RP7DNlUTN/2jY168bc3wbd5F4sciIGPZsbaxkeMs/zb4kbkFYhSRFs53Z4nnA6
igod/FDmz/VA6dusaULWrnj45GP+w7Pvm9JRNqErYdLD+vNjWkUnqGpzzPesx5HDJpSQLFuDtr+3
+Sh+vKBqKx+ntqFWppvFTHvUK+Dkp2J25Hqe5LgfstPfP9Q/NOqJQfGx6Oae031/fqacTa7VFQZQ
ribcqFerxgeNtQXKPTyb2q6ujfz+f/AT2T+48LP/IcXndZXEv+Loid/YXtsVOgApKEzb8g01c0rR
rodfSFL+7z/2H9KDJBE0Ltzzz4FWnR74beWtiya0Jljue8x/Uy5Y4XgPis57BBWVr1X8em40d76e
sgkoEnJ2LBcK6aP3GLFxBGOoV0TOMTm8lU1ZAHeoxX6YaO+p5hK5LYWOAl8sQOJtkN/Zn3xR5j9E
R3Qw03WAotvEN969t0bkqlCkqn4fivBbGvbZ3pzGY0OjYH8uMBgVi0bldWuIZKdhDtqLTy7gx+QI
k/dKMdwrPV9HPf+8gD1jgm5QoCpgzu+606dHClyXY7oxZ+tOd3NEMWzAD7D+Uo1Y2YIeTe3dGAsL
AGQ/z7nW5zlfBx9BjP6cc3kI7ILUeKzN1i+5y/Wtos+SRu7H1ChEeMmQHNFVy3Tl+8ilN+FEUGGL
D2lArND7LOy00gx9UhsiiNQFr0r9YXUJy+7kxZhQkzBA8wWGy8GUV9siATKKBnOjTk4YUU7RzECR
QQ9hJI4QW7t2HL7lOYfBDCghcCriHtSfGYh5i0zunZiMwPkm0rXupVNH3aaRfvJmMe1cWg/5Ev2I
eo31tinmjQP9ZFpX8F84bXMKy3QCdEDmLo3lwq6RE1ILIEeSuPdxZD+4qd7okdgaYeDKefoC1eml
pTG/aqIrHaIsBs6PIFKp7vnrusiPUvkIg5dHZt3kJ8/ZOUL55ytB54Mdm7Qwnnr3fUrXN4cJoaSo
9mFAraLpY0GwnVwTL2FsCglt/+VVmdO+YggkkezkIdTToSv865BpZHq81t3gB9skLfwV83AULAIq
8+eTDxIp6qycL4K6eikUuE+4B7wJzYhlQx/kpdQKJSKPAHEuZaZOswt2zCkbzUkWR91GG7CrGK1/
n2V8UX9/QsyPT4hyOBXTOsVqLhgnfveEDB3vp2YgYejqXm7D/kQ827UxrBZuAn1/Ufdd+K2arS5/
RDoeAE2BnVrlHmM8ZX//PB/fN4oxQm55JguEQAn558eJXKZCQzes97niaoxcSsltZ3afbgPO/6R3
37ki2ewrMrxKKvVubSV2FdQMq1f7pbrz6EDUJQkpBuT4zXQhZBp5xMCwS+r3OyGonSWO9wZJ8rtS
lFVifR2wpRB0Hdk/NHxORo7XQeyAVKJ7NFaUiqgxowM/RXQGuYAYMVVOltGoxEOEANBgJiaPIGXo
VVvXyHRDjVTH5bl3Jgp11DFXP+Swzpv5LjCtNy9Ipv/BDUCUkYipwzCiw/b4zytedIMniY4jO8cu
vYLDB83CpwFCpk8vkHmrm/660FbT/Jja5EEf8+aUV0dfR29z7l3//Q74+HZXynQIWVrSsj8m5jPZ
t6oyzYq5I5ptkMgvSwbw4C4djEJd9Rn1x3H+7IfaH99USlkEMsjaWqZguOXPq2CVZucJV1b7efTU
JguITFUx39G5PjUtr47ZX8OgpAY4NzjRfF0+sp/wV2wz1TwEvfpheaiM3H58bEmRsNpNfnwYeHiT
ApxFtTzXeQEavTx0zbONHwnBBTVPVE0/luHyXDCqQmJS7CS+eQsznDpNJCt3L4f8i99OXynFA45i
Es2Jhk+u+D+kjPnlHZ3pZchIDz/8+cs3zkQsemINwC/D/oLimfjVsXddCcoSBLu77tL1UFMGPZNX
gvIJTW2xGUT2Sc7zHOR8/0ySNeV+5EjhOO+f/owd31jWstyf26Hns6AN8HUlQEoNfhccuP95ZmAE
tCW4yHzYVb69bbP4HpQMBW8dttLdVtTnT73PlHPX8Tl1adu3qE/oDuc5C2MV30zzeuw7SrQZrU+6
JTCkp5UDc4upXhqMPed4fBPtZvzmhCSdM7JoDGO8TsS6ovDX0BF0qWdje47DxwTAI5cdluV0L2pw
j0alHs8V+kIHsYxsIwFldp3Eaa9fuN1I5T7u7jznIcsoQNoi+pENw5c8ZNJjFvlPkapsnYLjB/I0
oCQt5W2eUIlSyXMqbNqXOLDXuUmP3wzozsOzqkzeLCGAVPy+IYJd21nTc7WDkTH/KIpXcX8QXbkv
7HH975VNx4f8OXyKFpPgV/pm8mY3wvbOAjk8+gxOMdiInlyvb1S+C/3m4Y9vGe+/XRa2jH9/6O2P
Ox7uPaQ0JukIWzDs8OctWHlLHDUcdfeWd2wn69LBWn6y1DAxo8ob2aLQktvNi3SAn7DXObfkk9iW
235uJXzvbs07jtY2mxTaGDyJYXM/SL4/UOHplivhIgUzIFBugr7f9EOG24DyT9KkF0VXgcjzaEc4
I8RS7PPbWTRPraDGROf31fY5VycjFmaQig9pD1VW50oLn3/wkszUhuWuiSaEAhT7dvD1SOya/dPf
L9A/vKc9XoccwhgBEVI4797TTQi5sqO7tC8UZa9+GjlWI7DeJxUY0cCnVm7LU9j4+bpdlHk3kUq0
TXtn41IBX8HIPk6Bv38kPT/17iDtSVs5FnMpzAiZ7wdy4BGkPtXaci+y0duw/z8GAJ/WtbB29kjA
xAmNq2npLoyofvUyEg2B0wMGSBNa12B92EGAnnDqL+ZyqeoaJZrgW+atwEy7IS/OMZjJIIPQk3QU
kXXdhinlpMIn38XoCfzUb+FSarkeba6UKrFIGmZBS/dQqOYlgUMZl2KtTz9xOLx0JVViQjVuS5YH
OH+Pm2XlZtPVuTc3Lo3ccqg6Lu5Aq7UMyXVm4n52iK+StaYa1YC+LSFkipzeXDMR3Jk10wy6CNQQ
6L6G6XFoGKMjdF82rHWzBQuIGtcNLoo0DOnDzNyUSIZJsz3CzXsjizkRY8f/WvulpO5aLqRSdHvY
ndgf+hikC49RlLyyL8VgYyVaPjmeWf/0BXKi9UzGJNn7uXpv+NvxcgDfVcC3LfdVShJj4DbXmRPq
WN7GMqmnJh6ulyBTNaCeaFxR0FFMdycsUpjZCE0w+wKpmukLRUK0vz0nmRZa1+uIafRVOUXrc8Nu
kWwkiYAA7uSlVtY50d2s+5I9hTP7SFCo1W7x0k/29B+3EZ502dayzArKPe8LF33H2TKHzLA3PHtv
Buzo9OK8lFtKMazvuimRES/6+yMh3++mFQ8ERzaKJTY7aqHebaYisw3mJqVQi2+E1uMCusOnWDsu
9s84X8iBsKnMPe81T2Lqluy1KeAQzB7lptag0l7nAHUdtw7UN5liruO15an25fwHfjXdkYzdV5N5
R/P9szX4w2n9/OGZM7ZYX/R8j16jf7sdwMsniUF2cN/4cEJD9yKtL52x5Y5kM5uP4cnqy1urt286
ejV/v3Dvl39+tF7emC+yTM7qH3YgaeW0pNpSdiAcrPTef4YxxWA2dyGVnk9PPee16fedhuJNwXLK
TCpjdaZ//iJ/+12RdJXu0sSRrjgiMndsDp4GTtq5HEhM2o3aTDbxhpyIQkVpTohRXFJoZ0Jnqrcx
NspNnnrgQRqCxKjnHYiQviPZI81Sh3U53EUQknjj1ObemhW9xTbaRvDEtmTcfrSpP2xqtyMqIGlN
SbO9iwABMElImMclilSqhOZoAsLEWIbHTsn96JrfWsgtJ/OAupEOf6cxD32OD7ErdpnDWCTTiqt4
QApLCOeu6QFk8AL/WlbjLRnGl34Zo0Nuvcz0O3aDyWcVtjaqhXZ1GJqF+zHvvnSyHTaKgOeaM2FD
OIKQUOgQ/iJGs23n4QkI6K5yNE3TITwytT9C9TqL+qug3LwdrIWzMqR+DLY3sw9fqWJCzlPWHnQL
LT8OXKu5TNbCJapMYfTCrY2Enl17JZPZoSGV3YUyTplsB3osZ9ItwWUGLYtcSv8KauhLlCcvVNwJ
h7F0+uJF0A+hgJQt7Kacy9EsaE34V+0SfYGNB3gZF27UD8W6YlR9y4LfrW1JlcyB/BZ1MRRvWZ06
CA197FYr5vmPcRWwlBvFnhgTOJnWf1l0vzj28n2eMQ1O4XreADbr6ui2GzgmuXmNj2AxD62tmv0i
y2RL+50wkuAQzw4CAdMSMXEIpXKEZLBPggqpmzOVXKc2P/nTg1EFIcmRh6qzb9BEYvuOAE5rICnV
DrI7UqvGOnODxnTeWo5xlLld8h8sm1gHl++TB/H9O0FJj3MQAhyqdUwfenpd/e3B8EMmDY3Mh1C1
wLVaSumz7+dwytb0jnuLU2or7C1vQyaUBIX/OYIB0+1cF1N2aOyGLPvJVM6dtcz21qUXzG8RM+iS
2hvG4H/de7xmTrLuY0g2N0k/4OUDyLEYTDrEWfTDGJNsnTnFq0eMB3w0oW8FQhJVK4WSPCI64+HW
7jJzPXcWRF6m+ZcUBsok0IGG7bwVfGjPhGUzcIFWtt/UW+DpLnuN0V4nZXfTRfIx6dwnMx5eCrvj
jzkNbsR+jK32mLFD9x2ocpyKt6LkPeyG+dXfr/CHVwQzZufVlUFCXhLi3Us36CrTserU20XNAt5v
1of7T3bT5ocvUf8MpTxqKYKkmnj3JdbsRil8ht5ubGEH86uuyoEO60xcZJU56t7y3F+ObDaVb3yz
EHlTmyPc9/ff88OpkilRXoQ2O3oKC6zr714noaaPulGjdrAV2YDOJUG+ECmvUSwjnQH3gDH+zjHq
757loWRifGzPNMimbAQ72i79bF5bvj/ik1TXh1vJOZ5GFSXpP+/sucaHluSlwulVGbsqf+LH4gXo
DNDUhI840CUJPzpEmMjJyKUIPA+kWztMbd59a5bsG4ucCqcvSLWpZZtr0obbelsakdPu7xfP/ccP
S7NVUgJhtvy89/7tMUyNpVGyMdydy5wpXt78C6D69gArcCM5kKxUgD+lgDm5Kpm2BspjilVfAEqu
hb8aozm5YRyDR/duihvnGut6Cls9MvYW+E4GiIOHenbxIweJvV6K+cGCiGigNdwkGdHgxiRrB6ug
7pqjiSJmFehh33GXmCTlR7VA7KTKnBvh195kJSdV06y7GpXj1O+pNtd3vXmr/fBHkJ/QiqLswBQ2
9B4pvDWBsZVZT9WBW/SidOblVi7FTVpR2Opp+F/kmWtvpsKMIWrD1MnLAitrAbG75BT794vsfXgU
OW/aLkI8y6J3yS7x3R0Rd65ds5OjXoNHA+f8zTwazqp3mFcSFdRXT/YUE6rvWcD49/n6KPhLNXuV
q6gwPVJkUHuU37y1Ef/vqV4CRNXVcxDR8s70xVqQUbJTmJ6idLhPM2ioiaBJHnmokPF8VVPL+p+/
2RUHo2mROP2wYU1+AT+JkGlZVQc5yHAtGQawOryAWBXIl4h1M7OHVaQyMHsxnZcNl44of3h56+wX
SDpgGJou3oK8RyLh6AJ2FX5lugvQLcysFUQk3bboMMsc604u67ySyyZw3TtiUMzreWJrl80jruT2
YFWIPlrCz2sx/OgI3mw8fetNjv9YoxLaqiX4Oi/VsxMzuh9Dfw+rpNosdgMXAFm0YhN+2djGzDRH
+SUFup3HNoP/Xmx88uZyPjwyfJt0dSULH41K633xCP9MECNP9nd9kV1TRYGTZzSUTADshoBhc5vU
bmHJTcAZK625+2MwBmvZcXm6NBTrnHsfiE+mGKYFM6rRWkWuU0A+lRfS3UTFnfbnMDt8t+VVaqIt
xZjml2ilFee+ZZhexIKZKw0Ry0+yumEFNjaxxR0AyM+5trLTMIXjjlvybR7z79S4kJh2TBUWBvK2
3r0JmOzfdZKP5sZPhJJvwNdjSWEyeTXEFongmd/h78/Ax02/rrmYyqbLyPL4YdM/T7F2nnPVhoyp
VqKywJHpfINS3sZMo1FAN1emeDFJzG1mI/gsQWB+qMMrW7BZ8Rzd7pI+NKs/H0IiIrkUfceyHPb3
PkxwK45urCQeDxiuxDZt8mwlg7Al41+Y60qBYB/A4kepbA49cgWkP4gdwomjvqdvOsX4oZEf6qkA
r9LkXxvFYX4aag6A3hgw7Dd8oVdzOYbuFXDldmfGqIBdGMbNzVClxKPPC2PSvaRJdIuU4TsdiWVT
kywjpFZfNtjSN2EDnFL3wjgBvk0uPqmOefE1wicHjwxw0goefcU9BGN9nUwuIiWTXXGl6aIZ29ru
iBAUNbJP2KsjsC6zibm3VrjbNATwX1W8KxMIrJfVdJt2kIrgfa99SM4bwB5EdJmdoRfEGHM2vjRe
CGjAda5T24Q2MABayPJqW8ZwGox4uJJ2dmMmxLmUdO86rwCo7fvHalbmxm2YabBdRhjSePiedZF5
MBtxE42pPOmaJiCFZGdluD8cUwJM5TcnJ8QvwCA7pe502LLgrFQc/JCsdjzv+s0tHYatJNi6Fupb
THd718BopSI0ITiwSA+y3c0NOzqaJCyW0cm3jlHM6BSycJMYglhGP6htGE0738aK0hTiW22jjnJ7
0awThGprp0H/ahvwHuec/23o0TqiVV37WbAP/eBXO7ARrV3WOKZdriYfFy4J+OjSbaiV1UHAYAPE
L2TWobWXGKQY60h5c3rys77i+xoEtzaPFKVlzS7Q244/b+3WdbM0Z/ZcI9CY6lN2uAvvuJMp42Vs
re1yoxyOQ39/or0PZ2nbpFPBBsdyPPY7533Zb1uHBOSTS2fL2Q0yyg/z2D2nPr+39KNTgBFEVAry
rCLSkWNw3hVNW65ym7cN48BZMVfIrJk9MbzpKkdHsDIa0m9A0niR+MbdvNTRKQTfsUK+4TDpY2o8
wL4pKaYlUUBjtELyUs4AAEYPFFHM97FZ+hI0bNbswmKKeRUxGh2RzmGksPhhHmr80pMH9ZcjMTLp
HsoRyybG2FsydihkJidajZohEiXqyjeZPD2v2HugwZT98ub7NEfm2pT2wzhYL5Ul37Sy2gfMH8U/
KZn2pJCdS2fqvX3ACBBlSrUfo8zajiHsXwjw0L5q75ZxT25sijtbRHzHJmTAwQde7Q8Zw+MVVMHF
KG6F35jMzvWcZSn870ezPAwp8L3cYs0UMUoUZpdua4eyWWxM+Sf7lbOf/Y+iBadWGlS2RwqFpfp9
wZWeed4YS+ns7NRe+zNcyJ4O5q4Y2DzJJHxsw+XXUrvHZV7yHYAYgsMtPjgEmH+/xeQZS/HnJ7GE
wz2Nl94nkei/29t7zJjVMgztXU86fBvPPuE6H2blCHQb7jxwvZTqBVRMcqaJ566q3uNBtONtT3Rm
aMxT4mNKblruDv0C2kBTZryY71GNyPyuWhSkuEr5jzW4VWCDwRcxsPoImHNrM6gekD1km6pGaEct
4KrN++9IRZMdNQuWpKZdJZ4Cuu86x8UJADEL/loz7tyQ6+IU5fdZ3zK1zStduu1lLFlYGy/aQUY/
JnoVTdyOJpdkbDTI730gepxW613Ey40Hg4CtJ0C6ut6V11fWdmqOggOEF/2QVGbYeOUP9lw+9wUb
Z8m01tZgun49Wv1LT9D2lN7RqoHW1SNp8tlltTr7itYbMqTxqJqOE8ZQrauUPfXSRxL5q6eloXQk
89GlCWOVD0aOA1yhQ8rVcJommomqMR6A7pNSzF3mOmyTlhnAhgpO0MKM5FDQZR5+5n5XwfTIxKkA
5b32A/ARJJQZn0Neqx9MKtgMcaxbjwnPeAXQcZLHzAy9VRMzVkwNfK2mCre9nuvOJYeh1mMqeLGL
TTrwXqilG2yol7FDMpoExxlxVLJRtgQvElcbNYM67ZdbK5vnXWjUd3GcGjthNQeQLIoYCruuPofH
rES4M5ll2FSNRwyTbpSC58W8gcV0akLoPCuNnUpP+ZyPuyh3IWA01suQPyh0b+vWTIjX84izr7J4
y7TtYW74W0Ng/Vxo/zLSRh8hBt218l6HbVZRBatdh4h3Ny0b0iH+LtDMnrAaLty4O3ZNeMf5BZE0
5TrhRgeH0S3fDcCCR+1dU6tuY4awuQPSnkySvHYdCdGeQffWtZaNMRpizUHvUuqKRaiWU5Tj2F3I
dq2HySLnYF7wZRPN11f+vNzUpcP+venq9YAAdxOWfQtftH2z/ZCvKsph4xbSph4S8+iNNgX7Qm4Z
ZtDmyxmp45whaQ+brYz9NxhBz8KtrrqQt004ZMtGqm7NRijZiVrOOzwJ66FGj8KGnCWcMZ3eHbKN
7/ac+lKlcWLi5lwMqzBUrrnY7Js5A83h6OK05AOdlxZNJIQrePvvNQQk4e/kw3f/9b//n1zD3//S
fzOSwb/+1wASTde0aacJtr//db48/8Ew/geveP09B6+IyuB718Vt+L2Jfmci/vaX/01F9Ox/2ULY
ZBVJHyPddOX/pSJ64l/stIEE0KIwhenoP/kPFVHa/zJhIdJh1KxC5Wr053+oiKb6l7LZF6IuwTDM
im/9f1ERSRew9fntBWK7ns6UUngHecTB432Fiuoos5YJ0kjAy+yFHCp6YY+ogi4wNey+fKlnsmsz
s9rH6NYEUHfD6Gq/i0iinwzZ3LOjTdZZZCZPjt/fNdFoXUFGtW6ZFlkvbVNd9+N4UbSosZjgKBkx
LXcVkaOLRFbA9cc3mKvMXDmLyT8ysqgoF6+ZWLyTnsed20zeTq4HvcZoL9OR0vUEhouhhefIKQ+G
C0qEGn0IdHvV3FKDvYbgmCHzFZBCHDROb7OTQBJQ3lOjWbRWpbUdVLrIOjNu1cPJVgtftGbYRu46
BGmrNNsWPJMutVhfqXiWcfStn3B6ZPYXvLMEJzUetyiu3IkefzqDWRYSbm+ZUpG10IbLuNlE7XCJ
fPc58ni3xgscl/QoZyBFTlEMp5G9jYRmIjSyt4Ldy5zqrynhNeJD9UWX82RqzG+b7TmuYqofqydq
r8eqzajfx7yPpeZED2wX46TrVmZrgTdSyAsS5D3RZNpbmcuTc4mGd6DxN0drEwpxOIEjTiBeJ/R9
9tQHsiL6JRXgYroFHDRDYMbMcaXMrxkPXls/BlT8TynmiBTo4aUIEOyKbRXbN6VGJJewkvs5plzY
UjkFijc1ZbYLLcDKAIU4hpVqH1oqAe9iP5UdlPbexl8vARqga/KZ6udGm6jvcCJeyBcCck4hOvc+
IoZMTy23NbWvIGTUN/K/NU21itP0u5DDAlHAo5PAAWVZjI3JLQRB2mLaM9dI6ULDpQWU6aRjvxzC
ne41gHrQKGqs0oySajw1aU5CZRpZPWl4dZ+7L+T1jwRUxMVEA6gjA39lT8znIQq4FS0FvXKwOJUJ
ZBsyUpcDyJhXno9Hi4MynfnmqU4r2hJ5jNIhVLep6VsXDc5szOcJQzLfWq54VJMdp1AbfG9DmBb1
46Sx3Un/6AoIPRKet9Bgb1F/HzTou9HIbyux5B5BaHrq2vyVEG9EhtSaj0GwTNDvQVUMS5dveAMw
jOEhu1GWMW69MBxP2RzfYf/jJg9VdNcuLYyCgkqrFYTLIWds98KYITxlaooA2CTjvuV9gkCDIgeU
cxKUWNbYZUM/D0VXbb2BYktyyIrsR4ymZmdCRFy7Gp0eMIAxhs1b34zXLmx1nytE95RTVRDnCNUB
sKeQ2Au3P5SAmkLyxczrdva6kvW6H7qDa95MsNx7mO7c+qui6QB95+1jvVS4luC/K/xwZRaPJ5sb
lNn6lJ/hfs3O0HgSAE3kW9uI3Pc+QyzMLwjTute4+RnuvNAAehdi2Rbf2MsQ9b1WxLx4GlevNLge
EyHKQ1vsUw21t1uNt4dz7xfEikdmX8HfWxqETzsuOQgNx5cS8w0y7paFgUIkm+waKis8/dIyTpM7
7UYN2lfojpnNzZEGSjCE1g21FANqNyakzqB7rIH9iP6AgTCePWuY/1Q2zwt0/4JEpyqvJg39h9EZ
7Q14Wkiyn6F+NQcma9WFq+obwxYhEBbicbGdVQfAVaSjnKsRw0CuVQNYukIf9QAAakurCCacBH6E
oq03KIF5tvmqGloyyShOkT0tBwuVgKXlBpEHmDk0ER6UmA8YL5UnklwPidgUWo1QqfoCd2B+XVVo
E8IEgcJ0ViloqULWjJdWZtNBao+ecJ4S8D1zxZG+w8eATJjIAbhqJgdJNkc/rT4CzqFQPHlJOa4Z
Idsihrpk7hpGtJ8p3K77TCsgEi2DmHyaeXFzm1CA25Ru7e2CYrmo/OyH18v7oqi+EdP6SSnhqr6i
OfqjDzu0I1pAUUcvVEGgwFvXZKor7EGoKmSCtGLMPDgarFknrxqvCivMTt1g8ptr3UWvxReJVmBY
WoaR0coq5kUegzB4bgd8Sb1WZ2BpAH3ahUc7jC96N4S80QY/B3f5NU4kmWZ0UKFgl9uXk7eKUuRl
c9UdBy3sGFyz2VhAyzvn5+LQHutpRKH7ekMbdZxwfqSmpEtEPb/VLKQEL0hljK92RpVfYVOiVt8f
fRwigZaJOForEgoEIxxtnsJlsbYu7pEm6O+tFhiWHp83sJMwdEMjkXyU1zFH2GmFSdq7j7mWmgTY
TZTWnDDuHjOmQKEkHsT1rGUo0o6rbRHF9tWSOFfCS5pDMDjOsWrSU0ZhDTXz9DO1EqbwYdZSPbOf
AQwwft5P4VdboaO67orhutOSlkbrWjjsTacSg4upVS4QTE6o+ayN1JoXge+liRG/9PW8ykYUBBUD
nIcwnLSlHVEMRDZ+ZYbw9ovWyFT4ZKQWy9j630wtm7H4+ufiJdASmo7G+aC1NEbKu0LJOjgMpnsL
9zk7lUHJnBgxtWOl1TamltzYTLWNWntTaQFOPaDCIV1fb0wHPQ6D1iY4EpQ5pZbnuA0anRCfTqTF
OlP0i34eZ/4GIqwziUWjK8m+eDWnLYphnvSCHQqD9GRkhbgsFFj8Wat8WKisk4IRJ8gSILjPm1Np
2LcpRoXTElq/hoVzPkwwNFFogoQWBvVaHQTYcp/gEvK1VEg1N7XZ9acR21CvtUO85ohD17dF4Eha
gOlr3nydISw+kFvgfZ1euRiM2h6VUaGlRoITVK01R0tW0MFvw3sROjZQR2MXdzm12sYRt46TfbWi
4nuqxUkYV3tiR6O3sxju3GJYfCBYYtxkWrnk414yua/WsEv7C5mKnw5j8st0KPXLD+EZ4VCKDi8Z
mA/IHFwTWF26iPISMwhGpdshKBh6Gyzu/q5G3LAdtSCq1Koo4HlqxRxku+bbQSR1VkppuZSBZUpp
3ZTU4qlBK6j8SLy2Wkplaz1Vh6eq0MKqRKCuAnRtIGOybkettZq14Mp2L5sW4RWC333Pj7nkBRZe
uFixqP9zHteirBlkIxcSYrh6TYRx2WHUKufyvsCwlWnTlqeeHVmsw+Y1nULQeYhB3P4rgscXtkkQ
dEKmk7sNY2fdVtm/4tQUW4Ipj5ZZcL4G+o98x8ZqYSEAayNUYJLxZlvLwQpsQKuEjiRQt9y89Q3J
5g+ZWK61Ygl+MZSA0bbWyrEs8O5BJJb3nK7bi8KmIyWyCdN1biMrM9Lw0eJ/omn05OAzW7TYLNCK
M1/6X4klHFSC/MzTGrRCC9GkVqMBIeTRpQW6zXPEaXC+/bXSMrUIq9rgxO4tL/ALBseuy1EMj0MY
Xo9axdY0SNkSrWebtahNDSjbYi1v87TGbdJCNxow4SZtkLx12N7CehYvPvaaIBrASIVOe1UbcXdV
GstPK619/PDGhgxzfUfhzyU3iFSOHWbNnIpb34daOZdo+VzAE0EPCSGdiZmuHnskHgPp0xpUdznf
Syb5B99kfdRau25of3lc743UyrtWy+/CSvYrMqrs29WmN5x1NbzkE74kRrhPhsFesjLsy3iIp3Vh
+k9+wfizm0ffZAgGEt7NtpvF13yoRhB6NPkJ7kfsPp1n6Q0POp+RFLLhyEnpfhLBrUBUNwLpCvx5
rxwbY9KSPoOxyUTWb/Kw6BCIMWkdqIltu1YHFmyjBx+ZYKjK7z79BF5Kv1TSNdt+YAowcqerQtS7
asnDzWzb1I9Cpr7HtwDjH/P0/XOGxdDzSPQ2HJBSxiQvYkyHLTHu9YD7EO61v7LDmo2hFiN6WpHo
mhBgqgn815y8GEYb3z77WqnYarkiai9zZbVDv5aTOWyXqgJr3qJjjBjogVyNWZ7ZpaBF2ci5YtOT
471GUc/yFTFsaz5R/S520h2usCFdtfqFGcjyylclV9JisxtynAAt+tIFjIKHA2EmLZJEDLWN6/ze
gmpOLzx4SSf8cKF7GeOgTM3pIsNJKXFTsvNDAFnHJMiZoQ4qNkbs1NJpvHTwWnb4LUcsw2w8BcYT
7ghDGsUXN/XdNWfM5J569Z2tVZmmlmaOWp/JBp61ZEGpiZBKsMpvKi3bhCHQ7emNoWhvqEKbeZfu
krgEf2OrfOexuF+4VVvf5NopauO0o2tdE6ou+/B2xnjL1SHFFtdyPOXuSXSxta4TR5ICV8NVOdY3
uBWoFbXhRcMra59Lnw1B6A6MQEe30LyMdW8v4+2Y5B3boDdY3e6J6IfJuLS8cLSw1GLA497R/9bI
6bUEJrmOqP9Sbg91tT9yv1TYTxutQcWc9FhrMWqGITXRqlTuwOGymOyjpTWqNnapja3VqjKHq9FD
m1otVVgeJrJqHADcq2yYKBeabXFTDs4Jy+KrZXf9c79XWuNKkWLeMf+Fz2twHhuXsqUyvo1KPk+t
5A84U6Tl/Jw40fdK0tdbwFkOkf2CJNQ7pEKBDchJ56GWTUIks7nWzapFEw6b7hLxSQdPCvljdx1o
Ra2Hq7bT0lqL/GalNbapFtrShfk/7J3JkuRIll3/pddECgDFuOgFzWDz4FP4EL6BuHt4YAYUUEyK
r+exzGRLVVGkySa3rEWIpETFZIZB3333nptvnHa6Qt4x1vYwKfzc2BFHuozwcXfjIQ5AqRejjEY0
nTWvTWCmXOqEYyybZGdMsa40S8xhnaIFiXGH4TCLeJTMPwy3+pneynlbI33LblcmeboTKzpWI6VV
0KFEf0t5q/c11OKsVEflr3Ur/5V/1gCDM/0caAZG7/VeXNfyo4Lq0R91BxvItvW+ulUKlznlwjkj
rqqZqPzEYAKP7e5kJfTVxUgXLUB05HA2SpYw8ErcyotDWoyNW51xn/+ExjxuGssYefT5sGic9iCC
OqYokQrKKevni0GpzErmfndVxXQMxHjKF0qSaIabLnmCi29iRW64sT43oJc3pjv6a3BOWL48OZ0s
17hYbnxfebq+egQon0o37QhCUixOI91H5ibufY1CuprisHztPMOhEXWwd0UoSqyPk0fRIXMu6tmH
5ABPtqLP74Wch4O7aN5LzPy7GEMjZGEaTGctspPL87ZnY0l6k+2opDAxEX1yZwpAOlhSqKS0aW+E
/YjI7OUXLBvHjqprTOHuT4/y64SLJS1ow15uvdhowTRk37qyu1trdmaWYHBG92MyhTzPVuevMYLF
m9pP+8MtKwnJ9znDc7O9Vdyt3J6ZOJ/sgUpxbks8ju17OU4HmozqAy4kPH1N+quaSuPYJjfQONbZ
kEzi4q4Y3+j08N51nt28jgrnFlImN7qL/LzIO5VWd/WY6V3O3m/VADo/dCzDOH4ihbTV5O88XY3P
k95oqn9YuI6fTC0kmW7WITe9kxkPn4kkzzaJjYUXa2JR82xcKp1b55mw17FzknM+36S9Xs/7zOaT
dBzjO5iZS5o+p8LT9+4A1ORRVXEozSZWXq5gcyecgL7Ghi4fr6iOaE3VFvprCmipMuHDBNUdWsRj
ib5QFWG1G6yip7ZO+hE46DqC1kbTgBsDgatSk+OC6PeJRQN2pdHfcQlPkdXcCvJ676UqNASRDFUg
SIniUFoZnjukmSQujX2clNOOXe0PdrZsKbinwaTIYdRP1ZCjRSx+dkqDB4u7mip5BD4j5CQpuvph
nspjXErrKjJUIxUbSeTl7WNnMlamInb2Kpjee3vuT/0wCXnz2ZcnLq+hr6wXvAiJrz/YCig0QYpD
U5/prFibS1v86KHuXkUBRsvk4X92sy0+NJfndJKfYXXmZ5nnNMrjdSZjwtu5RkiIg/YC5W9b+U77
RDUBsQs3edDObYSzn0bTOWSGLd6SXo/bUvCqogDy6jnxjeXIpDt3SbBptPom1WFd5XhWlvmY+6W3
Wzw1nOpsuNO3hUbKInXOak5uY1Vtxi7t1tI1+xW5Hn9HsKO/h/uz9yeRHlzMaivORPrgBCkHZHCJ
oJnIgbgZCfcsn+7JLubY5UAaL9jap7ixKZ7EkqPabR2D+OTQ4qCJQsos+LympHpK8vyD3UdxTuL5
0zadY9/4p26YT4ubvw/LoZ3Dr6YE92g24/c8qpSoA9ERo+tpbCwDUAlb0+Eg3JU2G/DY4Z8c/KK3
/m0ZjHunbiA7+sqMxNDPRMHyk1NPDzrntWvj+UNmIk0ROsOjX/TBWsWoF7mTbRuRZZuKx8AozfXt
L58JHclJPi22eoLPeSwTOLWQBj8sBmguyeSpvwWKDRmsF5EhX3rxp+iMX+Mghw3JiZ8wp6gB14e6
7+gtj++ADKMY99a+xFIIrF/t/OVLKnbmbkKAdaq3svSAOGKixd9+zgsH866PrW90d53vA8oyA2vl
qV+zx7E3xHAaYen1Isu2tpnXmkjbo+ad0v0IrWXjhuPnkuLSqt59adz7udwPcz2t2di7EaOQuSoM
e0uA/WnuAdy4DHqoHt5PlcxYES0z2ZgdDrnBazbsqbdUgdxboLi76pxjt1/BTzkYqp5As5d3gxOf
0GDW5fArlV8y1NmBVfC1MH4PHkcbrwAMm3N8F3byUuX+a9ZOxin3KG0VtRvxR38sDaMHuh/iFgaI
wZkqXqaWsSGHZ13oeb0KJ/6VURt9n8uedjuJ8s6MS1Sg4j3AayV9KG5NOxVgOiJjmiUgm7pcGbDn
fK2P7e2HXCYHG2L5E51FwHlBUKe5c/KdhlnciuzWbc5p+OqCZT1VpF6Yi+V7nKft0fZHXs+B/Ssc
2cZ3Y5ydunDcBSSn51Fwu3I0g0UZTTcj5SQDWslRXFoH/DappW6baUxovgsqUubTyVv674U1XzrZ
z6FZfgxSH3HdnWN8UGvLobO3I7vfan1JPf0eu+1dbbN5NtMDR8BrL4KXxcqfxjmf13nnX+Zh+tBt
ucvn4M1z/HuMPeUy3Ev5VZCGnee6XGkh4u3ExVNI8+DzSbeu3a+txfxyodVtlDWF+7jki140ZjTc
zYc85/mRII5ODfMkodkJ6i+eVf+zkriHJPXrkR6GeM9z6eA0PlI/qe1NQeHCjYIARtTK/b12XgbD
5zcDV7DMG0VmYue0CYXuit/QaZKnG/3hRqyBAPKWWMV7IFpna/b5cxsGd2kerG+A3yWhCUMwpZ9a
Z/rs3eBPmEG3kH/qa05imDVMFrQzgcykG84OT/gr+qGyALPVE48DLOvpHG9MI+nAZT0HNdul3tX9
JpVWFAwjvbqivhsnA7d7MHYnIl2URZrSWg2BAUq6QxFseubSpCSU4Za2QtsLgoOecJDV8fyjC58K
pwTNnjjxtbGaN1G69isrOkj9ifpi3+xsi3L6hVcp2xpZ8aFk/YH7o3j42QtO/3nbxqucle8VDPN6
8uwPkvUNH9zeUln9YwBAUg0Z30GKiXtKuWmC0MCAwVMVnuusuZY4LBiD/GX1jaBi1uw2ltXmG7/M
BvKxjDKUPgHwEuK56YZXVVbvs58RQJllsRL1tyE5pvWKXVBWIFf6uPVWCfLZfu6zZP3nbyrydoGV
NrbXcqAZNQjmu9RueatRYh7VAgEzLgRThmFvqCKw90uTwQFb7DMLT5xylXNyzM7AETTfpoCiItvZ
rtkn0baBGOv07E5Qdvg49LXLGDPHwThnbpfxUq5YhBGjJ+j/At9yU5XDxs0W87AIA4qR9VC7aXLR
nT6zFckplm8gURXWblLsWNzG22pXB6dWuWf4aB7RFH96AH1zLVvbpefVsiJU/Bd7MvIHVwuKhAp5
JVaWnELPUHsq59nv9XDZ576OMHRv6zbkFcMJdG/xffNPpu4ixR9zA1KAAnEHceC63DmsWPa+431B
n49UfdtwlRXyKtL9OqyUxePf385CYgOfrLcmz3kpmOGj5zmsDymjvU5qeO6aWh2nYbZ3Zt+iTUnz
wos3fwob8asUIzklhup1Zg4vEyXQL5HpE+isLBYScEk5P2ZBvAOfwMhm8lz34uB3GPtoeEyiaoyX
X0XBVNxBMPUb/dz1nOuwKt5QNka5Ey3/xMbBbTJVrEBjMVq8aun4rAidIk4BcaD7Yc+Hd6PiPyHl
x5jNXRjbiPfSmu+ksSRH46iqCfp+CeY/zbESTkFHxG7llkwM5Vg82CPlBYXJgGYF9Fz0vvl7STD/
YjAEelRmdB13xT1rxpdWDNa5CwWmF2n9VjLRJzezUGHy4dizstp5Lk+csa/OoK86Wf40pflc+rCD
Otd59WP7BUilt0F2lwfZYEuxWzkcaSRwNoyKmxsxixbxJSKqDwz84GvcdE1eEd8aHpvUWi5Kuc/K
ay36ZSlLQk++BLI+ydr5nG3dHMNsKu+X4lhksbgfhvyKhCiODtXQ69LTrBeUE0aKusWNl2PuXIDq
IOS34H1l+5uy1m8q4C3yTenyNI7BqxX6L4AXl3vjqFOfPY8i1iPa50qaq8k5Y8HqVr12qn02gziB
uCMit3c/EsDd61nSpODVnJTScdUOzbSD6fQ7uTWbmXVQ76rSdKPMAtmumQSR1SBHhxj+2NtEWV0/
erWf7Ij4oCqtW0G+xOG1tksWIPH4CLC0CBXJnj2iYTMZN2j01dJ9F94I0QMyasFO3MuA4ySqAyfR
TKTIJrGP+3gHP3k4o4eQa03wOo0D9S6W2+4HcJ4x1qmFNAsHZPtXT6R6a83JEMGZzLYTuA/Y0ayU
Ojeoty5f+MqWfsx6a/yGFkI7bpBtlik8lHnoHwz/UjtNT4f2ZG1QKfe9uBNGFe7NVqtHzIbOruyH
BR/udim/S+77J5G/ugnB/lAFx8yNq53dNHh+YrHv4HquZl0oylXmw9JgINNz/tqVqQZMbrgbOBvl
lqp3quljWCWC1XRmQFkhKTPtKhPBStv0lVV9F+8ry8xWy5RsxsXvjqBa+wj/0gnxgdVYnz5aBWO7
i+8/6hmSV9IJP+kIAUGGDNWKJtl0ngmHtCcms+gkxkY0Eb+qTappl9/LzdsQ5zbDboIVH1PDanb5
pLqph/BHI7HpOK+ico+c5L7kSLugZSBXzZ58BYQyY9s2VpOFUlSn6fRcBuNlY1ateFLQwo4YG+a1
bPQp0yDByt7sdv7Q+s956f4qQU0RTGMDYj4lCeunajEvRVW8G718qZfc2Qw4n9ZJi2gUCjVs27XT
1Gz6hMY9UNunfi6fc9WXuwXpG08Bpt7MxmwFMQNqz0ez1Rj3o9bB65fg1wiDLFtPZTVeZNlHNOJ9
Dgu3cMx8MqdVTe9JPEZF4W8NCqqh+cJ2JhJyDJquWncgRVztcmygrWzVWeFbMHE4S9vq+XbtgzwG
w+tMuDaCT1GzyctBXBFV00/SFJ9hRbmojbfRpFgsApb80MzKXxfOaOzauPzytcw3hZJ0OMQvTpBP
D0neXryGm8BN+FJU2HPSQhSU5t2ft1nJsZ+/tDqk0tSRQynwNiQrv20KscOv7lyq0Zz2UxdXh1Ij
Ds8vts8BBc9wvYZNOzgjqZCsPTl/TT386cp3Hqdu1FEx6I4DNrkXZLYZ0sRqFmZDAEO/ugXOz9ac
hkjLkUf5EnJaysp6g2B6SqBDXYrmjd28vSNn8q3rxN/MBmhWzKjbNjd3cak9DpOkmBbA08H4lmnX
31mVS6nWyIHDaNLwXBAxsk1k8xQr9aqXY70tNJ4HkcRHI4HxbxF+t3MnP7ENsteKO3efeFa6NcCx
rIRFAKZBxj+5Y1dcDDVnm/EWMABgs2sWShiz0n7jQGNu25aRQUthvcFvvFcTCyvs1zoi8aGeVGVv
+Wd/ximXi4MIcOfMMy8LcUQuHH7YfXgtndRg4zEnO8ykT1Bx1DEsctIadsYykh6uO066V0pJw51Z
5NlJcqIPYzU/pUaVRvRaHj1BakVWeaS6vL/vsTe1RZYcUA3f+OW8UHoQFonH5T8NGKUG2lwBqsXH
zm+Hy8LzpbDNiRW+MDc6h2fgNJwnvWW+/PkDNdnDmiQbO5YhZp7kwwx5ZOnMDs5dICnXUSl77YlT
koT7KW6hTsteHnRsPpuFaiJzkjWeSx7xlOWdW7yNJ2XLz9GNsyPhKfWA8LjrRwcEUF0mu3bpkT2H
ZFrNZb8zF2d6pFNOqIl9mDKvTAIpZ2ye8iQKy7iwzuA4H8PUWy5uYoPOw/UZWf3cb2NTfAf+mF80
94mvebRb9e0hkkxR2bvy3LCP9ajYvcAtuGSSM2m5LHYUqmHeIXXPUR2OR8vprE29OOa90wztoTI5
xmVzjie6yr4bI3wZUVLPbkJPhLrhbYaFpIoog6Pqk/4wZ+FD2jbOTgoS4b7b6k3bsNac7Kna+yN1
CJIX/LjY4m4Z013vwVyXnWPux9b3QZxyCopHvAoVyaN7w1e/cSPYEYhLPwo60tOKzp+NwwFnU06V
jpqCJQgx9m4jQqxZWS4f+hDQmqjUMS9oihC5CVeRBrLj0uy8zM3uJqBn235I6nU5DtmdkQ0jnl3v
NTcVlrrbDzh9iZI5hEsEUIzeH9FCIdNzZeIqac8F3XP7EhfTFjvzc5Lal8rJy/f4kHTNTBrApRoD
P5ZXuRx6RN/s6xjxo8iLdw6zxb7QJcVuNx9Mzhzhz4nHu2eZtx1rWk9m5oH+GFa4bVEc46RPSYhI
Plr/rcRKleB++tFn3CYzto4kTj51e7GL8BnHSYHKnlsXVE5/b4TduMk7+YCT27+bZ9e5HyoFdyP0
oq7sP9A91YV6mSwakvbbrkyKqXgGR0WGD4VniLwMvH7uOqIkaIk5xKQlJG6nFib4ojt4Mwi8xI+Z
6XIfiKvh7+PYq8mfxd2rz42NP7GsdpJKDqo1lmdg+CfatIr9bLI2yCp9b8dmtm/bhiVt0eMbaDuD
U76jsVkPl26wHfTw8jHNOC0rS40wctNN47mExgeOmMpCRauWBN1ksdhhG8ul1BUaV72QeLfjApAV
i+8RSv8xaJPqBb9wjvdE0qGHKWtw1kylLKcW/jZElo6mmnFDEdNYVy5xJ2THEkdxnNyTQNqMWT9e
FpE+EgAIDklWrVRpLPtsbB4by6uOmVreNLn9nRZDvrOr8ifKeR2FQVzvbOo3LjfYX29NcFdGECid
KauIBA/rxrYhACAXfa27mDB535864vgt7i0mTPPcmh2WgXT4QQPIb/ehj5f4Pk9dehYwiau66344
w/RVZ+NhQfrzmjpK3FmBnzQoEWjkb4NDeW+7r3BH232aVxiG0h5bm/HCN8wcdou5APraQcNgD2nE
r8xxlzYY/GOMGFywl96qzIbbEbuHlmWkhva9otGt2Q9Od+msJr1rffeSaxhTE1fdRj06tHMWjYxU
SpVU6dknPmHo+5PG3eV4awhkwaEv9mUPnq4fP6ewQuvk/bmAaxlblp5pOZKEj21y71i4VKA4HOLg
69zlTDkEbyR/Qdeke3zdtYkVhZRk7EOFvdQIeRnEBZCaZbmQYe5WNtP0nVcgCFnTVqXZsbL8N0eb
fpQ1fb2RQ/nbDjk5GORhz4ad3BdLnZ1vhnmRYb1dqBtcbt4i55EE8k7UOt0TH92OI1Ue5PxejAJ+
4pJ91YvVnMgYkCClGAgoyt6F9p9PsUULZP5Dl0OzLjWy/q2qYQrnDzIYGCfL6Uw9aztW5GwatfMk
bobqzwZPS5ircQR9nGtjB3b6lOHY4vY6NYnhbFrHOhBgfAk7h1npl9PDmGhD8T6LbjszwGx4ApM/
RNIHXVQ5kK98yti2HbHFddHO7nrAjJmSnRr4giPMKRxvHXR/lwJIqDjHUnfdqcvDXwJx++Yv+DYn
39gmenx1M4OYvU28N4sVjX80NmEMTlvK9qzf7uIel8U111Y1BxGtw9NmMzh89LrkBWIPYjkG+tpa
hLQ9kcHg7fg6FYcqObKDKep7+M54RehwaRvwI3jcnL65UZae2zgXp7DqP5umitiZU3/TPHI489ZS
Z9WFHSYnY2A4niwlWTuqr/PYvhQumrKZufuyDJFKbgD7sr198BOeNFdxpGQ3UTJosz1cfJ9NR9+y
acCl3ObwIhtNEmL0t8noPYrsfRxj5zSAtqErzmZnOMDKi13Nod2CkzLi0Q27An9E6N+Xnkg/uib/
8Av8NKJ3X4e8+7CKeGtSNXrNdRc/DUuItctvXhK0g9rL9yEQl1Pcm1/i5rS0Mrf9SUQo6IYd55r6
rQPjGRWLxPtVhvuAGSDy3HDep2PASlzQkVDwBZPhKE8FAaqdckcXuR0hBRGfxsOZkYBYCX1BJsUS
WeJV6MejfkjpSN9gP7OjP//Tjj39IFoTiSiuDFxq7FeCupGMXMGTCnfpEIy/PKQ/QlbBngjs42y6
JyNgtezo/sn3QVBk3SmTrXWyZPg4FXACvW6qyKFlxHyI86OKcqJBQHfbpvgQDBkmjTaGO/52XXKi
5Tvz/7Kjp+bh5M5Bt2/yON7Esjzb5ljvb7D4ACzrXmoO1bK5JgtxwAR9kJCKRxua0Wymno2LUScb
H4sCwgavl8p9HhfMYxbzrKF+Z02Hm0NebCEOU2bZP2IEuyNGaR72cy2fB1hfntMGJ7fnltV9Xt25
NZ5souEQNoJgrwvPOMQCixEJm83k46hyAxMKBjze2cb7upTN9MOqfJqSdG0fCFxjqnEWvhjdAuW2
ZE8oXlprAfHuanCIW+Vo67u+uqa56Zz+/AFPZb0DdfaUOf6tqS24MPKKE6Au1CLN5vT/h1W+aanv
9Q8tiZt8sJWqo0z1XfbV/1PexLSI8DrwEv6zrMpH/Sv7X5Iq//Er/wqq+N4fhLvsW0wWBimxEDK0
07fq//3f+BnfCmyTvgFCwsInQfJ3TkWYf/g0tIaUkQfihlCH6/B3ToWf8gKfqdgD52BBpfP+KzkV
8S9RWgf0C9mUG0XF9BAe/pXDjA/F55yX653Fu2Y1wtembauVHtKQ766sFDwmcbH9ZBbWMVhi42Ka
Ae19pT/d94b52VU2Lz/eMKfULh+4hK+2nAa4k0rToQSAqMdpHTWqgFBoZekDhFaxdnDcQs6J2YJR
Iii1tWvnud1SrEjYwR23YyWTKG7n5k4o9QLb4hlSwYCIann/F1ms/5eU1T/FtXbfzS3DpP41sHVL
hn01EvgPJymSYH8nxaKP/uOf/mPz53X5MHx3+vFbDWX/jyGp/9Of/DtM9b+5uqHx/6cprP+u1Ef1
j7fDX7/grws69P4AqOA7tNRDo2D1+B8XdBD+AcgFiRfawv+81P++om3/D/7v3AOO5YIhcV0u9r+v
6FsoSxDi/utydj3b/a9c0cSFb6Hzf0he4X13QmiXFnwtV1jOn+ygr49H9vjq3//N+m+qTyl4c6XY
4x9x9sSv7Av7HxZsMUGh0iGPXk+4TAdPFxBlqBuzKcEFMTlPG6MkTJvypyXbwoNfuCI4TaK/Yj7e
yMnvoqmKyz1wxPQnwNP0UoY3FZc7fwgfrdrXMVY4x1i7NnaHW5T6ijoQUxLUMuFRTUfhVRy+Gy3o
hzleODz3/n4klb3EPqM/7//HLMwxyFpGuMerlkY2FXIbR+CObmTqbLGLxtRcNQ5OesT/AYsUU3Pm
HjzXHh8AE+gjMrX7EiZ2u3HCol2jHzYvhcUWpbYnd23NA4b6uQzO5WxiXmhZwVE8p3YD1oi7LLGc
OzIJ9r4VKbVPIUuHVVVm+R3oLmPvOXkOG6VLz1kfhBtg7JImZdBLIZ1PG7MdqeOANfftdSmxD+75
CJJru+fN2734BZbEMWaxkaoEEBHY1okV2qjgMWhkL2spj9KFkpDbTFfKJ9plEWC9nw1WEE2IplhQ
I0Sqw50epD17UYnfa2vWN72BFVZEDDtA3SrmnW9yzMX2R+N43DZDFDdkn3XWOlGYshCoOxYpQV5o
kDgTyaGupHRxxPERGKS9sgGyYQ08asMR0L0DUAF0YWEQVjW7UhJkUerahyXG8uyCCq6L/HMOiKgY
ItdR7bTdV4xVZSsA4q0s9D8qscYvyj7o25iJpVzn9pbQjyX/W8UGrvAV/wSRbTCLyR9h3BZP/hJW
6bpRlFR5s78cIIRN26FnQYf0VG7zPEcaTloKNeUY+7d9GmWxIo31jzAdOwh+TohryLZeyc3lBFQa
EE85pVa7th2ZVRzXeKTSpDnMveuTc+KiPI6BgT3AGNsjomOxdlwqj80e4cnUk0mLvcYh2RL1KDtv
uE9t1p51AVyBfCH8P810srbpyzt20PbwX80VHdiEdESPl4gx6pbsYaVXTrV7wbMvyEFoRqKycDDL
EYkJBxTMkGLEHdAP1ns0t7P/G4aXwhj5owT5Cf5e3rDFClrCrkopsh2QUR26tHZpUxJd0/kmzYr8
AyITUTtJniLGcwj5IjZ/KPO2fxyg6myYmit2LHh6Q8gUa0kh6UHHeRdVJRIK3yxtSt2YZpBT8/5o
Z9X0CLTRIj3EgSxSWeGc8JO1B2dx5bsdOEg0quEyq1P8RZHr+Yg6Ezg2LjbjbrTzmDNjQJQgcebh
ak/l8sSihCa9YKlDuAvKZT8PtgpM59ILfAcCkxmt4be9hdqFRdavVWpLUL5Od6gGk8pAIUXCRdfh
IpFzg+XOEVLvApsTOfd+Bd+rLxxWFG68Xex2fKi90lmLyTReFiTWqAqaYTvMRFSCfloee2MAPTUb
xhuMZecmRdNhVpDM2NvoMpiyfHHHDS1dTDAFSoUHafhBhITzcGfG+VWAozhULA9fMreYNgtPitOY
3QAzPvuTpVbpGgCogcepzw84R9LP0ZRZNA7E6hsH4/voYVJNGoyodGdCxIC5/lRP7fht9Yu71SnJ
mabBtsBAPr2yW1c/hUc15ZTZgoyKT5AWpTo4VJ4BS5r42R0EyGHPb9rssIyXkS4pDVPJt9H7a0LH
6LtUoTJRwrwWpTy04BrY9SS/kwXHZBHgU8jXBfJKR+IE4/lYsAVa7GXT10t2z6OBzC6udjQac5r2
eaAkfdJe+9TrngZKSYJzXGXThErrEqScVmmd84dgHXlTvqeo8mU1DImtma6DHrsnPv6ZYGNrzviE
l+7YiMIPqWKmETDKevE7H9lVTrnBLBZn+XVIk54Xha1ftBNSXuBYKmFVYTWXtPIzVoWU1G/TuAIC
bc71QS4NyvY8dsGt2DveNeZsU9+gy8gP+uJxVN24zWM/O9RDqd9smU4bZ0qnk+5ZJ9VAIK9hQ563
Jlr/WXZpdRCY6y+SHcGq7yANV9WAJxQdAwP0JKjRDRqKIv1Al9+ZXavfUzwH7/1i4hZNZ+nypVXh
TmZGfMIXKu7ovRhQQtSCT1BNm6kJcvSpGP9NPQfe3eTXdoRKW34ZikS/1WfdOwa3Jo7G2o1vdprh
UILfgbpCEXxGJGUr4ZyfyQaIvdvZdJj1IWkk3A/3hsSX05bK+8y5M6LeMeuPkk6sHzKIp42ViYSi
b9kDwPPyLeHW+ho6dfXqigVXZBwWXxQlYfoklHYuipJ96+CEl2GikDQ14neJT2MMSgxt5gg/u+iC
E5xXqNyVBmRJP+pvaXTJUUk5HIpxKTaF3Q1wyxL1aNvtwsN3qt+Fl3enBDmEmhs9qG/pyOq1EgYg
6DEDyZx5Fn1bmvqEbYLrFe8Xdb1dkYy78HbSVq1lb2MZ21y0sIkHhQeLRJULwIkliSUz/ztoijZa
LCHWruQPWjk1C9c7y+Ck/tl3cjyEKOcfWlKjKMSo7/y+q+5iPwemLgKgJX2F4clbDP9HtwhWofEI
mVWvqpDHMA/yxCm+MoMDvulny0PfZloxy1Y0LbBKv5dU4dxTs9SfU+EWxxxQ4bia7YGlGXHyC4ZK
vZ+K2DgKt2quOjVf1ML63hmEjPjnpxff89UHD6mbYS0JW6CktuDHAKiFscrqwn8vVeJAXTJBcK3w
ocVkoJNZHRziuzuaKlDiYr8IDvS75d1xaBJB0FtDm9nZXbFgn8xn00Yz0Mlwo8+ahDGGuVzIVUyj
A1jQTVlZNDef5lFyexXTeiT2nV+DIaRz3KkBcjwiSYbLXqcpkTf86YV9JwliGAQs8U5eMDNO2Vub
mXbxOcum/zlwCuAQarQjpdaeZq+XmDpntar8UGL987AuaYURamNjS4vPrLBHuOE0V6PPh1WDFZLw
gLP1wOe9wGTHiE95liJQqagn5xCLIRU5dU4ehaBQaqWsog52lEsst+y0s9zHaXwL0YBD4CzR+HGy
dwqovPddMlu7BCfKE4h179Ga/OQdK3b4M+QIKyO3qjMqkFNrwCiVz6n7WZMWAVCG1k7FYZDbL/bg
OL9LITmZOHybvwZyKNVTbBg4/rqUvWthUka68odOgeCqZnqJenYoR8PCgkkEp90WhceAmYfpozLy
gQ6Epv41zkqSYMLdpKb4ZjgrYQ6Hutl2U7Ccy6qNr4s1+DRbtjMXx1gn5Zb+DUmN6tAP1EwE7hH/
T7h1RoqwofaZsFSJG3QSBTvIXayJsqlemePmq1oSdlLMzqslm73DNCf04AqLy8j3DOMQeCaVKjmh
N9kG3S8zHvPDZMh2X0nDAMri06gXE1KtqxDgCVXe+CoohJsDkgMTJ8d1bslq702cBQVQsqgxyCq1
2FpYc4n4Wvc9UbtewtSZEfDCBiue1dfo35rqhUV7/H5pe/M3NXI3elm3602jjToSIHdKF191sxh7
vOw2HSfp8uIUovoEjNKcM3M07rtS95esytuotPz+JelYZRUwetm4xfUZ4Mm4Rx3vI2Uv/Qv0PMzk
RjnUr0G1eBd2URzowiZdQx3roxARcTeUs0eKSy16Vc9hdUnSSu39VmGMdgO9l6QSv8I4BikgrN47
kCas/wd1Z7IcOdIu11fRC+AahsC0zXkiM5mcuYEVi1WYgcAQAAJPfw9a/zX9kslM0lK9oHVbVVeR
mYkYPnc//szilf6aceRdlE2cjzC4W/5Ukcqe7DyQZ20O4+vYlRzOyXz1eg1SIvkKVeY+92PkfjNX
49ID+orLgdsMe69yNVl23wI2WTWwW4ACIN8Fa0/qaIOgzJw8Qu8JkR/uvorTbltkyn2pZFweK6fa
09hB1blFDDbyw/jei6JYkdLHfl0k0ZZIN9yjGqY12c4k+rQjLFAbYXSsYIWo3rPJDw/YphCIjbl8
S/skefOdsnr2lEPAAUced5gSRoIcOGelLg9fOm8WEtR30hvJOhAt/gQ2cGgRsnigU4xXUS6mH8ct
oFaYxnecpd26I6KJAQYhFdSagX8+FGcSP/oA/1MtkW3vYMZ5fYniQLxGFk9OUkqyE6GwxS4tW5oj
KJ/fG3J2vnIcTbchlB51TAhdpehC1lUl9XNdZvZ+GkwQRHHjR3LDuNRac3abADvLUG3a1B3pYFRN
9moMFjzRalD537KV+kKQk7n+GFQvNTs8sAJpZffEpIhLuT5LnNDDm0OE7OJWY7gzJPYn+JUfjTv0
tziPAUb5TvWQgJjH40ZAYeyKYa9Tae7aYuG0EuzVp7wQxTZMXAPfd9dSvRYGb9KhWSuJwWDhYED+
lna3sxWHa+52xF6nUW6aMZWPxBkKZtLVdDS0zk9A+32H/syuu7sQCPAuizByt0GRW0QuuKfz8NFe
WMgsfafEMj6NMEbvTGG9Y+sXBHQ8hwjIPHNgISbnyp8GU9prXc7dQxqZDK+DKmgORO+yp6nz3Muc
cbpLVMd2jhlGkbnlCLmZdWPCF7OxKK5zAOvcliKsNqGK/WPp9vKzte30s49AHkVRkEARtJy7gd9u
Z/iWBU2Kt1cNtbFJiF+TMYtt79pFQuwwYxU32ymTUyld2m6SPN8nXozBFHfwtZK659ZcabWjuNfa
dTbEO5wC7xZaLrJ7aB8SADXrqJ7xq1UK3ZURMyiDYJwPUzoUr3KxS3l8NLfcEoGcxZn52ujB2bB5
Zg/+QKkSfqbkNNqyP2Q1enFkZHEJC7HKj+y7mQHGJW3SrYd2sOEga55IgC1CWA4hqge58exPebOP
WLzPOI2XFnqCl3Iqx+/CiRoeQm1wx5HO0HMZCDPMDz0PlYHNJVMy5FhjyocQJKKmPVQ02B4l3i+N
EnqZ2JD5RjF+P+VYkVYdAMdiTWYMvhtZJ9xVY7tlTa1/GZ1ynpyynt+Iy2CyotT6QBgqQMCAe+96
Exhcv0rBErPQPCLI0dFj+kirrRnuWemtxSFXQW31SJCKJtrUHFcecjk2FzsaJ6Qmi6FPm9T3smHn
wqk9brpujB8TOkfZ+NOoWgvGWEeOTwPvu0yxQAt3U/NcfwML7InWmj5wFgnR1abmiQ6KehyPCTCB
qzlRyWEOdXywq5rzHNR68csayt9jDFrSWFZ/szSNY2tN9seMvebJ8k0EQaPGb8Hm8JEyN9kwPCq2
cSaYEWAp25qqaa6oUuxQmXQ3IyPkU0JK/Humfo6D+zygMsKIQwksE7lzZRH/5tBX7xGiFFZoCNN3
ksp8z7NnLUYanPQ1eHk7Ma2TbfqoqYR3IPaihTxiRUViEVO3GweUpcEYjcUPouP3QTFi0XUA7pbD
1I7XCXMWVMT4FHEWWo0jJlYjVubzFPgYBwxjInvniGs+kgEHlIYK7RhZTVQD0kuYu0uV0hRuS+lr
Quej3nUxQA8xKLmZfFvtqlkGl8HClt7Msf+pHY+sc9GLS9W0GYOuIX106zq9aiKLSHC8w5BaQ+fA
Z0x8M0GyN6TIuovSkf6ujWw++NzqcOdm9bUukag4ug7hM5ZcmzXFqcW7LvlU4B/k6LGqOREItooF
WZJ21nRrHS88V2GSvMKzclfYhMkgDJ24Gb3ZPGWY0ki2aV1cdN4vRrTQBhqR0P1T1ktbdb20vgrm
F6Pfk39rivF5aV0/68EgFFZ13XCQwSLj54h7554ExLMV+Ma7F2AJz6xiupXskF9ElJ0z8neyrwmu
3IZobO657Xon/m28U7BifNYUY4pVlLbUPcZd+RFUVR2upNP8cx03+biCGB1xSHFxPKdOYtww84qz
mQtuAa5hnnPh9k9DzNJjYDw6NGRf5BtLX6O+89nhWFwnA3o6GdmnYVb2o54Ft/B/03b+hW37b1xa
bnVa9QyKCfj9H+bKy6//21zZa5KuiWNFCoSne/ruBdzpD3ojIb3WYkRRxQ5I/RIcBNe+jpBeaq5Z
Eq+upRc3VCMCQEQABuzpUGDLy1a9sKgOJ/rIQMWuWV0bbBpnJ+5I4FGvVmEvckqsNiQhcrfdcL7Q
G0vJhNuO25OFNuCMhkAkeOjxvWDi6UeOh0HiXpj42hfy1jj67LbpHmpp9uBxDXCIagJCsvbRrLJV
QeLmuwZu0K8EidZuXUIXu8e9LPc4+28Ja8joioPulxReT/YQcsQpqaBIKdO+e5IzJF2G44Nuhvo5
5b1luwSSUGHC3A4dRKQoqPIdCcB5WxMyXTm+Q/dG8KVwc2z4AlZkworAMRz+ooGfEzcVwPnsR1fZ
p+jlQ9Ja7wbGeTbw6jBp5giWIj9dFaP4tFLkI4rbxUVinIYMKL6covozCnIOmTUTsi6xk/3jIpZg
kZtZ+1+RXX1ReqDo6ImOlnYhCeOD9MPhd1g06OJEB4CNNeMST3w1JuyLvpNcXStLNnOZ/srskkDk
OP5kcfglaQMCVzV4O0BC07mykwzNa+RGk0EwdoKhvIReM26j2dccrIoX2ihOfq/dzUyTIon36j74
48F01A+5jGdLeoe6NNYNE1+OciFFUGJpo2ulWhVdt65JYjN56skHEf7csL5Bp43jDx72V+nJjyBf
TvS1c8jH8jriCGoKULMWOW3PjokYeGTmeq//qKVLo3wi4FxUy9WDwA/JOXXDhEXLOoPYTYUTFrxS
8OIDLgUHYE8boy/xzjQlHMou+2aXYzMZftLCfU4ll6SmsLqNXc0/jOv0ashwuwT9c+fWD0VfPWpR
WyxnE9HiDtT/FPvnUaufGgfANNFr1pLVbOL6c+bl4vfNy8apD3is/R352i9uG68wEkrgScTGbDKw
+kRsYJhOoW3buDNI6LFDPIMK/ew0xxjEnoNSVJCa4yLzD7gmWvee5dm8TvIeg5n9G6/tFev6T+ti
iu2I/pPiNa/RUF89D56uAzAF24H1pfOkwk4qWK0Mm4Gp/FaRf8aDv09n+6CnkQ294npnQivbRPPk
Y54a3unHpA6zC0AzpfTgEaq/LAYaxqi4oLivfIpmcLaAd/AwzoPaDDq8BZ3Jra4snmcP66BlHEYl
5caa5KdtDG+dzP6GqtXc4gualCT5AyEHgEZJ8O32yQkGT7NupQ2Wg9PD1h6jVxpIXlVXUQ6ftReT
bAwi004D51oHXSD4oaqHEJ9/gdFg1aeUDCZYbi+Wyt113wCNMz0eiFnJ4NX1OCVmYmHOzOQlOklx
nTcPn7S3gFjyJaV09eivtJV/kOTwN34n76ZTXHw58XOTapW9W9JAw3Umzs09mYByXfpOx4kseG7M
pOeaXn3YObnhbri6RvEgB/btHKt7zpPBJzBAyKoDYEW++0JWho9uXD4yHqjXs3SfyZR+YaHiEp8O
Z0Z8V6SNTSe9P+kcvXJt/kiQ/xnbRVcA2L/ckvUyCYE/DYl5Yko4HLKUGXcKT49hl/6DbEkTGKL5
CtM8F/4U01VaJ9iZkyDdRIkdnYPA/4P3iEc0Lu69syz0fkPXfdTou2GFi00Hoj1TkT+4tODtmCBI
xfCRteljN/m/Gtn+VqVPEQ5dfGC3iE26CmMsuSOmPbP1ux7RRZIQFkedEDfT+OtzC0/Y3DWcvfKs
fjYjrgbUk4onGnUI7ySAssYmueLO+THicjzB1U83voFXLCZxgTyD3HPLi6jZ++Ru7rPsG5gl1UTz
FIEhULZmQDRiDSiEK/cQdSh4tW/uCrMv/lZipqMuQGFjTHwKB+IOJqw5eITzW6ij55LzWWJYTJ7r
6hs22zIwKEZcm6M6lklarU0/PLuku5jHwgOJNQJgaWP9Y5leW9QqQcghnJ8iLHnDebTIrogCKFdo
ZSdGn2B+exyFpXp3UHA3Rqt4DmLrs5f4EOtevI1avHq98WL7XrkaNPgYKY2fhigq3lXQF5aoDq0W
8TGxXZIacfabFgrGgiZp6t7DbBRXn4gyZB0Vr29F4u+apvb0lmo0nMwP5E7YeYvpFvHzu3AzDldR
16BXGHfLaD50mk3HdHSoSVcNf4GTJTGgh+L36LWAd9M5eOhwNOsNjl80EV2ZBqMcOwQHj9dxILad
urgKzazL7zKfxze/GRnRJs4IjphqOeL4PuWRG6gFjNmqiuyx25XzswggLIbYiz8n3HhyLXRKzIUs
KS1QwMiyhpNdqx9A9JiUn5umn10G0zJ/6sbQ2zYi1pj7sfVRjDV4tLRDWBt4NQmJuvarSmt9VSRC
PNoZHFTiSIN9+383F/1fuC/+P/JVWA4xo387Vi4ej/8Jb3v41epf1a9/t1b86//5l1nI/4/FViHg
WJguOUOTP+1fZiF4t55DDAn/hBda//zK/3ALYamwKZU2iZ04tolr6b+8Ff5/eE6IkYgIOgUwWIz+
y1TyrxPvfycTQ+L935yALT9Yqir+zVqBlwLJwApdnyLTgFHM/3IEhpmX2Dl74p459qucxNZHcGPl
GF/q1Oj2Bcvefmzn9ssuTv0APqWcq3JXmvl3LfLx0U/6FRF0sLQfNnHe18m+zCkIgBz9BD3ti93G
uGAQWQUQBLm2TOQla29b2h9RqKz9oIFStF3vHaiOf2FaDjrBHz2ok3V/szTGo65kz6rzh2qiJ6Zt
rWozkbMuNJumJ/3haLKKrcG7ZbugoZCLOhv/2JvUtUxJbe3GwsPLPLd6380T+z6DpO2Ib5WfzXns
1B8jnBYtgLrjTvUUyyWeS0BkgJU/wfvODWHvqmlwVq3H1VU5XvfLxJfeiHomOdPeVT+aJ1KPGIhr
ne4dj5PO6H0Y/OnvyC2Co0pxG32rusYmeRI8mv4GG/90Cvr4rWPNnBowVe1rJ+0X2mqLDeW/LyOg
3VXTzOYGDzzTD8hfVevdMFfRV3eNuKeu/ElcbaQMhy1X9b+GltRil3g2qk59YuQPdKTpdiEyCjq5
+iugiHJ06kCmOVg4UoyysnoAPlYQ3M3fyxziAYk1KONzvG6mE56MeW8OkqNivh2H8CNMp1O1gJ+0
R1LACeUulH67svzqg1I+lGD7osbBWkGygCrjcfmIpeVBouJ1z9+9OAy3DjcZUuXkk0dB16qKaCvV
+c1lQSwan1gE6f3JSL/0YB2MaTDYr68WytZJtOoP1OV6w9897DqBX3ri3MGiOK0ozfhdGqTl3YLh
j6l3Pbcojtua/jfrJc1u/ODfrYN1giPG0RDcuQO2mtgH7sEhdN2lVO/SugWjS4JPFdUei6nizU8v
NDyhGGUGAWrl7m1VYsfN1gQkDgk1om066rNvp9c49AjWtMFLL/JPvLoD3gGcsSL76SJ7aYvDuv23
bR+qhCZS4mF0wPqEkWgTYE5dYqmAQgC4ivHSrNK1CE9W0F8zH6xtmsKaJ3g5Z/NJYQ+IrPTAfyCT
BH6zDRcfuRH0f6ld4tR5WUhrWFCx20oM8phOiTBWp1o6hE3T5tFwlpOmp/ZLKCVxDLZQU9ycWD0V
EohtDx14aorkiVM5xlvxm8nFsBMGIGCRulsZ2KcWqBEG8GjZ88SuDTEORYP5MjG6KMb5dUzdmxXP
LceI6sp1OYFmiDg38TgNxdcY2Dk+phrGBVLbijTXLXMIywjDewpJRwzU1BdR+lDEDJhCanwK1pJd
M1vl2mvakfvkalJNebEs+iGiXP4VqJyvokz+kDHrXil4YSqTpTegtO2+Tsi/5aYaHzsjwqvd+9HO
5/KwyVoYxK7BxHUW4TpNB2etMQtvWxhTpGHkc1y8BhbTxZGNdT+oX1LV9Y3pB/N0Kz/Bj2wZ8Zk7
LGVkwIbiOCcYaZJqFBtXqT2UYviSsVvs6emlmyhLXgWf+lsbqHsXmdGl7SnerTTNg93gPkRGXx3i
ocrOqlYH1VTDwfHt7jy0iJeN21Zb0RrNqUGmIMLVv+ReUa2j8TMqsugdrNSTtprnvCzeS6h5uxQl
a6Nm0zuF2jxVY5y9Syp7opwSF8Dq5sMIH/thcu0/cX0beCx21PaiWkv/RZj1WwfG0LYls0CfuWns
F+bW7k1KqusJPcol0RlZpbmXQj0Opa8uJT/KJZhxldp66lbEzwm0BVaF2cF1dmToy72riCgifqiT
h3cbCGuwnuimOgesYpRj2+F1ssxz2+pnjk3q3FW3ANbPbuxbYCXtuJT+TQHbRrQNoDifk4nRkpUb
K+rLGk56t9iFnQDVi9NnzLAAMwI8K/aPPAFRDJ2It5SUyYnAO9q4J+d1737bonhJVfKBPGLuhy7x
10llPzeA14lOSxQ3LOTiY1T5PVpGU2YXkAYXqAlm+NFn1m+c7edWEn4mfjCtao8ZmIfYky5hbDPx
uda3zXfPXkDq0seEOD9zheYvVkSefcKGXDV5iXLWf5AWJH/XxPu/84xaBS5OHmGv4G/mfeFtzjZ2
UeHU0yYQHUfuK02EMWgJHmtTbtkKAR9M4s12i2avNG45zUzBIP+2VqP822bq79CDvFwi+XRKAOf6
LJvwuUpjOhtc8F0V3aKd1eCG1OqJpakDUN7w+rp/wWqMZKfjD1LCz9iu22M7ua8x2he/Kp/Z8epN
jZSqIcbGn2kbbyZTejsgkTtaNk2G0R+Vh8MmZobdOXjM/JIWkNplcZO/ArN+dw3rl5TMBSJXdEwz
YE1frKm6VfSI5Rg0mLby+R/1jJexee6s85iUF3/4EKl4XJLI3VDY27ihLt2vEGoYFvwVcVGQ9UCB
ydrmKXbgJaM88VGp5nthR/6Kqi26cq1M80MPXzzHOCeMifbtReQB5YGQO/bzHhtVmw1vZhH8Lt3q
qXTxHYL5zzeFV6y71qGcCX1uDca9AbUQ8i7zYY+ljR5pt++UMqKy/GpGqjQyLoY7ipXBQMrh2sT0
ibJ2Ul9iVB+saPYusHAO5T0VLyohTdZgHJgjaCQJmDaEOcZUgvQnM6E2opWv/Oa6zYyV25yvzyDN
nrgUo4In/T5N/pCOr3nJ9CnN2Pn70Sj3raivxtggI5gS4byLYooO+4uxpKICm6YfC4CfXeppnTrB
GUPlY5KUDiqGhkMgiLYOoxMxO5of48GA5uA+ZRYc1X4YCa0NfsD0Lj04A3UwiUw+sxDOZjo9mRE8
kCKiWIaHvo+LS59W2Jp0+CSk/I4yvJtGMbobi5tXFSRPOsTW5mAoZD1g962hoxmXOnCdPfPFaYv8
uOwG+bkDunC1u+kGmRlQYU0bF3rLMXH/CHyfEEzRCMICQlmVdS+tCmgQ8APKsghQc/7MTrMTPyQ5
xYGWYSZbmTsdtMz+qfcsutVKA42+dlyEt2OdD/5zMlEk3VerkAskF2f0qpC5jFG0P8aU6DWS/70L
Ppg7wzXPo2Lt5NHfLCQjBdbJDZM/7TiDISzdI9yDayRy/83PfuEMy7fJVFHWjAlE+SRWda8/Kd+F
c+pfvEgOBOGzCWtlaK17aRyzgV8P8uIw5Zgs6M6aDlGH/kwR4uK1vVrLqWHCTLkOK8oMMoYDSxGF
VCEx2vIkGuZUDsFVIbHOZNI8FLxVuygp7pkOXoviyfQmbEARd/R/vhQcrlfDGB/a2PseRx7YUlUp
VGFwDKgkTBbkzgH9zxy4+EMXVXCuAwIG3IW7hyZCzoFdtK5DfqAJZSzRSp87ZqXMz+XRyeL0UHnz
BbsDFjdKu7mYmvUDtpIdIJU3jsjM4CFJ9/Oucu36DfvEy+zWzsVN3L8m8cE1/d2PRY73tI60TZsc
N20VqpNyRLK3c+Y13VzIl6WS0G0ewu4S4RF7STQQbEg1mzRvwDV7xSc0EVhEMfs/zaL9RoIpI5wM
wjlsAC32Zk5rEsGb0BHhpRJqOoCEKs8iGpOTrtoZ9VFHu6mITglJ76dUPJntTxsZ9RlfXnEZli9Z
tYvwbezGNCmOOo6tU+fLj9IJ2u3oWMWZpHqyVWI0t3VgfZowXD671HwiHoFGuPQSmZGRk3Hn+J1a
2fzkc7lZJUYyH2M+r7kOSVdY+c2uuInUhWPyBCXVupoXO6RL33LDco58GpaHBOUZUbrcwDnuH8eA
yH5u81wrQHF7u6QdtvST/BJ5IwXGfTAS7yqcO6mw96YgiFzO+qXBYf2i4Ky6U3IaqBciC1k2HI4w
qVlLMCQmIRLbxZNaIiPNEh7pSJFAlxhvs0mwxMTI8lD7yMDMHLHuD+Z6Lh3QbIoEGZbWlEH6ML2F
E8SnpDogtfQvZmGmj3O1eMozmyFxl7AXDPaODTfZlHSCPCp09O0cGF8kTG74B+2bm6l5l2DgAHRq
HcTQlZuZ0cimtUB5g93O+BRD1PDq4OjZrC31KB+MlB40UmLcCd2ZAU/Z3ZLAa/a1Lb1tksQw53Nw
J2IMnC+GQXfbOHLUzK8qS9grmR9v1RzLs8VOtvJ4kw8j9Ly9ED1NV3W863uOpDR3Lx8/eajzdD5E
Y1S8APml3lF2bvMbmBO/I2zfuImEO0yr7VF1TnufJzRx28E27orxRUzUkOSTxeHGNLNdGlYomm4S
7sMx+po6ijjpiwlwAJnBxq/0ezGYIVT38AC/3935bfdkxN617VbLHfNaGfGpkDPdEzDCH+wZN6KA
Pufr0LlT1ejcUxzRTlr/2NKlY8wPqouNlLuKiU7uOpfXoHD6S0wfWpEnb3gxwBPnJBZcmorfBzfe
VTI8mwNFCKGmCsuGmnKYKFzBOVJXa7cPip3fzd5TTH9p24EBppbuiTl7jQB8cwrcJt00i/2U+Zqz
c7CJIiu+NGn9y5QKgAbiVG8OznNflNU6jR1vP/DZoP/Fco5xDhda5cYzy5T5q/dZBiHagSdwou1s
T8MZb092cLvoqyUXtXadsH+0RT1cvXYmRMEco+w887PxjQ9Os/5PB0jByLELwg7x9nKU9s7L2Qwm
18TRG3Kjls0MOppeh7UsC/s0RZJiDYEl3AQjfR4Nxt5DKu0v4FR4HFz/O6yBEtOlka0BXFTbxqD3
vgbNLdoJ+lHhvZRAAu5N8FpZJzIo02MdVPqxBg8KHddoHsfxKaji8iszyBjQg0iI1Arf7QIiSiLk
H1dXp5DX6QNPCEAvgWSYFAAnmNzjkcdtGqa1fBgk3aW49JZyCS0fLKpk1p0Fmox9gtgm50zPaZ7y
QRhHOam3CeWDZkuaY/2I5ATNsxYPUPuWgPL+jJ3fZumaJ7ZsJov4IDcR5dl3JjvnCnWIrYewvlXO
kOxGvO7joNMbT1RCMwVOKovdB7cCHRU9q9CLL4jYiiEwmazLP6X09G8MBAcAWdZPy+i+G2gugsVT
bJzQHraGh1JDw7MmYIvyZVGwu52E4ptxhDzgPSMdZKeX3ox93mfyrDHyfkr5Gi8YRSITJwDmXShs
Du5cFbfto8aSc6+M5l5PT+7sJH8dNW2aPwj44gMFeoJEPRXszQxY87zvrr1R7Oa21xclKHWoQJBd
ZTCn0AlikNMokCs9Z8UuCPWn7SbkWKtsH00ZDo3O3U0sY/irCPXATD4YZRu/qqZHrwzyz4GpMLSw
gG7RkQo6x2aqPDQIFDglm2sR+cW5qdK/Tbzn1De+OTb7uOF6Bjf88KALN6XXUFsHTvIjzCXJKxLv
NS7X0u9zWMqkxJlnLCfzZ8YGyR1qPYOvngOwVafbNjecPYuwyWgjYtGG/Wzif91HOEB3LaXkq7jE
1uI7WUiqHYna0RhPJ1uQbVCUCjTIEMc6jB/7iWkcJ5lLYecYvDrWw2BishBQMCxQJVddSpCqS43k
5vjlWZbJW7qwVX27ONDnm16ht3KODvwFO4xUGLhAFdAmdx7D7XXmGc41Hw68Xu4NJ292MR3v1mlD
kjLPw/U449QgzU3rUp1ikpsSuKCKEcKYVfJxaSbEBN0cyGCFW7dVEdw9zI8NBT8rWzvGa44Q60XU
8TSm02+l29Yc9nR/CMowOWA0hdLFEPNsZM7EGADGBjYhTlv12fXycGPg6J4C7axrikOxVGLBaJgh
rMfOCh6Z0dqLQOPsuka6TH1MakNhbpwNHbXbrGtCNpjsWOk2wIqSbmTk4n2NikXZI27EHHMPvbB/
xch0bOLpY46i7K2piGr0pXKPrehCuMvedGiEsa875PogM5gGdh71eYAzgnIpJwzWdTvjknUFvdDq
MbHt9yR3rFOcnLk8949hsyBo06Q6zaaw7l3zWWugDWPqAVYwhXH+5wsxIeNMxWe598eh3Tuf1ujm
DwkTGwaq9cguxAfBxU+QECJSMXOTwC8fMCmjx9kMFJ1Yg/uZXQZNku9moNN3zcdCocF25s6GprIz
uvqoAtyDlc6yU8TBA+XQ6w/EIVa6LIuTdsqQb3IIT2QMfozQ08dame/lqHB5q1RytYSePaSnaZ6s
q3LKrWnH8zqYYImuvLwuD5HXg8jqR85vznrm4Tk2nfgNVkTfpMGEsKLIYqc7q94pwH6PzlCtHQiV
vjobCzzDtahe6MN3ZbXrWtrxvsWys27hzFykss9CuzBVDSjWKf+s5Eino+13GWTNPt/GFI725k8/
DksjWI9ZloUpWxORYwyNb8q2H0LH+44YrmwipkEbtyAvIwb7iA3NP2fIP3Q24EuhJQwrQNl92X0z
UDeJIgdr/Ds2rGpfV9MmhwC7B7AuVz6BwNVIyv1oL5+aMGvMN6ZoQBJBmnpxsvMMayUEWMqYCNTF
sbz+PZS8MnOyLjoaYYJq8PckgjD5WQ2Nyy11aKi8a2Fqc+sAx0KWM7+sWH7P2XDE+encXRSPre2j
tdv+KUeL2jUFK1bdwX9Pw/57hnayMrxKXUINrhWtv7+UwbOcrKXYZOVZXnQth244iZCLWDJU2MpJ
6DFgaTieNLW+DAl35BaaEjVPeEFZ9zsutaB74fwlu5W5atrG45ZR3yDuDfcwqJi5Ny3pFDVcEz7p
vGP2umyZ54x+eiOEN208m1gos1P3Qu8LYThgzfQvYWF1vuh2yYEwhf3zTxz5JTmDEqwQtNjcpHom
9irCMHHkXaSzD+fiL47f8ooZS+3deKr2BhVALw4cR1mP9XPjjS+M86pnXYcn3zYnPPKQ5aeQEzMu
HWKEoIzcBAs5LnxiBnQpbMxysr8WCKQbJT+w7tWlD3P/SVqWgGphg3Fc/lMndbjtrcDl4xQlOwrT
mkOEjfyznz/CaXQe4uVbLr19GubJ6z9f8Ptu7XNZDjOgtTzeWqOk2XDk4By3AST2WM8bz1D9RRZq
3OeMNjCBjOVmwn9+8gbpwwjiOs5HZIscMG4keZ7HMjqWlW0+GnORX0lk5td//o1kL6cf3Ix+RlgN
sNbZ01ivQCf5+3xW6NGQPBoEkWfv20qinktmrG4c0deFy9sXwUt/L2QM3tSvq4dc1+g4eHqZNr6H
ftFdmJN2e0JoL7Nh6JMO01d/brCGeHGzAx2b+Z7zWs53iDHqscgghAGS7Jhyl7wxHJh3FQQcYkBz
dCyCiOoKUN07x98BMed0PBLdUJY+9xEWQs+pr9BzcF7SieOTNbjFwxSsI9M+1KqtT0yGLGJHy0XN
+8qUJ5+SKvimx3G8mhkQlGI8+4OfXxMl28d+CXpBgbYOLlXWez4wSPKW/+JkuHogX1LC6NcmIQ1Y
PLFjyK2Y5uOUAzUxqOT4oHj+q6+T9FLp8TIr4V8w3LzPaUXOmZgixTt/NPSMJzFGR0Utxjoch/hU
Yi7/CON4hWIh+uZQOPkzSBx1/ufLmOBG7UlMbfEInXMoT9iO8h9KIcvL7IxXL2iM96zOd7qa2794
ME6Jcp67yn9lnj08JnXvHhjo6qNF4/JAc+SWYylLihDZkdjMZmh0fg0nF9cSAh/ggeIsRSMO7sS4
sDfygGvARxCH6TnFgYZzvWrOgpIwmhmybe/yohNwI3kyYF8UbXH0GhYCk8DdIRM9+cygnNbm6Ozc
MfPOk+GoLcMRYH/UQu9JX6JfuR1HIo9PkEy7J6WL6Dqr7MOiGvMCHX9VGg6bnJIFBkBdHiaObI9R
NRyFeAh8uF2+ch+E/SWMfNz7ufkSAXW8F7QV09+mvYvRzouElqFOYhjgkZm64iiIUvIzs/9ASaZT
DTdyT7NoYnhcamK5M/n9q6Gc9N3DIbaLkeIaZl1rx+3HLTTLN0OUxiHpRL5FN4o3vT1ivg4jdUwy
eZracP71n9ydR4/kStqd/4v2HAQ9uZAWyfSusnxXbYiuNkFvgiZI/no92Veaud8AEvQttJCAQc1c
3OmuqsxkxGvOeY41nxeoOUww2mtbPS7cX28Bxb/SBfKoySfnMO/eSpMqAEk1KCULxrd0lvKgh5Ea
RJvnYDCeRE3YXtuYxqm8Zyum7BQ9l9pvKLiqLZYHYeefPCPIj54YMC+Mnb9qsRdEYN3mLQf3VUhh
P6aDB6nNGqIlmeRrrSn9gjSmRx6Rds1VAnLKumH1KPbFgKVYse84xFW7YSdA9BpTaiOsP5OF/IW6
Hk3s1EyJG+Kh+Kc5quKZoGKbNdbcJliPwmBnAHeGS6VmlGYzJ4ENTR8wPaLvzN37c/DQoJF8J2Ju
XM+o8q+GS0yLwUW6o3UqtoSs/ww7otAK+aLMZm07bfM4eI7xTGsBdc/bsgtoNz4ul1VCxPDdMUjf
rgbw51SS62yqknXSk1qwsrtSMT0jxmG6VyrBnVlDzF+5x7nyExbYucnF+OJnKO6sqUy5uoNm5wMz
3adOeKorV179hShG6Vj+FrP5uAWTzPeKdXPqsFGsSs7lR3+qOVnLBeUdm6FdnvQu9/6CLgfp745U
nrcZw/YeZ93/HfXH/1lU8v9DGhFaTVQT/2uqDA/3d/V3gchff+AvfUgQ/AN3LLn0Toh3CqWH+T/1
IYH9D9sWvuVhfXTJeHVRjvyLveFayDWCwCRKKPStf6Uew97gT3jIR4RwbR+NyH9GIMLRD5jmPwhE
+D4B0Uam47pOyN/5bwKRdvSKroIbASr5kbRFvQ1K8A4ZxwMDtpCFcz2cC+bVphEYEfwnEuYqA6Z1
hfZL+xAA8Yfe2ZKjNxvsze0KH7nuopyMv5XDEPLq5Wh5Mc2aEbrz+VijBIBDN9xNGdOpZDNysspx
kxTSvBSv6X60QWw0LU/42CR7CMws+kyrOEEGwX0khkOt5wdzcjVCkXmhoTf3dHq/GlG7r01p/eTJ
QmUbLE+C0Em4Xt6p0WRlzE26gYE5HYoh3CPB58s0f+XESCBHQF3B7AIrOFBZcjPWCGq4qOKG9jpb
eX0urgNoHGbhpctSnVVG3L6HFpdBAwJ3oW9A6ojpPdjxqsyQPy21CWKE/qrZlzFoz0DZDBDm6h0Y
IXr3q5kM4hY4dY0BAkonlRV5EHkRxYrNfe5N9N+DHexHkV2wA6T0XamFT8wF+hhi8O7MDfzYu22Y
3TU1EGiQlNF7OmKkFORIDCzPGFQBsUz6bLdkFTnyCaI9C6IDksVF7ukTcvZOgTzWiZutp7kKaLjs
5Nz4TQ8MhTW9aQ/yZKXil+69Zge6vls5eY4JhzCllR34nHR+6uwMA+9W00h3V9LrrxGR3JphGPFo
kutQeNUu7xPG/HG4rblVboD7zBupaj9K8HYbD5k60waks9MCndYyd/M89Js2nu0Ve9H22IgSobmj
vUtvt5z+MyKKQnEFNHnzLU/TYYuk75n1GENdU8a4BTsS0MLcBOjBJJCjOSTXegC7BYn6atTFT5KN
5qMLP+Dout09FHs+txkYQzbmSWO2lAEjI2a/Hs+0AlHC4mePcmreFSV7xgBEWj+jFYlFsfbw+gCi
yPOoNODAYWpODn3NktLznS+Pce7WliGhMeADTlivorwW3raJmTclioglHA/Q3xCnHsJAskx2gnI9
gO5ZeSpmXlkinA9cniNwCmedmKtATXeTjN+S04GnXYQaAypSndUs7eGYWGwGLF+ew7FAv68NnPSW
70dAu80I13S1Nl1MY23GGClrOvPgLcmFJdzC0kXBgCPKYgW4OzHj+FJJVCUAdwQ9Z7GcqWEfGCh5
x5hmsRS1c66F+yVnv9uOia+3jZfR7RenMuk7tjTMd/M4nvYa0eSZYdG66zHVmZWnft6tKSmfo549
2+9myPfDUnTfyZ6A76HEcPIhMl9x7/6sMqDCNGfl0+Tod2roNEMkYnjhBetpdolN5a5cNgn7FAf3
GgA8g90sNZCbeW9LYRrU/WUTBXn5HZa6e0W+jDyeVJvAhpmb9mmU9j5RreSEeh4lFHGsJpTEs9vQ
zozdmXRF69yoFFatTB+nOePc47M7AaQhymOPIxJXMxMapUAWGizBBM4gjsXunLnUSg1mMy89tj0+
qrJQJg1rY2AvBpTV+eoy2S2Y5swfyIJ/aVqXVNFUssho8njjsaYo/Szc9yU6gGXmmHRL29qx34ia
rkx3A9kWRysEexgGRvycuESfOzjud1XhqH373hTTfC66+kWMykHZ0T5WRR3fmF42q2HMSIAJQAbX
eLZaGroTcQbk7DBF6NrC3Sf19D0z++EF5QzyhCNJg8NBV8241qbzMphoncdl8VaJ2+SYByh78dpx
anXhD9Dg84GyFWAShAmSfZvxRHqdG9SPlhHs3LB862o3fyHbF5EIG5MJjjvygXwb5uG3fGCtwJjn
awzBGbixaNcJJz+S3I73knCafeLMmBESRdAAkN6OZQW0ifzchRRUhsVnpyFLbw2wuv1cbPEGaYV+
0Q71yRFmuc3glZ/Ia/6RldwpKY7aUzBiHRtGl/LXw2o/xN9jKZsbqIJI9qZcD6J/JT9wBksKTwbz
I+rElhZtDJgr60qulal+zEn5kqkHucTMUhbkFlbY74rQ3eNz+jRMMDmswLH/Vv45VfBA5uSYMmti
9EdsXOo19YZEqYuL2nLfpxnQ1rZB4dgsewrtlLi6PmgJ2UTKtXemZIoY3SJDzlBLWY5AjK+lQn4x
E4iASRqosBde/3wZrC7dQcZdsCGxlPNlW2y7yUI9OTusu4qZZY2vxQPFZXzwY0AuZglXtixLrl+t
Vlxz4qhql8wJa6l5r8Y4GipzXhMZyPQLtQvCPbG34uC97ez8FCf5B/sCct6CnaPhMRWOKO8DG2Lp
KSzkez4Y3iXMpmNiYNOcDEml0NxTDfthjiRIZfID8hy46RypspQbz+0+XGMyIo5/YpkwGa0TXpat
yuC4D4FeMXgg5TjQWeRrXlJxm1FT7NHA1pFWM0Mm5oZ5ZaDCA+OMB6fE8RwYe5MNycs0XpiodCRR
RMMM+oszDlvGlIXXuP5ZOj3pU/D91l0R2N8Wb3yLMzJyyiE+GQ0xHVkuLoSpiEuM8tPEVJznlXxI
h/4Ry/CCDpAvUk+PamQRm40je+WOWeXkGjCSHBJRRLhnWBY86ChL+3jPHgQov50wbu8t4jD9cWxu
9hQQj1KrQ250H4VuP6rOGFY8cfry50tpAyTovHRvFVhYM3MDVBfn2TJeiYNC9ARsPWHHYpGdsEIM
/6St8kk5ubVSZHy5FsxkkefP4h5EY5xEsbDha7yd01ve1h1Usf2za2vYmquwPibmXUbipt/m9zA8
NuYby16Fz0MjaIC7G/r3NdPc7xCz434vm8+A8NFSPi/cdMy7ShIVZLJ3PVFzBtosm6C2pfyEWqjP
gWzDidtg1VNZMuCxDLSA+uCx6AxbY8P2BVnDhAHaq/mg2q/2rF5DG09c7OC+GHP/eWS0hQbmpWsI
UAMT8t6KjsUZo87eNreqcp+bwX5Fn6Pz/HG+ECn9jr8uvc5Fu5lMd/riGvdWunPKZwe95VZmtkto
TvctJzeeZfRg39wJQwOnYLdlwwVxjnH40aBD5Ff3ilc1NAAD2mWI+pIMvdlmLdiE6bXOOSltff+N
cka7dO4q7XHiz/YTYtFP8kfYItm4keKQZDJcMYie23UjqquBospCoJLnWHRZJqy7QK5lHzOb6avi
0bfCU0sw/OyDMmNFlCw1UO0arsooSy6bwTogFsF3ORs3jCcMtp3qou3se9bQMlb+KXTLt8V3LhbL
2RHdyQZDvfOU+7TnHtkIZIdKWOcFgD0Un8hx0pFPRdmvnZw5b9B467qch4jj9Gob1q0mhYfrbDqR
NH2C0oddjAk245zCPgqh0XKzsgYUIiFRLCRN3b/cFVz3dIxXS/2Sk0VEaBycgq6Yz80Y9XzeHhOr
mR8bBNfrKiZrmAwowtlJznkambqjtXN/KaVe5ROgkuZcatHc/nxpw+KzyMabkdv5VXkJ7PVBzTvH
Hc3HFJ591DCj25JR5B5m60Mli/Ujgc8aKTLSHyy9NjjFo9Gq0wu3bg0rgCWUZVERSnRGeDTthf4g
KHZpB4OgnaqazaLMH5VdEm+Qja88q9ODQDG2M6w+i8yeWZdkWnnRJpiRkPFj1IlguWXa9veFh1Ly
zz9WXiVulSia7RjYzZEDpVS+cRTKXrcQltaS8yGacvlqek55Hhs5rkM8910afuJHwgSKqjLKG5wg
pnKYpRbL1lYFQygUTjrJL1PZf4jREZtUVFHZZy+6KgQyLR8PCx/BLCMDE6bEsEVWqS7M9rc64AOJ
zq/Z2RZOvN79VCx9eLxDmOvFt5owdE7aC/ujK6JePENFsYbUAsuLTRzuoWk65sp5qkt43jGd2MrT
Zr8RYNs43In0g8jfTIi+E9TbpB/jXu+6t5xoqBVJ6eZxTom18vIsSnO/fAEKX59MFtliaB5YlzK7
TuEsa+tIFLwJrne4uZwM5D/EFwo5NgRLRZppSTSEmX4NA2NEOi402EkdscyDhx7GN6URzgR40jdd
DjEhbGcU4PGHllQnmMqotEpKpoSKhvk6/QHDLFAIMyovSk4mXlh6DPenHXbDpcgBe/mmtwsT82ZR
S1MQTr8du3qvuuKbwGtVdnp+Y1AdZa4+o/39HFuSQ12LFMsp9SIlbQ6t+YHVaaa7emsngElEgU07
4Er0vOoypmG3U+VPyz3wZl8o9lzs78v7qOKfTtE9FDTYWx/WfqPtc0LZCq9vfp00KQskhnJemlW3
ysPlYaT1WS3K+SG6ls9LC8nDxxRg0APMabDj90IcCKgDr0DwI3UTBEEj7HeRVZqREvdrbo9nPtw2
MZxvpXKIG7IP8AeBEsrpt8KXt23hc7H+DFdZ3p8BgSDZsMhA4mqySArpwTj63WPHHmwVGv1XXyNh
lv7y5NBzm6of98oQJAg53Zn+ylTUKouPTRLZ7W6sHM1HAqaRNH4xD6ZcWBzCa5waHSoatEsPhiLC
i9Gv5yXECjy5NZocWOYJ628jp2Qf7bO23BHsYfyNIQs3Oi4JK/TfXTPlAfXlKWO3DgTpy47lIZvN
ak8M7wmnnsu8jpvHVfkRoM259Zmy0mpqPJbuuBJDwozXwlvsjMSuyKTYe3b/YtlZcEKWINjAVQDb
5u6jyth9yQkpJ+/kCwRPc+/Hf1Y7y8auNdlP3oDSEM2jSqf+OFv+A4/NudbGoxYD6i4Niamv0O1V
oWcj8eL+ENIRB6BnawLonXNanVu52Di92zKavT2puZxbzF+3rZcYO+mwAyD1wgzVsQ+Cj2yu9NF2
JOA3fKbc5TM4RulMGMJ7os2SU9qN/S0N8nU2uOm6hVxDHFET8vS0La8xgvcKjdq69IS7AuuIE75E
cZzI0dlo5GVSXBFlCwQLBJvftyOoyXFvavPYpLOI8sHC4ud0H2lTLDuJITtCpZjyYyp5HXMMC+zN
n4TbZtulIlMGKgtKCSh2C0Z3nyrvRBJuc2Lueg0sO7r/d5LpFMuuXJMoI6UkVT5jUtt6Zb2Rr/5I
EhuAWC7t58bFtschxt7IL9OXHGxHgBM/ikk33xGiQbAgu9cNsQbxEMgn86sme1OjPVEwvHbVaOfb
XnKoM7//XbTmL3vkgEwYaUD/yIKjhqEB5vCQBeJ7gvKm8xhUuD0o0Kqtxb5vESIsdIOFIwdiu6Br
FB3WlTS1bxUiAoeOHPQ/kYNtXzCzwVoBwLzdxkPBIpMgp5XfuAGsCjYbgUeMy1jt+mH63bnu+NpO
rc8cPD8QIp2vgW1gjamzWzLwdtUJcxTpcBCTyk3qAYyhKC1CuYNd972HMH8nmkdErlY7nKVnjgO5
puRHPjp9KJEnG9m4VzaUeJo94rIF/CkXEgvvcrIyBzLr4oAxTADPA6HDZqyDd5XMT5OPIgBbxq4u
zqWybBo0hgE0D5AFZEnBz3vhBBqZMlYS1CpiY9YjN1FOGqjbvxLuzYmRyY8xTjQ5IAeJBr8LUvTv
BBh3RXdvd7JdSHMHhAV5i2Z8lIybPiDFEUESH5YleyiXlEjRmrhvv5N0SRmybpSAlADZfFv4LCU2
V6R3v+hnZ2abI3Z6islevycRZcS1p35AXjs2URqNnPqp2nTor7eUjW++IM0pybznGo7YWglYDsgk
x9Fu93XIOAziONEC7m3BAH7pB597VY4vxbuTvMVFzIiQnji/Z33WTGoPwFq3Zs7BNUr1IieAcDH3
8doEq+UXrD6cCRYOWau8vs5PB81bUrvv90Tqu+grI96MmBNQ3q4J84jsrZUS2YjDF2iDmz33ZZ7x
VDb9ZqnfaOZ+mZJXKXeoM1Q87r2KezEv9U/Fes5BlubFuOTMmoChxkQelHJByGH093no7Fj0dWQb
Foe2DFKGAMMD2b9U8wRArrrQcE7VVJx0h+rMlBrZY5W5W88tg53pkek9+chfS8/N0AM4BSXjeOYY
LQ/lRPganSzjtCImLJMBVGXB2sjbYGPS3XAvFfsw1dlT37fDhsU0CztmdNTVFtMxHvIhP7TAxsjj
7kry0q3c5nP7pa2FCyUAdA7araadcOuorVPvMBlDd4QMSpEz3n8OSShkaqVk8RrbeMI4iGLmjETi
SmqGwXgU5YaxfJi29REHJXktw11eOMlrEAcb6HOPRm3Fe98dfvpDT3mVjAjayZvyjU8BwmdPVoIZ
zR1TNjFeXPC228K56Jq4IMfbVFYOeUVPcNTBghXlU1VyS0t/kiCmiINA4BGWckcwsB8x6HQi7v+L
DEZgqYrgCci1rF2b6Tqk1bypFAu9oj3ZIUmLY/ZAcrnczHb1ChRaPukME8xCTlhElHiIY6gcdman
GxDvlJg9jGKIGveZ7cDPHr4T/UtSW8U5OC4lshH/o5rEulfhx4jh2UGFv87IHY0wxZ8VjaPbaX9n
9WzHYrF28LA/tW1PalkbqzWL02fLio2nlOP2NNn6m4SISns1b0bGp70bvsJ9o9DGPxIFTA6kqT9j
m+MJrM6kgm+eICG0sqxnV6lHOIOPhls/VMNdreAM99f+rEr7ZrRutw9jKHg8BRC6It8TrxPN9wqs
z5n3kRhliY4k9gm/s+7L+2evZuRR5PppDLldUxS4nuzhRbKnvmuNo1T73CMC1bzfMMkMWfuGxoZO
U20qLjYUwKV+n/mXKP/c7sRVmFyg7YaYIJ6artTX0goEeILxaGKB3zjsS5GHpeRVjMW5KsxqM2qB
Ob123DOLcWMTWOQFw9JdM1uw9m4y3OJ4uTkj+pes667NcgncSFZIhAwU7Ff6qUsmiPgMqpghTIGt
IS2hZdo/fHTMZ+ZKu9Jp2crbxdGsVLtDwJjgwWdFkGQkOrd7TCJdpA1qRB28ARQv1ioGx9B5/Rml
88qRpcM8ilu4cVAE5126LQlVHXyGDNJiAjioclox8tabpBSoyEFODdXNXNDYmRQiXVa8Dlle73vB
aHYGE1qVzExDv31hL4TXIg+JjhktqMRWvyLK5+AnlVh1JU9dkVnYXAqN5v6odE5wbMhUcAYSViBV
7Jhk5yyjESYDVxeoNjwzXOU+AoHR6h8qJRcmXTgq2qCQEa7NgBkk2hBIuQ7ft2A2xa9Lrel3/Y6p
xYrV3T4Y9EdN1PNJU0uHoqkecfiy8UA6iC1wqyfwlK7TbFODLe0SD3AcnEcD4OzQs5CYSExfsdkY
ISqxLNIF9WeQOVDTJ+FgbKx5HnJvr9jxI+XvNyXZbquJb02OIgsO4lehCHO7IdSplimkvSItDd37
RnXoEFk35MSBji+Z1f1MadzOgULlYMyHoLNKsnkWIluU3lKaY6cqFV6A+YfP2TjTNgADP9zhMZaJ
BYqpJSfkmG+ntEBAR4zrjrfCLVPjgNxqBTGqO8N0iDGHF6adwfxcnMgil25nBMtvmA1kwDnYy3L4
DCje7LsxS9WXeSqfmqZ23/BrtptswPiMkOxqdbbJyZupTeqKcMfyjTKGadgz4s11p4ttw4DzAAs4
i0YfgCZbiwdVcT73wC7WKkcIl/bhjbr1MmGlQbS+E6b5PubK25hVCd0sJfbGxWHQ9yGVTfUwW/KH
UfMuG569r/zsnVry7rObVxhMkj0UILLRKa657JioQTDB1r/OAxezrcPqAs8iwk2YFSw6ATHn+xQQ
9x/dyYOoPM0Bxw5Q79XFfMvLmHk5lUmo2qhroBa7Q31leM6nMa83nQW202PtkHjPw1D+sVs96Kla
BXMwMAEGRT3jyULN+ekIgDmZ3k70vbTMYKJZRaxMLGeRMNKTOSTknJF+lcwCgI3/SwvryPpKrwIu
GOQZcCKCr6CF4nP/wIyG8+WWy/d2Mh6toP/UNhMCcNKAJ0bCwjRSonlMrmb4VIjWPiNBLA/IIT9B
bx1Ts5k+GN+s1b0VbhzfecmTW1mSLreStjoGKDn3ua2SdcNW88lr4seUHB4ir2L3CrPXvdt1NsTc
vtpUQ3uSiHkZJ3xqbtguJ4c2YmWNWDQxThlPBuKOvOBIpZQ7sIkJDn5X74rKBl1VJdPlz/9iQjpd
BtWTl5rL/b/+pbTIGkS9T5oQyJcrJrsAB5+BaGj5BYzZPWZpXe7iwaZ+nXr5qJIR6Yml22upwYxU
/jfX7cdTTxe3nRYGjWaXZYe6pjnqEPI+STwZTzH4XXCIm0LJF536/aVaNmOGGcWC9kh4Z5WLPeFY
sDX7EdEUolvMDifLLrKHsMAcZPhLgA7Vshg+8XROM9mBMLUtTB/IaOHn1wc7mQSzTyqPbkz2Ttkh
TgL5DRRnb1eG9TB1mTyneX/p69Z6wHgOV2tGyyndr34B1jmIYetrvfFj19qNC5Cq0CahgoUy3FFk
lWxfBxR0EM7GDQ4IHAy+u2FQc6nr6gp6MFm5EO5cZXNAjjABErM6jCGYPkuX3i2Ry2sGRO1KmGT2
2ElOULY9zjhZmNjYY/EmMMRgX8Rb0X+xEzwYFWHpXvGZFQ7+4Qkq0ODCzzIZxXZlghuZ3fomnyni
8mJ47rr8m8GWJgA6yyvDNDrL5h9tR+XuNuXrDITGiJPVCPqWjUwgDlD4dxZxyYesEcfMABvR4Kpt
4VVloUpINR8YxVo+sWsADYly0jtmB6mo/WuiuUSyt2UCG+XaIPdHMT4aIy100iBxlIgyu/7k2h1T
q/Eenja9NI1t424AYT2Q/RSEw2tmIpW0tTPCiiM8HF45KlxdLTfoNxsGJFfH0wT0zKTQZWL4luj8
qSVEdMeW7RJjuCeOD27R3GiKaozN8fdZx/EWHTeGwn6pgMmkxIuG9otvL80JALgIsmeSmifk60z/
vcGs6a7tYif1sMWD99KX43PuAnqWPu5hOIY+NTsPZcBrbuiGrQFkkDWWsOK84IVD+WjUBMu78KZ8
h8VEeqZOjR8m3x8jm/kRcEmWwEazRq39fUza4qmi8xwBDI7ouvbjIh4mVEeR6SGKt31DMuDCAJoV
V9wL1JgFaepLLLmLjTe2/zRvTRhimCQ8rJjDVVmdXDDMwmCYJtKWoHR319D2rzx3TDEV1pGcwmVT
TrxrQTqAIyAGzpfVjzS8AzqYns2YQlFTKQRp3PuWQceRyqLbmimyirHcuICKVwy79Y4whS5yTTPb
ENJCY8XYaAUpjgnfEJikwzDdhQh8aHP0E2LyNn5uduc/XzoyVEjzw3wtYeyv6pRNV93aj7BTxuOS
dgfK/445LO0tNJCNCiWMFAJsLJipK6tQQIM/cztuvsjdxDioru2kYO1XwzcEBPm91NwOofs+T/wc
pp1/9eY9wpBmn+DW3CHJMR8uevxIJVOQPpxxo+itkAp5aFcO1DJWNGulmXp0x47o0qOHtqEOcpJj
cuJK6ZTxYV1mRG/PeNN/++TeZkylV6GdezvhINVN/a+uBe/nFaLbAmGm+fK6CQzs0g5bXBmc0il7
qo4gZc8wUDqqkYc/lduOvIrJTi4mg+x1Ki0dwVehigj5jGTLE1gZchH6civC2N7UGbqeNkfENqTA
tEqHdrAlnng1q4GTkqlxPlEoWAGldVm11oZjmIkQMfDmxIYrd6DMOeJjQIOIxKb9Edbh4+JM9/jf
/lknMZqWQb4bjYt8w4kMXtaNMcY/eWmzTZ0b0NFSHQUN76DjDstzKrTDbNCBq56UzE4VYtCYocxB
mG+d7g0qseWnj9YS0TfMlNJ0r50qnnPPZ1JPMORcEFTHgH6FEJ9J/GTfMtyuWvnfFuub6aRfmJ/4
LZuEAQB7m5WlwqufsT5gLRCv867b4fW6WA03jDPW5aqpwOKE6j1gHRKmTMYekkR/8xa2E3WanLPE
PsQhbN5pDn8NtHMrkaqHNk3eAOsHfkDfVnmfY5Wgu0/FJneMLafksmEj2jBO3oyDt5uRuEyOda76
Yo3JbZfP+pI6yXtsMLlVAz9k4SqC7THPrFwtHUYo8UkS87HG4/1ZM6dZ1d1DYDPGKhUCA4JgiHMG
88X+lIKmXK7uPVlk4K/vOudikogRCaUuskXC2zBEpUPY53W3BmvKMEqn5PUa5JgwVBoNe5MG7ZsX
vnqoJgdaigFFpD0u3NwiXWOYeiFNaDf4iPlt4d/JCuJAmNSp9N33YglORQd+pi6jSgzgZY1T2i5P
tQ5wiR9j4C1QHeCOFbRC68FQH5ZnvmNxhD1gBnqd2u2aDEuuGQFG31SrNtx5Zr1msrquJCQ1uqIT
kAcekXWNlnOjRU8qDbRAJ5Bfqa+BUjYZK+juGoLTI253swiGooT2vGQCmVmNi4NrDrIv8PVDNsR7
lfm7DLly6k+XFB0Jm7eYesv+0VtPRVleerM5N05CAfkQ8PcnttqZBVn2GB9JTZ+wXqurhU4omYk7
99MKEy+EGMO3d/Vgsvtj7hlmfOeggPCJ20/iN47RbRQHPzUJYjWLjyaMsTHEuIrWVL3RwHyTK4XH
GkgadanlvuHeIMTmuy1iGzE5GtgYvSv9Lc2DLy7FfZ9Zdz0bLTrsDv/k7It9t9BPcycewoFE2Zj5
l8DAkWXjw5i1N+0nrwIQNnhSfCXaAAFYPlpkQnGsy/MIAqCvpscsYPOJxkWhlpcsitJlheX0kJPb
0xlQPCBi7wKrfmgGWFDo9D7TdiRgc7Gd00LuN8PVSZ0NEyet06mT59sn9i7Vy8BPs5slxuEFdv9g
BsNxcqmeJjx5h06kTxz5bIKU91bVwXK0F00udRgfFs/+IuTR2qa988oR0R5TtlZNNvBTV8Qm+W5x
WZB+RFxT962lluJlYLXhTJIGK6XzL/fwXqAQDS0zWac6LSYbymHaypKCdJbTlwoICqJMN9dl01bU
KzAMN36WwZIjxWMLdNfaSaQvUdcdJu/dDia5tyddH+15ZO6YauYMRfvaQQHeNaOZv/aJ+KzIt4ja
DskcCVeIEfwuhWQavNQkIS1mmh7zCWa8n+OsGCo4LDOm5MhCsb/GMwkiNFRXZ/pVoyJ/NkGLysZb
jr1keWVOnoeNRVrrIGCU6yKfzBZx6e+O/pDlxmxlTyA4XJxNFvtMVGwDWJcoqR+QPJFyBXTsK3Cw
W7VC3ELpVnhaWzRr6kHR9538dZkKxXQBrymgwHRbW/TgmCpAQSOp36T9rE6iOuqMMK2ChQSjxfQQ
L3JLY2zscBK8sKo2bgPRPl6twLfqBQAZmxzlZuatDFGj2rwqzSy/mrzgiIETSg53f/HBMQ5xtvPr
/tm8mySUpDlsWLln+YSoO0SWospxYvjQ4FjMl+JMPgCFgdcXxzsbF5ogSSNdsKl8njvDNLsjEUGa
GRtoMN8JAevYSJiq31lZHklQyng2068pCX74TnqomXqx4q2fXTHu4MdEzohJuMSasZdmcGlxazeh
tUUbQc8kEb4I86C5kFhavyqPMVJzru59v8Jc751GsQBZ995w/EzA1RiBPxkuugJUAu51Shiszmw7
/HSIFDOvrVM5cm0n8jC079pGwJf7RNoRevek8nr3R506pY6AT8tU1UmL721mHgg4usi+rA4o9cs1
SWW/rGZxN3XjF+TVp2wvyjGBUj9GcA+hjfY9hwjk4noK7QdyuS7B1CPrsdgnuD4fPJw/cjcQ7EBj
pX7PeUNHmpQEBdkI8DLyv5Z2T+57sfNc11s1Qk2EPn81xezvyW6uVl7SUxCiZ3h1Mx44E8Nmb8/y
mxzHd7dj4zrk05OfpWAWwnTHEpfSG/rwRpgZK34K69q3gxtBcn7UMA4+wDuPHPYFRW4tz+jT6CG9
5mcJpmZvDA1k9vvcpecKzez88EdR/j+SJW9/Efv+Qvv9+Fvy5N+DKP/bS13yn38Pq/wP/5f/77T3
5l/ZrOJ/p79f/8IC93f9/b/+0D8ZjWj97gr7wEOL/0dp/89A14CYthCCY2jZgRWgzq9q1Sf/9b9Y
ASmw/l25b/6BNxJy+U9GY/APxi78KeGhnOdvtP5TGnzx74xGwfTWCh3H9GwHEX7Ab/t3THla0c/y
84F6whwXjrgXs/C7FmkO1TBuLs70WrrqubtjzJY70Cy7o83igeYps4tuw9H/Mk6qWqNrIp3hDkWj
wdTX6g5Ki2OQaUjYbrOD8NDVQ/eq4+yXbvzuFWj5SwD+msdV3rrMRWaTdzCMhidLKaoJ5jpmQML4
9Kg98N9V4bGGj4H9FtUZ3QmbfBs6oJISHHz9UNoLSdQLc2Razqwd/zt759EkuZJe2b/SNovZ4Rkc
cIewseEitI4UkaJqA0tRCa01fv0cVFcbX7U1m+xZccEFad0spo6Af36/e891r12axytR9vbFmcVO
MYd9aHJD1kISGM2Vxtq+pABvlcna3ne1eifIVl8MWz41jKvvtXFsgnJVivqlJ2u/JZRjrief2oC1
EWF8Hb3hMvg4JIP6G8kLeTKYeOKwpAqbG3dO2QdFMRuIfy9cFfEDm3AbmCvHtY6fLUjWgVF9ZC5n
aUBFikUHRmaX+dVJv0WWBVlIo+Kv9/MFsAwEPO5bXikogy8a4MzYnHDY8hPQaZnkw6sd37pu3A8F
gKXB8t8Muw9Q10kOuywjyndWuQCLtKpdpBWTRjfzy5KAmHM9M80i4GbBTDmre4ZTn5vSsveu4UxC
MziKw5mN5s6UNBdcWjpz01DriCG0LOexmVmEFa9DYDbHLu0fm2A6mqpyr46VlnRyuu1xYMmzLEOa
xUq/PSSGlIuopdxU6KO5ccyR9gmTo9jL2nrhYFfD0R7Hp0gf2pNw6wv7LuBZMyVunHlx0GkBB3M/
XBNLgMiDsepQ+/6dX6XPNLXfLK5UawIk9cZ3r4SEf/iYQc6B0+tng4a9pevXe5s97AsZ1YNhVtaB
FjPodmnTbBwrfBkEi3kAeNilvBe3568BGS+YGXl0jTNP5dUBsSxbtzNJj3dWfWxmul7KsSFnl3c7
YdqoOnVOZxYfwIWY3QV8Pga7B3Mm9sF3eWpmhh+r8YSKu9I4y7bdEoSW0Jpg/g0z/Y+V7D1KEoZ/
uIDDTAj8n0f6f6moW+rmP32e78L07SN4S/5yV719/qiD3x7tf/3gX8915w+ewcJSxKCkdA1Br/Cv
57qCygtlQui87QWVx/zLr+e6af5hKOX8qu+uWVHxsKej27TtOVVlCWUbhvUvdXQbfPbfMlWkugy+
I7xzSrh8H/O//6l3ghY+qCP16G3DyjeA+iU+eD3D7TBRplCIrkPCyqdPjbVZg1EXZj1cTNIer83U
9V9eSntLFmTJ0aqc6knDrHBk5ztXH6N3nugIzjZDFuEqs8xApuumqXRv0YxT/BAqvBFnk2CK3GdQ
Kax9hHPkLORcktx3QNsBU2nx9z+dtr9Gkz/3bBh/HyFjx03vOTsAYeuuQXfT7z8utA3D86RJFHPE
96NkZH1UCNjhjJYYf8QNkWeku/ibgkv4o6ItAd8fbJn7Gt7nt6izCaNTjsMiI4yoWMa+JT9gY5o9
lQZ6C9zMyjq0xCZAnwv8COhUZTXZHvyFcwhVLguAoz3+6v/kp/rZOv0bOvm3H2tO2v32VwwMug9i
poYtbXXki4jYsspr4vKjhLpHG2yJhGg7IO8d8HtWSdjTdbr64LiBtsnDut9g/s9OObTnFQuZ6ewS
Xt2ybLMfhslMv8tokvih/D7ZjaXAvDC13AiCInkyLXIXFNJwxFEFOb7IaRg3ehuWu8Aib94TWDng
7XI/Y83C1hgEvNI49lsiFPC+MHkbZOCF8p7CIM5eke5ZtYeE7P0kBGaTl8vR9PtXs2lbXLB6tq0H
MMVsbQmbhc6VVEa/5tKW7/KAa7xdKRe06mwTbusJM/SwpWG1WWLnD8QiNa1x6yUZJB74hsUTw0v+
Aw8l+4O4rw88cm9TrQMwmmoHBEwp0WWRc/eGlXswAEKi74ukqSp77QXUC+Ecg53jjBgH6F8qX4np
Dgfut81BUJMZivJa5VP/CtKCVwuYBkoguD0mwH1B1NQ29+NJh0XtCefqynRm3lCsdizDWp4mnBGP
lsCRvzDRuGapFeJ9HcWgnvW4P+aRkZ4tDVBPNdm3KdEOqQht7Cd1wNrO4ww6VJAZn0LMJJ9llVFE
KwaiBlPitBvs6/YS7GG4HyKtfNfIslAKhZoSOK3+2qEyLEorKXdcGcFripGLhpZ2Z3simCW1Tm3N
cbj5FH5zxcJORHFH4WLhHUxoZ/VTRNhroUKR3ij/afB6ud9zZWbfUivW9i09kjAd7fQaJklkLysn
6BdW12BGCatoYQfyk5AaHmJIE8wOwQ87NPynoOnbaSEENYgU1SyU1/nnotHTU0/l16diqf80dMIn
zCQm3IY8r3ZO4Fk3VAYEutEp62Oc0r9p0pl3n+k6jywrlxVyKn74T/Sva11pLKlbEu5tERmXyRzT
mU43s1uRrwqTn9I0rPHFMngJk4pInlRrkaPD6/tQGoPa4OprnwhDJTerMUK+nNs/mK7ADioZ4Vwq
oLcTFa+vTm7rz23jTpuccrlN3Y68V9NgPcDLfxLO6GIHzA6FRoxoJahJfC2HhgKUIPIvVFOrK79w
h+ukaE+tP8qNl7QBc3fen3nzz/BwGLhQ1pdNzEuVxaVNsUV1mmw2BjYU0Y+m1/hB//mz5x89UNEu
HdtSWMY4wn5/8kyFcKfJ5Mmja4ytzkSPYh8u/vnX+AePN5N9uENPG5cjVzkw6P98SMFpmYreQTyr
apd6acnqzUD77nrCvr4WBTtej8uuJVDaqgm5NqFR0wgs7T/5WaG48IV+f87+/o383U87ao3UndjX
t6YH7dIfVHnCVuiseJXlcLKE961RcXt08wSouV+H30ONSvulxVCwT7RCiqU005kf01fdK///1ZcR
2PZjXw0VQQB0U6T8PEZkFR0vPoK62mA1u6FD2CYc128HK9KufeR7O/zAM+tZEnohMHuyHYQoAvme
AdaoC76FYUA9HhJOzKfs42jlKhWx8gvQwZ1Rf7Yotvoc2R1ueh4X7wYxHdLPTcifUYf+l5UdJTzN
AP2y8vZdUFBrxmPxpBHr2JUF8InF0M09Im7jrM1pTp6S/EfILo3wIRUNRpg+xRwGeKi8BaEHmjtO
SDYNSZiugOzNEQo33qFGTXvAHnhzaFAq5ka09LExlFhVBoXgVP9k8svX8v7bGGnxJe4NutzaGoW3
HSy2ivFYfAUzblQL2WvBYehujq/E5wTl9jkvQ5BwWm5fZZnaVydW3UGfUoiMOSYFvYrHB7fkLWNz
yV6WTj00bDwz9z5suuBu6NP40rHrKvHSiXAboPqtCrMl1Ff4xQOMsWClkziDYCTij9TT1C0v9cpe
ItSbVzNDVVpourYZumA2PqOAPkSy4D9CaAu2EMzodIKzfOJwwYRCX/Kdrca6WsA4NDeetEp9ocAG
rWlbTe7aXpEz0MvwTi8LIjyD8McdN3Tr2NZCo7M1J7bVxcarOb/mIVUB5YkSnSVK2lMKNOMUVw7m
gwdHQmMsDTNnMRELlrBUjtlrTJv1tbBNjO9S9Bw6WLLm7Xedut/aou6/VJ2xMwkSPRn5w8gBU7mb
X5UDnHEapbxX6FFcukrxmHUYSGhv9CCe/PURGTP5LUhrZnxy1kCXkm5DbWfDtA+XuREGBVXTY3Zv
UPz+LSj43a5H4vHXukikt6LshxSgrldNcWyZLgnfotXuNKMa7SX1qs57rCsDLPHQ4cgx9QbkaDt7
7YsmpS8X9zLic6wHK0RG4GqYtmcLvJMay0wRFaqbrKgWjvDqA3cm4O6xbrkHrovZYQTuiK04rtjO
5LluQR3XWRHyAJ6OA3WWq8TVhr3r8k6MO+RtFy/Xgf28vFMp0psFnnyfDZhQF7WdCWLAptiZTd6c
KReCbGbaccHDjKVX24biq5RuczfAI/4II62/TtrkP2tt1DwafBcWT7ZkeOBBQsMguYbwigzUQ2QN
A/NiaWZLCqGMScrW+Mp6abB9YOZXd5jcgkOBaHlp2s6dQV929a4XES47tOfjaAv7NTZ1tQn9nh5j
23ecdUSJ0b7SCn/GP1vdzXedGjdVzfIm69PpNnWmubGtQT5SK2jdDS5WvgT/34xImKKXXK+SPSlP
QndFC4wz933o8mme7VyjVuvaMRih3CGqCVixhbS63t3pYT5hwHBGrHkBAYfYqIAqp6Umr9QS4Fxi
r8GUYPkoRL7glzfaodq6wMGoah8N84DhKj7G2ujsSQhUd3ai4adwRZOuR5i1d6zq9G9cKqJHZ4r6
AzBI/xhMoqY8VDrWvdfq/VPi5ZL6qoioiFmlc9BDV6/p3GzDhmdYObphgbVxsl2QiZbtLJlXo3AD
dqh2g1t3BNvlCY0XlGnA0klzYziPY9Ziqo/se+hc/rLpTSi1gd0DkyW4xfoOdZfyZVrWwUrEG0Xz
ymtex/KQI5RtmtgcX9jMaOncE9Ui1jvl2mG6xMGtQ7uYCdlt6VaYtUc4s7ELRY7p1zkOleA5BtA2
oWBnLiUaaQQ1inlqFrKg6qRyx3UAtfOj50B48Wq94tZTmquodDFYM6VxAgnQC5FdvEcRTB24PpjJ
ZpuBxkv7CoCExZmiiTxc6x1q+NJXnpo2Xtn13x3srzfdixXVV06wzaKm3xeQ4rZho3nnXFKSDZZ+
YHXqi9eRof42gTiiJLKPKnwbxZNqADcRNzbTzxpE3Ra0efogIXneR2HMnrMBM4uMk2n5g6V1xo3Z
pj72vk0nUqknEgw2VUmXrMz4SwZJRtNEqlvZS5TG6cbj17the57s2D25yUrzlBWuHOF2J5OOvddO
0Djq2UV1MIDx8lbAzjt0iQd5yImOmSAfqJfEwyTocugCpau2Jai5fVdM/dbgnNkqUK/YlKx5gRQb
0Rq3c/uYckkGY+mx+Ir7YDgNYqw2in8569DdsVTym+1CzZl/M9p8C+gD+q7pjN12ScsrhTa3cufT
qPTsJxQvcRGpsxTYXtAVy1jBrIOCbF9EActWa3GP0elETE0Z5TorU3M9Buaw1VsrIhud6M8QCnEI
t4as4cileGikUdxD/QInmfihAr6RBZL1jcHV1QmN8SYsO89XdpOm8PrjvH0MJxKvvjbCUCyocSbj
E1JzJZvKocZX95pHt+Qw1HWjvOY91HoZv3v1RGu2JXd9ySSzHFuDq3+Za2T5I70+J3mWvwxOWNyn
jUFyJtU8jXz2aL8QegUFCUl5q1lTf+7yAmTyVLsPlbLc2Zo5m6rilLG/xla9Q5prrv1EMCoJsuJ1
KDmAx8KfjiFUGLXEnFxtnUCXPLOKSn6jZyB6zgY/XuHslXtg0TSCDXVwshJPWzoBLSMthnasCDUJ
6Mjfh1l7SxCpWeqO0zmMCuuBoSwkhzBJb5nxoFnx4ZQcppMKH2Riax4FeSw0wxKo8EAc5dzpCrN0
k07dD1y27ZrrYMGRVASPNK9zHhu2OgALgRA+tc6pMWFb503cX10t0peONU7LMBUlerI0e433edI/
lMMwHClJb5fQn6svfcKfn8ExpOyZZvoEtu9ZiRhrS6CXrHK1Kn4sfQwukHej17IblY+Fjx61fH4L
Lxo9BGRquBnz6lgcYlm3WzPKzWuT09SwhL6TUDtThm+amnDx1GNS4CTFNUVYQhp7h+hCuAIIYNGb
muQ5aBw/i6pVJaERD1EbHccMLg/hVfujyQQjB41L41KjwG+HOx4vml5i3tdrkI/oRsWq78seU4xZ
XtzYbK4xia9Dyzd55VmqrxMFHWXyG5JMFjMnIM3uVkROdmdpXoqFwmhIrlH76XTatA4HBZnACG0q
br2owWPfp6cgL2rGKuh5bD0jVKdS8wBQaJOX0a1qOcNzYykvWkSa7jxqlh8ecjUWT7LxmiOFNNhu
RovblrJq81lY/rhMBke9kMrB0cE3t6MXfFopOod3BYjLXdnWHt6BPnQ3aR37q8RT6S6lwP6xKdP0
ruEyswiJru6UmHv97OC51JUiqNckj2Lk4JNVr51QGfNng/5SbrUzerIO3Oj9553rX9ri/ddWdP94
1zd/oT+vB3994bm07N9+7gWpBZv/y/qnDnvf/qjGhx81fcZ/6xD7V/7xVw3abSx+/N//9faZhtkq
pJok/Gh+E2SBaHNz/I/pWIe3NG3/8r/f0uL//OX4VmOf+o2VJf768b8EXesPsIkOt3iBpuiIeef2
S9AFluXqHMbAsnRpOTb/8jdBV/0hTOBaMy1LuYi9/w7LMo0/iE8YAiFYmjrtbOJfWdQhHP92U9UM
ganZ0YX6uxtqZrQ+ptF62lbGYGw4scVzKYMZfxh2l0LGNEMwIvrfnURhZGy7ONjA8mYchJyxZ14r
if/Y6mJBRF7RR6GvsyHSuaPl7JodL+IQMJzUXiljGDauPWAeCuBbmCWVlD0uG9o6oVKkbLeotTTo
iJiPRGMO1ky9xTGJkZEaUCN+USAw0R9Je5o1/SyJY7cHl3aufTb1TGHzCZxmQXVI8cPhAAjFN3c+
qVGE8DqAteEAD+PB3RBOmE2OnO/ZfNL3vV9i1ff8+KMfLAJQmcNUoHOs4/NquFupeWwgkpo/DBTi
ygUSInMFRvX8Nk31cI2LNNvac/53nOWovo6xz2nJq5ZRZpnbWObGnyML+9v2FlnhAGWrbM70LBtH
xU4NH4kV7HW8O1ty+OFWzNNQbAfjrY3hTxxrv8aUJH/OT0NccL+kdLW5ZJUERTOnUXKt945qHr8k
HTSIagaBx3k4i+YxzZ0HtjzK4heRUbPuNeCU9XmwG6lmeXYM6AMLO0k5ThLSV0sHzkLDQZl5/iaw
nVgnOBMGzcJyGuZ6TUtxcTXKkxp4pzS4q5SKoaG4jXzuDHpouPQIdd/joLtOzjA8GbJzlzZu1SOv
3/yN0hYb/5VZNfQ6DtoO+Kpxb2LEhQERtsZDV4jhoiU5XPouTsx7DcQG9y23LPyntB7V7BmRrrac
rJrPkxMd9lYBZxWKWRncKYN7migqzvgcLC2ea5vY5RyaLZZG5Khj2bvqKPlsxl0V6flbGw0thDLM
tiEigTXeoENlW8iD+msQFhhvGx8yJQs8wqncbemc70TAl6dqGSyFh3bxYFu194aSD0CxbZQ6TmkI
c8xKIWWeoCcNd8pu+noxuYUIN+1U4PNpLXFGu2Af6Hrhx+Cx7NCrkoo9TZjke+gywc/RUcjuLUIM
49q2xiLww1Pa+GaOcfxsd4XpMMxHxg8ZmLzBAl/l5arC6NKSrOkpMK9BnI/vlHk65iqJJW0cTmIw
lQ0dsWJ8sp23MTTbkXdWofUEeVgC+G9tHNSPVLDaNA4XqLyLhmu8sY54yWBmt8Pqqx/LfA8sTuCN
wQWPt9nP5hIi3YMCPto+lUiJ6z50VtcNOEamGq+mN9DM1mbNQ4U9VSyFUwzPgxb5bxAr2u+MYjSj
cee8byVHaYI/h0Rlmn8mJMk0qC8BqWcOZH7pfd6Lo4cc5ADLALskXVQNoiRuW6yTSJr3inLzc6KV
Ge5HUwsRzNVgftKM4PygUJg8rYbjmUObn+TOioz2FCFxNVy+YkPRwzXxdpVW2tzT/ArLdwz6O8Ox
IuB9pn+SfQVuBtJbOEeVUW1J/TH/2IwQhduTi2qLFrR+UYzp0iYlOj40ls51hOpo1ttaG0xvmi0E
LRt2Fl6sRAxU1AR29+GmoX30DYNCwGCKjK9KNfQkaqiDCzMfoNEHoGJops8+nbpXtySv5TXVs/qb
bHJj3+etTdiixzneayw88qJfmY7pP0Fcor7GBePUzeHAdoIrMY3407gq5XgeYdoMB3dMYjoS5mBk
j8oF7M7ccTp5d9NY5+DNHH07GrL/cIAEv3hOpJ/YexRELXXrQ3bSeyttRcg1Z6YiXEiHyUJjV1Is
dUv0ijnD6tCzB5tEOPUMP1si6vvODP2tsCvG7lyOd8yJw5mYlIKOXpP8WwytJAQAke8sJkN+18M+
f5p0wpqQAGL8naWlv4xJlSanauhLqpeHPPhKIiXMLWUY2VWFM4RN9oJhNy58WAPTWK2yqumhgTTD
WRkgVBYElrVNhodOsCnp7ft0MO1TUhHnABJD3UI1aQ8eoZGGwjOVXgZX9Ncm6CA7WKH3GVa1tvJS
13/y4JNuRMlcuGAir37oygwDPB7d9KajQuzbtlSXJp7wFOgxXddZBA+1Kmp/TWExNZF1m13quule
DKwSm9LoAbGFhf+tGCFYeaBD9lFP4Y5OQ9O2jM3iolOF4C58PuTR7AiyBE4zINoJxnydf1uo2vQf
ZdmEODBkDkq9dPr96AbYrluEIBuQlh+/GbwfKtLahn+dSmQ9LNFhBCFccTevLHNfeRVtaJXj9wfd
gYTWpSBqXU1vt9UUQjAqyvRDS6pwHwo/PqWFBrg1BQjXgIvEme9Qxec35ZPXc/jVQTgdwpliT55W
u1MeorTmePatjtzuLuh6czelULp4RITH/Oxo1oXNXLaviXOth6luOZ4iyz5R9u3/f0ys/3gW/fMo
+m//4VD733FitQSrakTZfzq1gnSNg7fs87dZ998/8hfc1f6DxQmpA/4uP91jxt/m1b/CXaWUJg4y
80/TqqH+YK/jOLgCdMVEy0f88iAY4g9IryDyFUwyfe4S/leGVUOajMS/7VUsl+cYsr/O55MK5fr3
BY+e6uw0NIr2wuLCWWnxCHPLFxMIDDNUe5Gab64IFq0rUsZfteXu/ForfkS1c1ZZvikcnOYNtvCt
NYr+Kbebt6mwswN6mw+VCLgEBuhxATwTLTNT2cUJ/O+Q+XkoRXSnRm8j+f9V2qYUOUlzuleNsekG
m8o6rLvfs/KmM7O/jSlanwNwbhvK5EFZ8qsQQEv6mCgH8K697gJ6nyGg40RgyIjdYtnL/hRq7Vvu
4mPXWy1ZsS6z+bR1i+e6MFbaq1NVr13FHZfmLpraQTUC1qQrDzaCSV6mSbT0XCbEmBt/ZIdtB5/C
9jd4o/JV4bDcMcw1N1W5NgD3kwj5pmk4jRIX9GRlEKXqffcz8FEah/CgFSDLSyQbp0oP1KHEq7zx
n6TzSjHRRwzJcBEiydgFoXAvnuDmFunNyLtgLYcOMzgbWuIlwxrt1HtN2norRUkEvhHVTnbh9w7j
/TsR1vNQnNjJmY8eaZXzBJm0dsxkaaENk22ACDnHCmEwAWHvdq5uLrk/4GTzenlP04BxpoZhPwyO
vP/5f8rL4DDYE1utSlpXs0UmzjF2b0zFhiQFMbUJNNO7pyDMXCJw9S9JApUaSxbm3XL0N1XepVBZ
A/Mp9ntQAja7V71qn0Zm7RNcU7beWnhINV8/2CNFhbJVT5A80lRZN5aNJ4mz7JRH9atPMPVxRJs6
IBvRkBjQziKr8s12n00TtwfKlftppGJFeRv9lG3gH8u5jaGO75FWBW6BzNrKkNKDrEIxIsBmwZ7w
IPpeaq8JL2pwnyehwnNgpXKlUbdAILncDTCRHzuqdyqRrn5axqLRtJZFhaG7NnJ59/N/yRGlM4nB
FFmNE+OmnNI1voFv41CLTV4x5DPBPseCtCbtnc1xEO2FwqHxgLs9X1Jp/FYkNm4CqsIWpR3de5nN
WDcmT0lln70GTifqK/VgKSl17N6jX+jfG9r9lD6oq94Aa1MkXrZNxCbEGNjH5nGfbxF5VmaDENkq
06IVkCFoqEmTz0A2xhtNMw99rNagNTiI7BPuZ9QiL8EB0umbPipwQDZbYMdQk1xxl5DbQUzSqP2O
mRSaEdSTPaCggqCnX7Mhw1Cgwe/SeHqVrXm0O7quQZKElWWdRo23neS73er1LDI1xo6XiDhFoL4O
AQbCSs/jvTaq4DA3QB1dkW0skQ47wRiyTgg+f3fDaxYLyjbT5JnKLrkrWfeCNhzH+0bBBPD84knv
ui0sEeC0TtA8eRzzrokHFDORiz49FVQXMSkCAWiXaQrJqDHIOg9NdHVgpcmkLW6mkA9N0KZ74Y10
dusdaIemftQDeOmsx1Ma67gJmXm8DUN7R0Wcd0wKIjUUKXtLJsC1qGqgCBmFbFJtR93JHidTPOuI
WSr2mJJGZtxWgxObe+10sNKuOzJjASTrBaFlIZ8JsffnLIxXdWqM4KNdOmG27Fx07CO6vm/swngU
FDryStOPAd7YTSfDz3Hy3bOtcEwmRBqoPqgOdBec9DBNdjJS7sEELuB1NHha0yza+mMP4CUot6zP
AZXyeuysaVwJ3XNoQSnkJSSRB+sT3bqkVmMmwUVbX+ThE3bcvcDhag4iOCUhT1LbI1wSpzYtHHG2
VgyW54kl58aE/L00vtVQc4+tEHPxiIWIiv1d0eh3Se30Qne0vdM876Jprbx0HuVLJAXyhBipl5/q
rrO2ggXa5KVfoqw+tErbd77xQWyH6rmaoie2P1l+5LfwVhBUXzi69jU1U8KCn4YvQSAl0a0FANHP
Ku3fJhiVS1YhtyAeFdjBatvXJGV4+TwOZrOCtpQssFfDkIgS6oDjDwmyb8Xj5gZN7pGvibr6vZhB
aRCig9TYhYdonO6aCjvXcRQkK7sg3VFKsS3K7qEsMESPMRP8SO6boIu6NmVCNVGPXc3oa7CPCq9J
7B5aS3uiwslb0AC59St5JwbB5W+gIpx2hbvIQFToONikh8EiucPx5MTuOU5952xuYo0CudGCtE0z
8JJCBCAZmlUeArLsB5st4Rp6OMvZ0jZIGY2TOKjsJtglHVyzuguNyd4BSdrmIUJD5PXfbVmth6Yc
X6NUQI3CsbgxJQF1XTUr4FA8ix+pgREnEDHspbS6OE3scZcUvcELVeBupmzsIKl1cJchlCO981PA
Mp9wPZS9fxwKt7mJkkaa1ggJOcfWtQ01+5grCMagyuh+WScdvQulw7fthYr8j0lCdEyAbs0BuDZU
m6B0fuSFhuUi4DGVpo4FIYXqPLfS3F3pyhclJnHGvEsNuhe4AGUhxFXlXTrlT1KyixhmMIjlDc4K
r0ey7VOCgXMPrdcgPaS5UGud3uCDK5xT+dyBfq7mlrMe2sciVS6p4pZ8MPRSfkgv/z7zc80yX7mG
5KHYRXdtAjCIUmpKCcul7Uc3utfKVc1LGwP/GhN6vbIVAVvwBrwPgvOYNDTbTRp7FPvWxNJYlKoo
AAUDhrAhXqe7hvJ06vS4HyG+L+aIwsLWIli1rqroGHpqsza/MxL+idL7Jd6+adU4PdnqGHojkURe
OwREG/ZnFcsYcMkY3KdrAnobiBx1pRxqcfuOAF/gnXMHkKiks7SrG0HgEYYVryVU9S1jDFd0S7/5
qnt1vfqVaSGjlQrpgKvi3sR5siz9CCeSEb2rPueKi7Ukm21jMVSosSSNgzVMQTQbbCYpuCRdzDZJ
3tf8T6/3zipT3PHG5L1gFhoq+5DnoE6aIHoNF/UOPw30myh+FIW1s2oJnK/BIZCRmcyVGDesy4MV
++1tpdtkiWPLWmpluNVEZ67pOPzItOCRGfidznYWBWywCcgvx5hVdUekiTVuzP4bVSkuPBQEfI4b
GtKAyTM30qCs05vsppQfp3YWbzSP/yDyT83q2NWJ7FPpcDxppwoOQliMiKy4dSReMki7ctTWRlK+
qoJtT2Wb59gbD2XbHfWmO1jJxfaMYx3POE+rXgxF/GXw29d1i8Aoum4Wsv/wmf8sN1pX7cD6Ok6+
ugCJpWHzaoYQmQvTJTtYvjaVSz/8+OIQGAiGCZYD9FcT0fB5CHVr1ZQhVqYMrckL3nNbW4cjf2x6
dk+DUZOtxVQ6OwGxRyxzggt2bq5bJsNp8Na0Hd8KU6G+Sf8L4X3tU2/kSCLZc5qJ9wEfo+viVvbF
wg+GddW8imnaofSs9SD8FrDhoSwhW0gz+jI8a5+DAAPw7Nxs37z/+eOZPUx7SgGBxPrFLtajH6z4
5sxouzIkvb5R7d28oTG4oiPWTP7BHrKv3DGfLBIOXHjfHXTLZXwB/34Znstg+s4ibQvF65byoqJw
/RRU6WMKLpcgWxgZ93an8QmNe9VGX1Xr7PW2BObLl3RJMfBbpD+Nn0y29sWuoq9GJO9Sj76mpH3V
Z55E3cN0Ne8zCC5TFH9V3fiWOxuspJn7bvveTbVgCSz3FpIw5LQ7+Un0rkPzXKSGuohaXtLIu1Up
S7BO+1FkTJ3p1S20W5jVr2nms9OP3tsieW+l/RDyd2zsPe8pehMPNR/ENuN+/kmTPnx3TeMeLvM+
sYYVi8sfLPC2eBdppaaW0Ro5Juev71qwsbQpXNZU3xaMxcyxoBK6zkGzrraysN9zv+b9npevWRa+
04K2SsJXAwgfrVKvxSDuUXrWtmvcY6TktGru5h8PiOxXk0CQq2hiCrTwPXPdm9fzvQfBfQAZCxbo
xdhe/NGpVtynDiSiKU7bZ4i4uCndgvdKD1smV8X32qDVwEP5Jd54z7WQJE39gsUVq3LPoyR3tVmN
5KREMF1aQ/FQcy0o8WQshazeh9INFijh/t7sYfMKuqUxkzPtBDW0gHc6cO88vCVLP9WqhevZd3Fh
1FQ1MepUID/MUP/e0Y8xxHMPpzGKVaYHH73t3k2DvrOGfsCYXa+jAY+3G4cfsp4kLJv+oPRo5zQm
t43kJQBqv6J9nM6g1OZIqAbKSlyabMNgW+qxOFdhfDFbwJhBbkTcwMJk4fRNudIC0u4Owf8DEMtq
ORRZe8zTKN7GHmq2mpx92bXjgX509jNeGG4AEmIJBpiwSVJty3nVbkZM/KcinO5EM3hbJ4yh40t/
QBi0N+OIrKV1XXnUaLxdNFMaf+Oi3Fv1h0ld6NVtohgHnkZn01DRDZdo/4+589iRHOnS7BOxQaPm
1rX20JGZGyJUUZNGaSSfvo/l/Gh09wwGaMxmNoEqlMjMCHe62b3fdw4IgyFvThbkD64RzzxufzXO
gOtaUk41F96hIf3MevbPCbejHs/tKeD6YAx6pR8W/OERvq8sE7mtncvwSNv2t50Z44XeJrdwl96m
mLpNlQfNg+rqQyhV8dsaqlOhW7guG+sBUfnGm/03nCyIKET3GMS1utQcdE3Vwtfih3SekhEFB5QT
+gbRMZhrjJPlzi+VeyOrChRkFGJPztjeTSKHbAaobjvkKFCwynA/CRt15MPpVtFvP5GiCKku7SWe
2W0/Z/mdv2Geu+9hamz8shmvDEvGq1ESwE+tITo6Fi/S1IzCk4akhVjgcssw19P05rqt/+bwowl5
S26B99YHpWZ5H+LgLc5Eu52pvJ/kkL5TBuDXj9z5lfTu59C3z7lohidGQ19lEjUXo2uRw7ucEL08
jk6+4rsGUKvcd4EEyDYM7hoarHO1w+aYJSq7BgVek5m57arqqAa4rEuPqdenh9qDnCAhH7NbB0CS
1ulzlbKP8VFg3brx4onEe4pMXtapNDZwcB8Cvww3hpuUFwmykyWguw1Rk5w4OeTwHPflcmgySvkd
3PnHmv4A0phumzMuudntsIGubZ5T/cUoqx8Xyere6WCmtSQMVwwvKHPVBq+PyU9fGEFl2wyFZDvA
WQ+reU/trzh0eXVtZ2ambZT3DyQmVx7Rz0sEkXdpTEHsJhCvCD3btWF7HzALNjDbpvPc0bNPe4nT
wTP6RzLixSaWGVgXMB9MyzGeKI4hEhaJFaPOsoUH3iiAVzLGfBrC/ioSa1cW/astQGjx616FG0fb
bh6d9cIm4sIMnR+BMPMjK5uf2p6DP/ovujLfMKJiDMNx6jlr6apFjfmRFsYrpFFnQy6rXu4cUK7G
VBHUjRL4sGFi3pTJcGhK/F88AFcOWqR1VE0o1sbFWzmZhu3b4yMgQsZvbvJsVKF/8bv8O4vjOzYy
wFbt1mLyhFCo2ZBB5Wofhd5mCYAJQmjKN569szQhAfLB/GgICs+1WW/zBmoAGVUConRcz6ZtH2JP
3o2G8Ju56HD1eLW0DaFGi6C0H4FFBQ4g7UyIgb5N2qIQaJ9Ck4X1wTPmh0BR59D5Te1eYGikVh06
hlR7GURrMjnJ5bLts95Ye03z220zyNrQqyNtdogZXq3hlM3A0PA+zNoAAa4pX1etOhVcba7JOzFi
XBEWgSdtj1BK5nvf3EcRWhR2M7+5lOZnJi7vIRgv7mMaRi7bdQnCe5NoQ0WtXRWk/Nv92CsmT2Gz
qrTRAm8mR3ttuVi074Ia4t39q8BotQ2j116MIMaQwdojOBCJX1ZQEdM9nLjw9vcLRCwwI1EbbDnd
NGsW793aHGE1SBNShpOEWJeXzjm4TcH1g4JjPp89N1kOUvs8OsQeodnlB3gP1wbY3xbaGBOhzGe+
pY0gXnxjYetdPJJiWRSMlHzaP5NyDqXo9vYCwg1nMOfe+A45hvWr/BJLGm8WGMAszeTWKHGTBNpS
UlbzfCi79hVSQIxKwEBoaNYPne9/ZAYAQeor7hFsJaljILkpn0qHpVi+DKPFPleOvKd4Q56dAMBc
1c9vbe/JP6S3KRZD5TkHfT2+tNzpgOIVrET5XBPFshGgPZhbNB1PIGwtqfa2sPlvNirE5YJB6LPQ
dpcIzQs1NMKCwdye2MTzU2u+u6DLXwozf6Nath+7qX58BxoD2l1LZMoa+LqnxTKR5X3ZCkGWraUz
qdbPKC2iGbWSZhLOi8O4bUOHZTi6Yjz5ZJ+KZHgRYvgI+tA59C7IBxDEd2ii43keWnHy8+I69H4G
Z1bbcn1knqBNH4XW5pT4cxot0mnfKeS1B5Ut6b5fJM/ceYme/1a9Ri3iabSSB0Pnug+0or6AL+o2
7Fr1BuDgLQa8GKYfnQXCPzT7+Mk3nlv8UczQK1wcuIBSLQWqptxYD1MpSFizIXLTU4NBKNcqIYVT
SGi5UKA1Q1077hkekuDEQBRpFRFedUOriYCKcVlPH5sWyNccoy/q8Bh5+IwsLTaaW1iDvndqMB5l
vY/6SEuQQmxII31Zct30zjpESSHGJJ/XBex5ln+K8SZ5Z2NvcTlAuAtms1+s/sB4y+XNxzScTVR4
zXAztf2n6IZ3UVblU63lTRkWJyj0zU1WvHT0yGXFZaz7aLT1CeHHPxkrSOJgBNwQQ/VaETXiipoq
pFFAaiYcvrG3qpKemwImdA/FlCKctktmtFNQwT4rLaLi9c+WADIwiZR7rWVVtdZW1TECq2I0Scdy
JHKhqiVlFhyqolpuTWBccokAizIXFMOyG3YArauNqUVZiQVPt1LIsygA5zsbn1ZqIdZCMzBwRkO2
RUjc2fYTzbdomptzHtTxSf8deYzpYgUIu4i5uHyJ7iM7B0KhdrnBGKBPE644UnB0N8JB1kg8kcsg
d/ed4g6vtCTM0rqwpm/4kK+sz4m1LgPuAAQHYXg24TwtEdCRVgGv1WkJmY+NDNCkTwbRmvexVpWN
bAYGH7KTZjetIHk3l6FEMsd9HkcQNKK4+YeLwHyyVELGb06/mUPnt0Ar0uAqwo3R2rRFC9QirVKT
WqpWFGgqM4hh+Qi9v7DLX5CB560/NvA+ibBCWSq9K6p1hlnpCA8HLvqKlQhKdUvsJ61280jjHZqE
O3Pk+lsP/5s7m+JBaiWchxuu0JK4Eltcp7VxfYFyyk2Th6EKAV5DTti3Ltm/VhEAcgLUc7OW0Dmm
V1/yeehWTGXkvmymH+kW8TlUmEYFqTjy8kNyYYkQrBSTs40szBgrJxCXlP3yATY/A8MiJ9Qr9ByF
F8k+cnmazxaML/6V9EghctyU3B4iLHuj1u3ZPuAw357FdhwjAIDuJqAFf3CXNt37QXLFMxEccgdH
UiScmThLDAt+4cRJoGHbybTeuYx9HzJ5a6LoweqL6p3t8sWiHkdpBolRGJ1Z67fbRasEJ6x4fgeJ
X6U7+jYQwAf36kbNuxMzp2Nt9jBqMaHfoyj0cRVGOAsdLS+UE2Jr3zIZnjJwpMuwogDCCgHnYR0m
4aHUFkStQ2xksuWm4Z3l3HnnPJ1+plwtTyULgmJcvoUNjMFJk58mMdEn1VC9Kg5tlDDvPp/Ixxwr
oxC8RUEf6cmhsQc4wPPULfyDtytfU611tPE7Vvr0lmvlY8tIULZIIOMeHaTSYsiGQBKR3EBv+t0G
DxBB25FzFPsNjhM5toCom3KGrO6DsqGs+RlngpFOc5IhcJJueBRO1F/GiAKHFld2Zoc1x5BqVySP
rM3yYwWWJe7gs8QkvKu/xBbQLVIzXEpNc3HBukg6JqAUJdQpTXzR7JcMCAyUwGJfaC5MoQkxUrNi
WKDSP4Ue44GR4abyPmiujAVgxstIJvUdzBlf02fI+VcsUyDSGPZnL+dpN5s8DHw9n+yjFjMszwPN
sykB28yAE0nc9P+MmnnjONBvPM3BoUszHkzO1jDYsqsjZvtepgWflzJZY3Qh59EOa7YOydHXlB2p
eTsUXdwtKcOfuu9LoBURst+QA4i5HOMp/XAFkqZ+MM3V3xdsB9THAO5TaMrPpHk/I68x8D+u5gB1
mggUgAZyNCNoBhbEjdK9xR78oKZ+mjVPSC2PLDrfltr6XMANdfvahj1Uy0vHIJJvwitM+/sEosgB
VZRqZlEDvGguh50aUA5qqpFSZM5dQEcewKM+rZ9JuoEe07sxkEjznH5ampGUA0sKrOYfItiBZiiF
+qCTa64SmeWOyx4YMMcogm1XWPjRYKnWRcFSzADljnIahFDG9cLn8ZsAm99Uk4TlNBg/leHkFHTk
cGby+Bxo8lOA7aKXPS9gcQjbYD5RFvhoNS0qGhpClQ6fvPT7O2fw1pSK1GEgldFOjfEwG+2Lr/lT
tI52viZSJT25a2I5F1GdMs2sKjW9ytIcK6mJVotmW1WaclVp3hWvX02/om5xH2ghRpqLlYr5gcwM
foIkEJ9VHnb7PrwNLQ25JjFgXuFOmIAk8gnjIsFxcv8EoQBhZuYdUm8pznXb8Liyhjs/RwbRCdvH
aHybC5fVeiohDvrGfDZaRU4zSgdGgM5yjWe33g1Bmz5OjeQW5vgDQxDX3JW8ZXz4J7/DytqYUVL/
MqOB5cuhM+Lh9+D517ENgwtNsWNs6tF5bX9EGP1Wg0ijm0fTv7ZjGDKKXYKa8x6CFxkEsBzb3qEp
x59huvemp56jroaONVNolrK+YJjd5rhkdowESAIG6sOsMCCPc4N4QxlnOtDvZN7fVEbRXXo5MwnP
XmfGP0g/bwLN2LFwvvLhu2K53TvRGWXjPQJtt1tqrtOzD2IrbsuL+a44EgZesFO6P7fwgBqFGW/b
GIopOy9IyANwN6rrtA/tZ87Xu7qMYRf2mHlKomVraAsHlHEPxZ85McuTE46fAQzGOmlfQgA1gLvY
tpsW/qIi8QjTp7BlPNFDkv+C+i+4kPnZpi+cPQVjpDcOCPEkvxCZRa7jmQdAcA7lklXdGenKW74Y
h+3dyegOOU9qGZJ7cKboXvbt3feOHoTTvWt5vwdCeFurNb6B5X3ONiw9YchgnQS8uqb0ma5gxk3S
/Mhj1qlGnKGf6Z7DlsyxM23aSu6IQa6BNewrFNtb1OXpLoe3aLN0WQfO8NQFPqPG1rc47yiFA0I9
dhwxraGf1o2Pfc6uar4M4cMgjPdqDr6TCI9pwbtocRIodzaX8yLYR21PyHHKjpSU9Uy2+1HsgraN
732VLe2g5A/RubO7uGdawCcjnD7D3Oe7k2YfpHOfKTaRJyXlaRI4Xi8j9379m0/seTNG+MHnUD17
UYOOVCc7kkyxnYMSCMmSLlBLzdQOEqxjRI+PTtnCkCdidvTD4MAGtX9wrNzf12wGCFAkfGaMZQkK
h6N6j2o9HWxnzzzszlV6OI9MO/emYz2FEAjMRdxo6/woQHJbT0h5dp3I2UwLLVybtbzBFILohWX/
Ioh2ZEsmntPuJTCH+DHCYmTZXfPsTIQd4qW5Yo+27nSbGB7Fe6ItI6/bOLv4s5Ve4MoT4gX2EDfG
xcoJlE/24N5M4gsvJALXjFRf44A+TDF3b4Y3f0CN4GNCsIPfdBMPCreIaBUyL+vPBDv+CM9yEFa0
9qlJ6qcgJgHUtjLbDnZk4v9iuGi31WMUNpepa+yV2bjmcxw89oufnoshA1o6jPMztF16aUCj0LXY
jvdSeuG4p/XKyZCBoJNV4cVPKIVyh6kIXsz2Iem9N7MmjhDT0NhENEHXcMJZPYRRTyQuMfXn8khD
ygEjGoXVxnIHeIEMZ04Ra+s9ictDNKdP9BjLu1UjZp8bamYOTaZdwx/4JGq1tZxAcENBKgqSWa2K
0gn5SXTZhuX3nYC65hTb8CmN4GeG+I9Yj7Jdimdl3TgxmTsZnMg9m5cxi6h/Ya1xJq1sU4AtiTVw
fCG3cucekxRMJIrGHT49wOaq2xImHF4bl45bGFEbNpjSruqxd3gKDewrx3Tet0l5T9Qi71K6W4Q7
1gNmEJZkpl/SbvTdP27zZXRcx6guhDybOlYxlYJd0dXJd0QUh1+krY5TjLnPYRIf+az6Kj7j3oGR
cDBNY05MTNoR5rbhK3dY33Q7Zv5gpgSNBLq6g7ykrPFwpbr5JQ/0nyfvFvRGOV5HJ3uM1Wi+APFC
XUKfum9CvMlT8tDPJN9JS79nBT7XJbnPrUzueRoPe9e3H2rH9Emw8LMgeq0z8073TCqH+mhb6CMv
vAUxsIyJ5ZDzDWwbusOFvbYMu+L7SFChk/Ny9NhWb4FWR5tmMN3DqDOmAmzilUXGIyWs6joEHORC
nhDFzO9S1tPJoQdrJVBr80q+2yJLLmIBKZuTpzq57FaZEe542Ta8l1kOEl/y94Tvk1tZfQ98gsfE
30G0NtOaeBkYydiqYdDk//pCGrY+lfqm1A/2fpRWch2jQ1pFR5McQxIExqmtxu5x8Q6F5QJN1V98
xNYgO62zGVLRzdLoZMpnb6oB4rolj1C8MZ4qj+Sw5l/6suIninsSaNGt3Vyd0VPfSVHbq+oIe218
4Fm3LVRWnEZDAtPmdvxq0Xg9pWFLRGNGP9EGBlupPHyFelgeFJbv3CzDC+/eimWoojlfBNXJMyGf
VWUHx4V9ghSjONaN2NiIGV45cNQPi3DOnc/5OTQtC6wnhMvOLiaqhI39zE1tOKZ9GXPU47HNlI/e
vDWrp7lJaKSH8UVKK9u7Ws5LRe73MpDNmpckv04s2zLDq15GFQwrUxHB9tvqEnRFBtqDg+lkj4TJ
8g9f9dNdzZQ2xs0v1T3U9G9Pxog0NOwD3jSoYe2ivJeKFwqJX4wj4rmgs/0aNrkiTBd9mVWz7jG2
f5GUeTUhzL1Owve5q3IcnwVu2yX/6GoW/8y2aZcweO5KDFB5Z5k7lFnDxi4N4iImaQA3FtFlyRr1
RILI2XeJZFUVd/z/FYlA5g7oT0JUTbXRFOBCnf7mSUrNxWQb94HFzNrk9Xyir3DmFzceZGVGezov
v3vMzo6lKE2SEoRbyfF/isttVEfi3MnApGQYdLdFEmVcLEaQIYCXQ2LTja7amlRKZGFa8mNmhN0J
A/C0kr1P69bftUoxaxitP7m0NwrwK9mDQ9h4pMtbyXbRoeubssWks8xTWy9cg5vsKyCc1a4MOp+x
cvXF8fChpym5hofabpIu3LQF91Imnvle2MkHuz+O4k7y5OjNezBlJxIqRDkNMvScyYFqcFo0S4Qz
5WfRVci92GfP7Z1N0LQbYvLV3WgbLwZmSr6RiWIA8auQSXHJ6vDBydXGUtD8RWD/7jx2f6PZf8xN
gIkUWuudF3W5TbwxJU5CTjMhVxVPxeZ/Xuj7f4lH/5cQ9f6nvn2UP91/J3z+f5mhZiD7f8tPnz/a
iiJi/vFf89N//6v/gLe5nDhDz0J1ZPm2Q6nuX10/59/M0Pb4qPT1l7+4zn91/QTkTZBqpkmCm/ci
/9V/xKeF+DfXt8Ct8U8c/sIL/ifx6f+NjuO5AUdVnZrmfUbv8L/Bv7zONaTPo2Trdu5h5vXkRfk/
7Jp3I6lmEIlsjHgAeM/2UrA/pfjyn75b/yemWihIgv/X+LZHARKAXGB68Oqsv//8P0Hk4sS1Fy5t
w7av6x0DSJ4yzeRdwVab+GoEueg+oJaQD3/myJbHgEHKvuXKyOCteQX7TFo1w4meZu5HVrr+1Ycb
jWq1uE6JY12lazlrv8lLzUtw90kPtdsloYGRtbR2vh/+1AhKNqUsFKWL1xRGw29yQ+8ZRYNH/Rew
TxY4EyZAA9O/J25EEoiBV9wW1i8mgYnonx1idRdZTiffgduQFmJduipgv5l+e2L8NTvCudUlRyM9
ol1sUsl1yUHQbd1j6jZPFlH1HdkZ9klxfPVsuV7sSpACGIvz3y+ix6TZgLsAzPmP3Y27sbO+6+LQ
Eqaa7M+uOKSFE2zd5CNglrGRXu1thiDtidtkT4OrL5kq2bUzsWOknKTWlnIt8RRx2vVPNK/JuIVI
b+NyJGlFH6yV8Y1iX0zmkXDqZM5MfCEneAKPLjdNgjJ2vVMkdzD9gU5ZDGinYkkOohMnQFORoCSo
eIAhPgBXZEUMimLo/D4cKvafQUEAFA8CwgPVCMo8drjNusXFzGgdzGgTQP4DFpY5G+/m9W6ydgui
x0N6X2Bnm1l0AQpCn772CWzw8VO4xXh0JvEA8QAJUPsWB5IQYMhnmznTipHTPism98ynK3VUbncN
ybq1Lf/YfXwzPXAKYT/TNozqAzNZiu4+CUd6nB+KPBdgNM7SrXhAWd5S/CaL4qbA2Y2RfynxmUii
XSEUYQPxrOkHJApSedyBXlN8j01kMgPllYtDdn1lju6ZEGpxalvxYWWYQjLHHjZhMk8rrsik3D2o
Hc1bMgQE5oo3aQe7vBv3PpcO4Br7IJ84QY7BPyCRENJlDeOByGUqmIujTy6OSCxtV2GbN4/QIAEZ
Xmu1s+ca+DHOjDs880Maa5p2uHitI7lRvktGzOwbE5dIZ21x55sdF947ppKE9Raw8zrhlpw+FKaz
YiBDr3yrwo6Ydo/GkLD8GTXmuKOzZ6/N8h6I8mN2rGJvzcMfdM1b02mzjStHWNcFnPyCQdMIeauM
IPSCQflCXMWYa87euEoSj8FpOYOgkrnYDJQiuXYE37Fj7DrB0DtDiEUwsN+IDPGQwuV69EnkMMC2
+d06jCXKIPp07UGvB6k1BIAcyvRdcO+4MDwI+aguFuI+fc/eZVXaARpPi0OKxZ9nhVKzzFiSsqVe
moEshKK3OTrffVedo9KSSChMxXyN8HdTktaKWSbbBaN5gXvJYICzmXL/m03Gq5WIDDZeBxvE2HZL
E5O5FjraUuDL1l8aqzlEfrsr24VVCzVvMn4kikIKXaNb7VjcWhMQzc6vNXKPlGU0IfV7Z2S0btn9
nwIzvci66x4trsmATWDaWmWLJdIP4rUd1M1hQIrIVCJFIVn2T7K52m0a3IrUDXeMp2D1MP9fDdOg
draXTyDIprdIsU1M3OJrICOyakXl7ygWg4WvTYIpToHqIx9/cp+5JXpf5kmjMN5MrRpG+OPOjFPF
F6VlzRSr64s5EcM0LfsWpeGRTgtitHl+gLT8oxR5vQor1c7vGgyz/J0T2tnVQ7i7HpPoza489eKJ
alWGCTkpts2nsnGfPdkDVuHJHTjdfJ2aW0tU9imN9lISbY8ygYWViNU+SdjlVB5LbpFaziaMxSFL
++W8zFj8UIakCTeBgjTeffCGYucbfnwsuS9uUj3xcvricYF9fuvlgkJpavjhQ5LwhzY/g1J7QEoQ
UIo3HptQX2ymEHZHDnKMsvxjIj+GviFAMDbtNUOotpXSiK9cP7oz95ITaQB/R9y3J2bbr6ugyh49
kBhgpkp5HOLsOewwWEykyddW5d/iklwO87yKt63NY86N0x1BannxGzLLrv6S8cQv2ZY9Wu1OdVF5
G+FgrEEyaXgnB+1kfq/dmizlRJJb+MNbnI8Yh02rOZVPI/8EeIZILyPI/leLl8qqE7RDpdE/k0Yy
nlyF6czPyeY0HXaVvHRgWaIziIow2SxuW5+sSEbvKdTtEXc2dtHfLqXvDUV1qNWGFCtqDi0pwgD1
XPmHyda4tejtHdpg2aKlV1WU3+ayQNxssJrJhdETH+DED8DYaGuN2ejq9NxWHrKTYD2bcvyq5vxk
xONTa5biPVDNcyitX5WXLdSnfP+Rax4dU9vCHeLv2ABxp2wzXD0vVkodAnQ+Q9h08i+EJWgr5/15
ri3mPnFHTNXykSy12GK30pXYgPLiNVFQa0Ygz6uhc/odUsXx/PdLVPyeU16+gTsSjhlYKUZsrVf5
5L3HQeWhzDqLOnNeed6IlwR4eX2WRRf+9h1Qjm42E9eJ85c5a69m5v9ORjP83TIdZ3ZprEshIEKm
Vnt1jB9IuowC0/oWTC5UMauicM2qKvNpQ1aud8iy9DH24KYI7kqOInhN/BNdS+YIJEPIhoI/YxFu
Fj2SgFv7zH4qfXA9HULuqJmIIn332SIFGtdbcmlN+DgWgbWch3l6qvDHnCcyCIeoY0OLqECcx9Gm
Ys4zflt60XAVBUankSqol8ARMfsFnB/ibllmxaUern7uFIwjG+9tCkm747sbdl5H/TRuhvTo2PVH
DrNbMGB+Cf1ebEyRcYccGzhP+stsW3p1n57dIamuFSnozeQelHS60xTkj4hool+xfjM1ZXyem+I7
0Jvqv+vqmVmbvUj3WDlmc82tqLl25Udii3lrpZAtUunvc9G7d4IN3OPYupPDs0o6MJ68LvX8VdV1
tG0D/n0W0/heWFzwxzH6jXJjCDNezDkAzMS9xKURlUwsKaiGkbybOQvRynE2ZlHOWwaJE7LONDiy
WZwP3eg426RlkU0nCwV2r4pTqAO7zI+GPc0Ac1tbLVZp1iwbg6TlRhkBR2L26MR/ZHBvQrYZspI/
DmrKR4uXwA21FNqsKRVMz3MHqZg9Ha0M9acl60drFP05mjP7oJb5s8jM8FTwubNqDeVtZJj/DFFA
As98y/KhfDWurSL7mhlLsqYql6+HMOLRmc8oynz3eU6W8VI7i+TMWmEcXGo98jPHw5TIG7Ut92Uw
2Zo1uV+9jtP4XkHs22UK9D1pwemE8PfJKuNkM4xNA1eB2HkxEa1y6POaQfJKB7o/41Rv93BYSK9h
33liPMfi2uEP50UFuSrsxWcSRpCrzOhYCu9buR9zWzQ7EhdHkTQXWtwJbawU0wu7Ei2qmDZVwNnX
Jrey1oQsjqnFr8q126NtR8OWBuEo+eAUeQ5rjqjRqjPUAeaae/bmwCLU9isyFvVM78ZYj3V8N4zZ
2vc2xb1sqcn5tYxwK1d9ury4mZhaFi0EQRDCq38LpXA1/S9AGBPOGS0APZjxqUsh8fmFCRJNVjvC
zunWH+xxHcrc2dR5OZzjhlYi0ysORwHfI4YgjMuX7MGgR8gJeEzPleX0J8NujlLmx7owXkYKVYfJ
NMU+sDXDLWnTa6/ofpFrfpBOyy7DcoEYVfG5tTNEdXxMDKPXPQ21YHzcEkmtR5fAI/50d2Q8kvUl
TCh7MV8P6jtrOKi5fl6fwcKSaDRPGCZzYI9xUi/PqNNfVcPJJUf4uuI0RAjDDY1bCkaBTEBWnZVF
tUbNcXnO64AItmKw6kwLfTN4T44pB75jcX5lu392aqc/pk28LeOenzav3m1JAn+dkCs+R6bfnDMY
F9uuj7DMipJpscfrTCQ6/ZOrDyaqvIyycAdSLTwn0mADZ5nRLSt5jkQ0s3Dt+kfaeywHlMOtDXkE
mOiakc04X+Dxtm8ivyxe3Z/aRoxH1c/XuqP6ly2xeF0CroqKjAVH3L55Sub0ITSsc1n4wLlqrgOj
G3FOTCKxMwXTaqdN/LNNXWUb1OeJkbgW3GbbZfmKHK99jgc0lY5kowveWe7GZMFXNIziYCkv2Sad
+yLbxHrtO/PEz2U4osL4sl9aiJ4sXng5oFA/0CWl6FTMxX2yzrJ5seikbkNTtgdYlUBJAUM/4NRW
W4qwHOhGxVI+TepNNeBoi1BkEMeEuBAESfpIhHHnWNkH9NSBGIYt9uFQINMtHPPRl5gw696+E+TP
11HCgb2MB1YwcWBuShdbx5gZw70z7eSgqoI6cIP21kYUvucYpp4r8EWrdJnUKTeKhRCUYrFP7XLm
AjHUeXRx89S/omldtlPZAMpxhbjxeUzyhuyMz5zuRKyAsIbRtNuycNTR92/RUAHXc8FbOKqiW6ur
ZqwpRoq3p4rCcpmyEG4kwHB3iI+m1vBFjGk2DTXog+eHp2bx68sytNwgQZ5CcezFez0sx3YxCZfD
s9mb3Nj2OS1jcu5J+zil79ILnGvHy2yKe+tNkSefS7/5blz/2Y6puFRLdx1JthBNK34J1zKOhmre
WHq0R/yB+bodhuBkBBhIOB/fqdwgzOBst8lj7ycsS+vHaF5mAhIxWJZ7xEvumfrdn2QO8+MSpr9l
WVgncER/DCNAas3AWt9gIcsXQLKt3vlhOPCH5CVH74w2h4iD7JYUCDAn5T/ym/OP9Gs5OaknZ1ZA
a7iF+IUDvMZeWT01yGVsAYWZQfZkobbcLS67xLKkCDWK5ugMcX2ihXCNEmxxAYWHc71k8UGmdg9N
ZSLqy657w7Gu2lsjd7fcmVLaxOa5XfKc2kqVbhHQUVB0zVg/qT8mdngHPqEvoR8XZ1O52XXsm58I
qt/YGLiB7cV9bCTYGotqedr06gAhH/cpDxKS2/jijOTF4pp4TYvZ4ofKE6gS06sHW6J2/H4/+ulA
hwqluIqG9Fzyv9mxafquRFc90HtM1q3N4pMQ/b6xyu6VwjOls0n7Vdj+Drl4i70iX9u1QUHaCkkn
NnH5VlILyK3afLAN7kE8mIODNXJZGKuYHMzAh0w5+S/9gIhPtA5VNQJBPfTdesjBf1rhQ0oa5uRZ
/opunG5xNP5GGrz/ijwhslqnjKZG9hF6xJOZhjglQnaHeOzh1E2wY/KYenRSkii05Ae/Op4TO/7q
kuyUNQC/vaLg3c3BaA/uHYUApNVGLe7V68BextPw6CL/pVDgnCJA83SvE+gJIvB1s4qgWl59ThxG
+WwaNyHhlJ2jguShyFJNbrFPRTIhV1HnCFXbCqrmrg0r+wis8Db36JlN1Th4ZyF9FtX0nnc1nx1k
MDb9zPs9DUn/p/13B8dsl84bhF/cbA1+kMzB95kX7wqyIi8jUXcw5Qt5oeYPPS3qdLGgcSWANYDI
f3DD9CY81kFoyd9RAd5It39MAttZUWDs7FKwzix3r/EWMTtAlb3dQI9FMLMe+9KGX1tYTNmWYQee
xtsVzfgaGA7HVTRJ4I5Vr1aMhowd4zSskR0hnJbYQVIbd2F44KxzjJG5zV05TVhD937xMZhjemlH
S8KbONiBrPaKiOHOnqqCmb7jbjP+19vW4Nwj/RnCCoAlLynaI+G16FZMxs4GG1Z08jlJTOMqlfpK
I1G8EivzYmFuiN1Md4DaxxRH2CppISS5o+FzTY1vjiPfqogSpFBclUqpILClMUXn7FcQyRc2Ezen
ir7VhJS2gS2w8A3d916XbTuTpRfcL7WNopGzhdXx4RgkycFopy8jV9W/k3cmvZEribn9RWxwZnCb
85ypoSRVbYjSLRXnIcjg+Ot9Qm7A9gPewmtvhLaB7qubymRGfMP57lI9eOo2fKscVVcAD5SM6poD
kWs9V+w4c7Ee8vm3iPwK06x9Diz5R0nwF1ZPKDUMxC0htHqJJ+srHie1LSzrVRVFyNchB+mGr5GQ
ZYHdRKyWnD1gfTMJ80fZ2WpTQwhbj5LdGzmB/ie4S810AHE/cBtOGhFpJTP7cPwYvBajPTCSckBa
rcDbmcIPII7EtswMUpyHzwvroDgVKi7XXkmyjUhAsamNKdq4lIzWQcDRukoNd488wndZOpOhKd27
2TvemrOoeJq9oNixRtFcs6Dnzl5nfwh1k87s84fPp/mTcIeu51xsrICVarHirCI/yai3X4dlPnoK
xj0basbVZCfZcbtpXfs+mqTsuHG7JARtsU6ZDT+N1NopSfIV3jevYw/3HTIyiE0/ewqsH645VC9D
lG/zgjO67Dmk0I/wDva0D/C6ptZm8zQA6JmJxMOWdeotz14E9Jc00MeqND4NHvx/b/zLyLeDgR/+
EU0K2JwTczhnvHlTubNL+RVjJF10cFiY0WeRgi931bcxVe+6sQ1P0AvEKqdr92RN4bzOUrZLO2pe
u0jUPB0JCa8Ut8YrZV0nQ1mNg6x9BAmFZQaItiEZJP6desVvQmDBnSjypOYAKNUm9U85CwcX6ASQ
hPbRmqG7YlOCKgiIPQaMDPYqYHtu8pm6TiQXZj0S42TZPRuhc5Ydymx5Ybw2OfOixXpOnf9tzy8v
3z+yhCc26bWjslrraBMh2qZDvuGT/2tsF+cRYh7jAbOmCmUhWfIzcab+lNiAxyBTDJshy80re/J5
XzEthdUJ9Ww2gGmEH36FwhEslrok3KF3Q9OX9DVFckvmBhMz6N+zvn2ld/8Mo3DZ4933lOBIHQaT
2ridYd84Kds3dtzYLo+CcfX9/1MtkdjK6PnqiwnLysjcdv1S3M12fscXaQ6F091lbDjPo2cePfnU
Qi88czRQlKf8fxR/713rDvKYzPUJ9Jo2Ue3y5kWGyX2ZKOZiz0fRWMlJBmN17kLWI4VvxQBYejRb
X0U34hrsg/NUeYKP7G6ksnDqveDDmZPxXs+OPNVx9WJLdr4TJnAhtsTjCyL5vPVjRqcscBJ8EbBd
yvTmQogXTvHvcIGYpZIADow77BwLekPo+8W9K/pqM0FP3nZUFR4xTy2jrcJbHLXMX9rNrwQQ9YN5
92LdljWLvvTowDSWUbtxFG2mdrlkWSm43DlcH2eDp0tmQMoSxXKH4x/tMEKgSdLHqdt/2oXIflPE
V0Bq1otfGUR+apEem3yZVkyR2IesH+odOgLLDGQFNilfwR5Vqi+s/9+whdB8KYEB6KFJUDY+x3hn
9PBg3IDmyZyv/KouH1Nk/UMTYH4QN2s1jvqjclV5HKxZrHMpvKecT61NTGzTE3p1ZP67JCRM4JAi
LEOyzpj+MGfIYX3N/czRjJgazLZOLTCltGpnstGJHJYdf6TWaofV4pOW9xa5BWZmbR0YyuuR5fed
HES8cu2dY1e/CgJYOz9z2rUX8lFN26bYGrG3Wvoy24Af/N0MTszFoNrHcfiyRHOP0ESAKgclCImS
R3XZhuSp28F9zR33o5BJcEX6WQ+m5byaBVW7gkRWW5WssGVE7FK9sUGvh9oi5G5OLPF0a3Lpcdfs
5Il2GWQ0nihDBmU77njzxwtOUWmWdOoSSnqyCqtHNRTsm/bTey087iFhZDILnqrXwfK93WQqYxMH
ziOiQX4cR1udSlv8I23lnJEx2VMampMTv8UMfD4qkEhBEZzdwGOLr6mm1zk9dYYv9gv/SMw1SYcx
HtZDa1FwEbhN2VBlVBRL3tEVuhG9x/a58BmZA1jwPniEOcoqIiPoH8qGwG/ou3JnDDUaHqB4qln4
OM44AhjUdAszNOkHAebnxSnQe1gP2riB3q/iqw2HxTiyvFHval8ZQAEZDCkxKGyRm2+hJPfPG/LW
Ed28NDQ33dxcfqTs3gniBRuWewQXVHd8FfChIQ6tiX83L4vlGGtKbmKXtA2H1GBh1lNCCFmGbWP0
/TN5jUNqte3dLllb7FmamsqCPY+OjmBh2q9znqVneBygyHO+dArbvnDCtM6q+9NMlkmZ8NFITNu+
sLz3kG978oyM1GdWyhl74kDaFrNHrKfZVWHcPELOMZmyxgfR7vckM/09+qvBoV2mQEch5A0ayYiX
UmzH2AhOCYvxASKAMK30zJYFN5KuZTyQHl5mM5DIe9wZm4wHnMrZ9FYYhmz6ZZwHtrySQH/q9Jqr
PDy3EdK5peO4Se21J8+Uv2IE3X0Xwb+0yHxMDrZOY1gjuvl4A1nxHMvB+AgsRglZ5m64DSe+esrd
Fcg9xh1qoU5uaVGKS6obs99sImdSMX1NhT5uzXbVJY6milLszbyMWPjYEIKkMLKS0EfOhck1d1Hd
bjRqQUbO/OgCiw61aY6PxObtRUR/b/KUuFY5HndejifHLyeOUk39W/cLBiq+Y1tCXuQ9wo3aGG8o
h/Pa7j/6quheOQ0PO1ZGMLbzz2Ip3YvA5VznrTDZH5aEE2fOq8oDk2Q1b8t0GgKHBkG9qJuWcLO8
4lFoB8khGPplx1oM5dei3DUR8VfO6PA5HHKtjRe2z2Hf/VMS4ylbRz07xH5WLFXl+1CMP7qk6m/V
YLlY9fY+6nqbHYwGHExiScQE00z2tux/2YRpzjx4OZ2JPN3bBPVnzw5PTLPnh9qqGIlOnS2QlelR
OrW8l8Q2A7DeidOfsXesy9S/jVyGr5zMsX/5tiFnlxm7AUD5tuqSXzVK3C5CNk85/9A+iMNtwEW5
YbKCGhjjmJnvvDnQC0dWMQ4IW+YqZATluW09fzNnfborl9BeM85k7PyKuk3Q4mUX9VCclh4HHT7C
eQgYKC/8daLoyOI1hFSg4n1gWE/Muv0OZ/u45KqhqFjuIO4/cCxfB497oFMP3GBM/wmdCMmu5R6l
z3RR27wYPPnLGa9lZNs+J14fk70eB9D/hnjG7n4tM/PRzScJ4n3dxs3MhQLbD5OJm3O74kwOyU7Q
kndpSZYUbwI3ppnZjn/RhHS/omX1PCWaGaj4hMrpbroQ2haBvQ9Y/cvZLEZgLlBfV7GNsJsLtoHC
ksfVtH5dbC5edh43pzj1/3oEOKkz0K4W+ZXGUgYC8s4y/Un5Bk2xqIhXnNTpN+AhJll2sevuwt4L
3if+ohzYuVPFH99g+qUPwgpCU9qsFguhuUl/dfzxuaw3JAEYpiJ4+L74/L3priXtwHjMAle2Te+N
k/7TOc59cibdkMvYn6CYa1YNF6aExzlRxfVijX9LEmsrp4NV3MdftjGGREWrT9ccf5LeHdgys0Gd
iW7HewvyB3STlDRBk77OA3DVCW3bSblLDMv0y+28q51H8Elym/ZAcJjAH29kwT525s0/+hjqaKO0
PlevAmsazzlehmDbPilG5tlgia7d6Fq4JTM1umE2plzPrEbyiC2OliwlTTrSeamgQpmDsvbyJ3Ps
q33CtxSD82uheo6MOFlsJTyYlziUC9noxgk4iomVxwf0VDmk3jx00sj8Y5LoXOeT166aegZTNXzk
nCi6ERknCSl6Ct+9kkz9E5jVuI7dsl75erQvcpyrK+/N0HJg1PlxSBaI+GXg7WY1DGur2LaeIqlB
6KHAfl6zgZfshwrGcJcZFFHifG/mDQ6UK9Vu5hwAJIlOQmdy/l95QKBgxUTTPpQ1N+YcSkpS4da3
CHfsslp4lC2s3kwCZ2AhJnLn4sk2EBqQtNI163H5bjTNu59k/bX0KGDXCctLHFDy3cAF/dwMfsMt
qbd+lsuNKs7Va3ywIe5frsrDCtttuEGWeCUBYn0UOgyQgWbOw7raZcCKV9BaBhS96lDW43Eoq+DO
kDBVCBOo1ihoQ1e26s/qk12/emfMwN8G9uNM2/1bxoX6uQwBx6H2NvEEvczCoPrE6AJ9cjQ5R+mx
yDS7W4DfdtIx84tKBzQQJzP2iLN3Tiv5r8pCNWSPYjNOffkWdDD/GX8aoAwd26au9k1khRuGYxkg
joyID1X5TyEb74aCfgjqjq+venSoLrPFIMPwieZAe3KYOln7FdA34U7ZrQ4SOhrCB0Ftzhucv+As
9Y9JQi7okqMxZKzgStmzOxeQs5wLeRncBA530vEOI5bRYoiKMbbPVm65lxEMxQoo9rgDoqGuhXJu
QBf7Pc0mCeN5zs7pLO2VnfEWw1dRX3F+obPc/HETi49uOo3PfVVNe5ttq6PTdjzwyd8Qn3kPSG6f
Tdr0Z5U73bHLnYecw+A8RsNPU4n6IgxhbG5j0AUHmGzBdSqWeltdEyaujlk1xwRMgmsSSgb1xu4v
b3taaPaq6CSFVb+tr3EJSNqlnDrW8xcn0HUEW2QTUYHdCpSX3B1LBr3S+Vfj/rZN9WVUM3FkFlEf
fTKjL5vWG5xwsZ46cznDDAOzWzXN02Q3Yle0HJioGy87uinpGlV639he+VEm3XPaFz+LzhTQ3QN1
j3A/XiKfbpspviYSz+8ZsL0qpbNe24RuwWLHFLdg4SxG3xHR13GTJPtBbSqjNVqCJ2yKHyzDAPRd
suhGpXNYN1iRwEUr/xDPGZQ4iE4UrU2PFRpxDpKUAyir0F7a1CfCd+k6zVK+j4u4vxClqvd0tr84
Mtm7KEX9JPdOq7TOU1rwTXj9/jG3S3g1HI/PodyQJWrOLPJMJ0zXlTL+DCy3PCNt+y9N4EM6jdZY
JsVBD+Q9+/ROJOj1xgzo+ISvDo1/jlJTeRvJ7GDF9wgP0jhPYXPvUIePjt1nBxY20l0LGIvg7XCF
ljRz88Mnr1pJs8l1A/6n4F5b2q2f3bY94vm+40fWhzhmKAQjigSJnB9M34hjkAdvhka19KGWYyJ5
M5g8CZTq7nE7vDE82VG68yBkBWYInb7NcfAGeo3oPj0eepGxbz7X02djxjpGbDTnuJE8fZgUy7W1
HU7qqWnb4lcReOsymOOtDCYeGU0+X6ss/zPpGQRPutuGadKbyaAU5VDAHGAh+DYvaJLmXdU/6A+s
paycDSOPNLvnQtxsPX1LnOfaefXGbycX+5gIJdxKF/WGBoFRp/UxhFOzHjSv3ZwCQsp9AxyjBPTZ
GPE5rOrknLAxhfTLO7z327WYL9yJkx8y8/8QymlXjHi9ZTUQfORsi2RlMjxV8/iUG9lwhkWUOwmd
0rmvn4YRxB2FogVzMKuf4DfNSK4Mo0/MSwF1eSvFkjwspeAhZBzt3KDdTy47JsPc/sJ7L3f8jYzV
NOfNtlrK4pZX5Us/RcjtTpQdTSsk2oAbelu8cTU349ecKvkZuP0ZXq97dIdR7eewuYW4lnyhtP2B
tvLWb8HrBHN3HYXvbechEWiXAHzLcGE0Fmn72OiJ0tzyz3Ek6ES61sHHXoB2xo9qIQyGDePvUdlx
9YNqn+FWbRasgE1DwuQw+8DPurTk/IGoZ/kfkTkmt144XzXFgP0QFu8Fs4bXvnBPtts7ZL7MU6cI
sbF5KngS0P3BNA8A/7C0UHYE3ZIhbXC1g5+2tEM+ipw0ge1yEHeXV79jGHmI1JdPuhWcRFweLLHA
7cjyZtUG/P2jhUxWqZaH78A7yYGFcuEwqrVxLJf+TURttILhQtQxgecPeLglh+9/zLN5Q7BW29np
fskYlIIfjbQr4vDTFxVCwpiBhCWENz5nKQRg6ijhhoJ3z5bnuNMSUkhhgtB90jRvQFg8fkk2N00W
1kjgUnCRtyqzszVwHfDAwvs00SxZjlZvkW0+vKoiQ9+G68mVb0BwHobQ/PzAOPLfsc4VMk/ayh/J
bD7CFjZfsPT8q2mdf2a9cIH3k4V59uyRXrNs9WqgC66CGS6cIF9MEGD29krmw5qo4S6a2zeia+xR
1CEB1BaBI8nvAUrkPlnlBCs3nq2iF4Q7dadFelqa8I+q4nci96uhmA9T7f5Gt3iZWz7FfEQdssCF
CYJo0muBvPbgVx7fv6Ab8uLWIghXjfvgJPApq/TNieOLzTh2NEyb2Ap/DgkPTmukry2L6L10iRRg
1eI/RfvBxk7Rf0kIQyZtVv6cQdWcXOB0tOQeDd8aswj4om1YJwy54O6YTwiuXbMgpYIv3PkOiFnR
5y+ZzzvKFFx3TRk+ofKdlqD3CZe16ECLBDI/8t1FiWHz/YdkmoV/VJ7uDMl8cdgCgdM5k5kNq707
1MUNdWRDFdhDc43g/nlkxUODjFysEAL6jmJ1Z6EB/Gphzx+I9zHBooYNrax/ZpgusSx/8JE6VbDB
uBFy6FMpt+qOpQpWVvJVVE76fsXJJuEFYCT3M2nIiCbuhHaMJ7NpWrpKLpw+t+Qdh3XbbkPupSSq
YKfINmc7Tb7w246HYckP2RQuT9PsMC/W1se2NY+ES5uzYoMM/mRBGz6K1A0p3MOvDacNSWXjQhTc
XVspTkfQj/2aAd0QIb/fiKp9X1LOhGAS7lkDzkDkz2yzEXYp2HrOo2DmnDHNsLjbaWuyjEcxPisv
9tyVF8YkBQPiARl0yysuuQvVRUhemTbjndKMPhmRqJbnuCaiY2Oa8X2zbAzeMhDCgSMpMhpILjwU
Ap68oJQ51/jBwXFL51TqGF5aYpnwsKok/I5M5Bl/rhytpMwVPNn+yS/TcN9NdGCIWMmb4qRzZOUU
PBAxwqpGbC5igsGyjrL7949J1Pld9dPPtFTRxvSGP33TkHamubqrCyVvA4Y/HDiHtIgUqJgCAwms
0F5YzxUkskuFuXihFf4a2p441pY/nIAevRRm9lYrhg5GyRIpz5sBTopzrLIhe3LNfxJTdfumxRNk
AojArTs9Icy/pcnQX+Ou0SWr5V4my0RYeGc+JbA+NmXYx1tzifQYS+XqCchgU3Cqb1c2MEQgdrLd
Od85T3BKjPa9Bc0wwqzjqtsnEvetDB5R6DDWF6uFS5eVEl/3xjOhohRAAFBpj9bOlWMIkTiTjrRR
Wj/UEMR38tcdYTZEJqcKH8kYLZfFSiipS54y4GM2gaO6cxRIPgqxvDnR0m7yARmF2ShKxdSVzklh
qIMDPRpn+yGG+KAo1P6xR65dQqUEn4vUYG3XGrnX+3+riHRwFsgfLNvxz2r9dAspPjuTwFp2GE3q
gIbVHDHQSDIpXrzcqrJNJOj+G8GihUrDPvJtcmL9jLxvona2Z3CvCMInnrnzOV2WejUY5XzI+Jqz
1LAil5LcitrlOzUW0E7afD+G7bAjKKmIsy0tTOQKoooRg+YOlqcoF85TnHbxeVQ5a4tTazJRHIeH
kBDXeumm4uaFy1Hhoa+dLFcGzEzZX/ggXtzBgWe4ZO1RrxEBB0J4EH4K+osc/R4FvdtlCZF8C77M
tk7LGiwwRXrOr4KkNTXZwaJ4P8WEfZipqCh9LtNuQsgG4UqhGFbRjkrgdEDMJaTBqveUeDOMI2Im
lU2qjcR1+hwJYBQ6KG8nhqKyRRRC6h/f/0l0Ijw29Q4xoyP+zO2OH1VwsMm8Elotv7g7S1IxoED6
wGxvOIY0W1zzUMPlYy3R91cCK+rkQGDhdzxMYvBP08ihpJlzf1MVZX+BY/GWk19YZVYJOVXO9PUN
DFgrLwUzlG9sDEjWV8C1Fj1NSpcO4xZjiVBbnDkP+mNPM/3MC1UTtYkm77MOon+8jBBrnTUDutm8
MaeabAgKtB55UscinH/33Cfa0s8vhZGVQHirbpeYwbgpS+tzzOdfDAiaV0HMkp1tADNudg9HTcqa
nXibMBl9zRj24phWH+pU5hjpoNsY+UmBWizpdXmMXum+WhlB/imtmu00mo8sDzkXpdSOQsEfLYgZ
JR+uwmfWq2+b5kB/NeRKItWZSZAPPvoDxZmz0j/qzjFO3/8nLZMr55z45LGASxaCrHkOjwINg6pc
p5OBQmXwpsUQ2KfvUtO/V+j+3Wrqvrfm/vtK3f8ouf1fbMu5hIMZ3/j/b+RdfzM3wjaeav9HX+7f
/71/b42Y/wpZxaPf5tJVEV74X305+1++y2yIF7gh5+nAoqv2776cbf/LpEPsicD1HScQofVffTnv
X77leSH2rW37jiX+V3MjrvfdiPvvM+6+K7gvWo7jCK7wbvD/zI3Y/SzA+LJl4c/kElnBCU9K/xj5
MvvPH12W5Zz63T0R0fyYN+opFjBv/VT9SCceGISFMzIYqyJKxDPUHYs1hgaOY2Bdba/eiowSqp/V
ODleR2sVKh/wv/7BC2CtwYQWJPcBGCz6WljrC2Khr4okFY8AV/9E+hLZ6OukPbp8BG2fw6dX/IKl
9tTJxTsptzf3CffRSl9MAQFV5N6WT4+C2rnJeoAcAOcStzwtgg+lpa+4Sl92Q33tRWV9qwq3u7eN
uY0xziJLLSd2LsaLM4RvBDLEEY4gF+nYRZXrG+6PVQ0WvXxf9LXb1hdwKgTg7PSlPCgnsWvchBin
YoWCPOdwdcDfVm2Q7jKNmM1dY2G1qLkrfekf9PV/QgcotCDgammgoNSjpQJPiwYBiM0eEUFHZ1Bg
QXEgLxhaaBi15NAbfwoUiFpLEc23KCE3cGT666LlilqrF98/CCSmwP2QNQwtcJDztHf0zL5KLX5g
FmsNEkHE8/Qgg/4KKCntk6AE6YN+ElGq3KeeC/lPiyuZlllC+jeXJfEHClZ9dOuxSNcSXSbTAk2p
pZoJzab4Fm+0jGNrQWcggHeNHSJIMPnYkgmbveWPxfuo6AY4UCAslb5M7nDH94C5wJ3sZ5T1z0pW
1UcfAxMrsJ2cvlowRgUMiXkUu8U0m6dGi1GjlqWEFqh4X70pLVn1WryKtIxloWdxpxm1vJVpoUtY
Gi3fL9so5sZXuTgGhTt/hVy3xsp7Mh2rvk429xd/dGBLmPsGTQ087ULygFwnuYi16oC81eDikeE8
wwuuoEWCwy8aTZzRiLZfXDX/9EUpziLzHp40YLxqja9yCpo4ff4e+ZzGU0fecbXghvT9tE9wlp5r
vrZXTm82f0al7y/9lybosCHZ2ySlguycLyNiY2H0+6n2bl1d9QzNcG6atDhpa5ky1IJlx3sTEGp1
NNEyRy1qSi1vzlroVFryjEfEzwAVVMGTmP0pOJv6R7tgvUFQqNkmSTaBllG5vIY09+IKS4c5izkI
nhItuzL5i+mupdgCTTbX4qxCpZVaruWNxGdGS7gQHKo991EOIxz9fHTeQQu+CcpvqSXgUovBAaqw
0vIw9BbuvFySLt7sDzv+w72doOaLKQiOY8npwbdYIrbM0qA3eIPnptk3s/opxuAv5DEqAkjVgRat
u89SS9iDFrN7LWt7qjZXbTaTRLWnowe3DVN+/HB4dKwoJ/Lo+JbI0cp9LZp3qOf5EI+3yacAX1OY
s6pGfM5pdLXD2zAL66c1M9zRazUeqyffVVqhL7RW72nVfkC+X7SOz7xcuqYUJOmYovLzZZHgGzJt
aOEAKO0FcLKSpA+jlcFo8ymZem9rVAUirnYR1LehYGhvYdEuQ6H9Bks7D1S98j2zocaGCtKOE0Ky
90YQGEbtGZcO82Kut4v2MpR2NSrtb4Ta6ZDa8xitOwOM7tVn3nIMeY9VOW5vUyZfuelfLcPGhRC+
wg0EVYKpIjFXUEwZatF+y4LxMmPALAQH2Z0BiQrITREBsQVjlKkMDsAgHzUmTqjdnFD7Oql8Nmer
2ld++WT748Unk8Gb28Eelmx7msRwjPYyabfI0/tRic6zxKzDWVhcFhbyetIuU+EdhHadHOwna+le
lfajUowpv8VdgzRibUqyDW3QbWyCBHhi3rXH1rK1v2Vrp2vC8kqxvkYsMEd7YXZ/7rQ31mCSzdot
c7DNKMV8WtpHg0b7FRCZtWNCOMOw/J1TPYuN90YxGRnAydel9uVCDGHgfd696Ip/ZMoCNw4eKivX
dEy9GXOv1iYfZp8f5tWaKXNnxVOJhPN0GFjzpLiZ1msGVXELiz9YPbx4kQ0mOLZ2FsYi+fjskmE1
jliO6tt7JJSIBjydRusmUxKzBTZlgF3pat/SSPy/lnYyqVulqxfGK0Ptcqba7yTqvhPaAQU9hRcK
n/c8th6zWDU7MqmAURoyn8A3w2rOMPXaOUpovi5/ByLSq1R7rqP8lKKE/kYpaNfzIiYNh1Mbo1Zq
x5b9Frxb8GtYuSOW7hT4z3XIPWBC2c7ay4D1W2gPOMIMHrUrXGIP59onpjm75j34REGQeJcCLEg0
47Wvl4cTQvgMG2amM8Cc2M8+NvSCHd1oXzrWDnWOVd1jWRNB9cDGsnOh3Wxf+9pzxYZpzWeDlH7q
rOcBnd0h7blpCC0+xxH+1+gO3SGDPUesxH0rJ1os2kv3MdUd7a4n2mcnFHl0W+GicGa/AkklYnSl
sYu1Px9rp37Qnv1ITVF7+GAy+7OJrV/0v5gPlvdc+/0hxn+lEwCDzgL4thGSRW83VDbTfWq3Bbnz
JTrzJfar0mmC8D+DBTpjYOi0QUbsoNb5A6WTCESEfhg6m+DqlEKl8woVwYWIAIPUSQZtmfLNT7pB
6pxDLkEiGEkJK8aiKMC77pDrXERBQIISjMJnIjNhTqdSZyh67zHpTEWh0xVmFFtr4WCoTM3oXhqn
/LQH8ZP4OKkMa+pee/FRTwlbHomcaKqQ4Rh0mmMcnXKfmseE+cbfSwAes0J3OmVO8NvsIZGG8JCt
Xp8jPWN8wCYlydU5H4NOkczESSCDUJ/QCZNIZ00SnTpJdf7E5ia1y/MgZdXKQTONiOfF6QjP2ONt
m4qaRLEfIOuTawl0wiWj/J+QeEl19oU3BkEYg5LoR0c0hrvgrdZZGTWRrp4Qs0TEdhEpBbn3idak
OmPDpilCSGmIbe4qejmUfeKypCpXzILyRn/zOje9M1hL/IBD00mVJotsUNh9jwxv6bR3gf+KzJ2e
bf7k5zDaxehKmFMTV9wi1M8Z4quxM6SbQSjonEAF9zRL352JBYHJJmpktM2DQNSOr1RvC1OSSKVd
JusuYMCK12eCLZXSwI+gQpvxE7AMc+8Ff3zVQApnPPhiOt1wDIk/LToHVRKIgt2eH620C3elFW9K
QuHbtLPbO37Tof5OVOlsVahDVrm1VwPoF8elQ0zOj3A9oZuXiKZLzhHVTgviZ54Se7MGB0p/EQ5X
bP4IQXqSeI0u9dDdvHGu0R5mk88YwQzoVuu6dEiHmVp3COMT24ViXTPfQP7DDzeIuAgHTdoRqwvb
k6sPIpk0PR6QJNFanUkjJ9zz+TQk5EOCvksrDthVWiyrX7GZ3r2Zt1feZN1znMNzSHX2LdUpuEWv
d7e8Lht65wM4Ufk8f6fmdH4ODA3EkfF1HPmtK9gLGM3EVsbgUfs/8M2bU8gv1ehUXkE8bywNcnq5
x6qb7zxGneHrdZpv0bm+UCf8Kp31I1byHiyK9F9d14+qKeo1ySm5a8JQbobUvqDQFQ7vPNSqe29y
4IkTlp+SKdwu0jgKwsQP9nlmuuc0yclCX0PY2s+Twv/KmrvTQNHs6q9WEaadcMLW8RvXJec2Tgwe
Umu8zjEncafKCarHcb+2245wIJytrdnE8yvxV1wIk6UKat1uWU3b2esNWPxNdg6irNxwlSD+xbtq
ihlEKFsuc6AbfcCkoPvCUfyglEcFtfCAQ2Y1pH88w/0UYLgQ96iluA8GvoaR7zJG6MY5oe3ujMfy
L8BUY0XMhn/xYKAGmdlr2sF/DffvYuIrDFM+3ztR/4mTDxMCuYp4MbwEgnrUT2R6bed9sMJXYhT2
PuP1eY5Qc+oIzHDA0dyjF9IjMGdG/qKM8R3hndRlxIbemFHXzgIFDr08N4j8+7DY80KyT5JbT4jt
X5nvffoupJM5DX42Dk9f3j/zIcnBCAvSvaElWZtbjC3h0FtqV8ONkY+EWhl0OpDr5aEnk76ltuLe
HCVmZhORhW05PvnFIig8/Fze1RRnuIezvwGeACE3U8dIFO617c1rmEBfrAb6ODgW3oaPOb9u6V9Y
OPjhqbG8wqA/WVMGR0UlehEpifZmQi+zEeFbNTbOkwSNOnPR3A59yGE0kRy2Jg+KpOX/Nrn9333F
8RL8JBEmAjoDqvlTLNN07cHOHn0HT0dCzOjqGzUSBDRZMAOh35O9Co9tF1cHP2Zagck3RHBg1dlA
jh1P6GpnTggBs1wBujQOFTeyLQDQgYRGb+9cusiKOG2TO8V5sL29T8sIpziQj65ayBU2yxHoxr4s
9F/RL6kUUSH3YcoQH0bBdEJqcmP54g2L81x4gDB51DCgNcrwPnkDpT2YsPsmaIwbzM1zBqfgILQD
kbTkwUh55VswO3S1oGTjLnQlqTzjJt2GDC/MbtjcgUeGjSdJ/MrbsrxxYR54wnIvxKCFHxs5JxbC
CYzZfbGl78oz307CY+i4P8HSW1S9Ezqr5bjlOzk+jh4dsyYJySz6H15QLSe+7dYFN1wmpwLbGX8z
QMLoqR0VB3Ou3/m3nS5shoQrs1GPCvVw5SWBSVCUOA1n8mrXuUu7rzpRXKbSt+gtqfxQwZrLeqq4
qOjVyxjzqHfsgiBLnWRXS0jvIC31ZU8Lt1QuG743gPsb7bMPQu/IMBeebhicBp+VpqazCK7Bow3J
8Pr8vrVoLoxzlhunTS7QUpN9OSPiWHO+Z+8zXyexcxxSJkr6zzASL1kRXUxeuFVvBV/4AAzAJ+PT
ws1yKYCCgBmlPZnEuypq6XIOhxlTaSNp9hcRuBHDZ06kc7h2uOBzHILhFRVdtrqDR09wV3A5J0nK
6HcQwVMHcwLodBcwxucFPrg3S7sT8iSLodty0cW4HH4KAmEYS8uhGl7i0jv5nN+LkEfLWImfs55t
a5L4j8GWBJMiEXIAyDPU6+N/kHRezZEi6xb9RUQAiX0tKG9lWu6FkNTTkHhPwq+/i3PPg2ImJk53
iYLkM3uvrSiyjxOg8t7oQq3Q/ePQ9fvEVFgrKyx1uAED25z/M7wEEa1MysACyUc8INMhJyMnzBTp
viVoYlNM8iapLsPFEuykpMPcX/9yY0JGDKneWPXvdWeRWyIJNDy1G0YULxH6rEC21o+n6qexD8el
/mgMgDsdGZzjOP4x51WiY4as0+iPcu2sNfU/7N+7OM1E2C09tF89uRp6UuyjUvzTkv7OKncDHItz
f1j3FvwfXIGPw4xAM6NkiLcuCRtn07b2WVfHR0vrriobvQPamp+KVCMgHW50y1arQ12yoSFUYyXg
dEzeORMCa7TZfs4cNsPADtfGIsCcMP8s84x0jLTEYKSaAa7n0p1Ig4zoepAkZHfRVzeD+Lhrauv3
LvaRA+KNhD9f+6FRFdkNxQyO9zy9reQRFE2Ag8+gCvAH48Q/u7qyd6xYbPDxWUm/2fzn6Hj1NBZh
d70BXKt9Crcg3MqVF4TTLw0ZXGA5TPTMXusGYqIEqgkZOvpkxSBVQS6BoA4uPfCtXaEBZ3LnM9ko
wz2jcR/SSGPOBjW8NxAXFNlsbY3CXw0wFSfhIJ+Zjn6LLC8vfaSj/iY6LazwWtH3AxTCsQF1PyKZ
bJAPatyzi17yU3lxGngTuXu8nAh2kFXyDGfRIe6u7l95kaCzy5utZzjzfmBGdCKXOPQHNBCD5PKD
5nmVvdjVneV+xH3ybLbac2LSivcp+PLWGWRolLAuI+MzzV11pRfYmA4n4OJxYWxtBACSHZql3fH5
QOvISA/Kmgw7BY8G+DDH7Ez/QwFYdGHbw8Ich6LdDKdxiT871IXYJsAP+InDq6hidw5t5p6YtR2a
dv8Ty/oRtWjYHGKauuUvjMGa4h3rJNjZd6NLfkebnQwWg8/MZowbewLSYeyTAgSyni3J1lNWfeD7
qMPG7XyKqboLytmKX4pI+ygiwINshj/s0X5uNKQd5ZSWB0/c7ckqbm3XLxg6NWZLjeDN0BVBxXv7
mXwYSBjxljtpNwKU37Vl9VTUtnOXXkeWmxNUOpFBnnCeEt3BI2ODE+M2JV3A8c5jS33vJQ0kB0x5
ed/G2zHJXxuPAmvR0XRp3Y+5JjTCh9m0oEteB8CY2zJDYTVJ6+7Orv6QSXdoiz7Zu2zJNv3Eyiqz
z5A6jGAqrV3mVGPAiYvVynPOHnTWwXmX+Hh4sy5it0RkrZAgQfK1be9cIS5Gq3/z6JXbCMYNFF0N
7vjqal7kRgPKfmc3XnIu7R1CJVEddpRw+MnbGfegKRBNVrSv0KaMvcTJ2lrVayLnGN0+oLa4nC5j
Q2FnV3l54PbmUKUKRAZDpGffGmo3DdjcCs/Ldobt/ANeM+/6Pv9Sce0ds5nk8ciMGKp5/oF8Ard1
b23coo2rSMls4qg+YSBGh9kqjFtynsM5Cu256m9FvYC/8d2PviWwwrGyd6p3fOi5hrQx3cRS/3XT
GP6exVxQcF1j6mBphmUSkWALSz6sAF5h681IX50qojaBkFoCp5XBnCeyT269XMasN9DY+/NOg1uv
ipUwDPw9hyq0jytzLZx3kV3/URoGUjlDXa+QPxNvNr4kY2TvGvOpHBE2MbLb4NtKsSE1mDCkywQR
KzJypGMxgFQYAOp2U8whiDprQ1eMNDxmmJ00mOaZyjCpeOOdAGDMgLDWJvbzLFNWnguTab9uGOOj
gxkGHhx2lRt6cvDqAnVJ/9NGqThr9vCHBrwK1xQrNUB0SjE/zyXcmPrRoh8+gKVH2SW37CSGPXof
K+i4R0oywGct57jpkT5dOdgUJCFuDQ18AUW9e4oz45/jJpgFYyxbaURgZWMOTO2lhrprHt/pj7Sd
N1r/WUTZBF3q/y3mtj1TFzrwepALwYful84JxgJNpZGAERnVI28UTpnFw9gMaZYcDtbevcOp6zO4
Sr2dYZFWZTCmmwfny3KqbOc6f5VlH+alfmst41jHrKOKoT7jgUQaNTL8xcKoAzyY69XMg7AFPB14
wEIhpesblDn5vsunS9TzqeJJ/279hLUqKnOnn6tg0vLXbIqM0NGSg1y87iCpq3AcwhWLqjMj2t/W
oMrPcZoMXYqHd9ylFjhXw872KaugZwzQga0tfDny4ZKZspTywhbk4Q6Iek1KGW6J6l8jl3JrZcwp
eJ986Colj5pLj6ADrX18FxO+G9UZ12wNRwRil4W8a7+SbjQPo2DlVhncCS2hyBsg+zAKRuPSuLVc
1T/9Se/zK1HI6O2bVVmm0Pjzoq4053kqxvlYRz9qRrDM4eOCBDnqBN9QQM+buYgYWOeOecYvfqOL
w8Ri7bpHrHUuaaXkANWufW2MitG91VJzpdVBobHBPIMZLbKPrTRx0vIF7zBhhrMlXID65jVqk49B
FsgUk0zsS+FsDN0zQjfW3so4gd+n8jVhuzl0pv0e1flnX9X/DJLHdppFbLrNLrHkDeWCpKmy5Zft
U8v0QkNbFbtgPbTo4b9gg/i3zgNeIbwzXJTGRcbMQxeMTA6crHSMX2rhz7fW6Ej8JrCN+clQhPrI
jHtA00mcib8XpGPTWEFl05wGR3iRfzawCveKZdc+6ZaP0nCKUzJWzx0VIVyiAsF/4R954p8n2bPl
B3llNEBLFjiRu9J26y0WZhUYBKOgx5UgO4qIMZ63cMwOFhrutHvLLJZYJDauZIap7qITL/02jAUu
6aRc6Z7rlq3XlvVPx5YS0Uf2BkR7a3CHbe3Y87Ytki1l6riTss1IQCifR5hO58YlLVFibm61SQsr
lPAbR+sEKWm6PKTF/GDoEQET17JDjdaG4fzyp+l1TjMivTzELTtB+sm7hjs+ICDQPcg6dcPEjdBl
MFD2gNocC6dbztxGq3WEPSBC1XBQYroXYsZrLstlo6yJmL9sRIxblf9VRBKEeud01y7vv3tC8sai
s/azsq1HgbHrLtoWab8iiwakNaVLb1ybyMkOZMz8mfVrKbrkB6C4SgoNXEfevKoWpF/vfjhtjVQF
1VfcZpz1UZGdeSL0Y6fZrHFRzHgqdsIMRLvvLOkBBz3eUy/LD6x92BKui4zWqA548eHx2Qt+Z9vb
ag3fnk8YRZp/gZu8xkw6MlqzXeqztS2cBnGPex1MEaPblLD6F/ToaYxcaeiO42CI0/9+dLWP1QcX
kC1t/D0GuwBeIOluNtP0LmiNW9awcF9iBDCdtaXKOg1+iXhTpvWTRWhmrgDH1FmCwBSwW2h7XIJe
Y8WVrcf0nGnMypLGDFvZ/Cuz2HtocEh2KFzEIbVS72iQ8HNIfDaqbHn202KKOyqb5xGtXsAovCAy
AWDnyFiPp5GSoTdGi4ZIe/KWqj+mln8qyELcZL1f7Q0/J9jO7I1L1cTvqAnkf7OirWaqu4kHszm2
zOrRcipjuwzqxFENYVIHSlIsC3PsmrTIuimurmHIa52WW+UDcucMQLOcwxWgXkixuj95JjQVs3f+
M3vV77wczpITgzmLEme5Wln9DOeQWXs1ICzWiRjJ5U2VJhNoR7v0cGIXa3om3HtfA7DetGtDZNaR
trObwb36LbWBkcJ4r0x56s36h1NUnD1MoW2c+qAoGH9nlWJ8DprdKqT+hCSNv8TdF+Synzst1yFH
DOxucIVdEpkNL47FWz9q777n0F6jBw8Ed931fz8iCxk4e5Rg1ASKRFOf7qXVboSjD9fJzDQ4kSMJ
mcwW4iblEgwkSE4u7Xrlqo8mc7RDIlxqJavjlQkISeTVFd36SWoMqKKoo6kRLMzW0S7EMX8/x9bN
rwudW43HpNYr9PNljIZMY2rLg016Y6IBaNBu3CvDq9PaJ4vWgr7WuJvJNF7bqv3RO7Gz57Z/KWAX
hZ6V+tvWNx8S0i0PG9P9Shr6jpbE/EAcEZSLuUd0Mb67qZCYYwym5HBwz6RsRNuUrGeoul6y6xIC
HMmpJayRO/NsGW4Dc8r6nhHPabX5Jdj6bEpP/maRWFtthhhwLXrTJ44dw0lslrfMXTMLJ5650XU/
ReE84W/OA+ZHHz30tCmvEM+6d0lYIhFxzF4qDp+RxAwyfr1zO3bfNLyukz8BXHuPSWZlW74xLMhf
lOEL9kRaZQ+0OkaR+yjE29wZ2J4zEkKLCcg6qMo1yiEjZLR64K3k1ap4gZTOtI1r9npj8uyQ5rGX
ec+fjjaXeiwmIDKzkp2LrQhXosNSZwCvMTCKTMs8pSUERLWkxLmQuqdlhrk1UVEHMWtKM/OdXcGZ
vC3hn3qV/MsoOO2tV2us33yDXsFJ+r9uGb1YjHP3WmR8VLntYbInuDMpYaUY33Xfq5OglyT5Bgv2
urlVnbb1OvuvSvCjIeJza/2jUdOPaWfnqO8SXEIOrN0fz/njoqDfjUCeRFEiKpgpN8g75dzWsDgt
oISX+rPBBsNODEV/hS9DZ8+pHDr5RmPxXRrnXEWM7WzyDdGSrPPYQ2/3lzmVQTFxA3gzghK3CRYu
Ke/5MO952USEwhaT2rru8rrUpEUbsX5lbK2YBAJK4sWaX7NU/1OZGvmeWO+huEFXRnkp04crWcJW
Po5AryyRHDU11354Z80ht02pPy9EmOhI6nB3xSfDrt+9Ylr2Q4zdX6U9U/GOnF6oKYxLhyPU/ocU
NQDjLn9D+5EwlHtl30WChPtkNUzlYzTim25+MWNo37Jn+JlK4ws79uukJ2fLf15oKRrHYNjEm3Mh
k+qWUO8CnQJc/RnlNIp9RVJf19PdLRPe1smMm/V02enkwWyWBp/VMvZYyrW1cqxXU65f3IqBU0uf
6eYJbghmK3rtxG+eDrgeMqSTCad43Bl/UstELJP4O2gaP1G5EvKEbQdDa77igRm4/jHwTKMmo8Zi
+07PGfR6gbqrTbcaXxm7XRuTMZbGIHbQrEee+2gXTjxlCEBJytnNmDx5hubX0jffUtMkjDhml28W
IKAm0c47Ynl/BiKV9zF3EunR1WZrCnHiYfN3aTyzRyY0ZbP41rckBGDtmpG9X7NsYQ7NArruSV+C
1M3w5kOP4XQSFEX3SSKLZaMkzVDHUs4PX651txJ6pyRVzSZhuRRoZSP38TDLra9Ax81R/eGiFoNU
AADbUv9q8lCZvJT83a4gqiF7eHo8oUeHeJg7v2iibx3ZBAFByvdhcK6ZvcvG77or/iBIe7f1zLlw
02jzb5YSTWbDCA1aO/uxTOUQ8j7sM629E+Aa4ygpbotPN+C8Rw0ysbjmK0vi7kPOrH+MGUVPFCVI
0ktiq+O3ubBvJWqtoImVFupNdoaFbodWvRo90NpClVRhnXOU6eNrb1SB+7wUNJSNB0tuTAKvpAIk
cjpRzhExxgVjzcuMcWQb5ctRLhb5fp4NErgi9Fv6HoV/CzCNygRVVXPuFoSpegY5FjlUMLn1Pm8i
LKmobxLAxoQJV/+lo7F1FxgD1cR62eT2tZHMhmokxdaeJhRRJu/LBI5F0yDtofmZ2A3jlYaiC0K1
ecojixWb1cCQK0SQT2V8yZEIgdqlGxnbXAeXiHRaWhpQT7wVW2wK2RbBgPWeIPOb8EcgwnxBz3Vd
6tw6EB1RkTZo+1hwny3TmN4aJ5PsdHrv2rEjVdjOKbfwfeSRcVDUSrrdcwPDNWFNuv7Qu8T8/38i
XkSbYjrtvgQKj2DcG2YX2y3VlwGkLPQBVF49gcGTz4ifCyiszMULjjTxsGRqPeyOFRT7poZIkWvG
emuPRUAxnBDmpWZ6CmXPeFYToqR2KSa8O5Rdo2PL0CTRz5fOj7ka+1FfXHUuYTBNFS2ZYEKSbGvD
fKJP29Yk6DFqs25pszxJd7q4bZtuUG436Fucw+SOTCLmfktcjROa1ao8JAsZfhyJzKa4uDjbF7qj
AMFDC1icJXWBZUBEYt6WaWRf7P2QVyd0U1vXiOe9OzF2H9tlwH1nmrCKWlx29tmuOco6lzSywTx1
RK1XZYksMLDc6R6hDFeEYr8bGfnLMRzDfBl+C6Mk6CBmi+ADRk2H6sBaKAOwDzvcm7nbGwkr1BkK
47EkLHbZmh/azmqPPnWmWxaSXUVhrmNSXt5VeWZkop/yqhlvqPSRjjcNxCTZTDD+0mbnLeLkj8K/
CX1Y71N95AE9Q4RVKAVSMEwmVNwkF95Zw+oLPwOSHKh9NzDNWeByLpkEIoKccdRuO6UBZp6BNhIG
sRzUiJlVT7Ojx7uusl1QfE4jL77PZIwnOjpo+vDtmO2hQy14NwbAC9liXFtX6LvRNvaj1zKotmfJ
jgPJEpkvx9bxqY1BPmhZNxwAT5on7rL2FI+8k1R9yWJGL/b4EGxQ7nlWE7/C5ABsCvxAmiyBrhUH
AsgOQeqVu0Zf1rd6JUQtrnuZ+a3/SOZAQujd3tRdP1jgETDKQwCjU97JdzBJ/s3hGeakd3LgLybL
PERBteUlj1EYnyWooR3LvpcEQfqttqA3GxF9Qy8KImmATplcB7In+1PSGEVIoqR3I7wTsk7chEBj
Gx5TYpxaBdQFfQ0UGHdXWB1PFKRIakS5G2VUEsVqSk5jzTh61eSefS9BHRQ9WUgbXqreffdyVZ9M
p7wi/+9eK+CxZ+Eu79Y8cGqgcNwOxsIILerlLSlYnsUJJM2B6hIeGy66xfEPSvi/uq2LPzgn7/4o
2x/ZsSxM9dBzhRWYKrWuPVqUUCOrKYR7Em/hRH3OvMlETgPPVHzB9czC+SMTWbXTCbxPyrkKqyHi
ZazY9lD//HNb5pReEj96UXLCyuHRYUlitD/pe+QXUdiVrFasFrR5BYZFqCTDGjrQY7lkSlqlB+Gf
1XymADf2wMdRqA8BFjSgMJOmP7cxtABS2AetCMaRrX7lMSCUc3Kx0nneC+MERtvZ1Np8yspebVl2
zweLFoug1IfsJMorYe1qbTwslc/cmfpwkrhytf3oGI94xsSC6a0ngnO8Vv74NlmpFUxmOAJFDppc
/uPwASPQ5d+JI/SzCaerTvnIwHM6VKQNgypvjVQt8u82tX/bTnm4hg7epL8JIw+hD1mH2kodcqqL
M6Kz8nPbWXH6zqPrbPLv3B6yL29qdqrmtyD013yxV4a4SWgWUlLdDICYRg/cq+C6TU5TYjDIEufx
HSKRUIEM05EK4jW2zQzZykAOK8GYUMPKihYr7/YpzIYNkP/qOcs/DPmmMfJM2K08m3r7EwO8DuZF
ONz6FvGp3rhVjuVsKSBwopUWMmqnYfZRYJvp5kTs1PrWIkKCGqanTkyZFNJElfVlGFz69qojSRCR
WSAQAWXgSW42mnmRDPOpjZd9OwKs6GG8HJEk4QXG/1EN01Np1w89y5IzGzEtG+7xMiTPdtFlaG3x
0sy+h+JPspdYrNu68br975+8loOAHjUNFFsVwyJAj8XYF2JLuRcAvfmGriTJbosFyNScji9eLV5I
2XopRJ1cGE99EgFRnFqcQ0HUNv0+0vJLPEU3UIpbLAEOYgN3vKOgpNVVOLp7E1tj771GmQvoAT0f
O1oG0Z2XuXdi191touh+4yLawQTCjqXn9YMJDV0CioqwtTKqTjfqscFpf9ix22EC8PsAeRkrAmgX
X2arPk9dEi6iDYL5FJFTCitbu+aa/tINxKFE5nwbiQZFKhpp2xhPOosrWV4t0/3IjUU/aja1w1Q2
+17j4ZpL71uu6hs8uO9xNfdn8hL+rRT2fZvk+U0kSJygT1ZhnpnuKV1/TH6W74vYfFlKu7lVc9re
koi8nJFIOn2oMYib2o7zaDvZ5tZvivZhJBGRdnb0Br+qf/gmeZ7lvMhDj0zOrrI/gjHMppjpU4AT
qTCPSp7kNfh8appkZxCFI4fJ25pO+2vb8jDppcYQOflytJGmI2ZfSJnuNa4ZxtL76GZLX0MUNgRV
/8nqjBVQjfAcEZNETMlShc7WTLJzUTAaGEhChoRThaw2JfuD5aVfA2bG1mZe0bobPfKOKtEhnyLa
IttkYJaIu3Dh0Jtj5jVC35Qr60GOM/vSbst9pWWctpBgnkcsit+GYpHGJji3tFuRYX7lIF/CEcww
CodmD/K9PXCuH1QnP1C8L0cs7yq15XsnmKVmeB4DxjyrtzsaPzhycJcufAcE0xLY80Kjlb16CgKP
8JBG9WQSIdtFCdP135oOepkE58Og2eRQJnhxmZqND3r1FxYy6bNFCBkHQHeMsK0yUtP1j6XGXE1q
OcugyfhX6WV5yiLzQ0N0AMI3TWQYp3qy9aWe7QDU+ptWNdvKM3+1mHZeNPP0Sv0qd5JgO4EMK0RX
wbnv0kba2fxgdY4q3yBpoOmxd8xCfcZl9QBePm5s3ZWkwZAGLE0m2BPjdLylG7Laq62pV88k0vJN
cal2S4HsMNWw1RceJ3YzIgt0zMI7gqtBATyIsI7lQB4QgcRtbQT1LAxQKwQ528pdmUxZe5ENd2qc
wuvJKPmrjX8e0wFrm/ubkxK76zj2r4wVuGco9QiuXQVChfU2N9ENZEd0YqDA4W8y3zRwIlhjb6LV
N8uAg+xRrZbtHDHqqowq6+wi+yR96esWFnfhnHgT/k5WdiQJu9j10EQabXa2Xv8x4AA8Op1H3ZrP
R3MCKjzDmGQ1CQ/DnxcWggSG+5r6REjHkZCBeJvI1FJe/d75GrKBgZhD7ctc+q+xbqBcKFwscewW
gRR/LW3yTj77+BxqWMWOe1WxAF98AndS7WT6lhTFrRmvRs4SlT0fMe3IELnnS5ZHbdI+1QadSY4X
Fb7K/MTJNB0zzK5t/91S5W1MLZIc7bEkLgqo9YCYUcXIayfqhiADYTZlevrsMlg39f7VXrBHx7E1
nrkv+1fwuN3WtsxmZ8Cbt/xhnzbaly1YjIjMBbeH08KHxmnDnvB7f1gXUHUgyjE75E51Jv5w1+CH
nRi6b+dGiRD0zMhkgW6tNQkw5lODRgIhkGT5V2Y7PL7TQmjllIS587BQ3hWzhqCgDSK9P7bU1mZ5
YrH5ZlvqtVEjmuqBIWtKBUEWWemJG2vb1zaC4tmMf7PcP2VFij431vH1eOLKCJG/LtK+pIQ0Hun3
rMWOQOCLfujwxgWLmcOGZcHH3r6AKE9Sp1l7zr1d439ZWm11BJ2MyJCmr9u4QxOhgYlqBPPSK7Ct
GTjl20SMxzMBFR+aa0NlvepR7SDJ1k8ZDTWWl3inlOiRZTI89uNdBml1I0x4acOUEKy7aQDgK3fc
ucC90rx6ytMRqbwm2OjN7os39qcK8fTR7aZQG21x6byOaC99mUO6Z/tW4xGTllc/N1hVNx682R+z
w0OXWtY+iWaxX4gLQNtfWnCkEM+aVjvcffRWBVW8Gkp1JNLm1AGevLkId9g3oGXyhBHfVMwmeG6M
czK5/FoCmV5Pz+6ZM62F0l8FbIUjr73iMFpSbgziW6Zh0LatkxyQfnYIWnP95AjrWPgxOiqzCjtH
RJ/w4TdJETZC2YhgtOpVjFA5tNkPXB87fcUK6QqGoruWPguXbDZ+kBhRanbkdQ5i/PRlMmwaN5Yn
zyCltsMj3g/UejlyV8woa6Jt2ahtMb7CHJ7PFUOOY+UU3/FQMH+up0/0T0zUaxK6GiTBG5aYnxLl
1sVvoCmW1shOLo6f/veD75+Pldl/ff4XdFZG+krSH+u0dW5EEBc48bYqj7Uwberl0C+Ueyi9tjQN
8zvhFp+8BnaqqNSbbdsQa9r8POUJraBunfSI0HoTLUiijHvECjFD2HpDEw/Iya7E1TcZkHvLxPo4
9lGVTelpyOPirjGC2PFuPgALW8cMpA4tibRDDRQdyk6iuvzWJMhu69oxoDqrZqYUY81AAmkwfEUn
uXit2qsufvUHnbBeP9VeTHtoQ1uN7X7C3fBwFTemUUHLKGyzOthdhqVtXdWb4FCnjAMCSd+n0dlY
uzuj2TSVPm+kX7kXlWvORfVM7sBKkwo/9cPFAWUWjEr6O386JZj2XG8CAZKLv+NsOtdcN1a8TU7Q
LGRUnSUXA3zNJAc6+yTFoHvq6LsdsRQPk+itsBj7gQS17D6/i8Q54jlzv+GJkdRcr+j6qD86ypbP
RXnNbV3dM+VtCcCIjnk2QMQBV3QpO5cxrL26ObTc5QxhOuBHq+AOou52nG11NkqqBxOxJivmBZ6Z
tpyUkC/egBcfIkux0x3QJEoSfzpaXXcwcrQiohV78sXAjcr+GI/EBnACG9J4NUmj3gODAglXrkyA
PPmPPc8D/ItzzA2XWMF6gWGScsvr6+ZUMVIdBS9joEgm2QfANlDU+al5QVA0Ykl7XWiq+Ta60F6V
ZV3NZfRdB4WO2+oXT/dJf3Pso4Hz7PG/H2jrPh2i7jjyErLZsZUwSeZfpT05h4ZYBZInlhMYjeQu
p+6OPGg+07MzovJ/zaVGCiE6qi99Ls6phVqocoN+zq0nVbNkBtV8zEfvtxh67cTM9a138ZTSoN0t
AXR5sUaFKsnC95/6XyBYzO98+EmsBpJUlL/3uN9Q8/P4mIZffSjkNYkl5i+DPBpPh5Oc2QnLYIu6
ljCIS9Y5iMJ9LJksuu2SobtBhuA2cQp1y73GOq2upKVN85sWg+2WBe2vnveSuPB8l1l81Zqi8k1b
a1+TcRW4trzOVM1r0M0B3CCzuuFhD+T0Ym45wgoqzA5nYDxcE6X/TYYFrWgp6QnKY2+RvFVSMq6Y
LBbMZ+XIe9mhuvCY7BEXL0KRJf1ek4y0LFdbrYX9HidaEajsX58Ye5M0rpCaqdvWnIEVanZBU11D
+4c3nH1bjVsGS6H/q+dxr02vyRQ/ogkNk7N6aMaZd1Odxg+IKtp90uLkquyVc9yn9HrxsMkHnwmo
ndT3VD/YmvPV6paGJdFcr2uyH7z6639TGoRe4zXJmgcqg/kwTYjAWs4kmBryMtbvmt4hU/U94iLs
/jOipoRuUoQ8BeV2GhssbgmOhCy9zI7ynpxI+/QKRsoLVnPszx5va8O00Pl1uGHAue4E4/wro+5X
EbXxiZUcpW9uM/MWkXezasaDlR1GSc92C/h/tcgyRMTJTJRtfRu1JKXgE9tVsVVe46pD3mQWR4Cd
JvqvVj3kxNmDumym882vU+oQHUAexNFQyWqPFKBpojI/1g0rqSYjsi6vp2vnNVHgrLRMVGiPuk45
0tz+pS7GJtCa6GOJkJw1sV1v1sAqLs521FjUkzK3KaPuDaLP35bgHYgfZO2ltLoICdbuA1pT0jmX
rMmMNbIjxSAmnhkMdNvUr7+rKfo3iuljaI+a4b3MCp8IbIuXWCDeoVv7tdHuuooJC5NMMEMZ/730
x+vULYBRx7OB5jq+95pFoLfDwzx5M9KQ5aW6o9qf9r5kO4w6gzdBTBk2CP0zrvkVScHZMEoBuhRB
Xqos1XBdDD4ymlAJEZ6CWsNH5acvBoiu3vbCfvTtbZ4SIDCtDsBiYlLZEp84pSAh1TNx4T/54PxX
pNN77KJDSCR6+l4P6wohGv256xV3qTtMBzzTCMpyTSI1btLioi/G8rdLYoCg+b8obRUCp+pdR+dW
aemN6IyLr7sGp498HiGbbpupnPbA5C6JB3ipqoRPGM0GB0WDGYXC0sI2tV+vgT7ya1XuhJrYcWtk
QZXimV9/jeQfyF94Q+xE2mmcznFJqqWGzNPPo9u0SGfb99RJU5V6oK40F5fJBma54l/qKayKKWM6
1VdHbW62qUnEuhw0QEAs6yrl/p2yNeunXk7asqaHyDX8t3XOpZX+8cnXYYLNVgiwSXla6e9DKhhl
W40eCpemtHXj4gicxGaH3nzAYqr1NRY8JXJARWlDcsfyUTGLiPS1p0uTOuSM7DxY5K7uftfqJTVB
+mGXEnMCWiYmcCom0GbFGQZwZCm764HUnX9WiccWtREZLUXbgDiL70UW/3WsLgryxP7tAVgGsYcN
1Cn4jkZob6WP6m5K5hc9hrxUOuKlb0sEyiugqxr0kE4iwbjvcFT61b3yXos2f7Mld5m5PgWDI/9O
RoTqzERIzKhE8fwwZWQa1TNk4HxMpvSvNctXZLTYXxR224GgrW3W3NnI/RQ2HxaQDUmHPFLMnYK5
s15QBBfHiPi2oC7hAE7Gs9f6+iHrPpl+gGpE1LyRXQaoLEvXfEqDkN5U3+VJeTeV8ZJkmn4QsSLJ
FisFclzjHUAGDuiFhiouu4fGUDfEnou51zPSjRkzgfFs7Z7o061mxRC6VEfbWWO8bLLU9ulEAr5b
Ajl5oSpdP/RGGczxx4zfN/CjdX4zqhWo6u5duYDRLWD8JOQo+xlqPlYrFwaD29oHm9PImVaMF0fA
eIsFFYBI64+Xpr8kavKQlc3Jg9O94Zm8E/r2q0Xlq7t+fRV0zU4N3b13/kVYP7aN8oqth85xRdkH
JXBZv4j485OWoVXESWZl6a4W9nWBoo4llzT2rtRDt3mKVVe/WpNzXciNW/zC/Ur94+hGn5rp6Jem
YfiMOsCHmp1c/4+9M1mOW0mz9KuU3XX7NQCO0ayzFxFAzAySQVKitIFRJIV5nhx4+v7AzKzKLGvL
ql70rjeyVOqKkoKA+z+c8x1R2M5ZZzpWyMZ5rIrTWFQpRRu2wCJL73MQMigBLeIJq34763kd0Bhh
ToEaJ3k8LM3UDijlttoK8sEN0QV00oGAE39cKIocVFs60REFMPCmraLAcnoEiWXjlxluX2z3oDVC
YhhVlHwwSWOJ83sgQaRAsLTrBxdJSG3fStwFW4eByMbsnV2HEiUwNZ6Oui2COWLvxXtS7rDvbBrK
3g07ByQwLfSvwYZaPNVI043kFfku4ZMLfb4W2Y/T7PgjX2WbqXodToBOUyn/6CRFsVozJ1jZ0SLh
DR88RGFh14OxZFsyd6520EFfI6lH4bj03SUl9SuenZPCMuLLhXuWkeF2MDTrgDmx3WpGYWxCuwiR
VyLmKHs8HThRd8rteuoG8Y38o6+InGxvuRYBTUixTnZ5S9gT7ZI2Rd+lpS/svleRCNYeQj7UptG9
LlBZYiJytG+jVx6Q9zDGd7j5pIcyrE6xoccfMRwrRmXRw6Tidz4Kzc84ALfKQ94aQT7aEqhhEmyN
8mN9adpi+KWTHjUuW69ESKyn8yrbDxfGefFjE3FFLg2JPCu/SwHk3y/TALu4klAhmLr2ehvE3tkc
YvtR4+FFsO1tsgowo2WLmZqraVfykMXuO4iL5mdvD/KBcnU3V5ZFJWyhu8JXXNs1qm6s6Xu36vaO
J57xhbChVsklH40fgtH4fqQo3WTQ6VzcXvNYHdGTPE02O+Ih5YWZw6YEOAHd1JPuKdPMb0Pa/xR1
C6IwGXl0mjc3Dl/AyMij1OXbYHkPqhhJEVhf96/HeX2uG4L+toSVk9NGRhhhOfOG3XYXkLyR0kqt
zS3jToxqW6y+3ylBf8RJ8t5q6ceiuNkL/J5++rJ4w906yaSYsrEWDRmL+4U71Br4wSeZDc5j2SFl
ZNZEfQ1yq+NTJ84IT0G0Vc1EXJWLpCsOX8NpAuUGBhj1ovZEPzoAdiPCDmta4A1883slTsymfoiS
+9eM12wXpdZ8oKXclSgOvLH/UYXqVcU4Lpo6/CSiHMOFZNsQ1fyVG/Zvm6Fp9jwmYPXM+3qO5yDF
au8sIeXFhCUJLgT0AJOqdwCOEBlUUFbCY903aPhBX7Mqx3sI5wfb3eyODxP23IZ7qFeoiluSeglS
17aqgBmjNdrzV03AljanH6V1bT2uFXpqijaLL0WaQbx1ejy5qC50V9e2EeObKOc9zIS4QVPnAEAC
3pe22jO8r7aSpLfNYodW4GogTgUIP/AFDLNkjvUgGD/jVpHYMJgRMo15/3UrVzFRn3MLGYNQ6WUp
wz2G03SrV/KZHNI79ECUliRSr5Uv7H/eLY6/qCCmTLMp9hlyW4FutD87N+b7yvFQUOgB4jjNKsVL
hUAnSYoPQtS5BikVx4TDSO+0nxAR9jq6C2+QmPxYhXx9GDIMP2hKv+5lkbYOL7nvAYYJItdgsU2J
VrkQMNgWHjM92cfZKkNWS7sVlno1xHRHIot7W1l1gzWKu8zkPFo67L1rrSs4PuJmRkbFudSm2qut
uOSH2GD3QIdeH5SNPya0IxD/a0dujH146XP9/utnSIngAVDoumBabFt1u6qmskgDp881slXahje8
X5M3TmEzZFuh82eG1vQ8Ox1qm7XOmzNj71mEqTKyRZXpoEi0qp3b1HxTQupYvR5u2VI+TFX0geoa
2EohjkPMRAUmEJcOK2ls8Rmu6ppOWDOvPSa4TTvpp7XCTOfldWk1lgltdZ4oIn0rYtqRlMfGxfWd
SF6Jroqq3WAdU25mNhCc8sjNaPxjopVsPh5zrerwnhN3bmbcIRVCQs0R91mVfwidwwmsPtNQnWWz
wD2GnXNN1IZjvI0447ZfJV6maccetP5GIvb27QqdiCQ1Y2rR68myOLml1lFwQL6HyjTicIAR4Jeg
x83G3euQpaNx2IR8P7Mavwlu+2A0eVN789H1FDAfxKL0q8LvNLqHno6gbKMOZEW/RxDyYVqNs/Ve
7Gh5JZITZ03IQTVH3g27630Me2QYqnmLT3CrDOrsQa5lf8he1TAxkTnfUpBNmcu0gBACyxVPsqFu
Fxali7UySK3MPevYJPuJGhfmU7xFp80YUd54O649SJfAwIzEzXyca4b5KO78DnAEcivE/hSFO61y
Kx+qHgs+z7k1Vk4qF5c5B2PqPVgVExc7PxZZ9jPShxNL59eqppaPJjA+lRXvIpFss1H1X6ejS2wG
XeQDmW1qOzKB91v5oyV6io3WZpxHpqctBblw0w8RYXl2eAtCitqv98vgYGDSQTgiQWFgjDImbMH6
SljUjRsvUy9diq7cdPdx0V/wsvGceAPf5J7PbTS4TJNkWuWEzCTa8VDE9nuXUVkvU/+gTes4icxW
Wovk4+uGbQSfApt3qBLWWlerBk7KuLw7tblVnKGICikPsciZifnkFSN1es3Hi46Qdq/kUIS79cGg
BoQAVvh65LosO9bVBPSCXjG5zlyehq2qOGnGrkBA7wSCpRYhCTzY8IcjOILGDqwvjrbC5Y5YO802
AyjgCYL7SMqhyHTQWkir5LKE/pQlV1ihtFZ98RuSKNbBokbFWYZcaB5OEBcAHRlQZG7PrzUQ+tA0
r41Bed46TrHp2RwtLa9Yxi+Pi0kOkJs8k6OMSWF4BUNxCQe20FM/f5Zefm1rfqM1sjwsInVKedro
G0b0phRXoFq6wCyKnYgB0SC2AhzHGDmoICWZJpF7k812QJtKBvM46uZxeVHJmN8lzl1WFG9WrzEx
L1llosxTz551TUZL200chMEUxW+Ox9OY6ODMyPtMDlaWBTxE7+VC/FGbkRpe4jMrZ94mb7LOQ58/
LSaP1ZjAg+r61P5ry0pAkMUcxkWfPWXXRi0vBWS5zdJwOdfhjKsY5gRUZpiwZNipEOuYJFYKGS62
OjVonY/0w7jHis2tSUfMy/q9sCqGuxBQKUGs8SDITb9GTTwxrP3mWuBvW7Zc2CFpp7U6PvNW/bX+
cFw+d/SP8Sb/3cozp1+G9Bb5f7pRFv9YWecUEsbRpXGP7XY5qhoXECBRFIldLPxca/mp5nR74irI
5Qjdb2gMgEk285PVrvvf2dktS0pqg/OsTXS3RHfxGXY9HKMR3lQjfzdulEGi4GxKjF8A+ni5sPEx
PTsmiQ73sx6eMaB4t5ACy+Tl+bqkGBzwLR3mkqGrw6KYsZSJDAA2tetM753rEPhcadT6mvOJ0OuO
13nNnGo2mRwYhSXCY4RNJJq2VhEmLRPkVdY0VVvtsQS/kPWic44YRtDRdG0Tx1XHpCX9qKhrdJ+6
qT9lJjsJBKIPeMQIPtMalq7cS+1AvpQQxXAe5HzUiIu7j3ROMlRae9W2yZ0Tzpz2Bpe+4xB5ztjN
22qpDm1u4prPe+pywfO+61tGPZPVshJPMVYqBZAeO6UesO7NrgYdYVhp+//P5iz7pJ+f5/rzL3+8
fRTMFHm42uS9/+PfPr9+6fjxlz/4NlvOv2JzPiUZY7z/w2/5G5bT/dMzPBQulsbay7EtsJfTZ9f/
5Q/X/VNDMmZrHtsD3dRs4z+wnO6fMDwh5WgMcgwaN35TVw19/Jc/DOdPtHHS8jTLtGzLlH988VSj
z+qf+Kr/8fN/K4figaFb3/GPMVfo5j9COQ3NtFzHMKRNXJvufkE7399IUYz4z/X/MTpsBMwOS7/F
JHpjdjozTw9V4byk70x6nA0Ix8GXvL2oBgXHbUOt75E3RMY8dVxhHrQyecfspu4t8pRio3rNiRne
hnr6Xo2MrpTG+gb1Iw6axfdi89a70XuCo8pS1bzJHMLQ5UIMYWFXLEBMgtsi9Yin/tYYTQEiqz4b
2MvNqSbjp72LNDfEJ4+CnmkmeFy0OhvhEVI2EH6Ht0drELFRCLHVYVozQ0fTop4SEqXtuOpgnYXN
WNap7qRmwBCqWAw/rJBjZ93aaBe4UkfXPfRlOz/bnDt7sseBJtSqPdmRs8YWYf4dlGE8T6ivkD/p
IYJNQG4kzAybxKmBIsuYiyZP5LFaMrnVYvkjqRGZR6b3XpAleBpl+ax5qK0IsGgvLvP7/VKKH44+
3QnDZMjoOtaRy9bwJfbRY6hVXVD0kpSi0bhvXNc6EJRIFqATncPKfJViGm79lOGKK0LYMXPIxFmH
gmV077PbIuNLtYeolCkpZ+WMf0ghLQiN8oJ3mc7CG34DtH4n/44gH81KUZxzfYkuRaUuip0VSgVf
28nulK2twh2gFQQF+r0dPk2G800rs5KoMipuoEPQxUnoCwiXiHxpQlIc2MZuBQP4UzvlwxP+X3be
aWtA5tCmXdUt71LW7aEncXuT63nuE7FDOq1GpvTEpuCwiL66I79lOEb2aH1MKveudVyYAXmkmK3n
ctjndqR2sWLYLhoz4S4pfohQyJ1X1dZrOfEggftZyD2bKdyiCj91XpeP/IM8rLfYSVHS8xktVZf7
4aJ392SNdM8UNyv0g2iGWGM8GWE0LCstf2rMxvT1CuqLVtriFo2p2tlm2BxlNsxn6gCGPKyH9/OI
2nEYh/Ke5L2n2IpQFtWRerHirgp02Il+Ar2TUkC1l6WGNTQxTeq8MrwlOtIUMySETov0hp2kpp1F
ZNLKlqK5xky+DnI2mqdUQgRsqKh8XNzdJnMVlEAG8mgB6/S74+Z07M743FrMeu1cP0+ipDYr3Ju9
mL+rsF2ZZX16D1my2+b6lO/iuHZfYNr1PnHblZ9i7/FnA0AQzDHsdkXCXMSVt8IeoYI0LG6nlhSK
ouHtrqd+26qw2vbW1F1waf/OWiM+eEBtKWnL3p+IvUfU0jv7JpnEtluAyvVd9oyo/NeMBGwLrYlL
DjvtS6M3LVmvdDS9hhCR41GRtjgS9OQ5wzEJK3IwgHL4Zk/wF6YEaBJtlICJ65l/9L1AQJtowzn0
TMLBx/mX0xBVwACNgWorHujrVUBJjSEcIuBYw2fRC5OM37k3fccVMz0Z59Xs2MyaGjbY5QAwr6OQ
p/JiiI9EYr4gVztoGS7pLIFEhJIu9i3bCB+gxtc7lSeAaMz+spgAvbqWpiKL9Rgd1RhREWNeySHe
BAsrQ583NzqF5sAcuEmdpwpd+o7DiARitC97D5usXxqKdqtss13k9lfBdgkRQ/SjaYAsMA9oNgs7
QzBfrBcnR8ltyn5zDzhc39t1BsO+4GjD5ChJREJJR09NBc/3kuJsqs/jQOjNKAcYup62QKk1f6V1
LbHZVpFvmk3HiJKP0QPqy0TfkzdWr3w5nX7MFC6o8gE9X6d3j3nTnsHFvtml8+lkymPEjwIz60kb
ls507FtBqxkDiazk+AwQJ76KcOmOHu0wxaGmLv9w//7tlvunW83S/vWt5q2//g+3WpcIu5XkvR/a
hHmeSsPUj9PRwDJQ/YyMqeTVT9gF86wFSSnuVS3o/VSbbAbP/VCigJ615nn1PZsvuzLkPidRF3C0
eE8l4F57yS4c/QY4VPueSBa1M3Q6L8LL4cHJFJl+Oj/UWeIdtQH4a08pykMX+mz6Ixoxx9dkdGXl
SoWqFItwLfwtlukeGduPwlzst6kgfs7LYP3jFLZep7o+5y3i/mUZs50xY04am/ZDg9wKtE8oBlPo
WioP4UM2QlIAbbjLGUy+RM6oncJxBES5qHc1YdgxCtUydZcy0GabqXJd3o05r26nSeK8BJQ0gm3M
R7jxYJfSlmzvTpqP1SSUD7eB8FWdGc/Y/14kkfZeORJNN2bs0+rT6CV4JN0lu7mN131Dv4Oqnw3W
DunVK/lx72numVdrlLOfV9AHxwJO5Ixa9NVMZfSLEC7oSE3Caq8fZe/H+pJfo7bM+dR41jJa8a3Z
6tEWrBqP/cTMsbNkCbXUtKExLV+yFGY0UgJ6HSMU6e4U/qCI2DF4Dha8GizHFNDPJEy3o8SN05Ca
tp2U/KlbYRqYkJuJE6QblSp7EyUitaJkVTxoqsCvkxIeIAw2DobjrAa5kbGiRUaLRw43ONCDKIk+
LfIB0Ck+7y1MLnEtWVEEuUiMp9BpKzwWjjzzzOng96zPvAPlwR8zXq20V4dJtwF3O9Uvx62AdTK0
IChWg+zmmC+jbT45U/jaeM4YGI5rn1KPodLUR69953E+9IAOOFkkLQ6rH6xs5GAFlU5TC0yJ+W06
yF0ftSmZLpAk3cSRL5knbEAxCGCYR7AoTpZVVAGjAi0hAC1GT2k3qYsuUPVj4X92HV5fxlIJ39Pp
ha1nis6huLAAYcgsGtQNXAfTei+YQ/XdA5QAWVXBsuHOiCY0nHOYO5dhnY3xkAW6g2Y1c/g29xoS
sfXawSWBwX29ipyQmg2VaX1AU8KMbb2tksH5zc8eHWwA7KeOFncahyDiZW65fEY0MNntqz4CUi05
i11n6c6aiVJEDh0mz9xxfNFCXUwaPXvql7o/ZOuFGq5X69Rr2Cr5N++0NGzO0wRStEmrYue6S3hL
dQZtMoyxWjvtpbHlGhm91L653uUYM9RLtN7vhiiewszCPTItKpgn0MOGKtBHcEMlsZzOM5H2BaGz
WUNud1lETyqCHluvFUWx1hb5WmVElBuOi0AtlVV7GNZaZGij/n6YLeiwQOPgKERhH0Rr6UJt4bE4
o5xJ18KmqiUjsMzWg2ItewAO2q9d7mCwoCYK1+IoWsukbC2Y2rV0akzg4tVaTqFUda+CDcgHrm8s
V/WUrEHU25BieDdWbMFs8kNwcwNyJP2cCxPcw8E0pvdhLeREj1K3XYs72Vr9U9oN5MpSdBNhTDrj
spaDnvQaqF0V0pe5Kh+0NC43ZovKExNdjpWTjTLx6lym8DIoNvHHjj77x2ZnrqVoS03qdmN6rcMU
Bgz1KjaJ30IQkMMLWF7atahN1/JWFBS6koqXIQrjFWrgBXeDT1r3lXQdZHPEioAhziA1m/a3mJk3
WMzkp90n5zTBOJ2oazPoGMYtThAmowcShgh/1l+qlqGobQP8Rm+XHQX2fUJgqNTDtWa3Kd7JPfiR
pfNKgKzbCxEy0/b/SQu+/6yub8Vn9z/X3I1/z9n4X//8U1I4/hbL4b/1b//0k+Cr930cPtv59tkB
M/t7g7n+l//dX/xbB/1fNNf4CGlg/0Xwxe0tfev6+K38x/76b7/rr/214/5pIOfwTBO6kScd6+/t
te39abrSMWxL0017zZ749/Zaan/qukFShmcTV2TI9Zf+3l7LPzXTZOho4UNjIWRZ/zf9Nckb7n8q
RXQUbFQ7BJPh4eVs/k+lSKXVSpQCqjAEOjC3jLTgAoWNHt0RgblnY9M9Q3JE5NpApEoZKMncTK5E
ovVVmT+1a2CbUR+wN6/4nfZNJsZyKgz2uUVk1vQYtMIzq4KASdkpJPWNMRSXe1R5TwUpbI+0i4gq
uCytjyHqx8D2GpjXdWb5DI/nTWh6vyzHCj801vKJYd0nfZFeJjOhzXBZJKSjjQoyWpaDl0Z3aNGN
IDI1cXKWNKjY7/rCszUfvyugkxLXcTSB/HGRLJ85ZViaYOfluNq7hU3LszTNLiSbndWDi46rx2MK
CrK6T8iwoElxWl9IE96ys1S3KWefNMfiuRTlckfI6y8XPt8uNNOEcpdkm3lY2h/iGtt7eOLWHbIJ
dgOxTcksSxylMPHvMQhnWxzlxi+dBIhqpRWRFKS2VesCtXIV9jdQlX5v4TGcmM3fZ64WUlHR1xij
82AJ+ZNFtOVjMqbhJWPqooVseTGg9oeenV6vyuWDgNubHZJbbKpCP1XElsVuQxBdp35Kkq02zDyL
bxj5B6o1tMMlt50FXoEh33QysRg42WSes0T7pfXkbCfYc5H79T8iE2Y/UjQyBSJE9QqctjFF4ZHn
nGWPNBgw6kN8XzvoPxzQQPjt+cPqwk2/c6d1gXsCuZhfUo/tvN1WMFKr5ldtah/LEhUbrVkD3tAa
ZWulOHlvIgGWHtX2ptQp0u/SNkSEiLAd1SWMF2P6uWJuzyQ0Q9QlULKUkx+DyzVYZLpp8TwLrE/m
uvIsHy3c+cGsH4YR4aEzvOpR0+1RQANXvhcqN/wEuoCiiN1nSXOa4+k1xh966E1KJSAp0ItWgx6y
kGaKd2lt/5hsEZ3qGEEKlK1VG2a9kJL+BLmt84cJHarKyvS+9EgR43tHiSZnUhXUSmfpXGL36rk4
FC47hA7NQOfhODXgJ8P52S78Hc9fP7SLdUQCuIAos7z72FbcUGtu30TkZBABbj7j/XlFjV5xf+bR
RYYrNgHD6q2Yja1Vi+9OkUzf1sSEiI3SnYiQwzVFfNdrHwiuAfF3qEs8UySnym4GvzCztwyyyK/E
7d+BJaFWKxis6z3Kg2qy7W0HiZYlr2Peuqa0bsUQvsg0RucbW9ZlljPoi3EuL3mVB0nkxLd4XB7i
sYwv9vwzr7xrC+rtB47K+ppkR9bwq9hs/kz75KXvqvkxkfoL4Tv1CwTTrbkoImQMY9rX5Txy0XoP
JkPBS1X32gaq6CvTwvxeOk1+ry8YBMKOGmjmelUqHx4TcJUk3z6KDumzR1bGrsN5YUpSpubces2i
pTrnYV2ddZg5Br7QXayxBK81a3rMewY/xG6VQy7ey1lUW8seWTwPPbtx3GC4D7plm5ZjiYC7OVlD
nT0YQ5g+fP0vNDBQ13OKhK//LzbG8WrkrLLKhMkLtiuueyxPZ1sYwcQR8KYGAiFNx/juGv2LXTik
RGC4YuE9RVvXI2KzjpZyO6EnclpI4lM2WFt3MZ8ydi/nHibeNoys6Zp9r+LS2s41OvXKq38RGbMC
KBa0Ocsaj2WTMZaQlCN4c1FLO9ZFr2/LAtYDS+W8S3PcyF69RnE1BDcmlDelUUF0bPUrm6wjcMP5
mXP+Q3bi2PYS8npo4QkeDYKRTLiMRpaz7ghDfRfmtX79+mHRFv1aubH09ckmgnpUO0JWx82Y2XLn
tteWuc2pXUy+vJYnWzXwXJvZhCzK1gx/ZZwgXV/YU6VG2p5IySsO2S8jyfaT66r7YSQQt2wrksjB
N8Y+Ob3wmYlV2Y9pf2C+7O6p92irY4i+sqGFQM7M0I9tULAeZDzNWETQ4S523+8b15zPI3m4mzzq
h32NOQ/0XgjlfDUaRdHgHiKG0UVSgX9IEe2JFAMxpuGtBjCj0TxS6hCYBLBYOQiaoAYHF/TDVN47
MCtUUf5SSYyUaVnTMAWMEScR/WPDH7HJW/IgXOVdxwbrWYplY90QYk/pYfop56g09DUSV7QvbZQi
xkoWtEva7DWqgQkUUzXTS0FxL/TPEfIHJHu7+G10+aQYdQEPhcqzb4ALgloDILc0T4hOjWeSYtFr
tXoa5Aw8t/ZcaedKOhiHCHUtWKHtC0/ssiTmuc8GkMQsKbeSxTzRGvJdun5qdHdmG0V7/O4c9gVu
fNF8N1oLlnMFG26DqQZP0IqIbgyEek15MEfDOZsKCrvOWdc3Q3/39cNQm/1dGBn5xQKVuKLTGMQw
j7PDo7voYCLy6XdlAtWJBif+NekN7IuqQ27dktFTZNhdgDocxxAxsdmZl9woCK8vcnObqxEFfkNc
A8L3AzewtQ8Ho3xS9D1QeNvpI+LLp12yn3W3eMhQAT4WvAaiTZcLz0+xNwuQ7kkh8j00Vp5nnWlh
mSfoXoW45HKOKLLzvSs9YpdtiROG4zPorSi/s6j7MWEgpyAHgDtWWeJEyHbpq5idI6dZcTf2SAOK
rvlldwhckzgaj44RfqTFoO7yNLmLke35zmhQyqTN1e4nO8AwxekOUY+rz9tAWvC2ITjBHSKXt0Sf
QSNMpbygOOSow5KPc2FgNVjjfPC+DaYnHqoZUow7dE+WMM5DzV8ATid9RFoOOAMWF2pZfsq6xbt1
QMvOzdTtUdacBQztlzBJgf8uAgHrAIJlFtG3CgPdKc66kzFjNMY/ITbCVc91NiJxehyJ8gisyOBO
Hm1uuMmHhdh+S4AD9wBzTOcdqNuwh1JCxkWNJIaz4efsQGWeNO0XedKfeltf+eYiUPAiPYgQMDKm
2GWiwMHQoM03BC7YAnJtglx8MwzmMRNMIsIVI5FaRfLUtkA1c2aWKsGSMc4/rBRnjWtOxT7GK8RZ
1T17ZYKJGFnPdyN2zlWce3u4cRrsNvuISs76pa+bn8YSzdGdiWMIwX5s4NNAa/Qa69G0nuhP33Jy
ze4BpBoEEAUEWX8HfIJralD3dtgmx1h8n0sn27kiPoboD9oxn4KFtSuxtWNAH8rbheJ9yklRgm8K
lCpBUQF6BHybq5F446YtqGn9UwqDxc5Yfc9q+5COWNxwKxwoffE/QrG3zSU72Un3KZV9w188vXbO
OzAFNlJRTeCcppCaoQC9o43NkD6OP2cGfFwohFh27Bc6gm1N5ge8HxNpBBoUjt5rOZq7nzXZBpCB
1HcgdMzsQjSs2szedzGZK0Omje3k6CGM8mWVIPpu2QCAiDkQLuZkDRfE+lULhnaI/KIPali08/VI
0pt8TpG8Ee9Lr1EhTyhHfrDcCGiunF4A9ZsPmJE+DGty97lTiotXaeGlSJ6rao2O1qFBmy2j8kUi
OlpgLiPiSfIdcaGP8xS12wo8FSCqod0108S10jnsZlw13HO3v4wA2/fJoj10TDYxtE8brLLyyHRJ
+fNy0xJpXClbyOJNvcTv2Dn6VuyNJznb2qmEc0jsNIrPTr11xg98ZQtSogqVliD4YylbNuCWcYPT
5xy1LH8EeYUXtqdGbjEh40sm+NXEu6OvhZ/erJIory/3XAqwx8aTloPypvjIAxHV2Dzd2Lsr2s/C
atTJGYBrcL+dlN4+5wtMucadSr9t7eaOaci3itHNkcFQs2kruz2nTnwZatiUYMwZi8g2vMu99Nkd
4pAT2tNOBqN3T32OKu4vhWcRd405Mhj13Dp18kubUkIzxoic662xxfZNth9NiRvWF610nuulpRYn
JGlLVBwjU+W8aNnkWwpRySSHXT/1zxWGGnAjtSCpCdnI0CexD+3kvlSJ2gnFQki5IqL4cpAbWiN8
BGfpYHigyB7ap9koQABF9bkoQUPlJaZ7Yk2Xey2eiM+e1NGc5V1WRviWBS4SRaOzL9DjXk3AUEcn
/HTmHJidVM9Ruwccwi6oxmI89MxeWtAtBy8xb+naHETGmD9lAGVgxyAFZ3SKusuBPV1UYoErCbxZ
eqzFPNOQbHvn7um1kKNHtMOIbWDR5B0Q6wMbhddpatu7pS1+VqlVBouprwvM7ppVhrqOZJYSHeQy
6i61lxb+W5OCvAqhTpiVa/tVqXIKqhXTiNwtTWN2zKTvblqWtziwOdOcacbu71IkURCPdzGPVUo/
fewXg7M0tbEJMtinaKgEEnfFX8ApsQUl69JSv7pT+h5G8XwboIQGCZAFlOFMpEZD6FSAKXhb8gzC
QaVBptvabY12SIvsKaxG81vOPRCE1QwgL3Z9szYTAjOweva2hZi66Yjp4X3ZGQLUSovWn5eQbpJR
LVZtPR2Pw2DNz83ovMREAAcLeR/onbCw9gtCIF6w7Fxa0xsiQdIFBgLH9GYy78SYgD1h/uhHXt7v
kBCoPRuh+VxMgjcHsc2e2QFa3X4y9rBZL4UYQL7g0ttjvKw2MDB2Nmr8zV+fEg2l2yK0owapfVoA
li9l9l5bN1ygDzCMp1upN3S5pH+xqIK4tNiORhwySZ5LyVPStiLIVPiWeoDgE2eGVECiOPc4Wl3O
pGuWtKOfi9ggM3uluSCqBYgA6CkzPq3WeO2nCPnebJffU2hvKXWeN9fjyUMLi8mrWxFvxWrQvptJ
ftn1XfJIWiLMGkN/7gw9O4HnviNW7XeDGJyXFQOKzkO6YcN26US65kkP7Cw5eBKHLjCrGDvnJUCL
CNgRhoMsRFeEyYEShKd2nMhnQ9XF1uRsiBxZbOu+t2735HQ1D7/2XuOxDsilY32jMS9GTTAxiMa8
zBOjHD0+DJX9Ate599FhsAuokS33hf1uVznlicutENLm7lfcb0myjV8iEj6JSp4XvDeoLzfdQRvN
a8TEN8Vd5BnTLRQErA3ed73TXxoK3n2+wlxN1eONjg+t1Inam28IVZdTzxrszPzpZc092OW9/qN3
4dY2bNBRKA18OSNFCoooStryfky0w5wC2JpL79Ho+uGA6sOPFnkglbREc4eXIas09zwTjUD/nIxP
LNXxJhM4nehN8pqaPK7YPI6RYeSEgM8EldiOupSVwdQgfUm0tSY3Bib20EAtpKTk1BOJ5XmYuprR
O6RU2KfuZCEW2NNT10FeGzgMa+SU3syunYXvoTSmb944yl1JonvLEdQsuKJ6NONZXj0VnQ0uYgEC
iwpPmgaJokn0jgnlbZobLWDVcBY2iIvCXjQ/LB8aq2FeEXfxg8luziYVwfeA+290u1rJ7D3qtdkY
L1jmV5j6TRmpcyddhG6V7k5YVBJxXOmINZte32ZLxmHG/VraGFymll4kZNSIhK5lBKLbcVAy/H9C
5E4UCKDU/TDWSMMj7UA/Kt+FicjQK1HjAuuVezAIUCuVJ0jf6TLUkcWd1bp4kJZGnQ2WSVsxLx2/
dbgk9qztFFuiwCkiuTO6FcbhCP0gEL6WjZehgOGwEe647HqrPpoD2YMZaS9UVy1EwiFam3agglhw
tbG0nkbcDouuMaqM5o/OGZrDZOFdMwroEVikkXPMOLbJNIkfSMgYt4wlNw05lfcs9BkJlRy5LuIc
Mh/Ba4YOc8MQG3swo/4r3sLIRoNOzuduQflTdw1Jc+CWxGDcKoOIR0sOvKIWTVgfR/ZGVjIDa599
pkRTnQw+rlvsqgeGdvV9zEjnWS+gqkbzC7K9ahf2URyYyMrX3BObBfjYH7Fc3hsTghyLUQoUzeQZ
SJOmhfHn+L+JOo/luJF2iT4RImAKbtuN9oZtaERuEKQMvC0U3NP/B7O4d8MYTcxILRKo+kzmSbft
V45Zimccp+TE1HMwAeYlZUWNt/JjzJ35aTrjkwSVrqu8Z816a2SScfBibcMWhHRVm5a8Lrpsg3ye
kgfxz6GpIS6WGcmLFiPEXFkOUKF0Ed8iFoVQKarceNYm5i4uRIIMy0Xank3jRU7WsPeVQ4I9YRWa
NJKNTAFwc9DIKrvPIc7geq4OMxnqju6Aeub+3M5x/wJcaUC+DqUWGiWqL9/ut0RDeaDzmZAY4x96
x52elb+roZ+uFqVe5OIECSOcXu5kzus8aVirdXAfG3OdFxhHQgV4jBLuVscjgQc4U0XlIIDV3sRk
3OG9aCi88A8tIY/mvjUrYE4NFv/UNr/ismFgZ6V7mt57R7ocQlk2eNkE1hbb9WvDQ65QDbGNYhnm
WaQ1qepsuBwG3ZhlK82IMM5iPdtEVnKyESAPI6b7qk0B9hHropz+qReYjxwWZNQWTn3JZsJz8cNj
rS6Yf9jdGjsKkh3PpdJ6F76jCHRImMXgC9UdBsis8g8zhvc2zYhNmJvthHAWJo9sd+BG+Giut2+G
wmcRG37ziOwjyhIOXjJ7zMFAUEr6dBjhaLHLxfXgiJsAr3FSo9cBz/R34zCae1y9G70leq41nc0Y
MftNcZdde9xHwAmNm1os2y0oThGjkIldRATcqwyUCbwqwmPnNm8m/NmgN0GlhkRMUSN1y7WKtEVm
a19v3+vh2vuy2IaO+0/V0UeFVpen1WZIfEhqGrY8N7WNJGeTnQMcf3wA6XbEaQpgK4RNjm/B5ICY
LTYQWR9MTDPiJi5WhS5+W7my93FEH5g4fVCqeItUzdlotkFMUWGj8y75L5UFzhMt01aR93UfDOsw
aTdh2ePew14BXuxT9uzkG8v5qoqi3YUoH1d6PIFnd+Mlj4lQsiRdsPOm+4t4jx8A+x3QH50Yxl4h
76/Dz8ircWAjNlpX0mrWmQ/MrNCanRVVJPI6+Z6S4E+eNzAwLLsJVOJdkzn5g50NIIkeboUp/mQ/
jujuGfepbiVM30z/LySeBwAGxo0ZWU9s4pnURQRjLNqwyn2pyvC7VcaqZ2kUgMntAkOS6aAVtDpy
QNZuAFxOOlbmqG/ioGwvIwk+rui9VQMYjhIHzi/T9J5pOquiqWJUynxMvkvZENEgEDRoubmNEjff
DTqI/1wbTkK3vH02dA8hTiFL4Q1FIu0u41TikDNMkEzfckjWekQWhsvUPG6Q6/GUce98D5aFwUU5
GO0xp8wuicBkCd1V7f1Tw2Bu2rRClpDAVMgNZ+O/tkkLwWrAYgIXW/f9yxANa1PY20k48IhlfqnQ
Iey0efzL6O6QSTgsBboI04b/WNqKXMxa7pJBkHym+JKydIqS94ZoKWYDRbWPNKZeVY6ZLvnWmGtP
hp2f0BfctB45QuWLOqCK+eHnD4D1kkwi20SoOASz1JXTtTPwcveTrvdd0fBKhyetGrt6EykiiPWe
gkPyQhRXE0ord16mghG25lpq0XrQgHCGlblYz4cGiznz+tnApkczuHK8hV858j6Y1qfs/AKT0q8w
qjjRrUKtsoFUVQrjvep4gOBUKQ5Rs9o5wmRimY17rdbdNQAH/m7IjHhyOdFKy3/LGvMfbN6V74bA
/1GCew1iU0fYGwRku8oKB9Yd6CY0qyAIruz3fQ4GbYkrL8BWpwnc4h5OS4AyhpxMKz3Cf7zroJHI
NYcfOSFAHCycJRXeCj5Cvg5FOW2dPsswdjLJHDF3AWsFC4u4aU04C9byot+HwuVDSBtZJXnxCNIY
HZSQraE5RFAAvAUlZ3m7wWZBPnX81cmLHzp2kHXl3meNhi5UPJ4DCIyyTR/5WK7DNP1jMu5sBvI9
VDcgRVs+ToWbo3wpi/4hB/MfLtg/fgF9unNSmGekqyR292MD1tL62OUBosNxNfFFqRydPImZ0JwJ
hm9DWAgef4uUjIJs0t6QJugq/INb4NNmidH5+h89mbrVNJNwVRUUI4JF7JoHjNs4h8ARsoW0fHpn
G20qzs2bN4NZarPmOYdA0GY3ORqJuBspP6IxHl9Kk8koIT/8Rqb23jv+qz82F1HzLYhq/5AUjDen
FDUrmZNfrE8eXuLve4Red1fPZuK7DHufG+mlrsZ+M0vmgNBmtwqV59rS/CetMz3uNP0WbfvWDj6E
weVTkjftTIm3IkVpDefoRHQmwd9ms7JHQVA2wQ14MQOcU8fF4Jj0fINFR5fSyPCNZY7c9F1BWKCv
Aiq64VKNuy6nxIFt1sM28LfIRUgRfmXtvR/zq6gI0psklitmaISnDCvhjzLwh+kt05J7W1vXRpO/
YsPo1lHenyNJNy2yaoBEYT1IkAFEXDENUvhx4mXw4kRkNqsyvcR6ffIFRQVqjgvm0lGTRKBpsrza
Y4kc5JROvNO2N31kdluSVFxwNSaRgVnCNy4O5pOuaZI7yB2mIye/j+ZTEvXRDn/w39qLhxuv/G+0
+QuMTPwpHahMpS/2xQR0SAeCfFSdTW/jFSujBbbZjUh3NfLNP+P6T2mkMXG+9UyjbG2UHbcH1837
Y6vbf1jsfEiTFAN2xPVHjrKGRgO1dUGxWKfCDhIqBcLmQtgsyn+ta+o5wzORYC8M2AlIa1AYMjrO
I0393JjgwunfUZgEGUwPdn+Zt9fumW3odPU4RVrq7nbQEOvUtglGCjSUg3Cl88KLlRALyDItIZpJ
UeowdouNoSXq08MZyHw8/9MbDZ12JJzLhaznYtNMjbjkbVgH0lZ/+T7ULwgQOmCK9nxiykZyewcz
wauAYzAZYZQirdwL4nBA4TBJ/+BS5ku5PG6obWTO4t21WvDSUCnWHT4e4Bu9tc6Ewvot/xKLvNVK
83swmCd3M1KgkPjD8KL/kxMmbASabgYZxmi7X8kYH8fw3caxwxJ/YxgrOp6h/PJztWkbDAUesKdV
2amTLdnHpdI4xoiMwdUoplqfqKQNFEMO56EbVIMJ5YkhqTXoP04GN4e2mRCtMWYRc0FC+qa1bMTb
gvTg3GWXlPThGWrIP6dpLzphAkBmqHoUK24w83h0FUKzZuR6ksdC5vEpMpx3DgfA2Yq1lV9ektkj
XJnaPABCiR9LRURC6/98643I4X9ixO3qhcXyKS8kP+KBvDBG+kAGtRV5Goi5xotExFpqYF933Ac5
pVjSbZj49pSBaPa4oySzQBIIY23aeP1TfZPxi9rYsKhP/Zq/uz/0+5oFNdqX5NTUMZ57D8O4GwuI
ruj8sN83+74eHq3uRUdlNr9oyuMLmNHqkBj1OR4wCA5U9gf0DuZd75p9OtspIA5AW9a/yWUAlsd4
oDylkWAFX5Fs2yU8iyuHxDbbOUvsGuuMreJG5x/auu4fXciWNpXjUzIcPM8aeaYQ9RaCrUBKLCgJ
qX7OY19MoI0cd2vZMON8AZ99CE12dk0DdhbMoFEhcnMM/BIDqz0c/vUMh0t8CYQFJyQA4VZf6i20
/nIzMREDVpMdC5FoFzEcSZY49zxfp444kVNnReYJG8XOLSt3H6Z1fNeYmmSoFLe8bdzzPpprA8Hg
Q7Rfvs+WsrNLQvGkeDescjilTbewHX2XoZDmHA2HXR7K/WtIWNPazFtQ/qmcNjGee/bn5FFWzENq
c9iTj0J2e9iKlUfk6wryHjfzWMCegE8e+KLkNC/ANDY2dPAoHOls1F9MadY1gkuBk4K50SDZatD5
sVBjeArnz9jGKN7JooEq6DdWv64NQD4GAyQcqHN/wFpngjuQWEGXoXae2zu9yi4dQejmNKjrf/jY
wWW1LLlj0ZaGzxIj5N51RzKYwdfvSGaxw4peBK28a6bd2WYPBWNTOzP2+Gqz3GQS6gE9OKNjad4K
+WvmTfWYUNfsoa+lnv2EGUNe2+YVJdiK2KP2q4bhsyNKQ9KdxcNrmSO8UdamafW3Urd/z/gk6J7S
d5OEMNaCYESZydsohslL5TrmfRyr7KWMpvneMcFeicipT2KegHLMZg9nCgC4N0PErks7upI1dCpT
pKFwOJpdOJMqYBkmAFCYBa9D5J5jBJKajugfxUCF/ZZsotSudWxTBULyjvJtlY0lWouQy7Wmvg9y
UKOQhblNtImgtw5ZBDQiVt74AshQjF65sPBTYGiY+zF6Heft0Pl/NADA22iOnB2RF+IwtyZLEWAI
GD6E9oF66kWq0t4vBMYKJ+LW6iZJSEILcpR1JyN/d+e4BBgzjW5WVUhsSoS8bK1rVNWp3zzLqjdo
JWm05674yiKsP72Mtn6JUTEHm5cpzOYYY/K9Zui3QvgRQVgwVFMiw4Nq0l4smUVvGlZyanM7kKqy
7qbeXCceR1iJOemGOmOuKa7UNlFMe2phn2QCmiTllFzp3eigulyBP+Ww9FsNYybM2QV8XSGchVDZ
H4TeYvLsHWh3kcDhYCC8ZCn27o5uuJLk7LwQmbzSDbd6b8s7A+Kr7tQ5a6IzGrj5m/Cqo+uH6lCT
EbXBd8wMG5LjJhSFRsWSfKTOzHwc+Qw7ZJY7vMfboRinh+Gk1MBEcnL+m7vejggbZyG3FO/taQl6
qBhD+irLD4ZG1z7znwN4X+4ap66gfjmFBS16EuTw6IC//X43VF+eWgAlyypZXJTdHXy4xVf2m8Ue
E22+Nn3Wo/my1u8cpEVx/KuHJffSJEvjVZno3CWQ1bGiXWzMaIdhPVt30aQ2eenwfW2g60pgQ5pG
J5vx/dknVgXvwEjzQ+watH3k0klbOOchhzEH9G2R/RNLXbD3cyMaXkf/GEsY/XmNT64SjdgbdX6y
yCm7Yk8jbLWZMphjDbl6Ij3wdkHiKJBA2Ej29c6ccHjk9h7Wbn+VIIsSZT2zpD7O5dz+I2WTarHR
AHwNL4pAuXMcZ3/yUYcGqjsnNmr6hphMJvJprU7/fYnn5FkJbhaJTIHbHEUj7JI+OrLCwT8xhAeK
8wji0PzXst29npTxZ9wUH5B4vPNcTeeRoTGB0daX27bhr25i9iciAqtnVpcRtK8tDhd9zSXmoOKH
2wBz4JUhdL3x27neqZkiEmyLt0pU3V49mr8XMPwnI2U7UZfDS1J6P/CB6nvufNU9SdEDOE8mkHp1
VDHjnNr0UC1U4a3vvbNjDtoBX+JLPTP0DXWURL0kjBd3QmC6vB5Fu8081sHEM4SHdO5ioCt6iqaa
J8lFaMMsbknwYid3LecHAVTWm4uqzYmWeIlGf2ny/E2zqvk4m/K1cUa5q7teopP78NhXrfOJJwgm
RXkpaupiFJYelnBsFVaN+tyP1M2MQwB5P23TzM9w6vQ1ORkENXGIsMEj9pqB0MlLnasNhGmvfDuI
dKKThedkL//9U1ma+tUsWArY2ZU1NsC0snc3VoeSv69h2Btud5yioQg4W6pVk6th52qqO7MMm4O4
9cgCHsxxYw6L9yjFokSTN9+tkwV5PPWz+O2/L7D74iQet+E4WPAHf5HTM38iiWz2JDzFW2V4NlDU
yt8oP3PvZm8amwbsHgwmfmkVKUzSMP7DuobM5NH86nHeBKSpoBesupLANOJnTKd9Gmgh1kbBie2Z
bF7myj8ytSyfSTy/5q1XPd2czg0f2SsK13LnGEW/Q3BZvNRd9Y/M1oIL+lwNat4SK1muUz5xZRXW
MQ7dYv93Zt/8dOw8I2nW+upTcEkIdNg32PuOo/TsmjK+JCEX/egmNxRXeIkU+TR6wSJJt3sovu1L
6PHji1XZP9Rc3dq2cfbGCoW9Hm/5w1EmYR8JnBqLRRkv4BOvDdfoiaazYp+8ygVgedjaSOt5Hddh
bvRHFKQhkFmYTRjQw/4p3FCC2wP14ULVOfdp1sL7aX8qh+F6mzvaDl7AuCVk03K5znwtDTeA/61H
OQ2HWm9/wkj/EjjjVtXMXtmIW5KJcmYg+VBvUwczBqoqdxdj4kNnjIOEmQkXL6FlZtGeK6/FM0HD
yvwt2ja5CVuDIWXa6O8WUEQmGrp30BbThtGinMwiYaBchHamYbrAgPDTS8jvVsf0Ki7k1zQRvkgr
z/oD3jcD1d49FYijDk5uHbSkTgKts5HYpuJnjqV5kZqaVh/ZetaxUpR13Z3U0OOwRMoZ02ozkbdc
mZ6bQbcC7jOinBqmuhVxuaTBiJPkeDzLTofYUHNa9wZknc7/8G2DCANrwv04qdN8J/98bbZjdXU8
VW1nkNTbLrTRIebGeJtM47dVAhawJJcGOpOz5nQ3EpFR5Xms/lFlsrViGUbaXGG8xAhk9c55VqFb
bctBTZta6R9R6EwH10FHuBQqk97zRSA3koAhC9fpGDUNpAlPKZZkzy+DCMChxVJna1gwVlheENUV
FwZIHTc6SEeDKRmacdDaWhnUNnMfTeScKqo4dMxqa8+tnqYXoWOshj3Mfphug51dxCfBfO2ubKJy
19Oan7v/+xIBDdkwh7DWUnyWY2Y+mASUR47UclV0fQem4gQBzgBLb37U6mrZFAFR20aHgf9FYl7M
JpJKe+lsEYi524oUZYxC4c7pp3Ff5qUfxE5ONuzy0OhhmL630UhIuTqUKumoX9yC/TL0tjBfyG92
vm0LTubG8M61lR36WvmQgTJo7iyaTnEDL0vPJ/QZhm5tm4qKdpSGd23VRCh5LmRAHU+e6JIoF/UF
ZhGS0kCbVTxtCWwrGbiPoRoov+aK27JM/toyZN4x9adqkWD0SluaHslAo+1jFeiTYhjMIuXYkmOI
6ACBNgyt2Vvj5M/Prpfk56kyCKKIZz/e+vTZlFQkUaT99DuKB2L3BCKsllfj+N8v//sn2xw/lfS8
zf//q6qP/paTRBZVOMMxsdqb039GCJ8OsxjyzeJEklrPuGGGXT9XLF9DmWycKKkRUoEsHwz3blfu
NpRp+ZLHOCGdQRRPlZF7WdgLGtneMTQGwFvjS02ZVOT6uSpBLMqmfav9lLAi34Ed1OMlaN1fbsg+
gMXlGfBQerST4VqglVvpJnt1ZGBsMTDhuyCt0EDZ+hq8zGteeh5ncZsfiHT6QRrRIFU26he88biW
0jQwB8QebZjwJIc58iSoxhQAQAL10UaF5ZvhYTSNcFPKyAq8SlSPNCbos2+bf2RVfaQGUG/HHgmm
Y65ys+rfg7VYCiTlB2cGxb9MUNHWS64MBR0QTH4eNfwbqpgWbakGUZFa79SlkbmMYPyALfWLJwf9
phU5cewsNM6TZIYcJqfKx5khuJu2jIbr1ayS36ZNhdTM1i9hmzuhovnCrHcLV+GIiixCm8DvQYrh
weeWoZmdm6CVlb3JUHrcvWTA2RbmKuiWyi0F7xnorXHxujH/UAW+4L7okKZZWza7Fvj9gvM2dOxr
b3PEdjWkzXjcDGiKUavN7bGZtPqAXuEQhRZ0WwTDj6yRr3z7sAo2ljipKvc4gVD6RvOHbhfFJ8C1
9FCEJRWWht2908tnY4/wTtLFr67jlu768n3xr/UlVE4BfXA1d7rO1NEkWdYjwahnW88pMoYndvx/
GLPYm45QWcRtHLAqMoqrVnbz1gS4OzYwOashf3purW1SzyenIc7veWwabwjyjmbCrs0fgFsInBrN
NL8SUPc7LYQIqGWyjS+79yQsvucGegH13WlyyABoM2t6MM/oiEb+q/eKFHEvi/ajASAtmebxYTBO
ThhQnpk9qz0afQ740eFSCG/d6P802ZDc/eZ30qNfUVxT26bR7u30FUuiAofIafauf+1alNVuywI4
HDxtDVqk/2B0ZgesMGHPhup7umkNMsYBuTVQpfnAT5FEKNv7Gh1WsQxf164b5VfHN3+hpVmn4RPT
fbWRlnLWuUTMPg3hue4Xjxt/vtC75NZmNCUaIR+FhpJpLBrIgbUjUT1B0um1+TpIwtA1pX3Vlp6g
vSBWtyHg72Z7sMsMo9aI5s7h9ntJh8GWnAYbZOU9pYFYidmgOCtJoSAwtr4JNBC4UA0uLn6ywF2Z
4FF97IEnx9hj5Gs7zM7dZsZ9YAJNImfSOuukLL/pZvaMYHENognTnWa6RuwNRl2pF1SrxbbIPBlY
WhY/3DmBnauV6Y79QaHE/MHYmv27YDQ3JKGOBI0oP9trDMhYxJVrI4mRM9s3b0JPkNYakRLSjwED
ZuBaDdf5QRW2121UMqptH3Hke7ve/BSZ4W712bPfJ0tcSCdGFs9m4mXgAopw/u6bltSAwaPsrVC+
FjC9Aqr4f7njAmZKbNjngpy4vuzTfcr5yiXI72BKxYSf0EFrosGaork72Dbhf6ByL0ics0vskU0s
yLnj4eUEVVr0N9bIBjKt8BnRfa45POCfaNjExmj6bCYzesyWSHYtGb/r/37pTURERNRj8ONIDpn4
bq+QfkIPFp7/UN4ua3PxIgIdoBNek0freqC4l1+4TKPOLmy5udKZS9igSOGGGf4KcF4eaCNrapQZ
KOsZMIvACKmuuSuYnxYG7bYZo1G3BnSE5iRPjKXJtVHeacR9f+mXL4AyCL8uxleaAkZRqFN3pjJZ
28wH7CbGQ9queub1Ozc0UKd0cHdcUtkrSQDykERJsaZnr89OJ/7V7GqesEr6sOyfgxZ5DxSqUkO3
YImBS6hoGuBY+nRxhvKR2n55tnrg3AUqNMZXXYz4wYxY8GJ6nsCc7BzHPsd2ujDdENTCMPudpqo5
JekmHKGLWAYFMmDn5lQN/l+3S5kaRK0foGNBBGM9JsMwToqfORHX/gn2QrquxzQPjIL5lzk2T03r
aWrbZCtr55/htczhiu+YOMD1gpDYCrfed7gVqQ5K84AetMqJQ6ertNaTIxlnF+kcCPJwjpwB8Ctj
v9hrMRa90XouR9oXs991M3TkXYSoldwaYpA/T5+i+gaeMWMeSLpXEH79JvGgrqIK5lrFkP8g4Ic8
ZXJ5PQWSs/WPFoxPyG2RvqmbmkWf3VDsYZ3YlI4FIHwAYTGFykPulgVuWTfnKkZGY7UjuFffqBAZ
yZx4l/qhWd4Jmj2uiJxLqSysmTbKzgORah+h5S2SYKj/PhNoENZsU42i8H6lNH3rSecA45tFS00G
kYkegYbi20Ja9KFZAyiz+QstffWu62wiPTUScV54t1bntdUET7eYevHm5yMWYQea/uAxn7Jj+2YL
E5pBVTwy7zcEVP/pWQByImcYT//9spgB2vUZMkYnqZsgWZpBqo362TrEb1Gg9SIqUedbr21PA9ZG
rB9jJ740Seu/ZoOjjgbLSO7k8aLNKN/jGrcOsUQaCmwtChz2XSjGNAB0m7Zswz9dT9XYLDDFaB5+
phGmK16SI1hR40HUC+vI7tZKP3oLJVczoT+oFAh9z/oOSh+JXPacynPTK/eKlLtfo1zwbh1jxpXV
EIXRlZKgGZ5fkkxwW1BUR+zothHOGtaVbUfyICunLkv5ULmofxFVSVa0L1sukfmHkT9Jofq0V3bC
2iRRh5zch3Xu8pkg4bD2BfXitteEU90VyfCsEcpAHEQ/BvaaY5VSjlmSjeZzbvbmiK7LtHIjqJd5
oqoHgSfFFpio9Xw/KPfmFECDjZSYGjG7v0eJD8MMoU9vbNBMVzkodUWr9qtw82k3JLQETMzI6iso
dGISoWz825GdHCoyvDcpM6W2YQNpMe1Ss27cEw8coTdY6QG14sxSDS05aJNSJ8OgHKZvGbvEEhEK
sS5B8zXA6lAEEb1a5DMcv54uJ3Gb145NveDY2MUNbbYUhFZXunzYWnvkxkZpYxFFZQIId9CXVl2V
HaqBNx4CfhG4PSSLPGKLV3mkAGXKwyLaEG6Th+Eu9NRLTlbTTibWI2noMaiKfuymY9nhR+XWkvmn
2RULDJOpnt9reMDSvTll/wpilC9uX82bri6wBodZRzAveaH5sq6b4WZZ0ZsVFe62DPWHbpsJAuT8
DQ0WGkLUuMhSq72WNuErbKGdnDSxDYv8r04EGzpNGAoFoTs6hcoqHZc1RZYkSIKJFDNLTJ4CTRMr
032oehnEeGoJM81BeM8m6Sz5HCSZaZ7HL8/QRo4COAlS9f2m02oS6glZ4RnXVw5wCj9yiPEohzeL
b+xLPhnpIfaMrzr057XudOzgkjRQUforLD176/NjSojLwzREjHeEsPgFVacWqEzjR76k9dhGgEFH
vEnNwu8syYkYsKahIZ6D2RrUmbI+MPu++goHfqQFbdbcFNGeniJxVLUmGDXCDCdXZEqXl8HvYBXh
VgBcpuOuq6ud77nyiLzjG0FUQWmWtOxpnO+k0MtL1/PyUiLtKS498CFh+uNxUMP6AQvSCm01IjKF
I2z64JaK/B2MIEuFxtK/RmN8TY1lDyqp1NKy7fZY3n6F6laZan5TU/GvyhMeQYa7O8SwSOht/5Yu
vEBSZNa5B4Mtc23SSQdjq0sdH0Lm3TWyEg9dgoS4ZPFy8xjxpaXm7VXGlLXPyAxzx4fDQmhl9MYb
lzGrSoHTrFc6P81OW+cjM/R+BFpK3z/tzWI84wRHWuDM+2iA5uHAu1061DoIMRFviYGuiYob950J
V6OO7HdbtWfd4ArW2/zRMaPiVexJfut5T3Utujmt3Wwt7CnFhMgEtfjn2BlN0Kc5h0aZwr9+E6Ko
dqRAsQ9Zprg4jI605+bZ1bwZfwPveZRo9j4E9WqHCU1T0RxNrfb2ZefMZ1y98boPeUd9V5tOhHrO
pxFUPAK18jw7trZlgvyeu9EjJ6P72+n/qS42P0obQmmeWSvHGJcpgqatpEVgseVPPUwfLnsMSFeH
pOCVq1vj0UHdjhn6yyTA7RO0OioJ3YkuJuJXQDBsE8s0xbRRCoZ3NGl3i1UQXfZIylUV1/sII/i2
LFSCHpi4hMTq5jUdcBeCyyCfbHFKvvqoRPaVRVFR6gwnyw7dFbGNBQG6gLdByJndk0jY/uYnrs9E
Y7iZVmdc8ym7pY1ZUnz7xSsl5bZoFoipSt2VDQd8rReyPYi6uKQzJGrGUN9lOr4NTcqkq+yHs8iR
wxdAOOFYLbBtLJeO4664e8oVc29Gyh6DRdvRoDR7UbiZLPmcao/5wcS8ljXBOktFGAiWiGanX8K8
/e566z0aRREotqdgxTLrRRj1D1FZPqsutke62zIcwJPxmiUEXCs04rFGFK4f5/2VrF51dXrCFIvC
vyCXzpkow5VjqmOgq8UaNdzCvNtUfWlgab+38J5OFBZiXXBXoolGlWZ682sa296jQdBoAcg39ah+
aZY2EFfpJ/Irl6OZOoxQRGdFBk10FhaSLRktLNOm5lBzZbv1s5koxfjjv8/lxNCJylhH6BwRIYVp
DIzrbO6RQzu7MKHtK70SHa2GSR08HMwoKATJ2o+66DhEkKdce3wbO//c6ubD7FC+ZTV+kUr+cha7
eo2ZH12//qdZ7LTd7BBIMzbdAcjYqawNY+ebrbEfSK41ex9oslC3CLbR5b8vWNSBGSpXPs1T1Rgt
N0WY71RL0LdRht29mkwtwK9TvLQJXprBmOKD30JtmHtxmWDl4CmztGvmlb910Gon3S2eqd/neG2K
oyt4Hkbmmps+40/JkgoN7Fiu+s4zL4Wfk4DVJmf8KsaLw4N0mSz/qYcnhZPgSM7KkViPoAgr76i1
o3kHeZubuc/ndj20VMjjXdybwUjOKht1csRY6GFdGXo2mMgI1+E4s6URtgzAPDsEkcLgmb1irYxi
3hqO45HIUO9qZ3gDj6expWQpZLM1vmB638qISr+pn2RIFWRheuNb7J9Z6VWbyi8azlQY74zXN24a
m4R5pxWWBF5XHI7Lvj2niRPkc8B7NG0DQBNRs57doGKauzcIHYppB+101vnjfjR7zgN0k2F3HctS
fVYZ0aFGmd3ikaRIQ4Orxb+wBQl+oJZ+tVQ3YH/hxKHvi/daK9hQLSuQPsP8aeSVuEuXNZJsUmNT
JVMM/DimvG9DcIuL7KHJtK2Jcmtvdg2FSbNgsOLpXId5um8m71ak1ngqXIxGY7o0D+AkthyIZ8od
8saTWO0t0f6tG8nwbpHBxdMyFsZVve+7PeUMjpFq2nueY56j5hY6tdhZVLgwBTmKwjI6LQY3R0+y
U99/iDFPz17t/2gNwdKY43CpOhqVw7TIGvUq3jCDjxl6TWi8i3o38wjfG2R96F9iYy+JGikW4/9/
X6aJGVvJNvxQda2+ZbC5gDC95oimFhq/p6xdkYGfIpyNQhFfryhvc4W4t85wB3kVvI2wiEg+y+dX
TW9YLoTVHMDNxpdU+Hd/Miz2SCjTpsZ1n7jtfg+MP1dw0uQ9HQu+QJzACTm86u7v2SrG+whbNANV
fqxrihvXyTEr1lJs/a6F2d6F0Q6jzs4nMeq9srQ/ZcRGTc/saKVhX81ClQVZNccAqEpz0+fd61Rp
xsmvUeUCMJ4/rR5WgZ013DXt8BAmbzHqV/R/G9tPoj+mI+k0gQlzkKb8fiMib8TuzrXiBgVK7n6H
6Rw+8xCBOXGabEXFgc3Zp2p5xKvEF+9h1tqbnrpi5JrCKhrXz4TDsyiN60z+2cnCS++Pmf0/6s6k
N3Kj69J/pdF7uiPI4BCL3uScykwpNZSk0oYoqVSc55m/vh+W3Wi7bPjFt+jFBxiGjVIpB5IRce89
5zkwE13rVqhPrezyMdTxi23RyAt7pD8AFqz0Voblewa1Iw5eavgJCzTGWc1REm+gFeRPONwc7sWK
0BqvvDeq8jwpvz2BalgTZchmpLN+PcVtwqAiFqQw061i4e03IovdA5myJ/wramvPRr9rZulu/Thz
90Q8sNSiEsJNxlHTb7vyMTDXMmjftdXarCISwx/wKIx/5Xezy18957lBzbozivK9gge3yZXDlso+
NgDTjmXZ3AQ8gYfMP9ldqD+b3P3CpKHYIwGJkH9ocYpmdQ2qDgRFqu/yuMDRJ5yv7STyg5sQRGII
o18Z/eCcOgcBV1zdOeYmC7RF19JttzbeelJcljQ7G/U407D46M4TLkFPMq7JOmA3RIE29fCtAsa4
qlMDr1P2LZ7N9kxf8tb2/OKcY4Jr8BlvpkE/xkaywZVEH7aP7snb3SKZ9w+ByTfOdJznMeQbIPYa
/6PDwb0sz8wLPXQoKdp/okW3hPI1m6aFs5IXFkaHPrSPGDJgXsOywCWR+YASiQYnhLHCfl1H3cZM
VL8TQXWvSmESBxKVfNzkq0iNhfVWPIX0go9j01PSBtUWeeB0gfuyuFZQ7amo8A4mwsbJmddRVjW3
sN0YVLIWHHDgHob5uZSHcjnht15IMBKjRnMiT9KqPEC3vX0iDXbmmAIIb1wIfswpWyj19guUyA+f
8vvUulvPMm/6VtBmKAES664DccH0Jg388CZoXJQ7ZP6RwGwWkJF/prfT2Wx4hjxhkLpmTyn7Tmqx
jHcAMOrxoYgduuiqvsXQm595Q0cfkQ2BskBTGIv29MlXE9EQz0GsN1NtXvOBUQpYw1WRMXwDxWBZ
q3mCwU8M/Kl0yjevNiIU7GG0j8b8RgcW1oqqQ9uCi4KG/5efmK0/mF9/QUV/FOVUR0HYwgT7CzHs
qcj456/csF9+5EIgTdEUP9p//an/TkQyR4t/JZJdacN8e/8Ljuz3v/IHjsz5TVuOC/HbktI2f6LF
fsd9u9ZvwLYs4mRAbUNV0X/ikZm/2dJ0leei8SVmQOr/xyPTv9F3kkDIkbI4jiPM/wqPzJXg0P7C
+0bR7/C2TI3Vgn/Ugiv7Exk1CILEiXIz3xNJjKCeSTp5gp7lX3GVEH0JcGFLvEJ4zU3PvJl6vzu5
QEUueL8EgnMEdyu7FxQKITZ4VAu2TzOvAi3tMvZqAp9aIxuNA9trhaMsIYoZxNopaRf2Lo/tWjt1
+N6mzbAPvdQgjB0YLA73Id7jMoxvGq8srqEBhG/hFQ5kIHYNe1hkHWRP/uMMKOcuCCNUkXGj30pH
Bc+oRcO9R84rUVWe0AcL7saukm55N6tMfE6aAFGycIP6++RhqfWYAqAMncL2JpZTdiSEIX4asrzb
EnpBT6hpCgpupPrqJh1GpN3sSKciGLqHCJXbVz8dokXUkIbHKQ2LL2Yi1a0BcGrD0sLHxURHfHeV
RvUrsYqAU9HVbQCMpJfMlqzHvM3FUS5fadmXC2o12hKBMz1YSWUfR5sAhq2OCtBYELqpQoIIzHKg
PjQMU6RYJojyxlIbq6knQpQkjfcCrfij6jv/InFtwPVVTNQ6p1rINP7aUFP54cz+D7fq1DeSbt/Q
8WY17obO3Fdlhq498mKKP3fQr8ohHXoYBn0g6GO6dN2cfvdMtFMmt8FzY9NXmzgS3FWyMq75XDLJ
EUrbWLi7aq9yhgarCbLBbZvY475JwMN3vgouEHH8XVkJ+4jFh9YBB3UfaKIzbkwtm3PdYDitPZh3
DANKUDOmE6/K2gi3mbGYmklOza6BUyS3ITxRYtpUNb8MyM3XgSqqFwN/wmVuK4Jm+yY5V750T1UL
VJSRQwXLEXQbRjpZhwdUUZA2kYUTUm2icqglhsQhsQpY61Z4C7PZ2budSWwakQ67ZqrdJ51whGCS
kH5zQgOONv23CEKVAaKcrJJHDhJQFSpIPQWROZvS8NhpE5cWnyDqlOyxNn1QyLruZKks1NV5fRMK
51oViH3DSbA7c5gvI0HKkG+CdDBwCDKL0csg29mPQcxpNRb1tyQaJ6JgUI9zGhrDtz7MxIr7AkFm
nzvX2U+8Q8nhn4/EWaSMYqanBX1oYOjwNssg9gjFo6Pb50Z8g8u72VlmlfB8+oQntybulqkqynUV
Kf3AXmmzMREvadKS4ASby5OIg/Ymg3kEY6FFnQtzJL+UMcrixEo1NUVH3DINhUdojGJLWkpwUo0N
g8Au5h13Ub71JNlfvNue8kAPIO/YhS17G1mZuZ+9kQ2yD53XXA3U6t5M0Ulu8T1zxW6DKCLcRRLq
2FTa0Sao+fKzcgz3A+U/MhGn0zcqS72I6Tgi7hJ912MG4mvXan/cs2jJtUgK/wUxI0XWZHEQRAJ/
w4k+v8nTwTuMtUKm1ZgRGc0Ea115dsqF2IrMtBAzX8ZAdjyJjGToLZm/pBgGzoyRSzde+M3PiAVz
idRO1lUfeHeIQLp9ZkzlDZS44tjh278bgAYutDZac3U/cZ7HBBC/1kE2bytU948pi9yqkb6FOjCr
k4uZ99w77WTDopPRXvCo/KhnCYd7GtxbTv79XQ9iS68Ij6ZD2+bo+CxEDOt6bqGeDRGZIW7inRvX
6fe4OiGMFTwOOk/MR7zPM7ExiJC7bO4/56HAxtVTyZ8bi1A/k5PotzQmYnuVz6R3TU1IuwnOg2SB
h3rQlSjLIK5p+6Ftm+bS5wmpknX8TUhgPzkI/cmY4rOd+sY6HJsQLquIb5Bgq2MxBgv6VUfPSVmr
r70SHpngBJAdpgr001r2/RAAU8jL13H+mWzgxIeyq+prYbjtpxsb4PEaGxwQjBL9EM1jcMTjOt+m
mkBN0x476GeT+yIAGBtbHfb2spCCNsIJNp4hlzH89kPs7i5WruTeCobqXHqfiKVo+RBJ8cVgMn1X
jYlHUo1tnmyqMgRLQ9Q6m6js+QKxVDDvmQUWnKToHjPBFGuF75iusRv385PoBAe7KcxDtZ57IlXX
FA2k52KAvk/wsp1LUn0vcIgw2UXmJJ5lB7iaFD1QYUSSbTvTw0DMUwczme58N8BrLirgtnYl1aOP
nP972JWZdaZudoCXwDo+1dwJB7QaWLMsVbSExI4eEYiM+AlBrVR/w7oEiJm4yWuZTt4OAjeSIn9E
x5kmVbWpVMCSmg+O+45cxTyHroBcxMYZZGtWxmybjbE45qjAtzbF9KYaB/u2DJCeRmns7RILemff
J+FOGNGkV8HUBG9SxrRGSProbksVljdt2Mnn3EeljOY+eLfc2DvDF8B+2/aG2gIGzo9SRreWCm/x
HEQnSmg4zf1gHaq5EfdD7U2P2gqHvZKuce0Qg+xG1VenrofYjZr04sRNcZO0i5pLN/6rm9rmq2X0
ZDGgaoI9aPgHDRHoNhtt5xBkRfsFe3P+zIWobhJy2k+m2303AbnuFdNqJkwiPNFDNR50q2g21g0D
71ShyMIdYp9NG0kD65fCsErXC2+DabevtFOSq+NwGOL+MatvLs2GdgUXqyOe1YhYdfR0w4HCB3Pg
WdcBUSIDHnwvVKCm/5AApzsShT6cW6KxTj4O0auRNinS/rx7KcO2OtuRV3/1UXtuuomMP0xylbGP
qwTKQTQZ+zC11HlAUkfDvWqnVT6F1b0IcPqNnCqwDwbAs0WGl892I4LV0ARxcrI+Zq4kE4sRZwqx
z+tcSJ9EpKx6xDWMPN/3q+ShoJlPLRT4FxPMITeIkWffpsxN4r3swSagQ/IgbeW4BtoYVZha+MpF
0FTPbIz6hdNGcF8hGcBTkcmDU2jjNsLAuAdgAAkAZft7pjNUH6DvHgjoRMVjZ3rd4is++tJm3Zb+
cJNUcfpY4H2/AUlIBKGfq/xLyVFrG0jQo01Dx6DMw/smXojXsTiksQ6e4C2pg9GMw61rwW51tE/m
3jzYT3iN3S3OmJnWEtkXONbNgB1hinblaPn02hL5LpCs3ATMph8QpTS4L/FqtGU5fNG2j37QHNpL
ZlaYEgLG45oG/DGcvAK+UtOfyPcYvuUIB3Fj1hY9fT+qu0dRx8NDiK8d6EyS+kgWF+loEOPDtIiC
WrWutM70FxI4wQzb5kHGIBabblM7/U9jpFgGXBHsACnEXcgifhO7UPVWTVyUt+Caujcw/GIbW854
SJtm3MgoYi4OjuK1XSSQHD4tfE56Zp3LbeYHVmVgw7LqUL+WBbhzQj5YPNq0A//klU1YbJk7YBVL
fecLrPXomCdiRGtAmGydmvMrZjJYDVbNn/j9pN6V3zS3tDvGiy51dSpnT57mqBhIN5zGfUVvCJHv
YkTG9MXeXIDa41fY29m3NKvzILAZU1vhaqoRtqEjJZCcnBN0RigWBpx/2om3VR5V5Of4Maq4FP0O
m1hUj7dugeB+tsL40Qql/wHEdjaIyXBHnCJhNTKx4mD4dVR21mbHejHTG15bw5/I8ZIi/shvIxO2
w5qGIwmRYRlsYmOcD/nAWZIGlRyDNT3YVyK5iy8JtVXC33S6fUTJVa+005IdgM51m9DDR2Ki271b
Bs4DAg5cZkEojy30ibuGjLlDh9btk/swCPCgyfrbQNTSOxOd8pkPrE9+JYsFTjjcDxw5Y6actc9s
3AgOYAtgWkQ5qj3HiVqOU6kj7ziRjVsnzYwb4oaQydGe3EijYjMnf/Y8NBLQbhInD8KNnWhlIdR/
tocseBKRHRD2AwNqlCxIyL5Z/htFwHDJ6PpUSOlcADB1b1gQmIna5Az2CfyUxHMaD0ZGn9xwfq93
BIN4d2VHHCzJGo1zr4PaeS6q3IBuGob3/19aE/+Nmg6WQ6/g55dA/4XkrgW0/gdAfSG5/+//+fLZ
tP9j9ZkH39I/dx7++Hu/dx60+E04qCgUvYefLHT6C38Ejdm/eRT8nmLmprFk81J5Uf8RJmZawhUL
NHlJrrD+BEKXNB6END1XuPQtXPVfajxIssz+0ndwtGdp0yG4zJQujYxf+g6uMgJCmR1vz8T2K6b3
i6vE0+jYcMXLN6PB6I9QmsbdrUFyD6GpjwWW5D99Zf8QC/O3VBjeAxooU7mutxSm6hcUe2xy8tU4
QOGspPOutPUP1xWXXAHtQUOcb/QHDTqGuAAfR1oxOxZ2l/kNxdfAtJl4grzy0HWSCmx61rad8VZE
wQC6OZzt9ShYSDx0S04FS8SS7h3hpT/sAsGSPU+H1rKMdd0yDAlx+JTxgREQJz2HP1Z1dsilJrE+
Qrc6L4Hy1L0AHc6WmY/bGKpUFNRITgoMZ4YVkHgt46tCHrTyx5Z3dOTS0ihQBm2r//V/Yf7/8IVJ
cu5+vWjK9ISnUH6Y2naXi/qnZpFumkjFU+btCaJ/mvtTiClpk1DetswMGFQfOO73GLI4Labs+IYX
MNEdeP8mPc8SIcYKm/ShRfc8iOjtP7w5+Q9vzqLFJgQtM8u0f3lziceMc4zRc3miM9YjqaJe3u08
M/yQg/eE6oaQ5JlxAey4G0ZYiAMD4+nf3wNtub99P3xBtueSPsVBdQnX+9P343JnxKhovL2FoB+h
CVwnnAZ9LV5UnVyHKIWGAGsm75Ls9yiI3x//f7g0/3BlmJrwsUntM7Fa/fI41YxxxYiyeU/2NsPO
bMncHF84/EOyTwmq4AZd/ftn/bVxyMNDopGntXYEj6/5y8Nj+kSPMY929zbw4VVFibFCzPOA5+7j
31/oH75U0hDpgmo+m0fH869fqm3MfNPLUwr45yMHlZAZ8Q90a6e+jL8nVn6NSnlU5t2/v6pcfi2z
jaDIl5RHGrLL53N+ZkgoW9jil5cFDV4UbqNc+Lvuh3QtdEbpTTCVX7S0X7vaQ33brrPZSYmTcg7/
/uIuy+zfXtyUtPQVa6SyvF8uZyQ9Nddu4O5V6N7ylGlU8RZh2KbjrRpn8BFAcE4lFpQCbtWPC0+v
JT2iFmfRfImIP0u7xNsFplrmO3jqkvEFpgOpbE2BiXX5eVxU2ZrEixDyoVfvAWcpo6s2IcZ6pNgU
YE21j3uEp6FG7cBErXaiAe2FSndVH9lrqu4QksjwMhuJuaXz+u5mJYFkElRiy2zbkQl+isU+4FBQ
+VZ4JlEoPwSaiAM6wtDKEvBNDPCpiVS1FwJiFfk47wVU5xVqMPhQ1XxF42Rup8bE7IbRwJ7Qdedd
gItuaRNTWYRojqpNQA7NykG2tsYER8yQW24bE/KYY8tXb6QDk6oRn1sh0/9wnax/WHO0rR02U6G8
vz92Qx7haZqQmwRO8oNYD+w6YJGjwD5lo3PIzP7qdM5Xb0relEh/wKbC3TceqMw5fhXXTqfnoiiv
CH5Q2Tty16II0kPwHOlPMyAaBI6MJHU6id0GP9JgM/zy6CXw05OpbsuZzF+Qotd/v/n+8c7X7O9K
S1fY+D//+sDV8aRy24fCPFfFjYz9dU/ewdqpu7tqTm7xPtNJZrlXUuGCtjf//urLL//rY6eF4ODB
guTZzt/ufDSwzYCsAFVuUT25hXs1dHKtSuepLrI3JxcXTuHNf1g8WUcY6fztZU0hf2a/WFhmf1m5
q0Wp4poND5zuCfLNmsviUOCNCHInsrdaDy9NTdLGEMUYDGNJfpXhRgfTgs0o/VsRIOzzGdcXE8Qx
qwsuoCi438/C8OhzThWS7ICt2fEIJDMmdGFLbectnkAXLdHYj0iRCe8eJoq6AasNdUiC1DjkFXPr
Jkjyp7YxNwkWNIxrpDCUHQfzNuiYBCMn66qBqGqvXCdj/DUTI4PTqTj7IAstx34iaWAfd9GPrC+R
/yyCj7juH+yRrKw4gfyQgRThaL6umgdKFvwoCEtT8REbB0MaO9x9u65jhXABfSTARUYdHltVNHuB
o3JTpIcir/epLl5BP2+7UmBEyHKTefew9pCGLKce6SRYM5dWClZNzGDVuSUIaOV6bBqw9QHUje+p
YyZ0usozgKSBbHbEE5xy7qvBeVlOMjU9XgB26RsxN+zheiDpPHgxB0j2kchu03IUW9/6Bgi6X8u8
eitK4z1I+gf8egdiQo7jDB6AGqv3LIfxD9YkEVDt4iYZVv0rRo0VclCA4U52zgYk3aNJX8MMs7dB
j/GOrmbUC2iB/oZA8m3R9C9ZDw4iAD7R5gXFOVCwJk9/gNrdybDbdmMOfpNUGK6nnWYfc9w9agf2
Db6H1TAhoSx4tdrnRXC6rGVLtp+l0me0qNU6bS94DCx+Lv0x9/kLcOE9aootQ4ZbumPzzokQVdq1
JI4bES21L1KxydwCZXnyR9YT09mQVQHoGw3URHz4BqQZ0Qmp8YrG4hAELCDI1iDA19xKGXk8JoxL
cjDdb7KqOgCxXGovbt/JENixMGOq8gU5CaWNyutpbNp7cBUxY7oSBhZRF3nEL6xBanEceIKFil86
0LjYh+SjcePnrEHqLVQBW4mEH0uMAzcgf4OeAtd4+k6LeF023U0wOpvRmGHeFKSIzguTWFFgEncC
+qTS12DCXUKLekd71kbvVYMJ04samEehsEEP+V7NhVpcOmHjvLCQRtuW/0XD1l3k2e4ZUMkYUWfS
wkq01WeYUaFLm30jEjy/Zm9gvCSNYHDirwn7Fs8eMl+ZhwdE7ZHf21DCPO9QFRqULwStldkGX5Y7
RqLOthpIw5HrvhTDwg/pXEE0AKniqZGdXEPobTmR1mf7GAVKxzoICrcVku0XAep4M7gzJvIEV6qG
ndST/FCD5ASnaK8T8Pmr2lxkMVPw3bBwyGlOLSQPazSxZXIyYiZnCD3gv4fwA5YdlRWcuZOmpQOB
a2X1x7i6eMnjUKn3JlSLRtSHnDP2O9ml+zgHqGPUNeWI7X0qDbi0pnQRqbyvY56mNOPJkViuYJ2h
AvO5gTlqhsi9Bh55mwepLK9Oyym/U+QpWqQ4xr4VHSRJcxU4YP4uXf0gairi39YqA1naIXjX2CdW
pVE+R04DBs/i9XVZXSFhwM7mhJdxI4f58JKY0Qe6kyvaej6UyK59U56NQICho0RjhnZHnzJdEaTn
lNM+zSH89uF8pG+GZM/JAVKRrwBxOVwzBiSlaGgPhTBesqRB5DdG9Za3EfOhTSxCv++tGQIcHh0q
mTQrTw4PpONXJ9KcXmtiadas6+9lyZVJBw5MhR7WdQUmPuC9drYt17ansM2X8BOhsKz6mCHUkGHu
w2FJjgT4O1k/j3lV7eekoFCYXqyRRxF9fLPCUrnvO2tPBYXhLiiwc/GQrFoTHGrZc71V2e+GpPih
684mOYJ2T9OT9SSc0mM0tzSdmvS1rtlTfFxvKzXlbw4GD2E3JH0qlFtGn4BkGB/IbQYLOW8qcIyH
3GuohmLzyQggjJDM4w/LKtXwr0DzoDIS/nAUgNJBNxxs+qNdpB+lppoZxrJYmcTc/rxJ2JgG1gD1
UDYCbbXaM4sF9uzsTSueMXv03pLqd0+ZhD8gmLBlONYtUOcdI7etIbOz0i1jraM5q1srK0jnZbP1
OWRx+LEOBaI7YYlbwnyOZlLfOWh+xxiRW8Rq2g16myRxtRKz+6zL7B6X4mrS6Z0YpLyUJjCVCQnr
segLtN8F6ioyjh7J3002sizRKAZ2s7Zse9iMo3zJi0VdhbI5SccHpfNvkxV+zQEQQVLBxh6jsTJM
dJSOWXzLNTdQ23qs/37DaI3ZPd41Cv7sypHiMrv9x1BB1glGeQH98SIWX2Lg9MfcejDwuGMSZMsc
GBGQt/OYGRjvxymmiR2cvZwnr1HZdawYWleKvUQwVRGEW6qA/GWHqwkfiF1oJFIHP9PKL9pLC5IY
cthbxzBt+3OLxe6AcaiauYDVTIAPDCorzQ9NipTcKUWNUwHeWmCshRGz5it1zvPwLkGEe0pNUJyk
2RzMZUV3DSZzRBK80riwwExZOIVqlojSwEKAvO68aCWHAQMEvEq6lkl6VvNtIbBRVi4QGYTw27H2
wBHq+jzhf/z9BNPzRstAm2tySpcpfn3Ti/JRBTQx7Gk4Met8jXu+ijjic9hwrRlrrcoM7Ykz47JU
UXe3aB/nDNy1QyDVzimxWltYg0fFr+4K/1O04Fe9+EdgIe0vY1Zar2xf+pFztaPuZJqfGVEAeAHp
ttY1AA6gYXguQ15VZdkj88KzrYJvAc2zK6/oD6CgfEtsUDxm+96gJz1VOEw8w0GVF30pHWKG7bYM
98CzB6+89UrrBfVGtYnrDgYL3AZMiBnof/OpjRy1SSLlbtzGPbo0Wq9o8AkLMApMU1VYwKSQ4WZW
tbHKvPEdC/rIIuLVuywfQJiDppJ10a4Ykb+UPb0rI6+ilUMPV8opReuPws/EqVjEyRtpLkk8oGCc
nu2eM+PP5ppI2e4b5PIUhgGP2dDuiZa6o2bbe6BNT1WRvyLxiK+BWyKLeAlpSd206ECKCDOOMsQ6
GoDyewm13zxWt6mswqOKGXlHj5h9AVa0oSAcFMc3YKqb2PQuhOPgQKkBqEVje2dmLntLER650vOm
5dy8c0dnZ8l+2veVaJEU0RCc0NJRLrGYJxxvnQSJd3qMyBdmrYvqTZdj3jccYGTdCAuZk+bWVen3
yIg0boqMBKEYIUXVvSTEXBo8RkiZwSP720DjsJuYeUEJ3NUJgSrC3UlfoqNo5YaL8LmYRprJXcG+
RWbsJMYNkIZrooqXrhDHxJsZT7aGtW20btcAGjm19McAARRuLHsJQ8xW0KKWwJ1+gyPYgkLW3rcI
jENrajm6QnUt7ZeZ7JLStj79aGkTXoqa3s1sL+B+3VwnTjYjNLQhQaPioHzULdEMwsqjfcdbx323
sbHorAxfPyrOT0d3YosPzDrAW9He2RWHpZgV3DQ80hFA2jU/GqoptOSUdkXio90KrXYVkCm3rabx
PqsDLDDh2arJXSUqHpdl6j0N6cTYHCQkasi12QRkQ3UIHur5GWiPA4ezAkSlB5KTShd8z8UjlwBp
KMuWKn3UKFsoHvjD9NRuCqBSRmw/OxTW67GWX8iROShvep9jhzOdzMuN15OMVdnDuRvE5+A8tY7l
H51IgRcN6AVkm7gQIDiTjMTstD2F1rwM/O4xaQUbKwvf0zYjz6PRJ7ge0OnBWK1lbRDVtyT1GTAb
knq9WEB2CliS45jPoqDyAIC1NedoN1fhc6KY4Id8qNntnq0w6jeWTWDgIpWDuLL4ZBF1tkYYMaCV
OWkOwNBxC15A/uffvRHdCJnWF9lXx9yM7wc0OTCax13USwwouITtTp1KPOEuWFnLgu2DPe86OyPk
B1Lcg8Z4moimpyQeV8aijNel+b1aXPBMqc+4S921pWH3tUijjcE+060CT6nmk1kVx5QthSP2o6fy
cp2H/j2zuqchOrk+0+uxeSwrs9tKDyPA0L0NAWoTUAu7+qfEBqLoJIOnwevXYcHozY+WlC/P+LSr
7MMwaqKPiY7BKQ2CkFMSoSFcp/CbLJa7R4fVyi/jRwoCTMAD88m8gcUOQ32A0E3Vm+11C/dJEyyy
YrgIYbPJkcHibDdHqIN2CZ2D2RG7K5EoEB7Ifu7qVVNG2RYRQI9MrHhiBvnIzPHerkCO260GDYN1
N1XdiiE6JdFyLBsMJmVgySMdEBMtH1GbkUMQd5yxcHe3r3avnDVPGw2pinCnJnZw8Q0SUHH/aTso
jFyDI87cYJ01c4DCgUUbvvSBO8vwSyft3bCUrHqc7/PG/ayTGmOW6V4gUuPSxFrCM4Rax7tMwW2n
aL5Faqh2jNU2bjuLvUyDXSuH16k7DAPZqTaIky5WBFstvF7SB5iqv/uIEFbd588/qGnxbcbckzuZ
uYCRDVwCoTdxrqMMC/1QUyrwX4VBRPFdE/RMoDHx9hEq6WUSmdABIMN64aq194ZPSuj4Po4aJ2jH
GT2uT5xFQiJaqPDNZvpetigXRNwBQ4uWFgYgqS32mU3OOhf5yUIVFQid2w5i9zzyNAzY5jYlpIhV
M1vfVRG2EL/yV5I9FnUl6WMhzPtyI7B6IePMvkt9bEvyWAk8Oou4/OovQXtzfytoNIAjKk94uroV
Hcjn0YYioTNuKzMJSGEcn+ueh9AQOz8yVzKbPtWITzYD0Bwr96FS+XeGPXurl08E3YJuburX2DXe
KyQj6MOOqOywftCaVJETbSp0iZ4ImRg34aOewexxdK9rgZiNjgfXO6FiRPUx1h0hPRXc6LWkROFI
Wx/igsc1Ku9UlS2LvXMgBmrfVhfHn8VKhhT2JdQuAPXb1h/9/ZAvefPTwTEyf1MvmTmT7PkQpHTn
ONrrDh9INP3wHdRkidVvExtEB9bcG6rldhXJxVCo22xb0xtozRG1Eeaiwxgy9athKpB0cZxD7kJr
rM2brpsuaTT7ay4JqJjatigwScV2zSPPy0tWmnihSP505w2bO1DKgTFBVZ8hv2Kgx7XsVAqiH5b5
SNNvYpsIWiDoE/ISLz8UzXAfROLe9zxu0KmCp2zf1UjGRqe9i5nFBzp+javuiwyNbNUeSoI0sHyI
dRNyGOxU/IJ2eOty+6jCPrVFDh2gdCkIO7l2lWT+PdiAvDBwEm/44QPHKCy29mwcSRgvPkOvpsOh
2HY7aM0OKljJ09TWH5Ud71se4nXjRATdz4SDT44iVISaHPDAZcBTtGl8yLeB38UbD8vz2q2zd5dC
winmaO0MxWdFbbLTPmew0OQMOWsq3oia32uSZqVS+PHYCZKRBoFXxiSTueK1zfSDhxYM8LdNReG7
WINczHo2tLcY5UThesNmcMoXq/zKsIEMPRO2l8yDjzhP7VWoxN0ofWoIwrQc8kLpeAKLxTEqTLpM
YO44QNs3o5vWXECudUViNcFB6qOrWZmcsbmNdLop8XndWCXUJDMaa9bO+dhgz9Nqgj/IzUwvb1vi
kBudhsiu9h6Kkb3RUF9Ct33TH5P/yJc179uhR4HafXQPMp3pIAWs73WuFksOuiYyKNCPsfcNOdXe
gEijtfJbYtOuvlRLbmp/DmqMWDZWoi8ir3etsKw1GY7dGkkkm221cWXFVwJhj3eEVI399xX92b0V
YtOxXOstmot9ns/EtfZ4dEbzm9lgxciT/LikE1LlNAd3aoptGKY4paE2dq196vLKwFqi7yuwzJXo
65XV+ve9JngFG2S+t6boFQ8wtso6ANUsxEtcvPo+yIiBzoLBBIkx5qU3k+mGPWQbO2h7Ue/0HCX9
z7TFJA4xmcK5sah4RXAsHoLCugAAgi1EWBn6Hfctwgm5LnP9BGfWPg8I5vp4EgdzO8LcXIezhxqL
gIx1Cz16Yii9J+lYnUyIphwzwmM/WnihjfGe8BUcUAnUnkhs9Ug2Fs3Je81Ld/Zg7IRblHu6o+uU
I9Ee6lq48asUdgRW/lLylA0eOya5IOF2wpe0IvpFscyRfEnxC5zZ91rI2nmzEZW/Z4QFAicW8FlC
1D3pmH4Ju2scgk42uqyFT1Gl21Q7FcVIwtIw5nrNEBgQt/B+uIm4jFbN2bf0PkwCbp9bnMArh2V+
69F5XPUYOlc4YIsdlHMb7S38C+DWxyIN3uDX2NuYYhnM0Hw2x4JIaMWA2Ics0cXetFGdLDdY0PxT
LsQZ2Mt04lzvHRu3xfqaf2MUdLDz0vtS4dGVAvthKrxondCWP1aAE8AvIJHx4hVA3X4/ZYowKOEe
KSToK0C22JE+zAuISGwGGXhP0LLeAtEsbcjcJdenxMAjI5CXiCIO3Wh9j0aOu41lXyzR3mJt7Qlu
mEX/PRpqcxe7nr+dCZ0FTYfNOFxQWNwbjV+dIwpdCsHsoGpQL6zDFKp59MF1pLOZvgi/o1dsAxc3
sLUmqe3i8DW/N0w9BjVtkrBviQrmFDWS0UGYd20RPxYY/4el81iOHMmW6BfBLCACYptaM6nFBsZi
FSECWgbw9XPQ723KZmx6ushMIOIK9+PeOi/FtPFsgbnCtq4Lk3QI96YbtpDw/B2IiFcrapqTp+El
ulj3Vnx8Swm9b3ryH+rWBfxBs7DQquCwDCSaErRtYGHGfPL0X0Ewd8OLALtx4rn5deeECrZh68Dc
ioVB3jOFkaCWmMRlcoCf1XYXC+s3jFH4vbF4soP5MOZQTkJHxmso6KuaZAnCKUFDKvllsvo6RPY3
WnumdsQAFVYewqvE0Iekk+0XKY5L72eY5Wfvdh/prLZFSDpKgrZ/9JoPy+9eUyHhZSU5cUfyg1AO
tWo1A9kwJPe170rSKbuI25UoWOmx7yxKQ20tLhDmpc/omV8rnCsT1+VRI1gkzqt/GrUDcLNX7xp/
4HZyiUWOC+NAqVkvPslpHqw98d3uiBrKGllkkFM+285v6KFUZuR9cXkddixL8FQq+W+cohcXjTDw
KmhRoLiDKik2UCnIZlu3mGEYScd/WKbvdI7eBHmgAbeA2RdqBrXts/R5zJj3eTNuziQtPrNQ/Q1J
BIPWDDjLS4prXZ4HCxf3REV4KByGnQWQnjWry+/aa19NS5AX7YgjM2joD+Cdpsad9hJLwbbkcWyB
hckHXPTrks9+E+fxoXa613kOxD4pqiOyoI1N4MfaMHwKDkceCZOb6Pibf1BvkrXJoHXLAovKseP3
xuu2rpjt7Rox3bOEnBWBo9/3NBcdplCdcf6OLh2H7z8HyfggsuoOta7fZXCoQcEP5MlAXlz1yZJc
bbfYn+38mJslpmLjycZYs7L98N6nRbEl3VtN7IH7EJEw84t7HPvjvk2pjng5flD5m08FJdRUp/6a
lAxj1+XwHiShnyJp3nNzC6Nm4DdsfsseHjywT/hyfxCXDquo5q2uvYXF4yNkZGKydvI9zzkEjsQj
wKWlnpvYtfRUvdK33udcwxUzZIeUl6QYTfyHT/C2LZivBrL66KkAjvVoPTCE36G34zJnvL9K5VKD
akvsohzpZhqF701qq3WT8K9z0/nTIBF4FXXY0vnWmAqaF77Huz1AI7HNODj7AfpRY8bMoEG7GqVe
RuhcsToqMthjbNiCj+wZdtxixOhePDz4XLx/pAMOEnwBrTbhHSj1XHmMRhIAMmHy5nB6I+hc9AUC
VrB+FXWFQCqjdFAkZ5WWQ79DKdg4uj/UkRb71MKvkr6U3uh8EOfNHWsS/B0CVldt9mUJ+w+rGs16
J21XdhC9Eaf7HATRQxO7mELDEZzdwCSyzgLG4cXelA4UZpwnHkk3wfBaeQYAxYqJvcY1YYZVsq17
9zd1TCIbisDbmKr4Gh0lmQIsAXUsRuNeenvijlvcGw1rty2dJ8u5FpBMOhXMTqW/wSahEA2ErFJV
rw8VSay8IIES3irKJLDamRASGBKIPUq4FFN5H1zNiTH2CZvx5pmYOgzsjCmSjDEv2odTJidmDvg7
Ca/19j8ORfKO9jVlfSGxY48fzOZvgEZP0v2PMxRcZ3CTiMmZkbh0aEFX23tRtz/kkDKQ9tKWS9Dz
VqAd7jMDAf6FeGGzcBss1tgCfjfXD2PjuX4POQP3PsMkKA07SU6cW5tsvXrGKUVDDhxl+Xa02r9u
O1sIweG6KnoR0yPVp43dDa8VdjGLLI4WjCeg4Sob/vyXgzMBJWJsbuDRGbdZaKkrOZq3Lk/SvQXU
jDSiFxUwz1vm7beIAMuuWz5WKYx1GQV/2zKZMee8uCMGKojjzCfVuxFPgAvNwmQIm4GOeOwhfa9V
0egLg1TOVzviIsVA4w0guke+wxFP4jCAwvDb4beoCr7GOOcxxWXGo1i+Oj5L64JYeQk0iSHFtMGT
S+QRDkOC7wR9slu/F7b8mXr9XkdWv6774i2qBmPVjfkDF7PassS6q4HOMvbkkqXAzV25ll6j3L4O
y9WXGiTS5PKHuBi1HZ2tHxePpkVL4THQovqzG8JvdpRmbHgQ3sdieOnIkWauPD+1BQNDF4kLYeHz
wWMwvxZzQW/CYDFS22r5GZ2mXGJE4YAFg/MiJZFJs9dsi1i+dQNhBilm70YQaaMNgDYOC4Rzl7Pa
t8P2SzryL8UUqfdqeAvN6Y220x9yf2OnvsEaEbby6KTfZm7Sn4bvGDvAySv5gPT/RK7JPqfCyGtO
ybnkcIH21u7r+WHS+jiaLTw3L/nw4b4rBgBzjUDTLLJjHxdglZh6ONWsdixwFhJ/3dPEzA6x3OVL
VfILx9b8Ssj8gx/itncygrjqEGSmYF+HF+Gv4dFp8lDcp6D6GhNJwk//DtN8PRZ+hD8R/1srTqQw
kWUJ49VzCdHqm3VnswnAlLYSNm6V2iKu1i53Thr8jcd+5/Xs9WX6H+ymp4/FkchmoEbpAFQUu8cr
CGoivCrqat2CMKmL+kN00IxtFJ5yYqgO+uhLEKXVtNNXno1fXLYLaBG8S4pxc7J8es8s/ZuH/TX1
CtLu5AFFwQM21q+abCce4Zx8GmYyVpqY+6S9NbACV7RxDnbG9qwLwS2PYAMPB/90hYONKcAzmAu5
MirElXlmN0fCz/g1uuI8hZKqjRKtTpEt+CDIVy2LSFx242ER/kVSGiRwRnAdnceonZJV0JS0osn0
LSICMMNmPTEkrw3naKSXAY0AxnPJ4jb/HfhIjmZhgIJAl0s15wMDCZkWJRmSKmxFTJ0ad2Vm8Y+b
WqgeGu6KondXmayvhJNoRufESgwgV+vZm3gw2F7GoniVgvOzJZwJu2H+z3XDde7hriUd2tkOCfvM
ruA2mZnnrtnALAzT/q/T+ABiSKhoybbUMxBIMgjTlcjB6od07Mgt1oBpLk3KkqasubYrqisFSsss
vJuLM6fpg7Purccq3WUpezwJhBgQ8SPLHOyMovnCsrjjrTJXQtVLOn34CNnQls4No93Rki9Yg95Z
Bg27CGMefykP/xhSklr61PZKn3xLnyMB/Su/ZsozQW+18zZU6F1QnKzIrcGaO0wkvxZ/YqgzTYzy
J0jndyaErziYEjhhh2Lm+5Yj6T9LksDgPKq208+9/pzisN1gFb67EyNwqJpMucN8zxbQPSSNcbPD
FNOnMZxgfRs1ztOGMQQUh99qADuswObOAmBpaL9YYz7CygFfg0SPc2yBKguIEqTEySXDs26gasQb
Lx5fIVQpziCKbUs/C5GdA3d4MEfKVDxqa6MVfMJgqt037ETDkpwGH5U6PVwWWg1+uEK4xa42UCih
QMr2JnyQbeLibi6XSNIs4d0j4GfldSP0Z5/J70AJXgDPwdxEru3MdVt51KEqYwUEUmLuUDoYGWkR
gz3tyRS52k4KiqWv/3ljSj3ZEy2UehCl5ipfpfl8c8vmZvUDy0CGPFiAj23c5LsWcOXWz0jxs6bo
WABMUwMtiMUgZ9XG7Q4E84sYJZCtYniDV5VcSPJINuTw3G29NyF9N0QQQNv9sSK/OfphUKKdGF+V
GBHWNDQ9gXfwAEEQzgpMJUxo9DrAkJWJREYWb14bPUYhEk4clVvV+WCp0NPySbNiL+xfo14ezXl6
Rtv7D5Gfvfic/W2niZhJqleSjkx8dcn3NGqkGsQLZmb84k8UDqZiZ9drZN9EYH/NPVeRm4RvIUmr
ZSnOltTPiZfOexVGByIogcSbmEjtRiK4CnduLstDUp2A4r0RGr7KJ46uMPyaG3geeYUDakimbJdE
0TbqvYfGtN6ydMH/Zlw1KrRh46WSuSzksBWMdXKamQuQGmRvw7pENlTbVE0bVfDC2zbPn0cxsyqr
zF8peC28JpLn0WifFTNuZq/LrmB+yixWDuBBLlGAdMbqCO4bfGczsrXdBJaxc7r4RiICiTrenK1T
AsLXZo/ajSde+UaCx8X7LRTqysSu1nA9xa4xKvpwJARWR7YR6bJEuTtNvOd6eQKWUjOG8dZezc8+
Egpg1i38GB7aQR5pY7wtgveP3Iiecrd892RGKTGabH0zcO7h5DIPBUxI5X0OUsJs+sgDvTFN+E29
hfjWXthuiRsjzzNKE9oTVW5zl4SN36YIePg8RgG63CIPnVZeQ+KxYPqXslAHTM4lNrJcsgdi1hqP
x50xJKqJirz6MV+coK5CEQRwiJ59+AhYJsM+v5BB+bfBh3f27O/O0fuwix+9vnhcUKzYRldNwTlp
1dWw9vJhm3u5ZpCtk00GCI+NwUzp6cKud/ol7Tp8KyVxAxFqX+EwtcWI8Itffl9N+b3T8atuiTKz
4SZvivqqevxwib3ujI0ozj1KlrU/N2JVatIJlM8VjCsbiU90ZkT7K2bCk93WulF67Q1igVdcsGDx
5vgq84Hx5lytm5TNkfdBZM62CVCijoI9a1Wdpu40Z/lXX/Npqqj8ToRmI6PrbStSEj/a6d4L86mK
mpcoZ6+ZGMM5Zc49QtRvZBXvYrHUhpzGMCRNtscT8zhslPMmiovnCrjfiJMQZjgIP6uwhhXSwud5
Gr+n3sjRr6AkCavuXuXNY2LZ730U7POZS8XuBtrSYfG2mw8zXJk8a6dVJ927ZsSzYt64ssJFEDSK
bRahQoCikLCPYOliz3aDWPs0xujMpDIRv8kRxEyisAvoEchoQD1WEjZcMRQDa3jMmUeeEW/99caG
zw5v9XqooqcmH7NVPhh48LNPBllsKdtrastvlbHJMmuzOHZsus1EyXPmFv+iqjjTpX6HfnUt4c6Y
KYWBxZXruRT5fvLZxcFR16/jOJ09UbFnlsU+EwWteV4ibdujj3DY/3XvuMe6dcgIxMyN2yycb49C
20nvIhbdWcTdr+Y8XBN++NPbf3yG2hu/sRFExwNzqcHc6tGh6ROQPEx66SAwvI8ecNHkHFrSBsLK
9shtz0c6Hn00hbmnY3S2xuPU0BiXI+T9eYmjUt7nZGL7RX4YbWbDnnfSyogObBuMhClOdspHX6Cj
8FzNnObRdSaS2J7x0bFgJUQpGfsWRJSzlo0VvVg1Zl1hBPeE5SqgX4aGqYU9OkPaIVikIivc6RmM
XRW8qXz4Y3QlU+00OA8Bpr8ylHdOMayUtvOm2T8eIfucbIv+mpDX/lRP4da16/cMqMoBK+O7k1VQ
W0ee2AicrcnrlBIQlLVhtE4C+8iHalzSavEYwcJuLcJUiV+nFkLPCx9zC5vvFcMLqeaRfjWDhH+u
0dM6GB/N1DjPnVO/AJwmNTrIb42xy53MPBccvWVtv6LfAXjWKhpai8VglZ6mrFZHZGPPpE8wLHd4
XRGlwHlDPuXAqzoZ83ub54sgel3mdxFiTU6HMrm4kw5QoXnmxpc19A7+xkpDd+nprxOd3Uhf/lfD
YdFsLkMTTXMBUbU0j6TUxRNiQhX46FajPN/V3RitAYkhY3AXBQXJb0Zs7NrG7B/rMn0yOSzqnqQO
lTD9cIFYZN6dbu9DDyTZ4XE7GUV5ghFIdlHN4pag3rJyCf/u6qcwNk86ZsQy1w8hTm4utJFcPJM2
D20in8/0kS3pcYyq3+OOziKY3e0E62Oim0ZzVBOCoW6KzrskUQp+uXHtF6xMdoj1SNse/F0y+PLA
u5GzSS5L8FS7oE1ghoVp8VxmVPEKaFUsA76hIoSMGYTXQTrMztiXDp2p91HMJqPH/Y5plakDZLli
eElqnpHBZb4EpdZzCEAd52ZPwTuxLfD6tZegwlWF/e07OGpRclHfxgzuhfvXDyBNouLjgDBBACCy
P2RxKFZtKx/SdqYZZTjRMr9blS3hS7q2EmRAuybx++UFWct+Um/hki1guZ465IuJtnY/qPqrZybw
CTFrR3KtlzGgODJdqtdsO+QRD+gOLckDI5n8nMHh3XFYiT0J8AdHYamPweE+E012iB1a4wz9+yF0
6ZlYeW+BuXtsvDP2aDEfWcYvdyJR7iUe69c5C8yLX3rsh4jgQshgQZxb/tCZlx/LMMQo4gRXv+yD
a2r1p7KA5JqO8y+2w+TYVEQVD6P1x6cMO1O4jWfHGOdtIIHGU4MZ1AdmtDHwrr1o5qkPbNiuQaqc
RSS4NSbnrrgWd3UVTSQELkxEV753mSJ8Oi/nS7wE4M7o9dZpVjIxtONHkX3OvUIm7WsiKPJ5w9Ua
7Bw3gbhjZSiaCAsnKZUxlTP/dcPHwAm/OqsrTm4Wb2WjHiMR0Nk0P2B76YREjIhlWBiY6YgGhnSm
OTYZtKoB5qoKvXVF+CsCZIK5Tb1uJnalQsFdVRJCvBOlaxJCoJ1GfXLJfSbaFE3H2HTuCBXg4/E1
MGotX1KDASgjcmeb8Dr5xUvQcjrzMXzC8AfIM2l2gsRmRUXUooMv3mNxD2k2wOr49onh1MbwNbmu
Ov3WJqutaTDh9Cfut85RBqHHhaZfWdwribhaaeo9OIN86lAmRkV3M8VnXHPW1sLy1gPkUjRMnDtD
dQKZWWwEkuN1Q5fPMoGrsRSMr/oy+3IodJOYCxmBvrd1wV80oA+IjnF3Xt67GziZNeEFeo3n81mi
J1lLw3oazbDn5wwVkU04bnAdEM4+dcleB+GFQ5mOGjMpTRqjzrxCsK/YqXYef1fssXZsgBeysgpe
g9Y0L40sumM2GHtJTNrOcsa3sVYoyC021SLygGDNErGTSzdDHg7C0qklQZFM3zYjp0VlW6uYzU06
94QnOhgdWilsdmGo02MV8RMJElH6T0ejNrOon4qSOXlHfbjVYXtscCStK3lktpmfTVlfBnueT3KZ
uWGjv5igJ9koMhtZBF7gprdgi41tO4f5zkPLcicVggoRdV6q+YnGPiCDYh3U3AK9mnZTMgSXVs3E
nzGItPpDjI+cMSsmc5QxB6ViNkKhfm5HIqDyIkZjfRwsqosWlC7zw/HoQBqIdH+02d+lkzY2csSe
UkBSaLKJi7fPD/kSPdJgMFxls0ACxLbLCcZXnGbMeVwFjXgkn9pt83o31v3WEEtsUpzumlHT+kBc
W0ccW4y8WrkLWV6v+KQRRilOSd0eGAMz4dEIcrCLpqiEBKVYTzzTnBhbNwPUP5GO61T/QjZI+3zZ
RVpJ/xjoMedRgTNMPCbWMk4l7ki1GRynOIo6/pFxnV/jdN51/ZRg1qeVSBon3TZdcJzZ5x5mOyr3
kA/+NL2zqWbrVZjqKWUvsPckE786LZcjOzubhcscr40oAJw/aTdsUulgbRMW8xAikbix00f8HmsX
UTC6pC9nlAz/HpURYD9RF8K/OPzQMYZO80T/stCbyBwxCnTgDtDkAbKHU+znfLwZ9MYAuB9oxUsy
BjwH4RTnrDgycEUx5BDMPCSCeO7pko1kbfntrDZu0JwQq5vHWf/EpL1OdcWZAlEDwQz0oprlpc9J
TX4hBWk1P1lOmaxZ2iH3A40IB+rO/n7rOAmarvFhwmRJdVCcpJ/dW29mbWORQmCVHHBw1OSWKezI
iaTVxmn13pXRmfAc7+LjjNsWxDgjdUh/gTY5jDsavSp9vKDFLydmcvT5aFN0fQBOdloLNGLtm615
x8hgfpuH6hr4objvLY/pajS4b5zr+6I31NqdvHiTYJDkGt2OCTrHOHaaPQOgB88Y3qGEwMkchhPs
/Vsz+m8ONBnK60WXC21iTUAjLm6NDI12f9uQK46n+0vO3cZhl7LrMYAxUvnNFeQtHIRypR0mGGOL
7EIH2ZEFOvrd0le7aVpspj1APibii5UoVj6IzIrYSuWGv/kY/y4V9AjygaFCAKVTIuoKo3qTTSlV
ew92IqVOnmfjVpbWx4yY328CaLzINfCIsidip+8g7Eof5CIv6i0TwspYn9Fb4/iMSUTMr6Ytp5Ma
4TZbgb4Qu7EqlUpepZ0x544ezBzwqeUE74rdpbb1DNmDmODZXTK/+5UtGpyonS5Zwts+Jp9/5C5b
K6LO5DqYP5qWvUgDVxXZi+Wwu5oesBGHp9C2nyyiiHoT+2muvA8xWBBkGbcAu4u2VpQbR9v2blPo
1DxERNqaYALXDRPjjvXnUHePthmMl6rUj51qK3aR/nzP0bzerVT9dGgDT//9Nx8N1droZ5Kd/qvp
SsTfPZik9YT0eJ/aBs9o5X1MuPVO/8VnLbkAhzAep1W2vGVzgAi69MBcRYSLoW1rkTJ1gX9K/TC+
9mY6rvtmE3px8uAuI00LG/cPQK3GEcPJDLJuV7W0Pa0QGumaG+1x4jikdsjmijnjNenSrwWBFjBQ
KjI07v8K0b2NfS7+RhBhdS3qJ47+epmrGVuoAiihTQS87fKHWUNQCrNLX0c3ChHvkBkUfHYVvBIY
tJLV3F+85Y/Iiq6Jaotz1XQkeBmZfWoL+AY6ZdE1xxWs3e5clWm6Cn3FbkY/j06H5alRLirdAjSd
RYSCJFJn7MicT5npkOCCQK7083DlLVNSEgOYt0wUF4S/DYl9dfLkTZBdXSJyNd2/JUHWV6Dbq6wp
GLyxr2p76+i1sbkeS9NgxZPEW9L1/s1e+qf0u5Mi4tdjp3wfbKIFBeCUDofXxjedvUHAgkfiWuZm
txgFifShEAf5ojQdbV4qaLwA9L9qoowKtyBYDwVWqKlsJt2zfldob0Cqprc5M3vWzvFjVLNRqXvu
Wt9zs1cxzGxpZGFQULINSxum7lQ2inprju99Dcfe9KuP0rXSMzOjcNdJqyKsKEjXxMb132laHMym
Tm7uJN/11Y2cq7eUj+YrXrfnObB2wcBs050aWBPeW1eZ88av+jtCqkNqOM9WiFKkcikp5rp67Vrn
MbZiBD2x3jd1cagKrkOp12Ngn1HRGKs4QvtQZgUjHN2v5zn/8s30zD04IuW032JmfOtKQIqPijbf
0EiwmJ8RNVjbxsoRxLDvqqZuj5iN5oEPk2NiE9pE+yL74ieG8oxA1OZYkLelW0h49NZtUJ7QR7HM
tMQxXfKrJTamnbZslK+Yt40S9Lm/NZV6Li2Tz5+Ss+gZKmgrf3J9hFYjrTA4648kTc6Qfz3EPAMg
fPdXo1mGM8hOwMW7ZKP0kNHypkXGlThzoBuGc9GANlbp8P/8O38Yqns1KbVOh/RnaHgC1hiM6iPL
7SiAzEFKkG3grY56SHUyrz5thQaiHeyQhF7q7n5ikdey20ZZYkDabN0jK+Ys6wWeLiRQrQtaeCzp
MIi5JsH3rUUY/wEAq9rMc9WcLLaFfpPdKstE6DI5xlo5rBIz5xEihY94C5FkbsLrqtwTAjh5nvLm
B8Cg3FDzosnijAwB9jLgQSk+z49l6rNP8bDD5Dxy20xEwKERn5uBn26FyWa8He98rQ9ui1SE3fiF
Bd8zQSvBoXVAj2se24aSgOZTG2dbmT4e3M+4tH/GnpOa0DlxM4eGDflEwUEPceVOmx/OyP30RhrO
R+/o7zpativwI59T9nkXOHokm/mfVHn+d8p/GGG8HXVY5PuYM/uC/SXe6NENkC/J88j7skGU+Bp7
yKUzn8CiIbqwZuEtComVD6to3VkkdopRHCpnIja4IKvQxzcd9CJA3yK6xwlUy25mH0MdRLzCNLU8
lwSrYFTkXfTNVzxMWHCYkEjCIi8wJkgns7PHCDf+pgXTb88jEDIx4WtkldU35S7DXbFpcrTytdVp
rk7UOW2C3CwEv7Szgwp5pBF+0+UNNZcY8QKDH9/Afphb+GYbFcz9I4UpUwk5Ulcy4a24fAga6U+h
GSB3a+AieK159ss42PRxeveSirmm2YKEmckCzteO8JJbSZTvSpR+8aQ870IgI3HtZj+Bt0YwbkFE
POolumkmvYzxO4XE/yXCAafNcrvkRaB95ewx2IFiLteBk27GPGzPIhptqLTGuFFzaRO3zdgVw07/
5KbyYlL8rBKaWmIPXHGVmfjnotI/hcSab53M+JS0KbeU2hVn80gf0UwnRzYcUf0GmD/xK2HD5mQ+
OFEdnVhjl7h385BFIeNuQXrn1c/r4eoENbb5/gjQMXTSh7auEVnF+7jEtspOvz81HlmWcIZPeuLI
wbThb4gtQFpjqnDdVQXRGwG1OTi+eqWaNruJ6tMk1uXCxr4GB2ftgz4bIOSF0QWM+TmNgkfDFcPF
M9vHGon7MctN6gNSubok3tMMcOVQg8ZFmH02vuBtyZuHipBHw+nUJgsGdgSjOVw6U31qrHBHM4zF
1hZs4VvkVBuyWNRGoGwlbX0+dQ6VUVh6Z5R8RGCWjjqqf8x9Y9So9ceUx9mzcTX9yDy1WJppO9Fp
YAZFpNQEvw3+5QdlcRsZ0IfnXH0i3f52Mju76GliJEXIbzebIwBHU29GAgz3dt2x+1bp1YwUFqaI
23uacvqQJILtnjXAa1nAsz2cTsIV5wIFNa7/VNE5kj5n2ziJyK4fKDo4huAyEaLWV93KtPr04PQc
sG2ibvXEE6E8YxehJUTaaV7LRScc5l6zt/oJC5vzZigWOlmdHAJrPMV5n53Drv3sOlgiumLcwPrl
agQQ/yYLG1b7OlpwyTiWCaDP1UVq/SXrYevZFlrWitimMMRtRze4YrQq0NJX97n5QxXKOHdC+BW7
qFBTyXMAR6nrXNT61fiBjJp2uE6f66F4MnMg05WVsmFkfRIo7ABJzNVAesswERnfcZPW5ijPDAtW
Ay7yr1E4v70r3V1Tj9QJlFPDzUVbugyHz6hRPm3PPbIJI4uIDy/Op53TshgHj92uRw/jahv9kjJ8
wO3DXQb4wG/pqNlxfFaV+wI16NalamOTxLUaUKAxrnU16amULH1b/3UVDuHCLP8yGFQGIyapyMwU
XkOGvSSwOtksAOG1lQArdEl+Qw9MxZYGXLRJzZrWt3lCAOzy4tDItehATHZfohtubRe8xoFf7QAJ
YiPDxWIsiFnSLwitaXHzVDXPjhXfaxSqAyacVYqPY5bOgyXnzwGLXmQnv05lP47duKoa9wvCJGHp
k/fiYlYJiIWyyxDPekJqdvjdNOwU2WxVq8ZEF9C1f0znGoT9Qwo+cVUE/K9tNf6Z7fIxnsuvBXth
NMyu2vwSNgREDUtscFd3xzkAiDi6R5y3H/6UQhm0PIXmJXxJYPFiMV0NvSIUBI3gynGnR9oZXw4X
3s+jEGHJ9nojG1ZKMvtXdAooOelO6xp1OjJd8kGmi1OHwAdNKKypgUvAtoCpOmP34Y8AaJenxprR
nmtyysbmxWdDM6OGrBxIPOaUnDC/HBQOLUZGHtsYVNF1323pxYgokURkx+WsUcRsESRyX4QJGAVY
ldpAEhvTGhTshDakLfjEHpJOSQV0V/GbbmbcnT1G8iqfUSdgzFwZAcnJIiMQccRhEDx7ZZex1GMZ
2ypnwQz4zx45VsepdnjcTCxhhXyELXHzpUQJKJjKVYWsthAfTGC3G8ONXsymr9l9VfwN/smajQff
WkScUGgEPSrgni+HFT++kXlm5W2z3SChe8X1BuBRdPs8eYIUc3EMzzw2cxpTcPekFPlj/Ng1wXpI
oAvUhTuhL+sy+mCLLBBIiSBS8jujJPDsy8VJL8gW5cYU6260NqqIuDc2JJjUO4AZv41guA/348lK
ayoyz6BITb/dAU2BVYmlKshMRn3aOVL5YNs50JbOSxvqn2U8IefnKZnjiOhkd+xeSO04zHH3SE35
1vPSRGhMoRVIauTCyQ50dsQ1TbrbREyl6ArTirkqrIMGzSkxyhrfldjAUF/zFooDRKAA/RzLCT/s
9Qft3xqKT//tRPZjDSM6z1VwlFbH76UJb/Gea3awJ3KfMYQoxc9NLu+89SIUj/gPjGHFyYdLDJpB
xSyRTTvZHZF/Fb2+2OnKSP7VrToyFsQrSNAxy4MHS0M+kjlrRRSAdw+hktNhgo5L77U28IL4nr+d
HOe11yiIuiHuTwIPy53l3X00ppFEel9vuqJ7MnyQtLbYJcTSbuerJkzYmPQ9PvFd7QQeDaIJ7a1H
cmg1HKXdPbd6fnGYxW0Qbv0ENqIcs34dWlwXo82cg7Bl3aZowRaSJzc54hvjhfOsZKMTvdkR4GWd
CfTuSR1toGfPnPArTxi/QUWzx6Tguxf5OcbylxQ1WWTD0avnn8Cb9jaKUUhj6ldU+S3CyrNvmyWD
0cAHyb6sJkC2Y0F79dzowWemfOjN8ubXTXwr0G/HCXSSPvQoQpkZnc1PFrrU/nqwd8MMNF+pYtta
rIFi6fgMz/mB58btLnogoKV7IHUoec26NN1PBWvCRPF/TgkA3lrkRN04byhUUH9CVhDhQ2pFq5ou
Y99HfNQIjj5yf1QXi0kvxofgRHRadgCdQrSlaE5+lsNS1QyfnDq4eux2Q/o2uiZfnKWk+/Aq63nK
hDgyRvyu44a4jyDfRpq4aYAhne7G6xBlL2YZ4suTGrFAaVckseUE/xIevmzf/qZRQevJyg16wZ9K
uWzCHLlPm9rivVm2dCjqBrfcxDUduilGfalRtFkEEEStzbcU9+Oa052xKOD/J35VcsSXog3P4rFu
xgfmxOWLAzxABkn6kA5PwnfDk9fmPJOTV7FazOQ56OZy59uk1xE5vHWnOH8zQ+tHNME5D6PqVaLQ
s/1g4i1FPFIDVj1APQ1fKE63fvIgSUL6ElBWNn4s82Ol851OVbbczeKUNdl80GN0r2yRnFIgq5d5
mk6QepcjS8t9AjZ5PeFnvSDyHVjEPwS2e44m84Mpw3CIOifHLlTy6QX0JMM0c7SiiFtwlNT0vYPL
N5yZOaC3YDw0mfqXzKFjT0LdJhQcnuiYLmbbb/Mce2BPVpln9MdwWWJCDskgdHTSdnlLrfp/7J1Z
b+TItp3/iuHnywbJIBkkYN8H5TwpNaTGF6JKVcV5DM6/3h/Vfa9L6nYVjuGXCxg40KmplSkmGbFj
77W+tZLDdNXrNXiM0A22vGH0TjWVg55mQKPjzr4erXo7QDd7naxo5wD+qVs54buT43FoxBYI2hsS
ieERvPFtVTtv9CTHrZemTwFjoUVgRsk+VsbtwGJ9EJ72Y7CaL3kth9MwKGMdTPY9p3lESWaWXg+h
/l1anE4as2C81XkC6b4+O57xfNdoFQ4K/n/EeoE9zr2M0jA3llNuDKD1bCZddPIy+ah1dngdjNfD
LLExSufM+Y9dLgZHm9Jpu2az2aZ9kW6aUoc2N9fHYHp65IQZQjNdc0A20LDXE3GY2jo6tGQQtVVn
3ejc7SuZS7lyG4lRPEqPXWsnf34hfDNlNq71V6a0khX6qbcacf6TE6f2MmX8jb3WnhPYG/LUcwjG
WZHemxFzuLI8NFULiVtdkiwJb6L5C912M6vGo8M9usXEFa5acrFneUF28RqGv0CKwOALysYyUSjE
/bw5JQrbbuE066Gvv5mJAwk3urY10o8QFX0P86bGdEOjBl+OwFK1TGnOtnW9rBnXXXJrnhoNYl/X
pAPm9TSs4bo010kTfKm45d0uWAhLIMUG5tAWibEwXP9BxfEqVTgGlEAGQfcSUVvL4uiJTa+0J/BH
Uay/6F6dMEyfXpC1veGzzHuaO6LRvXVnK6Qo1JdZS/O+D5u1CiFCEyHQ4Xtu63RF4C10GZJZW9/4
jkhmngkc2OBn5a8Yv2edkOR8BT7XxqnXKRwKvPuCOMk4VjsdU5wV6vUxDQmqEIpjVRs6m4R2A71n
dWOiHdtksXfna7V3HAPzaX6gaV0Pj61ykE26atN7RXCyZVZt+o7qOK1Q7vgvjhvcTh62zJSp3Moz
SlgPRhqdLBa8DF90G2ru0fR0NH16itIeQkvoZnQ0AF145mBAZGZnzzH5QDbIFkOAWxxo/GmY8OUp
I37Tc+aCCt4pj+0BzZR78ARi3F4vb4wCWW6YwYF1sB0J5Jj0tCHltHmAAVMDJMt08qihxqQFnr7Z
ZnLvcQDIa3h/jZUsiX0BmlGKh8Efoo3mV29d6SYAF5GgNJ5agSzRr3LHYYrZuHvF1J4au+3WYBzs
RaSEvXOTvdC2Rn8bRnfUVOOSnwhVly/tg6k5x5aTMk6jL2b4Q1XTvVHXNyE92tKYf/icL6Hy1ogg
LewsuVe8Ogq5touo42Gp0zRos0Dbobhsd6S6enJFlebfWDGCN6CmmyqjiRZFmBx05ADNaJqb3PkW
hKibwumpwMSycnWlcHjqh8BCta0kNoCQ/knZ2keMDf4N+2ZWCeZIGTruJkyPkZnTwLkoyGq0EuNr
OdlbKTk5hI5YUrXdVMGMshpnGMWXomYm0cxK+QjtcTDB4Q58HnLDrG7cng41CIIetyK7X16uYH3P
tJmLVfI3uhG7W8t+ZrhMyZHbKybfP2LykVeIP5bkna7boqcAG/ghurjzWMsJVrfN5ehQcVa401iT
mQsEJBvHZ5k7iG5COFRmAnyP77XRgxC1GAt/adyNExOFaiAe2tbtr3f6qtV5K8kEFYS+MNCsaC6q
lMswNOCb6kmyUVWwrUvmOX4P+KQGvL6wBwARqfelc0HwDEbwrCZ8R33NTUv08XNm4G704ZjDeHkr
IoHmczqkKSiKTrYAkVD8xdqomBZjUjWG/B4J0sqr2m/wxhi9u3AlQFE4Ku2ZbOPDHGv/RxHIm9pI
L8xcUDdlr1UvIvSMECFag3Lb4vCVhnLbAW5YTMyXKFmWKT0sQH7RD1Mx5JcOTBVswzmGwsZVX+OS
mgveFvxdD6ud09ArtG4bn/OsnzNiCXQmzhG7eCk5uZSsR3UDAG6YUKoTSERLgA7p6HxT2XBPBgGH
Tw7VY11dQR3SENsWT73BEjfKpLgKwvALRWI78NcMgs+Bpsm1ToZdM5isXjicFt04IrBIHydzrNdD
nW3oIiZr8lWrRQ4F6kqZHaS/ipNMY2bnxsRCINGG+kxocP7xJRvza8sLj0WAqC4gRIfzd7fOou6x
A35rlFx5Ju7pGMY7jz6Xo16DeBrIt4xMVM3lTUdOEA7aOXaWqhtfJVVr05jYa1odEYG1tjjMBEWD
SxgkpEHbuGu172EbH0mHmKHFvZn94Jk5Ys4HaEbGNftTevo1h/OdeFl84N96ukU7gnazaeEEm/m/
P7GMQ/xPZRlW7qbzxbDyPQXQDdBeZwRvPOWL0WMyg1gJ1d4MwFJ6dOwbdZML5xm6xbdZqbxwBiTQ
fW3tJfU3MvaNWV6ENE9TlpZ7rMEndBDRYiq+FmFPADKpF0kHHTsrbvWmWUFDoUhEysDO4pXu1450
y46L9uuf0xB/Z7jyg7qOqUPFNk3D/QT6nVgz3cgb3A2VdkoOJLjDMsCHOBLX6iIHQKj33NXK2bhm
htGsK3WEGhjotcKGGdBxb9f2KWjVlkkRE88ZhOyxggn6YBzo8tsiZzwifCbnMNloMZpLZyq/oqtI
ywLwCl2r2N03AQ5bYiEQddc5S1BxEIWzTwkjhy53n5ZIPoaZRqKc5LYT6QsInWct7c+9ps23Ee0T
JoF4IfzHiW95xaD2QM6DvRh7BHtJWG09X8PnYfT1Br20XZ2pNvZWsTF14IqtsO+6ibAOIxR7TXgI
s8t5hWHBQAF7QIGIn1OLmXs0/OkotlR7xECy7lRe4HHLMs53o8f3B6e0ATGCLdqL0X3CuABvaB3U
bbGzIN+CtFnWmrPLpDNcyRj9gkqb+7QRO4SeksYnvhVQWo4In5TTXE9x8gNwzo+8it9KHQdhzOMr
MqXhJR13esCggsgTWGTwKRzuRDNOz6k3rpUTvzblPIbFQ1XNM8++G7YMNEm8Fzxjhmk+SAMgQHqx
vCXsOLw0HcCuSsOkMHS3faQ/wcdDQUkrhHVNfxtUVa7czKG6MS1Cu3hFwU8cG+tf343vMOtPT51n
EQXICd6Efis/cWizXFnckBbsXZdcq4m6oqTJCSdEp0uCyh2znwMpI/tWqNrfYFLFFsaW7qLLxhFZ
ndyh/TbJzFzWki7y7AH1pfbKEQhfc/pDGbXCVOY84b0GgeJg3PCirVOj3TDjwlySEr/KML4yReY7
FHhktRl5MKT8lV39yHUxrhotPWCimLZ6zYQCv/ZskioenTjgxdkcBpvEnaG9+LMVpQQhTM6SxjYB
ZRNUCz9Grfb6DFfzSzTissjmC7vzbODaFv1Wk5/UJV0QX60BMIXC9NdX2P6Hx92zDduzXL6CGZ7R
2z+ta1FOTBNQCG9Tq2dCuJ6Mcp9qzWF0GLbFIa0fMi46RC7pDrYhaF2rXWpJwLDfGHWKR+ulVxyC
ZZcjf0yWTdeB3guDN8+mqdNqTDiLGIZDWT4y06ONNmxl1L0FEU9o+sVWMESN4CRqawutbl+q5inP
uHM9Qz65Zr/tHS4MxmAsYmABbN1H3ZIe3/dOin4MI5Jgwcje8W7f0hKxWxW/RjnVkRsRCgy36NcX
aw6d+IxFBpXjuCyM4EKxi3+8WIEZao7hZN5mMIvXUcRvBrJCQLWPr4OaSwqGxrDB09ex93+41sAY
GyQwsNmVTyLAUre7p1+/IfkPnGbPs0x9XqwN3TM+vSFC5jSLno+3kQjBGN5EX9z0PiUpGJUdiXr9
Pte1l4nsMHoV7i73921Z3xMnQZllIuJDP8/pnsdjFOINyKkZh3QBSvwyrblKBh4BJlyvUVburRnK
aZlQTX3XfhbQO3QNaj/o/m/J9zjqKcfS7ilzi32R9Pjs2O+WrfIMbnmYUGN2MQsfVE6FqX820KXm
CQZGv/QAKl51JukQp6G56wNZ307KP/UZAE9HY0Dei3pB2LOLOQvi7NNUDcEJnaBuzMLvIKW0ybyl
EOkmy9PjvNCJivuts6KXYODsJw0SDsKRTYlPBvrca1/a92E5Pf/6c7A+0/GlzmzLRncIphZepPgU
toAuc4IAzzpV8C6X2ViSTQHedqA91sjkWCZ3VpXeRlH0BgF2R77x19inok8JYbD6uFoMM16ZoUd+
hQf4ytQ4BcQQYKORG5zlOGrBQ6NcEL2LzN21l6qxxjnJYCVGTiLd+NA5cwhvF71lKe5PrSpuB1oE
S7iqK/Rv7sKJgrOaH06YTVyI0v1zHfn/ebiXsSRg5su3DARFRFZP9Nb8HDFj8pG/3yt/Xak5mmaV
N1Ez3sIhG+++qzZt/iNT5F/5y7/ybX7z8gaJNqzY/5laMr/Ch2Scw/f6S/rl53f813/yVxyv/EMQ
qaDjESE/S7AN/EcojrSI44U3rzvvMb3ip1Qcw/xD6u57AMW8JXs2q5Iq2jkwx/2D4lg3PKIwJKHo
puP8K3G8BnvJpxVXkqfBxqSzxFmkTziftievRSSZQNJcCb9BWxCCYHzKRO+fsgQanm8ArcI4rZ0K
1mUmU5axTYwUG4BMYQ01lwmk5D4KmY3NkLOIkCZ3ID+VGslEB63kzLsriR7rUDw4JG+Fxtr1Cuys
UY6ZTWXGXoDKFPR/MZTQtvcAejJtzPcm8U/IN+PS1VGZc1LXBzr3mnRt/FtdsR6zBmjkaJ27Vl+5
pMx55LKuYlYI5Qb1WtiOu+5zAsADq7tpoOaEWGiqmbBGIsqirybtUMbpigl2cWQmQPZUf0KRawGX
bFLI3lX04LgrpMTtZQzGtwHZyFmsNZmcaYmqp9oOYYsJJiIFZ2LSvJNLXDKBCdk+pwqtHlIcyCh6
6C+HAIGCKbw7m5P3WtDx3RBjCaAD0+Od0lhaYTHfTqEy93iXa9Igk/IWh9ZjMRThdQjibZ93QPZM
M7su6gT+oV6A6BnSGy/yeyrMpNwS+5et0o5gr85ALe5pDRfMzAXTIl3fm5xouqzr7jRLR+LwZKHU
fQrr/MbRHbb/0sx3BbYcpHJ1tVY2Sa1IOot14PprDYQEuimrvRYRsngQcwPz8mrXl2Hy0nOOTYPU
PHQWPrfOYzzsFbHYm1F1HNCbPGdmkkFkGgSxoaZ4aOk+eKIJngfQ0YfAAJw4GWiCdDUcfL1f5Z6u
HZEl464yrQezbyWMNHMWsebnyiMndoy0gw1H4ND5DDnRRB5iDpLLck5NmJkMRsh9xrjegeCStrQ8
3UddTsYZdah1cgM9uWvz7pTpcb6y5mFC42DlMrvoxXPDDWbq7C4Q/oOmwmHNnn4edGvFxjL0+UtI
EusyocRbxQS1piVaCXfExYWY/WTXlbNtdCZQeTWnswAh0SVy/RrjRwG4aNO2LZVr+DXppL9IcyqV
YADqOuIra6vJ3qeY4vcYG09uPNVbOP/TsTItNNAJj4bWJodJ4ydEVBqvToog+Av1hrpTJvtVrKIj
Gjd8kcqlqhDBk8WQAZeDWolyqGnO2uiIwQ5cM/R7sYO22mcDT4UvxpsiZrCeRDC0VcWnb+AMexJz
1Eo1ucd5hnSdW9O4C0v/3i396swBHdFjgZbUSiBsiLlE6wSqnyEVV3bbyPUI6WwV55wkrNT8Lo3y
Sbdy92oadG3vmdynaZ46cPNikHBaiLcet2IkwwQRgy7ujVQ5K2J7EwnPz3AGeei01lj3pDrhucB7
nGt2ufMmzzgUFgzrGtbDyshN/TTVSU52IrEoecT37xxrB7pUHE1yA9atenW1ZDgPZGVw+B/xoo0N
gEopidnEBYTVul6mSr9Ubpxv1BBah66BQgsxgLGcUY8Aqrp6xTpN7eUkJwYq3UkaDWsQDyF9P+Ai
gC0f8qlTs7Lsepz67tateMNZBf4qHPK1koHYmWGqbfRyRMERj3c+OJdeOO4uaFy82sRuYsqKhn2T
JO0Ov+at7gTxFl64aIB8+r57RjXU7JTOlEhhS9b8yDonsDUsjBNnrfVo8edILuXII1WaUNorHXoV
s5NhiYkJH6cZ+EthSByHdXeKjMHbJr6Cf1t7y47zEEwEFKakUh8znMIPJvjZ+x5LaFJaz4hBgpOm
Z825IWIdiQ+CQlOOa9u2xW2rNQHeN/MolKfjHwrKjZv29yHZrjTmBzaLBokPsxdjMcHIuvXJQ2HI
dQwdU8KMn9f2gC1ljPNqA3IHhUGY4jItLHfGAQRrMQBX0mWeHQhCFssYySWnbmOtZynZDEbbA66M
n+maX6ROvVeEkDsp5zlIS+viJ1goKLs5kBJCcN1X5uoo3EI7QYf8ZrQYUFSd3LkRRlbR9Ouy880j
mYtXQ651Syz7DNwRcJDVYOElAOmy7rneKyenawjtMtrELP0QrfpnB+rIi03X2I+D5GIkrXEs06lZ
pEh/L43Stj2CURRliJYl2jBihMnGDi0t31mJ2AWJ2ezI4l1H07tP39nhGvbPPvawSerpQ8TcofvR
DfwyjtmTPW9IzlniHHNbtMsxq1g4Wzz0ldaRoeN6IRhIZ0toREeWI8CwGFWVrUpsdITHNdaJPEyD
E81V1HfmpaARYjdzbDH+Q+Qm0XjdRLQSNXTWV5PHwX+IVA249UAEKyuJP8EQ6a2T745bkN8uWGue
koF0qyWR9jTHw4h1DutS14ryJEMOl4iw+gpLBvsRxTpend4w2axCLkRfiX4vKvbT3l3EQWp8M56r
Asu5i8qUDnJ5a/HT7sp6RMQOSv2cFzPXQJ0arsxpSMbXPDO+RrokLgrO9Jq4LihnmcOszmjXmTd+
kW7T7HzyNK+Moejvx3YkAK/sjk7coYaX/ps22F9DRzXLSYdxQ1TQbRPE4gZsNgxL1cMBbXmQ0wSn
fd7g57DkIzubS9oOS0rcqXKlaXALUHvhi0jGx3hymyOgdGfpCSVXo9s5ezPYWj42Ih0/116nKsO6
W4EDsPRtbDT4qbl5r8d02LOc8udxGX8XE5GwsZvLbezSTROFUqSkF2vlTx4YcNyJ0fzl/Vct/jSa
vHMIXoQKhl7KXcGZZwFVtd+NIQP9BvnsWdLrNQA1bvNmbNccWPDI5S54OiaAJrE/qHhcZyE1qfat
MYMNmtBdm1kXXPWtn2+HidlpN4+f0spVazeO6o2HZBP2cAY7O/cD9u4YgkwnQJn78ClU1R7BaDR4
Pbo8WDjetGO7T6/9sU7nhBFvSwSYvhrmQJowUsFB48e5ZV6AvwhaAt74Evn+VF/jd2/QldbdWtbo
MQNXrrLCaret0mE0NN1Vgsa21+D7RTY5hWByp0Puabc+JI6dyloCMdCHEB+8D3rN3AUugh+NMQej
HFgxfYNMuZx765WeV7tq6JrtUPjAZVQbHxiaEx5RdtORDO4HiOFi74TWD21se4zy0l97eOdXoser
j2gr+OZ1wTZOx5tYK16BgbfbEUUkc0zBcB8POkAtMKfILaprTVZbVzTqAKJ4mVUFibRGONv9Cv1I
2/4GpVEAIcdTyAJlcA5yA24Kc1FMdubK0ZzhNLGFXcHtihZeavcHShRoUZScR40sTFid3o2PvvFB
B0QJPrbrN+RBPJqyrjeTwPtlxhTLlh5DG4tL3IWwnpd6BnzVmHybCwhWyc2wrLleAvNCRMVlkmN3
9JQDScSAvB2OGRNLBx8BBGguKG1cw7lWU9Fe+wNObSgvELT9dk0p593SzibrQDbikN5mJMpcVJ95
l6JyDgkYNGILKPKUmT1kDRHwBGAX6o1w5PYc6u7GL9NyYccCyoRTHDKvzC8h2xXYXtUc6t7LLkBP
o7VuVCiFG9lsoS2MrM2mftbAwgZWxQTIjoBCm+w3dIlT/w5xVH2r2Py6avDv3v8oTfRkxY3JVGn+
F2A72VTz3lkbo0llF3vO0jZdHscpIIp91Hch0KOrNANdgUSqXk4FTWNRpV+R/93ISpVLx/GcXTnp
46p1iaQNVD/cBBa5UAVTjQfNpoJofKBmZtIVN9O4r+AGrEI3UTvSrf2tUTHVk2a4dabMXLA3U20R
i44Smbxs9N/Gg7SxkBj42TdWzSAqt5yXemrvRWq+KBKiNu8vwYnk2FdhtgT4eogQLe+nXvKPQ/2m
SS2cS2qoVzSGVnWlL5m9bnHjoQ3CJ0LryiKCxG31p8rLgQaChSweC+ZIYbAX/YuhV/dJOd64AvaK
G953YY1gkeRjE2OIERh0q9Q+nfj2hcPWGtfiTQOKAABkw3R7U5uk9vrghYdwF9tMMSw40+TLg18r
sttuUCH3Dmws7BX1HWVHdVep3F6EGeXa//4zjQMp7v32nNqRt3br8EdgVt8HyM9epu96N33oK4B8
Rkhd1oTJxR5ZBeJGm0MI3Mt79kcboqxvsfKmabZnh6geLBihd3oFJxmE8ENU8LKuU7Dcu8uK1Xzp
1WgbxhD4y/B9bANKAYPtOByq8Sy8KLsD1ZRjRMge+ve/dPtsaUcJwtGohDeIOAPxPQOCpm9BAYH6
htMERSY8xTXP/uRijrTcSqxlN/vOaSqt6rksN8LsmJeleUjHJr1J6wG/Y60FG3O00hudUeJqClEd
mVVsXleZw9SjKp1N1rTGtQR2fT0YWrXNXUqeoE0VNC57OeUqxkeVuxm7cHYVTI3ahVZP974RxqWd
aBNHDGn277+F8WSsaAunrHv8LUd0MEVMpAiJ4LdNq8fXjqoeK+hh9wxabLc2zwSjvA6krF/SOsAK
IcrrkSJsCur6/v1L6fJJ1J3e799/y/qX7R2SwxC9Gs3CILOLIasZ3ziyYBcr73xYoje03ad9EnUP
UTlYN9pAD6JuIFk4TraxXF9dF77+FYJ9ecjk9ELO/S1+nH7vWxDrm7SMzhx+DtBMwmXDzbKsjHAP
ENc5sck/o3NmRiSdR4NuHrI4Y0+bdsVxHFaGjF3oYtSho+OIGzwrK/fJKvzgprYl3f3K2iO4kqcR
HcnSL6W2kIp/HHPIXlesVicXwM4h9Dm1cVY5/vklDeC19r69MtuhOjLtzMn9Hs4sjXMmX5CtrfnP
7dxttuQYX7sci07vX0Ii5JEUR0cwx96+MostO+cEGb2tXqdksnajMNSNoOvBeh1fg/dDj0yGFkdW
xLQdLdOGxPLL+5eKODC8/qRsG1xwJ87qi1bNQ5TKMPfvv40crFUlNhBUD6j3STCKSHOP+n1V5TBT
6s66NPaYnpNQnJ3MFJf3L3itulhySHTSPRLj5BIRSQOhp3EWto74ra3iZkM3An14F8D/S1N/D2nx
PNh9sffd7snjZ7ob8vAU9exDQS8CugwzRDJpVqbE9ZT1goP9FeXneB00ATEr2W0u++IQdoa8MSJY
Q12cT18HJz2TBBY+mqhjNnI+kQWstkQFMRhUqLtdO3Xehoi7byjqZzuMIREjzqGPlR7pKiUnrUi9
JQfTnMaQuWl9cer0gaA/u8UtSdiApkCMNpT+FEBtfk3sub/X3bgFjzzJC4cARButH303aw4HtjUd
B4CASzKakwXiKlpCgV5svIxKUDq1te4U6/3kVOcIGYCHaxkKBt6MJoejZ5qE6NQ1HnyXDKZxPomW
RbHMQoD2WrQWE0prMYRPTUGKQh2ACcWfEF+nEqNtV/bBRgwM3MMYM8XIeSJKAdB4WPfxkGTdNbHs
3vLfzHimdeqqWg2VQf/GCt6QF2yJ7gIioUCZ/JtdEtrVlm21qnLxFmL+SitQArY+N8o1mFrIafMr
3wIs1YiXn5u9N3+OKtV7f/etKMc6wnX26bf/fiky/vc/5gbxf/6bj//Fv5+iN8aHxY/ml//qv1Bi
O83hOXP5/9yXPn5B4PLlW//9e/mhOf3nf/dXc9r6g9Ez81/dEZbEY8JUheyGhjhi8w/mLTq4MBdy
BqQJ2sJ/RbYbBs1paP+ekAQFz+OYn5vTjmGY/A3Ha+ASuvevNKc/xaU7pCx70qALY+DEdul5z7O5
nyanuu/JwCyrZIUd7Dga/VolEMxIToSiD41I6l0HoQocXYj6Delsjs8hBcsdTMh/ix4PumMpbTWQ
ZrbFfOZtKpQw29gkoZNlFG55NxJCY+OWnpw6eWwhDizKqmHvSo95ZZ+tsgVj2OB60+LwlSYtcGQd
xiLwPHQbFSYIrR8pJuY5nUsxjamDKim3iqehib/4YWle5XGgrcosCHaj3T6ak+sspyHsfmQl3hmM
8/Xaxyt9yImCQMaXPv70if/1bPy3vM1uCrrl6n/+909Ts/crSKYz3X3hCmm41qcrOFChF7oJIk25
LYOpesOOvPbnY+fUz5Zw5GEHtwX6x7T9qp0cKJX1QFfUf6khol3FjnVn9h2atXCdARII5jA7LYlu
eifZ0IF+qvLg5JXFWz0STGOT/HymQbZpoEdlejJuIre/dK1xg825Wie2+j5m+gXr1ouhqAHgIXfI
qEiqWOde5S467N2/Gb6bH8eGznxrwwJ30XnxPwsw4sdbiAbdEACfxLGKOQ0EZMrHVdbkkCEromGR
vpFbfXDIRVSGTia1XqztjghQga7yKvPMW9HW99AREBlUG+KPvkwxKQK0nqbUvvvNZ/U3nYDlUHtZ
DlMYm/8zP+mfmLD3mdbDdolpqdNyBICXFtOOHItlM85Waohefkcwdup0BHjSD11MqOsZ4IqLDCr6
10bfbKe23FiRfOEfXThSntqk5UTVFXfO5O0BBhwKR6LUXMpC9xakidUYIEOxrFX8Rvf6OFpBfWUO
4LG57SJmC63aCaCVC2Bzw8rSieQO/fGL000vVRUxC5YZnTzdXvz6YvwtXR4JgGfrNuMtm+mUOV+r
n5781sn9XFaCwbO5AH5gI/8rtmBTZ1bbr1/JmOdbHwQwljQMYcLC1C2T8JhPL2UHlXSiSGrLLkrv
I2Z1G8QoXysqr54NnYhFg2lxcG7j6QchNd+SenrtULnilwbr/bt38y5y+/ndSEiczAktJoZS2iyk
H39wKfwE9oLkB29II2kD0i5dDMFt1nPbWfcGw5a1O2bFsiuI0KmlZuyTrMhOcUwEQ9AD28q9HFCx
vYDpts5idZkiUhVNDIK4ULxh7dvRbelWr+4UfEcygedzYvwFaUgFNazw2L4vSTNe1B3I6562Dk/L
sg9aiO/ABLTczlZJ4ZPD6foZnvjhoUSzvEXIRh6SDfSMSeFdVOJZMzU6sRiMb37zcbEjffi4uEDU
OGCOaQszF5XMhn++M5Ja58JBHV0CqD2wf+2SWcXbtCEm73whPQoNjno43yy67KgVU/5gBEX067fx
Waby6V18lvCNxEBGykt8YhRNzg/N1qtu6vjt1y/yt1tzfhUH3YNlcUtIU/90a/q2DDEmad6ycOci
De5sUB0cTX0rUc6Xhb/xiucyc75oM8M0REkWYRqwuuxbqoW/Eeb80w+MYtFhkO0YEsHYx8s+Cj1V
RQOCaCIxZ7KCdWi9WGm8/vVP/LdZtIOKRrDjuxYvIuax988fblig104tPPiob48ewKSyVAu3zg+Z
q/1mhTE+LzEAuz+81qe5N/2TqlWiYPRhTkwshzG4irqm22aONryEPVnz1oT4sNE3DGUXhJnR/8bB
u2hc0GO2EMeo4PnwJmObkUJ3w/nhNxfj094lKciofmyLKoitS7AcfrwaYNcZW8E9XYWW/5IEtAek
3l9CDykjRC4Kk+gCpHhHP2o7Dc4mqvRHjV4qCjJxNR9pcUguOzIDZUP0GCeeBRjgS1+SC/nrT82Y
P/yPi9Z7bQEmwhSWgZjg4xv1UNmh0rY9kp38TWZqoN5pp+7yknTbxvHIEvLB7iCOLz0m5daXGCCb
A9dBFBJ+oVYUhHxm4Fdtuu7BEbs0Pez6N2/yHz5uwQSVa8kzRfH86dbSndJICd4gTh34/YCkNvEM
ku3pxGDeV79dyOXHwuP9w3N19Bm65NXQany6JnkUNZQloVyqTl6Art1Geo7yM2zB3k7MCEIEfl5T
r5QdniYLPDKZHfmmCdRdU/d3mA7wJDG8XEUkxKAkP2JCmnWK+rOsHAyMnkKtLGpIWQ1I5JGitOoD
eGQcoGdnuwxQp5W6DqZa7784gXvfCe/FMCMc+0QMpeYOneV3qeHozWL6AjJ4mdrpWxh35bI1q+u6
jZbdMOvtsnOaDke4ZUcipwBHVfaXruFkK7CJoLneNI1DDGeyqWxzWkUhDDrKJDJsc0EGleBEaCP7
CQgmXmC9n9XGxKwOqGQ13QBSUr7RLT8XKQEV3ipqfrNo/cN96RKUwj7K82Oimfl4X3ZuhvEvKPxl
VspHv5+rvmdXvWZesRS5edeN7SKilfnrp+G9NvnwNCBBwT/tONJmE2f++fFVazID244h6Co2iDeM
ybdwc+bsI32/pW83m4kbfDmq9k7JekC2MHYnGGYPcT/e2kqsYr2wFtKCWF9NCHGrOoJUTfv1KtB9
3LEa7pbaB5z2f/GuHQ6Ds9yJ/cb+dL/SP67M3KdQFrE8gP/qrqaqe7RcFuDJo6WZFOO+ZIgaD/09
QpsdzLk7AWPAdzOOXsp/rdHA5bYCEoWfTE+2+ViDxmyeBrx3v36vf9slXJOS3qNOZqd3WXo+XuBY
T8NmgjG3HMBRGna7TvwfeV3e6I78zVUR82f14bN0TYfDk6QY5Tn2PtehdtH7IXWFtXT6bO9lauNR
XByDrH5tVNSTr6svEwfMEyHLQA0CRqxSfww5nB4L1T2LPn5BDnrt1NO4iSO63JkCU9pUzQ2+WJ4I
x4goxMcXo2dNaLOQnt1YFBxn7VvdS557u1h63bhHE8lJsnUIncIzY/bx+V+9oGi/qZVgAiOgZZj6
8YIyGRKTyDKMg0BfDP1psM3z2BTLppar91f6fy1i/C/Uh+HIJnSunmcKh1+gtGHn+VVX5tuXJPy5
IfOP3+DP9oyr/4Fe3BEo62aB/s/aQfMPW9CemR8DfjGfFf/qzgj5hy5hjkmXs8xfesO/pIPC/IN3
R2mlC8Hoz7bkv9KdQcD48eikmbyKxRpnfnoALWQ3CAabEGOtzNYt7x5+WZ4KnNJKwJU0HKDAkyr7
/8XcmTXHjWRn9BehA1tieS3UXiyyWNz5gqAkKpFYE/vy631quseeGYcd4Qc7/KII9aKWmkUg897v
O+fiG2Wwm/mnH2ZW5UdS/OqnDpNhm/cAviJMUOGE6ZEkFYHjor0zW5oGOi1ohCzuVBLam0jUwq1w
vs0s9N8KnbaPfma6U+SnBVFdsPwVjgAtpUFwjqwf3fJuTFck8RWIkoZFJmT5SvC0tQWYGrhIW4S3
zX5p8v6X7404Po2ik6csw/kMpqvlmpmDxh3nHF1hQgT9ZCjA2NtCw+iISiBmIURhjaGhZWeCCVJb
aX1kI+BdfcYYNTtAJzvgVSv2Sz5RLkjIcSOuqmqbFJN7Q5XFaSUfCHBr8EEy+9WklPS2YeIueu24
TarWBeN+upNZ5zPyVjeWSOoMP1NhTMcwLdxjXiT9i5a9i5hE2U+FE5vPrtvUj4ZfyssSLuVutM0u
akcfzHYOQooJdbnxUA+He58Ay++Z2xpxhVhv2TPIejv0DVAEaffJT7PPrZtHuOOqmdse8uYiGzGF
G57zGzB8tknzLFmLCjYx6ZECXEdgGLgqKCa/F7Jnyl+NN00AVq3ltXBT+aIb6wb1oBb8yB9fPTZU
az+YT1t0H5XVHGYQhmz35DC+JCBwt6A9pwObCK403uibL0HPanMFVHtGfwQl632OE++ago3caZg/
68AcBNXBejpBp2gvtH/B3IwiTRnVOZbxitqsu0vLhM1o12j2DMTCNsUoWA7PrUm3DEUmEUA4QxDJ
FoJDZC/0WjlJEFm9E1NuhwEthoqceOt2MQYEoIORD/DrXMGlaQnMDYRcRAk1e9VZRSjuaW86bDHq
GnwUuaYpEllDW1x5rWGexsWHr1LMdeVu2F8azrZwF//bBZYHhwz+6BJBWhaY32EvWZERwkKjxt/o
z6VEvJcVY7v3CoiBD/Y4sf+GHyFQYI55MVJqEpqDjkP9CmizdIGMDT2/25ZHCVYUgNU1iyGLgqKm
YYyFo3Xi3yrV/nxscjv+HllGwCEkcLEKUkd657phBx/png3GXif+9GIE6Fd34wwVGnxi/50bAEx2
CWmxtz4EaIWyZ+op2mhZjvtbb9nYCy+R9+Ayq2wz9H34OXhxYd3R0Z++wtQInzBgicPgcl4yE8Xy
s1zCuyWDWFPblPaJG8fbgZEcejmMPSvQMv5uEAtRCccfT3C+b3B/xsClAk+f4qhVJrufor4kExX1
pBLepgqnClZgPZ8DG45rMM5f/GG4acyFxgUVQ7aiUgxFSytza9xATK5JhLYs+T3lVg4f0kYEYTNO
JrwwnCtnSD6lb3e7Cp7y2I8t8s6R/WUx4irJBzK6GvXkFNZAQtoeyPIwlMB//GYFDT7bMB2dtvig
jtoweGy6lb7LEjSgNSP6lWtVD0R1sk1djB+Z09TAP7W7rRSIrNkGKWFr9wSx59zl4z5IsioaB5oY
gwcNhWBA9i2NuLhLYIMnt+9RvyXHPRJdiHrDuUKg9ZiQTC0lH0agTkNpCP7kxXHQFVq4lG3VLoy9
CPUQHcVkGlSCPK6btOcWAduayRXxvG4cD4VXTztARM5mbATVRTZ1p8mJUYUtlnOo7MLF0j0TzpaF
+N23y0tD1GKdgfgYWveBiNoaGz1wGuSK3pytLBVcRtXfOWW3M8rhe0p1jIUIuiEMMj0Hj/7sn6wO
rMZk6/cmTH4lhn3vebg/g4krnbD2BAWOQ5w8D6HB0wFdVp6+uxkjdkEdvMyYM9sqfLcT+zwEZb0R
fAN1AdDSsiaIofdWd5rIU2uqNg1WGQZL4brNzXBXol1LTWdX1zxcA8yovX+t6/CduM+WEPNn5if7
hG9HsrTNK/kHeHPTRhJj5NsdbfjRR9A0ZqegzPZSwnGwrihwtMcfjRKoyuAk+wCgF+n9srKz8uq1
EDFQkL47tvyPHQl2lqNxFL4zrNqRD+lA6ItPyUlUC1E7RJgyyfZtAwkyS8JPxjMhvLB34edopBld
qoKAPNErsKopbc6kvS/mk2SQDGw96sddLuuHLAzegUt3qJE/7biFGlsbBJgn3V55RT9WTXltxnpP
rIX6cliAgRzVRA27OVU1CgjCK6feYqMbL7ceUdn/hvb2jLuLr8tn7tML1bglIzKUEIttSMtmh7TE
d3kxepo/X7EMC0Ujf2DvWfmbXtze5l3MJtO12FCIxl713WisnfpWmuZYHo1EMTcxgUzsFGxgVTjn
P73ErE9xNgVRQJkviuu0PwuXY3c85nKtPFkdfNP4xXNn2AtDs9YZQPvw1ftRFuO8s6d+M7G0JFA0
av3epjFftx52IA9ft+2/7M6cz0RgUS/4CXuPVmQJai8r/Wx1M/1Y0DRc3WD0d6zESfG18XRLF9dv
Q2gzSjeceCDW25fvVZX4Gx8o05ZHdv/U9bzjSU4My9EJLHWDh1vy5FnUGTkEBelnqlzzlKdho+AY
dPlbSfCFfOmS8gcIBJ3yLKvQlVBVvgEbnMVETNt0IO34wCTN3m+bielKktlQTrz6Z69rbJY+sdn3
lPRSeXBMqwHOhjm3iODLYJsinxlaEZKP8RvZXPUjF4733FHqh0nG2Y8cGf3kN6ty9bugAxfSypyz
X2PMn5NIoN9c6zxx2ViMs/G+hIjPAebwOrN8Jz3g90iz62I7nXpMLEF2AdUnK5cknc1xDaeNF1eV
V8iuUcvOL2lhzv62MefWedC1bpCfleLDydPcXZMDVJxxyvycVFn7MSUy+V3bhT7flFnXnoX6MfWI
swEL5jHu51mwS+s4BYMq+ZDFs0Vhg3uY2rswIOmWpKGPfwWpKDVVErUYDPwwq8leVuC8Q3WjpdZA
IVGrkQhzO22pJ1aEiLHdXFLDbPhvkrF+tStQOaZ2EsJYRnYoO9/7JvYb/HamEpEqOzfwJQHYvm2I
huXYmen4UnDDRxfiDjU8OTsDOtcPYtyBxxZ3njRtK+KlXwC3LyfOOrG+0WbNKTCrGwhCHZauQ+xo
jdJ8dFrPfgvSMeYoQYqS1AmdlAtU5/yTcByqrcEVy057sHCdOuCbo1x683dIKDBC04MAXo/WIXdJ
m9VlEu+yvp8/8d2KaygbqoR8lrwDy+T4XckhXSKSKfODlt6C07kWyy3NnV1IzgtCo138lVRGeXWU
gjszqpRHPx2MhMnVoK6zPzIIcY3Y+LYmWZGECiyjX00T27yVoljw0JATfOjcQX8QxcAQIGkQnBe+
ECfmaAF6AYb7D6Vq7cd2ttCc2bYcnjwxyyesI8F1DGZCbdqz+KJaqr3Aspv2BmptdphJUe7kQvdp
PXOEO1UjdTMTHdCOINZyV4V18m51fApRGNj959z1DleWPrkrs9D7aakOTetET+t7yEBztUmGOsVu
258TCKKL15HKNCw6FVG2NC3vl8zaTRZzHunhHgkrL9lioGpeFmH7n/D20hlTAbsUz1V814ixkN9x
UicPuJmdu7TXfhEVuRUQ9R4rPoOdxQMJdsPHAKV24w918GS4DgyJ2ozlR6Fnl29YrcleeInxaRS1
ghdu9NW9DlNvlwTaf2gFyD2IJvY6DwTWJqWEd+/Ldv5BnFCxcxJOIfjdi/aWLwm653AemZSlLafq
tSNVgCtVzPMjTatg689ifF1cD99FXRZftOFCjjlTPl37ahlfhVP617jpyoaXiiN3obTHO0tKOKe+
ipFaNY7H8rm1OZ5bfW+xb6sm8H26Txp19FN+57u+w3pzGDBNzmt4OxhNujn2nzOj758yeSM2OkvJ
CYfYa3VkbMQBLBmGhqlbGHdPiplUwTfXRMB7GEMWU8FiQkth0glGOZ7H5mPsVAOzYwjpX5luPB2V
ZzvVWsD4vAljwyWqbNV9SQ7ANleLwLrS5an7FXt1lwqW0NODDHg6uW5SX0crdD8D1rFX21EtnyaR
3JHxZ66niHKSxhNtCepajGWx8gPEcJxzkvapyHpbfgmoUtkar1zgXgLcZPF2HACS+blNsCcDh4R9
lsS2g64x74YzxzXOSemsLMwSw9LsaA63C5D4G3QJer/6PfaB765nOcQv9JDsHw3p/O+Bf42AM8NF
KFFuDposqxk9IeFI9UYZSX7uBp3ctV04vxi114i7mJXopWRcifzVbM2zUwWokNzJsjcc8hHbel4b
f4Xcz64m/XwQVlYSGlHDbSjfTNrjmNdKWFlhoIaF1Cp/oNUyEGZnzFBSuKuzUG5rpp9fTlhr+5LC
lgMUlswvfV7APYpdGgylBpizMnUTJ1zlOL7ERZ1cOjAAm5JjTLyePYKaeKxd/tPo0KAKBrJrkrt6
WQg98Cblt2FxEH0lFb40myaop/sqV/Y1I2ovI19Zebqy82m6pIs9PhBozwvUCJn+mmVjrnkDxscw
a0I61hJKeYynaZ9XNh8prkXu61A1/POc3pJLK2IXrKRR+NPZSpXxPBgD0kqROG65thma2PAP+dUq
Pnk/5zzsWee7lrzyFtSg4zipnqCsFhvL7YJf7jLWlA1ueFWkNF9kuPo7MyPszhXMmd8wAuVbKEPE
Dh3bfNeahpdQot81QLMkYByXW1/QzNM5HGiopT6nUBB2MJhFJk9xJedz49iE5imPKPTVLrBSc6Ec
yayGo0J+GwmXVg9wOqACwE1yZ4K42tBYBR+FAeuTr3L8NQVpx+YpV+4WYvb4ItvKf5SLBfQnnQwJ
J8j1W57v8WVOOutD+f1yia2uYLztSCzQQdBcGHkEB8/T2WmabYeuYmvHq8lXYldlpv1WNwtPb+np
Cf5p0XPORS37YA4KX5Q/ziQlrSGYt0HWLxvBt/qeQiq1DCBP7Rn3nr49XAlYkpuA6AYftuJDCv+L
/GoknSU/qHFJ37wu678rSe+Bs4938bzJfeJ15GwXQ8zPVSu48XgVrj2ZErJAQCq52Ae2fbAXuyJP
YSmAYaCf3gkQ688glEA+2p6MJP4Gs7gveZseHSYYl4HLFCTJIACJ7XhmdhYG7g1uwM69spcpWMVl
mj40Ofy7tTALdHxm7x/iQt6w433aPTmylK8JBd4HfIzip2fO3YWci/W7JrKxbcKUa4RPLup2+KHg
Z4yu9abt0aDgYZq4kIR2+4MLUDlypK8fhZeiEYLWvI45tO2z0JjovCB/dhZ3ORmmAWZB0UDi9FIJ
yNrhdE+dbnBWDW+ehMuyjbrO7PKn2M6D5y6BnwjESYPQ0QnxeYDROkocezqjFrSsKMtHcgp8BbN2
5blDeqlcG997Q4TSbxcZrn0SBfvZnfxXOIjNZsgy6OT55I6vHq/Hbh0QP8l3yirFZ+ainvtfmVX/
l8nCf4ojEln8h/76P/3k/7LMbrLh8f/q05OWlN/Vf+qzn79lQqF9/vrHITXD37/+xT8n0yEFdWEy
8hbE/RzT9VgZ/BkcDMI/Akt4HtuSwP/r7/w1mra9P1jB3NbZPkNt6pJMrf8aTdviDwrogg0LcR/Y
I+S0/l7pv/y5j/kz88lv+K+f/2PszXf/ZfNHp57goiNMMpIuv9gtoviPQQLcfx3vTt/bT3b4TA03
3bTuYG0pH3bPtCjFwc6UYrlf/9bAnE8i6ORl1hYqbWNrcFZ5sAezOLhVs9xQks3a6g2oQqFFziLo
kq1jOD7JKhWcl8H5bNgL7NS8MnrXvEMBH9KfnInM5+IevK+BADlL7ynA6y3/K6doUuOH0TRVwzXE
P2Jw96IAQG+UVV1H8yMtDv4C4aLrnseslFcyV4KOO8Enr9qmMzNVuH85WeJYHHsxNQ9jUy2YMM1N
YyT2c+DlFKpJmZ00Xtk3lBkgRFjYJq3S99VcP+G5TbgTtvOW/zTNRcIrWkxEsI3gq7ec6cElUXex
AuldZAmUe/GS17xo2pOaWPN2Fe4Qc3lYvKPT++JQgQ/fcAUZ117c6K1P1+bepC27KxbFt/Htp3Ub
MokKS9i7Yla36+7Gk5O80NXurylh9bgY10EPUJkzc3hxE+enCpBFVO7PikYjWKyqvXhq3lkNPS3T
VcUlSHy0TSNEr3wyfxO8v++BTIHuAHYLRJIT4n0amumB0QRaPMf9YWrvh4iXX3PDsp36RdEyEAqz
NyPhnusG03ta5njgeIb7iflTzdnD7KNInVmFc+eUXFo5YmaTvbdujMm65HKxsB5fsrewu8bkLOjn
8aQFND7bxj7vHEBYvupW+ZS424UyRuS27WuSB+mDpB7CbuEoCnyvC1GIR/6hF9XMybHy6+BecNdY
yRa8rAsFnOvFxh7aEFwQDP04zYDhSFQrATeyVUpjmzklMwyTj9I2bq/vDXXb1wwyIpCdZkXF49hz
6ebUASPcaKbfPlOPcQo3WJjy1dyMb0Y5wX8hR7VU9kvQ8DeCnzNF2Gg2k4ajPUg9IDMvqaanGjvo
d2qHLvesu7suvQE93LI9UBfpJG2pwViIwOKj5oydI0CkrKhMbvPNwL7YACrT0SaLWM8QS5lOpujp
e4j7tuHjRqd1TU4eJMSXbfd1FIY4kuhORWh4nINga4DVZ4kvdV7xA133c5bS/S2Ef5miThXFFeQ6
Yo3O2tu8O4/uv//wHz9tLRSjXISj0PP1iQIvd2hZM87UtaP3jIVNwq7WK++tdtPGM9SX30tiuB91
Ls29O1HANetHuxvE4zBUyCKTwHkYp9TYqtak+8wc+tD08Z2z1OWjDJwvS408zzpoAcoxP1EBEIvg
7Rst7ULVcaJZvVRYz8xYoI/PPfMlA4u8Un73WWCEvCc5kXIJMqZnLgDANBa//ZrM4m4quktSxcVT
y+JwbejRvEt0kt9zUIQ1yMs567s3P8fQNFFBWgVggw4ujZ1DkzefeWX5n/RTfoax3Tz0DPqIhbfX
NE+yleAtcHSWGyxI4Deom+AxwR/xlPAtcaM6EsO0f7OtLKkjOJymY+qPDEgTfoNYUeyw2uresg+D
doaj7Of6WLxbrV/gjcwHcRyJjHMPSL/rm/0AViYfv47WyO1nIhbi5DGDpRESext0a/Vd3+fNXVqw
A3Hsi6YExOkpDp/H0PrgLIUiXDtvDlrwnWeV864THRBxU/wCU1LcZqfLZkrqcV9Rkj+SPmbkaLiA
Af/28//44W9/bUyZdaOFk/uZ1uCl7fipyZGedYPTbgyq+889yzkeRKYPj3hYq7Cv75dS8ENbyBUr
ru7Q00jDDlvxKbZBL+ThT7t2vW1fhi+9ogYZ+MuukZb9HHvAvAg+7Zj7thsTGPUe5WxAYmbuT7Ow
UTYpa9PNxRgJR/b3c9mH6BA9xs8jH8GQuf7W6gniNfWAgwR/ACuMr9qpxs3kp8kxsVlW9aF3gZNt
HtxBubu4qe7qUtUvfH8Uh2Iqfg3AgZ0lyE9maY+Hybajspynu4aA8J3/WlRUIpPBvw/D/tuYC/9Y
duxY4oCUbAPpe5/5cn4bhuyrMRjDWMiKtp4+W4aQSFt6awXiF/H4B+1++yXulHNMOrmlcvk0d2Ox
TQvnpe0ks0Z4IUUGYtdhm8UZcQJmljdRUGnnEGNVNrhx2VVhHWobnXcQtjKidMUdKrC4m5iQPHm7
JUyctrPb08d0f7oslJky8NItNRKwnKzqsYzxwE/V3UylaZtxE+HpH68rv0fwwSOd2Hvw3ANI3pSS
qyOBIi6AHmRucm7JOjHw1rW84XcOD8zMTJEa4PrcumEJa50Q7JmP2rvh+/WDv4zWVeXLuu4I0LY8
1TfGltNy9sAev/zzh3kU82Zp/acC71bKpfjcVuN0nksQpnPjd+Dp+YomXkLlzzQxQ41gs2kkRr4z
sfy5JUdihEyd6ah1Gc93s/YlfPQR/UQA8TrGmroaDD++54t2zinN3fXjQlGSOq+R8Lie5/r3ADEt
b8W0BrzUUKxkvTx6BN+XNn03pJ4PmeLtR9B/UImi4FcfOpPQJ2Ogh7EKhgeni5DknLj9O2tjFrej
lf5Ke/FM1buA30OFuRjaz66EFTJR+QSO30N+Li/MgfWmnltUZvBxuJMRbJoxuooHvyU1U1nutkmR
VAknLO8tm+VB5hTYd+g+t6VHvFnRovUMuPtW64Kn9JpqZzn+JWVvQTyWh0ka42FKM7ZxTu7JY5hM
e6uutx69OdvOH0PsHDPuIuYDEI+5g0P3mCU6T96UXF7JsBXpTk/gsmFiWwaz0DBGN9k37TlujPY8
sx0a2VjvZHbTFgmwt64NPrXzZ+s8D/mXEYYtqhOuW6Bt7gat4zNrwM3SLBhcPEDcVl58u+byVXD/
X5HTgJQ7BR71TKAcS0yim6K8xT7cRQ+cUrbiXRmJcjEvRlDe/HlTvx4Hycg44IPf0B7xyYkVma2j
1Bq4QiOhLWY7MkxUrENbvbXotffz0iDSSIwGjBC81xJACWP3bd1ptkdkDmjJcQxUybZ0gORUc8WC
3ELotnwKqxrZFmcDRpNpV5cVX3Y9zNFojXf94tpRhquOHd0SWdmpsf3+UNxsXkanN36SWxu7Tg4T
VsJVzewqTfhV83HWO7OEt6JrdciTUN9SXG4UpPKV5VJkT5Ce+65+qBIEaGglAC2p/pHNjBE2r/bY
3hR2mLfViLrFwGBC2W7LyFud+Pb70NIOSQjIAwgQ42jkgpaJri1Mq5xU0lkeCNgtcE2pQi5cMM9V
kO2VS6EykGPDkRpD9tLc+D/0bvWQyL2BBa52vD2LX73LUtVGRRuEPLU3C01V0gEwPAdZHUXNeFrf
WHIid78TA4KL2S/ppV5mzfPOTbfhh5cPDyOS3m1gT5/auhmcL7M571Mkj+j7hlfdl8x3suGJIy6C
absFiDGlbNNuTFArSTZua30KAYXUnB2ymVVe7JOAw79jCM7btwV4OZD/NHYhYog7r7pJGvyjHl0G
viyCEg+7nF5wQPTlssu08jZUsFZeg2xg5Dqgq/eBVAebqwD/SPNRJ3DTK3DzoYFtrV7y14axdwDa
i2xg+Zq4aXO0AMJX6fykbO+9Kl3gtS1f6v/bi/g/1QJ339X9V/Hd/msP8P/nbd30ba7C/02e7LlR
um/+9a7+17/273f1G9uVaN/finzOLYr85109tP6gGgZC1CPmSEo54Jr897u6+4fgFg+Ak+4ft/Vb
xqv9k0Bn23+EoOwpBqI3B8ZuBv+TuzqBtX/OWHJXBzrn8At6dJ688F9bDjLrrcZ0rX6PPOPJrsf3
gRNBmjqfykSM3WjzmXj5Cq3PuSNTAh9/XpcDydiEV/kapsupZp42ntgVQRYImLrNiG6IGJxHiwe0
7EZGcu7QrzXt4DA3T9ltEsbPQ7KdK/rqvyTgzZK9W+I8d7fmk5VaiEHGL3kN7dnbBN7AgqjdsoD9
ZrdMa451KiwoToagTGL1kNvTjhwwnsAMaZNajq1ZbJU9mZs26F5UD2x+QuAXlB9aGIdWzclmEfNj
6r+YRVFE7Ddf5xlLSVsxWCivrYdhz5r00zDjMpWm3lb2pymdH80Ub5gn/ML2c+/krMTzhNjP7Plv
ISTslfCnlLzTyu3FL+HBH84KttyIlOLOGSOzMvuVVxrlqZLDp2pzTp0sk0TcnJqK5fewgkTmrQpP
XqT1OS4ulNmczro9YMdIOcuQe7rv8s47okBkAhucEhYze9Xxp/PRLpLT4rbnTWqvoNRaZrzrQRyv
YPHw3Mqw/xGqu6Zmx6s2VJj4SMM9Npa1Zga4D/S4LYabcmawqr2/ApY7nmKvOucya6IpWUgT+vSw
hqGrIE5nl5QhMv+NnOVlQfIdUzE6KlQndQNJGhPMYawY73i+fAxZaq88k8GjhxhhI23onrQRN/bN
AWfxMggp8B9Mz81YDkhQYMM69Ii1q4QjOQHsyI1bdxN641kn+FnFSxKkJo9WZZ07Su9EMRT1Os1M
CHMot1eou6mUWTRy71iHk3FQnuFEjGMwD+Di7WuQ0F2jcmAK/nfJxFnPbb7t7BAXU1qF5NGGZu1j
xV3JEqtwC3OXLMf8Y9BoZlPO2b4MIKYtx3gsTg35sCht84e2K5otdAZzZQ5cfmaCPSQ9el76db0r
OQPgJ7eveffeTGEC0Br0tF31b7Af7wtjY4dI73WgeswKjKpJ9+WRW79SG/2sgMtsC6sN2ONglybz
z1eXQ96Ixa6zk4bgc75beMlYZWXwhYDpaLEXj+LcI/UCVJBzO3CjcSc1pC96sxzR/K3OSrWZPeMn
UwxwE5IBRZ7MhDYBilsoKCNbBNWqZ4ZOEqEkf9jhb60D5jZcPjG5CPWilnjNGu6EIPwX8SV4xOUE
A9Csr9yVxyg0E1QAoYOaYUje/K54wpmHtcjgL2RM21UZXLywPxU4Qtw64wyVFOxf0L0vMzruDFm2
gLIFyg4+EkZPvwo/LfIt0QiApS6AdGAkcyGcLKwZ7+Kb+3EI/P6ujBsoYW0M+T+JfwyFyUyHfGDa
cAXJ/J7LxqyqXUkcibDIXvn5s6KT47IvVSrvDuzE3n2D+7c7QG1g/b3il2rXacPjLtTqy/Zyb2ct
36JOvrRvNdu65tiCujEawTQxWQl/A03bLVnobLwY7VPiEvXIXZnuipi+xxwLWIDLM6s8tYYjs8tT
tgCEK+6Z29YQgLBdM/NEf1R2x560w3FKHeDq50JUxFaH/tkc2b+onjxiniavUNLYeO2aNxJDjAI4
P64UC+9b5c4w/VNbzycHhjz/NqUTnt6rseBLlb7zHP9hyTDbwhybtsxEvo3uicw/lYzweZlSqP4G
H7XgNDshtKA4BRRGkpHpqVzHVewcwWwYhzz+IeEyca3W3jYmNrDLGply0E52ouUxbAawDUZDwqEg
8LZu3DR8mRMuNrP2ip9e321ju/PuMmOINyhBrs0iGuKXbbeVHm2p3kuhBRn8/weqvc5s46HxmYfy
peEFxBlfho3FrV09dga1MLMch22mQko6bvtUufI2b3E4mlbEpErNrbYPFPtNGHi0JSNTmju4LdlO
LS2moiThRR+2OxTNdazV2clgpYXNeJY6xz3BR2fTdG4E96FHEBLHVJc/eG2rrQ7hgRq3xLOtbUbQ
on2drPhFpona2X8zMZZGvp07powp4JO2g1E9za+d673kTQZgJ+ReOeUMxcfpnnn/M6lLFVX0hMWy
4MM05Edl50RmS3oPzcxgorPel0YyXo77OCJbWm1QmMSZXd+prpXHWjp7w3XrR6+paa61uUFCenRp
dWV7HSBq0QRKV3COjn3cfAeFdG4fivuRxvyqWsIi4n9QWDuCaSU4kVSCkMjIXEdyohRrlKQSlIK4
XKvnOvE/utY7eks8HwEYMeCpDxrJ13CTGAQxYRTTKN2tsqpP1pWP4y2O5gjFS4kWViJjDuV+N/Mq
qLwX0I4tiFWxvCWLebjXJvLEOCmT3aJ9oukgZ4a84K0+32xY8sdYWL96Q6FM9Z0g6qEe3h6IZqgj
s419rkUOVzlDrqs4MJ6wMkckmq2nfma4Q7l6vXTURVCsPCkTjgrxvXiTZjo9FDnTMovt9VrfYzyK
C/AiwhnOTete5n5q12E1eGvHcp962fu84JFdokI+setFvmkCFzWTkXxS66z9gn/IypiGpCEbBdVd
sFmTVDYCK0r1uDeFKACbJGvJIWK92DBGlPjhANG4uknxFAd2dc99pMQJoNmg+sWF0hzk+unOVaXa
ZaqtabIxrACtWGxsnfzSJbMI8rIu9DFG/OZ0TvBWxnoRYEIAQQaZsetQRDPjWNyTAyyMYWSwrUJm
8V49Xo0Eu4HvDvASajntLGvcJHH/uy/St8Gk/xQGoP29APAqu87xPmzvDcNuT1m6iC3DrXFNptag
TkOIGPP4mvPEvIpVley6DlgXDs1oCkB4G+TAtkAl1r1fH3qxPHBihXFvW9kaBct31zLYaQeAcHFY
QvYCuxqwgp4N5xSwj4wg4kCqtMt3TmnNfS1TXqtcQ2GqxuwjOd7gRxs3dZU8OZB4uWZSHrVmwq4T
dpYhJR3QMkrd+pVwmfJT5eNcBqnto45Le0um+rbp5WNS10W4IjP0zGdgO7BZjcaxvLSEEA6eLr/L
Mf7BntfesGmiR3RWrkwg1TlvYUlAGjd9tOBarxfJH7qrOT278a5bSrkzUvhYBqcdc2GWHZTWmgl4
sG4m7yvLxAaMEtkYzm5WwUgFAMda626thbgyIetZ1YRwHQWfWY6f50V118njO7M2N4tDitVI562S
OLZgp3+lbk8yPR1eULurdU+2bBXo/oWUzh3pzGllgZo4uASK1r1eXqdqa7Z9t6pTDgNcX3uQR9g7
m3o9L9WTMyIUyz8I2XN8bAF6pc7MEBKf9iARyLlwQKDz+LtKYDAdRMi2oRZkL7pix/e03W5dj7BG
a/Kdz7Q/MD4IRfmruMCtWaYmsVIcKYsS30tazSvHogkVL+LXv7F3ZktyG1uW/ZX+AcgAOAbHa0Qg
5innZL7AkkwK8zw58PW9QOneUqvq1rUy65c26xcaKYkiMzIC7mefvdfOKbhDfOjWbsPapR1bCiNz
8axAD3VCvKWQpNZtMIS+2TyFm1oRAciD1NqURfCqW2XGYyB+Lm1Q1vgnfdFbn41V/Vz6iBK6SkmH
7ryMiAseOllwmElOzcWvb7b2m60W/5yKTiJJNFqMiLaTN7dOER8xlbbU7mah3IqyxqKRz+dkcPCI
yzWrrebceec6E2ypqjY4l6o4alplbaTjQTougIXtO4vidLOSv9ttcslHeshj/NbsQA9aUD2Rvb8N
cF9W9oTZHYSl5q2CgdqcxJ1PkKFo4nHTq+fGMxOV91O5NQXzfLZXtpY8JktnoJzXpNfAz2b7brR7
H1V93mLNqDzp4Oi3R7/XgABOoM83RvFYxiDpaMXSN1WAB8uzxwyVz/s21dVK1ESX44WM6lVfQcIi
bzTVKhxtmk3T74GL1iBqBE4p30jfaTx5BJTactuXEP3k0HF5meKDq4JjHqmvhGFoDq56oEPR62UE
JXdYe6FzowtcNxHqq6PtafsmDhAQhxACQh7jnwwllQv6t5RqVHZ8LXWluVbsbK1/MirsunNIJUxi
PWi28ZqZbuTzuv+cTN+g+3UFjoMOesBghhcfSy+a/BZpH42m+BkK80HJ9mos0fOJ4wBCLr46M0su
sm95is6L5FejCWGjG3g61482O+JrCEF8A7qtTRDojeIlKbMfZZhz0wHn2lgQJT32Z0XxLTF1CqqT
+taPyR4Wkz87mp/2+anUSn8qzP1o2V8Ggj7uQGiUHdjgoZdf/1+8+dU+8G96AyjTWVAi/zoJeO+/
+h/Rz6aZ/mq0+PO3/Zn/M38DzmRbugUJxRXQlv6h3Lj2b4ABlnSxYyyh++Xf/APP5PzmWtDkCaui
ptCfbP5TuTH03/j0wsRDDyKRLjzjf6Lc/M1jgVyzhAlJjdLPtERkl+zsXxgt/wH9woT+LVCUtkuS
sCEXk3U2MgKkdU//EjCwCijYX16p/8Lg8fcE8N//6EVS+ssfbf6TSOZZTLlhBIksAklWpcF3IMN/
Nm/84X/5L/408TeFynJJ8Rs0NWAoATti/j3vmARD4nTs57aDlkPeqRbtnqlCmB4mtvDSoGGslDRp
hGurdz3EEawDdtREWWwyEPQ+hsNV2WrJOq10ezM4/bvR43/T3vH4WnP4Ckaajzy3dFDyiVqLPrNZ
1xAQK18pVmGhrN3rsaPJy9nHZXIysHj+kcv9l18iZQ//pwrH1whlQkrbBeBg8q5bvtt/fUmbvHWd
obb8HG2bSWmXDjl8KzDWdwQllvid1kCFDF9qgwND62abMPKEIZ19nBFV7w75tMOoIUxp2g5HYYFy
YlMXDUo0HnsMyem60rNtFH1wtGLOPU5qARqYyXfNKs6YIneU/n53BE3sRRI8s+lKiBkdxpDdhZkz
3ySSpzcX1r2tS5fHeTEcCiucdnKqD/zjfB9OEa7GUh6nVGbPbZY569b0UPt/L0EoTRCMtSRE/cE3
EcV+4HbcB6edZSf7TEBIDbN9C+AgHSMyajkSY0ClrneWpXUM7gYsEhuYNGESYHb6rgzNm93urfqr
Nc6mou9cU6uPYYzskxG2e04ffWWFtr4HVr/qkq48DtMEzbXCgABIa5fQcwuTB9o8rUYbW/IqqUK8
Wvg1d7hXDqOszZuT6g/Yll6TaeGd29HjFBXG1kqNL0Q5ecWYRHdD2uyLYUyfaA3f4aP19bbODn2e
R6tyKfiEYPvBS+j4WVYdmC6Ip/ZcfZufoKawE3fUYrJ3ZK3lmbh0bePgWi+6m4KScFW4xsHPORd4
x0E6VObC2FxJyW6MrjJ1RblAnaTKgALorYOaspIR2aUxjzmegJifdIsIXO8FZ6D85c0qV5UO2oUu
rOyYctIf6Bz94Nrs+czP0MNIyVyqznroG7v022bq9156xd2O79s4gWgiKEIUB+tlHOIfMadTN05P
OiPl1u7xGv1ajBhDWu2kSdUq99WVTjjMGnjNSsrCNhKX0iprc/wacfIlF4Z1TtJmo08aSVkb5DiN
4GZtDKuj5RgPqd3cWjPyGexJh2HOIQyRCUZAyY69s/bwKzfdaLw3acaUn2+aQMy7PHtBLPPWVRLE
+zEPkg1Y4PpiSGAYffnsArc5//ePwv9EjJI2fCAeiOjxtMG4f8eGeWFp1FXHZJ6k3tkswu6oCK1l
q18//eMHBuNtavQfeHqRqAaLTkcGqIJahd2glmdTiiNOqI8Y0fo8kv4Hb28phkZ0LCzb0s8KzTtW
sh5Y5PUnXjCxx/z3org+zUNQnLImT9aVyIoT78zPiLa2S2Zm5yp5jU1YbzY9v3bQwp+RX2XQ96cB
Ftw1BuPE5rPvL81IAi8aUUVJ43BZL4M/AAf/t7ED/9LK+f/qBom1j8O2519fQp4/8zj7X9fPr/6v
l5A/f9uflxAgBOCMXGnC3WIZ9JdLiPObaXAv5s2nU9X2a7H0j0uI+M3ydOY0PAS8JwGi/PMSIuET
LCcMJ6m73EH0/1mB0d+vApB8TKg+wmSRhYX074SOphayd7AC+HFY3cvRvXJ13gu3vqcS8d7WfCrV
jkyzV9epThVkjVUAoqCs9ZfcdraZUCfqGf4NoMTEHPu345S1GMYpVmuAFwFiOizx/nqcKs0g1eVW
md+aLBKUDZrSSjjFGmX8cCSmGYDAD21pPNRO4g+QlCnHJSYcOSNkAw3ytSyCr9pOJONqVx6C9FjP
xnSvw6zYWV65tAz0R2vCLCrzLyPRzZNmde65rUS8IgWWHYq4uJtJO29JgD4PQ/ANHD5/ki3h044a
ioswJzpwyu+CFPjGiDn526DbyeSAgutdOF+phGDVv0B7qAMMrl4N/ccQDi5tr6A5wfio69nbW9mY
+1bOUq7bKDIch252eI2zMb60RfetcQV5SGj66zSdHvUqJiC/xF5yFmi7qR7a50LDAmLF7UC8yylp
LornR1fl9SWptZvXQlbY6nkEdxYD/TrV+wR4t/peDaa7yRwDboJNSjOvMJXkfXcdPDo+0uY11bFL
EjJyn1uPCVsAWzgR2sdo3rQ+COFpHQcU1wm9uY8GtQAl/rEtiXln1o9j/Xspw8MoIu3gFkdZ6h/V
5J1sjHXbMDaXqHNmHzsiFdQ5tGcvaFgfNOqY9D5kCW+VjFqxb13zdchmQRNK125G65lwFQEtyj+m
iKRnDYU9sM7sXrneQB/0a+MT946xM2RzpNZ8lYjxO2FfdwXG4kM3c+dedcVFc34ace7BtrY+Ascj
UqNBqWgjGRyd9NHrv6zWPLex/K7M1ls3feetOx6wXTrSjdHbiMe0NKRZP29xNUcr+uzvBknSLS7L
le246tySyC6TcIsuCbX9VscG/xul8cpDEF6rKtTQmrD5ZF3zxbZgepHu6Pmk14s4fSnzhHdgbH3Q
iIC9aCnFVtnY0XSikicKpb5hzyLeoyi+QX2RvfcAOrLfZmSad2S2XnWXkXbOTMCB1Clc45ndD4q1
3IkRu1idsmoUkVfvEgvrLC3OHYVH3BJLQ7tV+Owq10l2nTFom6KGtaA8rd7GhcBUKNRdy0zvaFMW
i5AznPqeIimR8yRoCrPdWaWFaNVm37X+zhcQnupJan7raKe+7S1fDWGyqp2p2CkxraEk1BQ10aXz
6w3VzVQelelBxNmxKazmQaZRsrXaKadX0NBOcZc91kG6JzBuXSIo4zenAv2atn/8Kx6syP5DAleA
B9EhcvJvSYQXzRDLAsZYBV5EyRVVpvGsrlqoGysS1q+cmAH5T4+NCmEZX40EsaXQx1URjGRVRdlc
47ENuGcSJczN5OL24mbB4zpGGSqw6Ce21RV026TXRjDT3rWRv8NlYcFcc3eA5H219P4C3V5ihutI
ToUuf0OteacVjiXkLEDG8nTAlt0ckFvxNLP7Zf7hg5oYviJ6/VQLWsdA7C7On/6BqFf7YDWps9JF
8gYZrXihamKELGCzF8ypEZgzKi5ju7hiFZ7XbeIc0nmcPlw6iwYPGH04tD6mHLHLiu7UYvRbDQpL
vJiCakPh5snJjk4+AzXVXeLUGsSQWmW/w0dguRy8e0DPTq7+JgusN4X3ox5TFmZ019AU0VASEcBM
0eLhTgT2LTM7lsaGXiBzVz2lF83WruGwhfP8RrgeIkRo3eKGT1EbswkLLaS7uW/lRnem09QU41q5
BusQqzmI3gGHFYo7fzXfaqIek0DmoYPnGKHD8NrCeV+bphOvzV5r/FBURzWC+Jz1pwrnwgFfEmjw
YiDRfit1u13pJTQXEcEG1RRQZP0yUPq1ynI+otFgdP7s8kMixz2YA+LcefVShw+iMcZ1Yt5HmwSD
1KvynmbHXs8e6QvsfE9vqE22UbhcVx4zUbYkAgj4RP307qCqrZv5yjDBrJcmHivYPt3SiTo9ajXb
+aYLmjW0XPxkrwnh2a0Tq1e769R6bOkh+3XotQGgDRMb38iG8QDeJF4ZCd3C5khLmdM0ICMgXXVc
0rc1gLS2Mx40iw4d44ADl0/ecs+M5vE7INotuK5D7NbeWhrwYGu9vmmq/WSJIFDtYxbNo7XpJ+8m
Zv4uijZ43l0tpZ/SfSdt9YoZ8eIOymd+HXz2ie2mHsjqtdVPRx/lN1EFJ2mkW8DMNB9IjIRRX7tk
hDm3gjDaOUj2vh1hca9MmH15J08aJLhtzCaC7Lpg890bPGISJyTfGZrHvq2TVUWAxY/nqDynyw8q
YQqYxXjjPu+wSx8CNF/pnh2bZfJKX37acWBi8pxORA2wHgwQWMoMjLMocgXrwMbX2dfhuG3CVt/1
NMGfh6Bkp7MqC9d+tqLgBy5EfPNZ5FytrqamrVU75VjsavkMjJ5enel7qs43cgvViYBycwKxU//5
w/JLJyjr09YjEIh/u59JE+c8Wn3C0jGJYAGSswtLel+wVCY6nw0rkiyLooxqcZm58a6K0x/cIdot
zbXZEtKHvbPc9SfsGaioSXdlgdifYkaCbpkNbBtzQ1x+q5PXnNEhXmaI3Bs/ES3yU1TGcL+XSWNa
FFtGD70vrD1e7BP/02GlFp9vSBYZT07EKLhML8MyxwBdU+ck/AxV4ZBwIKoGI6raBcv8kzMIOctE
NBjezyDtXwZG3hONdOHp189Ch5/9xy8DhZxrDpqJZs3rM1FSd5qBTO30Jr4NvEfPavmBr2/e4LCp
apzcE++XawDWnjDi4K4yupiQ0EFYIOGEm2QaqmNPoJoE03CuqcVwogqwgCjNrVIdRQx0GPpd6U7r
wRPyrmLGuLLYC2SYR6tPXrFEjkckmo0GPkREkXVUJQtossQGqUUqC4Af0lITRNwuvOAQt+2B/svo
Mi64Td3uICjk61AzcanadAKTw7nMNnEop65d2gZigqNGdJCNfvW4t17S3sX1IohwVL/EoMFAcJ/s
jqhrbCLVc1DnrS+XGXdi2DUZevNl+h1hgWyoR0ygrkfBOlAvNlzB/WJtxqq9D/C4DjIkRVxzWYWK
MsNZqptxO4TDFg/UA5Kef8ttCw28HzE/Nu84kzo8JiP2zpj/2KFxKV8Ge28Z8atl2LeXsd9g/nfd
cOYVKc92y43TWdyTziIX0MLVblUzPlEBNp1g4rGnjnGtx8pb/K0nuQgPdJ1xOFBjtkgSNdqEs4gU
vPw4nOAPY+z1PqQ2JwcKWfJjV3SoIVxEZVveuIiejUUAUYsUohZRxFvkEc7antQ0sW4LC4vDu6If
NHVth3ImpcNlO/HYnmbs8Y690Haai5dnXgQZx3rh8X0AJpL5uDVAu7QTxUpuU24C9ytE1UkXeYcC
9ANBdwfrip198NbjeglLFBpBdrAXfQidqFwEI4VyVC4SkljEJBtVaV7kpYhj+HEg9aPH06uNAjUs
UlSGJsUhwtk72a8dkZMNCCxC27RZ72K0rGgRtXTUraatOarHFEssJeEj/5gJAbd1ZdR7bkfW6Tob
q57P9CrVzlM27vISQhUrCMPjvmTBHGjwwJrob+lHSqAfWNmxUTZiqrVqne7ULK3jc7FvGuymU7mO
Fd0QmBiPI7rTxmqqfM/b/5AvyiBoHJIvi1qolUS3wxowGYplUyqTWIGEhmVM074o4oMjW2YNHLTH
vueIi3jLKG5pL0OViR1aHAubaOmeLy3tQxT8RmtN7r59RR+CSZTnxopLsY8Enf/oY4rmc/Mo+Js+
Efa3WZoa4RYZqPow6PyuNZMPWKXB1xyk+WiawWdAypAAYnBLqAmFrQHRpx+gGQEPe0wiaaywfHdf
enVtDf53QZiHezIcv0RY724Q/zsmmiy3qCvWyrSD6USBHy4lEw3SVmSeyzxPLnpLi5+X0w02unb3
5MT5Se/kttLj5thNHoB1LtkrD0LVA07FTRjQr8LwBpkgUxsnjMcrP6FMsjQfbFqFit60z79+5TJ8
PpgtxzTUqXtc/46xZrjykA8jGlAS2UL4D0JFNV2ocYth/Rux18L9L442FPFTbWQh5UHkmrmsgqiw
2kvj7SkP9DZ9GWUouml6zQCK2Q430rTnv7aL8dXKuO26EjwzhWq82bX4nTH4xicVxkNc/D6CWSWg
PUY8LgcuKFpxL7p9rfOZmucAaVPl7UPTYdcKbWB1ofc+4Fq5Axx/0WIv9A1Hq3icJawo84SBlnPI
VxKwuY7P/azXASRhgy+LOvL8hiD2pRk02CRZvyfBXPJeR8LPLf2SVsZNiD73Gyqi3FS5fqtrNG/1
pTiC/nzuqik/uprgAx4LbZX2vXYsaNY5ulwzjunRsJJlsJbBrXBqg0cE+/65iduXCmh1qu/iwXyY
CBRSo+ziAcJQYPUcgWZaNyfdrJZDwBmfzW2RC+uzKxvgCK7rl3PcPGRdSmCsMaL3gUdOX9nI8Pb4
NoBF2cipa+48XMa1VZhg8aXzHmk+/OHxW88tcV/EgjKzAeMnLmG1omTYvExyBvFMVc5YVmgwHe/2
oPAohza4p9YYX7NhP7p55luxPW1KpIRAQihu+R65gV3T2KocbEV+xH35UozmhggMM2fC5IErPj+5
DCfTAVWhvxtgD+45oIsDbVDcRgllisrEG2fA0bKF86DnFu4kKzuXlCw/JHBW7cGqjgHO4Y2Tp8v+
M3LgCF7CwJPfFMgSWhMCvGjCJPoRG9aBYjkqhlOTSGOhur2hyeOYZPUdGSWif0gZlI1x9+lZYruk
f9p6wUGM2M60qsdDYLqHQbTtzmhwMU6CeStRjAlxyLhZclFfjhtvWkkeOH6CBX/fTozCXqEeOhmA
p8TFdmrA2dF1bR3tCTBRxnbq2I2fEsTIGsBnekAO36dYc551LW2OVWP/pFpyPGkeitLQnG0dLwyZ
uOQY24PBoV1bd+Fl4Z7vijgwPuykU+C2SrJXQi3TrnP775yU813XuPyXlERUTfY9h+93MLMCfUjJ
z8Br+iNNeaceDXdbx+5008tCQAIzrH1ZfesApNBgm8d7A50et6huQtse2MMb8sW0IHCN5Vjd7MCp
bgGIh02Sc2fWeaJXUdAdmiLWN46VowjRWHadVOCtRo6Jx4welU1lhvZdN7ph1RgDYZZBnGWB2sRD
Bc9mo2u7qITICWmHjdA0fOhA0PFvYE9D+oDANhLPDfEtyVQ+DOnMaaVj53ZKsHFxy1STZsWKgEh5
JV70mC71gkh2FUHckSkCPPJzkVF6p6tldMpP1ygq6menTNb9VI1+rioX34ybbmFHYQLkQqDIu99z
g6+h9IZvsYyTXaOPu0IA8opJbibhHXbDudRbc59ajthErj6weGPCHOdafNp59JyH0ffZ5lrjWeX4
klvyez0N28BNS4JGLNVyWmI3A9rCVoUB30x8RT5siWkkLeQcDDVbB/SR7+6UfjpjJR7GQHNXhebb
fV7vLY/Lc9JM8lrGuNZK2b/N9c5MVP5OqLz2RTz80OpG3ypmpnsNWgMbrqWeK63B6oXJ8Rt7lh91
oPfPVde+g8F6drgcvRNRbjeWkbaHtI6/V5SE8JQW4TUodKAaqRquqsEimzmez4KnuQwd7+S4+uwb
Uz20af6UQ05cxwxb7IC8hyapJK8q794+Tk85tkup6uKEb4hPmjc2V1BpGYB1bWPOOsVW2hwezLbM
tioWxQ1rSb7P3A99yq016sV8CsJfKWGcOk6dbeMIo2zdUHZodsQB6eAtdlO2F3UTPHr6FW17uvT4
Qd2qI0FV20/SSqxjTtZrBbtv5RKWfgYa+sry115beGMvsO1XssWB5M4u/SwaLn2isj+Vmqb7nA8X
L/YOEXSF66yqdaYFxTluJ3DW2fxDT7vpsbd9+P4RlupXtDKxJhGAeappfxoW8cgiaoeDnePgHRxS
370FWzVLkx+50w5cg4ZXjJMjecBi3GpxkhBljXgzQH7dzmz0r11IuaDTPtYg+/KeiciUZY0VWYZr
I290jMhYLoE+tA8ldbMPrh6f65gQbQwqSb55qt1PGfvOxgV1kvc8vw0DG12xlaK6AvGhEZ1Djo90
3R8DEwGuqfZ67Yy3afkB1hi4buQexg/fQzTEpNUult3uJeusr6bX1Ubx260MTFIT6toeFzbnOFWr
Huc9dpzqUNnZabIMsLlLkNxujxqbWpOiZXIJQQXZH4ZPtskEpj9MmTWOKLtxn0uPgF+GyDmU50B/
1aQbnvrU9EEbTOTkg++GZpnbOd8Mqe9I7IPJVBxgwUUMZWm3wYPfrXS0x5KaxcpiaCXZtQZszEkZ
mKysgfnQK5lMyauTRFATTIuroIuVcEpiVFAu3ZmxsZbWpxnEL5bg1jem/kNZZrZDk/ps1c3WYhhu
mTvQqu2AurQTCsEJgVkGBJt2ryobESW9ezbKbVgKtqzjZlTyTRsx9VfkfrnpdT6GZxPCVEWVp3mo
yp77HwgKR/+cc/1kutYn5HS6IqD82ZF30YVOIeBgLSkwvh7GgAMxfCrgVVX7na2d8SX9zrVlImey
YxHU+Ek77Eoht62ZvWaRu9fT+tV23mx0w7WM0PJjC1w8xKMljmF84sZi3euK0xjgbaV4Tzvj49wS
Xs6J5zKZZC4EAUVbFMtqdJ8m6i4dFaB883nmNYDu0ehS32STvarb+V4XfIcxAzNQpp8dj9NVNimD
A4Haw4737qNukB7Sg4tVfTS8d9ZzPquNVtNW4xb2KQvHHQQl8qUamiXELnKO5SsYRq7Kxj23ycrT
PR9KFLEgd7W937byzIpkPcQ3J8N1FZPEW7tXzG7kO7wUOm1AYZO5FzosGw1J1u9d5oGw4Lun64iQ
VhTiY3av1Cb5IgB5kMJqLSsW9JoRQYjAJNEaR3OO9oUdthscNwRdRAx4NcUU6XGy2cYSsJSBtcqC
8cxwv5TgErXmyX8JY4DWZdkTzjZZg7QGVjKGyiMnzysCC+XhCm8C3VJY4sNtL1G8izZ67APZss9P
nE0qpbbu5g9HKukDdhrFd7YUK8uDHTV/NUW/Dcbp9zqRe6Lpgt1Gnp1+/VB0mn6YuAKhemjnkooo
AUFymyw2NbuxD3yFVGTG0dHDFVTlBJTAW1lXtuzvOOm+YNlBY4RuLGKtO3r6cLSsHPPi2DwJ4M1U
Vr47E1VkETNIQX/DzYj1717fzPsg6d7SxHEflp8kYKm+NeZLUWXjtnJnuZGu9zNucM06QKU2zL3I
FVQe7ApESvZck7UGCWdeciO5aEoVm4Gg+6Uezc+GuWRjGEPu62NYv4jcPpHMNNAMhuogZtgJFoNC
aozt2kwtfWXkRNLCDsqfnRRbb3DNo9clZbuAydQmDoYYmhpZSdgGFLZ0pCzxAYbHPJsuRFTDU9UK
7YiKF55+/bKrdqCb3pOk7k6OHHGINlR0EkbKfQK4tNWDuILS7x3NAgycZx2nUb9nRYT630AULgtH
POt3j2bTy68IQcX3j+donP5uelG5L4AsGUo0l9pToR8ahjqMcfGgj3r7FGfMtNVrMRv6lyXWiYWD
s5x7mlhZ8G7CeCj2RhTwQIYpd6YTe097mrHXfo5Lu7tKOijPnrfmfLU3o8E1pkkK2uAj170GFI3H
+khTPJXxmoaho+1PY0yX/LS0ytPhyrNqaZqHjzldZU37PIBtStYppCfVbj7rS0c9gjpJDeuSub7B
l6Lx4CQjYAFkod2+oOZeX/rumanLYwUxZsX2UDvnNo+hLHXO0qPZUsBw36B25C/olxPtoAXghRfT
4QPCx+g2IA9GCDUrIttwcTCcilQcMl1AR51Rr7TJwMdEXHgLuzXYVJoH01ovnzsLe7AaUuMMwTt5
7pzx7BSO+W00u/cBHA1U0zbekfylX9pKlN80qU7qRBt3ECmhj8Szt/W4mG4awolQ+MS5oYfdjXnQ
8J8+6r2a7200fOG21S7vcEX9uq3mq6lnZMmIhrK+cq1naXKliyLKP3VAdG4/Pqd5/g7OY7GqZuU2
9WisA7dGyqriJu4W+clUCoDoyDOhsOQtzJp5Re8RyGJS+fWOhg13NSbUtSQ5uS1Ooz4VpK+YYB68
UTfYhGQ4q8rOXXWzMd7TqH+KEzjRM+8Y9Br9TK1yeLRsWzwkpjttQY9oeKXjfaDn3W00bC4hlfU+
YAo3AIc/ZYSRXminRT4tWLqBDFxNSeNtaDX7HhnKQ+8BdWggJ6cmizfNU9NGU4R6Kn1OOUhFjiit
yMQHSbOaK8KLVpmbt8SihpEkHqCTLro2+rCiX687eIG8mR39vG660Ss73oeldu9TQtujB7nX6liu
hUSPfjncoN5Ea+I8j3Jupq0RURjbuKE4IClvs3okW1Fz8OMmGh7STF7JYWNIUsqjLBoCS6Rg2Btd
iQGGHEfhpBeQ4gg2JIJ8b/mYIFyodd8lAx78iFSNTNg6tfrzkJKRB/9HE1J0ClrRAtltGg0kHaQL
mXOX6toPHkFqKytTnNvBgZ+Ux842xwc/NWlxBO2hX2q6GvzC0uEgzh6Zc82uDuBfoHqig7NkZl6O
Mtc96fUwUte2Vi2J1xluPN/PNr0SxLtjJjLIFHbyokCUb6umrfZs5LQj1DwITFH7ZnaG+RPBk7tj
HvtepbvoXfkCQ+qtDWDB8kOk3ldbRg45ziok3xjUEM6DJz4006FbGq2depYA4ek6stLhDWiG8PUJ
aTfUK5ROu53uGUxDK+zrY7AkAbIyveZ2szMr1UAEZ48kBtZNRSnCN5Yp3H0EnVdmTNhAA49JOcFj
S4rz2Zc6RKWitfX1rFGMpxbsQzxM58a0pnPbN82+Cd1LpEf2MR9q+8j0sytnNzhWuscGbCZLOU+f
LNWRA0WJb1CEDDn6tO6yKV6x1+PWOSZPVlM7e+hEF3cKFcxDTjG+k9vWmg2fLmKb2EdcfGP7roQ/
DcMtaCO1RYl/8VI7f5Qyopw0/sbFv9oJN7O3mQ4toyuGiwtA93GyLgmq8Gzc0l6+Bkbdb/pFHYjI
8exTvSCpyypKgAgD8tqMpz5Q3CKj4KRYe1eeWSD6Aj+3S5YZI37dguvqS5WUu9zTtTM3bV6mVp0I
363DnEVCNozNyc7C8L3PYQNUlXihwEZc+5lFZEZ71HvQorD3DsJWnsED7BKex5ZrnErQB0BZEzZr
1cEbZuXPFff7euz7KyhH+xQa3rZXsJzSKe82+ZTW2zHhuw9HpjjEM14Ao83u1tQ0b1n21hTzMSFU
8mhyy0u5/uEkDMXWLjgNmgA5y3ZZkCTUt8NC8cp9NDu8fcI8u1cCUdPTehq32/yaxME+48vH6xGE
V9FVr4hh1QNojmY9MQ8e87B+aDTB3Rz96LGkj2Nthp1FuVVobw3hPY58VftcjyiXSitJ5A17B8Sd
9Iyvkp7tNn2m7zhkJefeOLTxLg55++Zq8W3GTTfqNxVOP3qz6p9tNtCyjl/qucMJOscoZ+Ml4lpA
RjAtz2WS+fRNaifSOOuK9c1qivT4xGeQjq/hPhTp1iQ5uW1A8W7Bnu5sE4hzK9wN5h8UusLi3tos
I3S5dQfaLWk5CDcjifsVf2/g/GqHeeWUoyDKWdWUTVisI6M6xtST7VSbG0ePZdwK0JE6wtHdxr3x
BqUj2QeBRg1lj0+oECRbXeUkKy5zrExtQLKO/jRUPXnf6LmMQ1ojHY6UAFfJ3kJ5gnGug1E3q4SX
D+B3JsbgYr6FQxSdZVtcoX+0q1519ralom/LAwlaX5sSZMrF41Ql+iETXrcueeOsC+l8IwOm+ZMY
ybC6xEZah3zmUFmaLzq5ZHTdR204GG1Ckbwtwxtcz3U6lt16TNS2SHWcy3iU1nTYXAMJwkpRqoGv
wCIWGyExskMCSR5/9JrnHuKkFre4dCxqmtxua7DNvTi+sDtJrA+eliAcfm2aefp3Fu3FMvYH+/Dw
RSEz/k6oCwarHaoAJV22GPv+aimDV9P1sFWpOw+yD8EFIxMavoOyOHtKXPF7PdVG9U5M7ICBmneJ
9UCW+bPKCLWTz9LPA1OE/r/ZO5PlyJE1O7+KXgBtDsAxbWOeg8GZ3MDITBKDY3TMeHp9cfuadLvV
sjbttagsq8pkkgwG3P/hnO8E/aPZsWGhKMKsHn/7mH1l513uig8vTOmXi/yX1g5lBzjmf5EW/hc6
ejwJ/8c34AqyHQNKDynEf1LtKwzJJMkY7Zon8+Gu+ibFuT0kStP+Ta9g4W+j06j/RotHzu9/8WlJ
Z0KHJ/i8zp2n8a+v29RANINn0HHqh6+yQDNjjphtLDI89nCymq0zdB8ESIenLGYAqCxGD6VvRS/Q
dfOc0YOLATOxHrq2Ld4N0T8zbl8kRgCsykAI0Bt4qABVBGp+8ArbX+Xp0K7742D1Lut/lDsdXQl6
OthYGu0NTT7ZOCSprtDXp3clQ9ob04Z1Ydbcw0sTz4YqgMIPQpuxZML6p8wVrClgkyCYqc9wZ0fh
Aa0DajDu9rhc23b/0CAuLM0vFDGHUdwZUnbxlDvOxSv0e2z7h55mI8u3Avsk6vAdDM5nK01+myH6
K0fnkmpVAn35ctPyIdHOgwr7G0iLF6u3fqThXqvGfW6i+dXJDZjaOfwGPkcdGM/zRAxrFO1a2VDu
NOk5tO1tBTAvhvNbETqUj+lLdBuKAaGdfgJF9eBmqLwG9TmxT4JIvmGtefPIJtn3jYANkMntLOp6
VY1kVvvKtXYgALtNLIFYEVJ/t58n03uiYgREqViaRAUD5yLnGynNfaYA99pPDWNtIEk4FmqN6f+f
jpD/ryf+b0xNtnTvKNX/u574pW2/9P940F9/f5r4P0iK//0j/ykplv/mA5TlKIATezcq8cj+O5HG
I70MLS8WJSxMd68Sutp/Sopt8W8SR5OFAvmf7qX/JSm27H8joF7wkUHADEG41v+Lr8n+z9rdO4WW
aDOobIIUe/Mfv/8vVpj7Gt/VndNTGLrTIpdk6YTpomte761ZMW4zL7qSjNFJ9Uvnceuz4Pn+D3kS
h2rAram8/f1IjSvjIRmdM2NhnyVDINaA8qLrJOWVizh7oZK7mPCnVH0u4MRuJOFPTiiSLwO24V2l
3Pw3gbIYx/5zniHgeeZHpu94vLQuN8p/PAs7LkZ0MX1P6gxh9tJqDkOVDKyLCnORg0/P4b8OTJ82
TeeQoDRuja5Ij47obAhV1l/TQ7ESoE/EAVF9dlNsbshVR0BUvyNhq07CXRWRkA+6bshoKMAiqJHA
VSN/UlW0Ry46HWClTQeeVjTHeNeWvTSnY+dVS0VmDiAZN75NWZQevamuMYEItWf7MiwAYjUPeoh/
yrC5wKcFt4aNdx0SU7BVQXJMZLkO5VRCwmQCZgXVASHl+BRParqyhWFemoXrMXWD3Tip9iCGEWla
VbQb9tkQ0drwQnBNs4g854sZarbLRLwfdOCfetcjTaTrPkqxa+DCqLkv37Fqr/wytj+YgW2M3BE0
0V6HnLkiXcPXyS2GWbuJKPbPc5gw8rNsazsiwD6GeYsxNw4Ae5TTaxSbD7ULhZQ5KGwwOMNdjZu/
KrW7mwd32YvW4zQH9+DK7LFK7J2DthGFbCDOmb0SFK9kNOYWAXmRt6pk7iLDSmEROCCPcigBzvgD
ivXiGjGeHX33+uSuBUMRt66vJuCqY0uIlpkkhypikmn7zz5pUTumcYj+mqTblI0iIigWn3VvqpfW
9ZkjZvULqptgISd2qXIcSohAI+xM900IHGDoGf2ot7ZpZxUbUq+YlhVrizz5qi72qCBN1hYMGCcx
f5c8gYtBTBs7hEfWVEevq0duuhbkC3MeAQ3DxoVkOTnlsnhmLLJg8yBMNSyJUsHoiwooSCH6p9Ss
zr03TFv5wnrN2gCd+obGEe4h56MS9ufDpN3XzGzQqYvkkZEQ9WDt61OoM1aJg4V/ANO/pSN/a6ZD
8VyDJZ2AxhwjK/ysKk+fEGZAr/cjSKWjAzhnGD6zNgwXzVxfERpuNRcOpBe2Zm68t1gjd33GQgj6
8UL5IQyocr55MyZrMz7RcUDDrfKbHMiJNTLK0cDZlKl66dL6IUn7q8L37Ts+UTudu7EG9tF0sws8
czuSCkjwxfrFz3/h9BovN8t3IsgWAT4kUnvuM6Aapl7wx7gv8EXsv9IVFYvaKaNN25OgBYJ7Oa2D
GmZBSeFRqvLDTUy1CJpsj/BhyYo14h2SGIuQDDjG0XnJgNE+g7TeFu6Eh96gUgpAAtvzeCpdfVFy
2rm43AVPDih9vW1Mgh3Dazall0rrEwOpc2M9xqb9xzYRq7tk7LjzfDZkv65Tb5t04S5Fb9/EZDtJ
5Dv08y4Jwyp5mYT6x64Qadl4mpvuokPUJhMk7WhIv+eQTWKUYgZMKbmdVTAx5YnmBswV47yIKT1f
78pVO7fA+aDSzy5q4D7aRLKZUKstqL1M+uUbirYP1XjVyjHcf0jywRE1BwnBMa3nR8M4wmnQy7uv
0fHZzZXh0Sr8N36eHH4WKiMPGdPggFsgQAFy4HOSCH4wKP3LKvA2qHXY1Z3c+jXJ21dqnbXpjgS2
tKAKI3UQNdlOImtXPDO7Uis0BDXzcq3PTsxoVmTuuaU7lImieM3nC024GIe9Je8+Ly9HIFw9AGPf
Fc0Vvai98Kzpc8BZzGkUHnmLIXQcIA07BoLWouMyw7GCT0HGb9k0nPWst2S7ryZpnVw2DFpi2XCh
aLNomIRHN8nOa1LmumP1uEG79wmXnM2F96mT+NVM9DUMgt9pCn6Mu93xLjzFF39KQpBCXHnv7nyF
A/OB58LXb2WRo9XoSwTMSeQsAiK6iCKANZGhbrW7EjahcUknvkbIsLgfYoDVlky+hfU+au/dGPOd
P8gHsmr00hRA0V0CHoh6KpfQ70iCKJ6swQN0DuyLKDjBMWb99Xugr37yRsPa7bOePRQkUCIXoPUs
ke5I7Jze/CQamAU9LMwyToNFbhrpei7iH3imko3gErau2JlO8jbEDIQ7o38qJAJIpzZu3dz+yVsB
kKW0P0SpP8dae8vSM8S6x/7SaY4Xy4/Y4QYz83RNELTr9wd3sGrs/p2/7WYuP7fhP4uUDn8OQhtZ
eg4PBNV4l86Pc0laeUr+AgaCgSA3hwVnn55VC3Sk5qlmWnMDHgJwQ9+xMY26530h55rrbuM0I7ND
ks9zRjiiuVs7UFLWf5r7+qdSjbvt67xcQGPYRjVxH7XjBE9DeRHszVnmMTMFiQRlGeWlCcfZgCM6
DnpYA3dfcuB0ABB0tS79YdME0zVmaQ+o7YNvErVWoOSGARQ2KJPRvrDV9z3eCSiM/zaZ6EcKLB19
0b0zxQP24emL4YaH1A6rb4fpZqbPGJOgdekaiWibfo4uO6rGtXGhJvDMh3Yf5yy9pXZukmEpuwN+
hE2leWQ6B3MjSXanf/ziC48kdXGPaor3LgLiRdDxdWBAgCujQSyVAJ4X0gRnOfpQWeuEEX3b4JPC
LuRI1O0YHZpN7gPfBTJnLpoGbHqW3d9guGR6LEZ+VPyxopRTOOkeilHmIL4DUkjuIkWvTlam5scb
OPaWbwknRYPa12NcwVkI4Jm/FN4eWXMUB5IYvyF4JcsJkM3IDsdilaqyi4u2byM91kCWO9lI+wUW
7Flch3wq0FUZb6WFVDCus8eoLb+AflCLuQdpFs1mwl2zbDwWHUonJ/ISGIw5aC07ozyJQhJbndnZ
yQSKt4rGCiupnxsYhcNb2SceqhQUTZnTNssu75+cyX+Oh24ztEzHYHajp3WC33gwR0pEXB/93rdn
rHaB/axxSzEUAb5KjwZadQhZrnxlATfuDIIon5lfdFDeGCXl5wkn0xZn1iOWoHdrmlLOoMHBapGz
M5pI7Czmh7Jiu5ND+YIgLPsdntZhC6P6pU/NixVJPEIV3Wc9Ptc9RAvXblhttse4gp5S9d46GmZ7
NYj+5tpltxGjDKj98KgOe2KH2OlCye3YD1sd9bevUHC5ZbdQ5EVttW6XTD3F2sjLZW9Ph7DPwr1r
G5uJ1AE2aROQWQOeJKIZ36nYMnHJqHT6U/nsr4IZj3CEaLZx8ne/Gp4ywqt4GiKoinlscQbUOPN4
yQlJyhZ2buSIaj/TjLqVZfHBUcO3rxx3xandLRHgROvSDqwnxoY3X/ZnpFLq1hu9fYmi+cUc8Ip1
RL+g+YBgVGVWtckmuckMdkqKtfNAEIRb2ecW0nqYjdQ06Pp7nGz4c53dHOLnyDFS5QyhV6nDfiF0
rK0/0CUgUOvmIdikpvfdxhRPhSdOHclsV7DF56lJo5MsDOsaWDtfDvHVQZS9xdkH6Q6VlozRCMe9
i5txYL/FpsPaThM9VWMi9hYDEPLIn/27rlsw0sjSa4z96KhKoPRt/xbo6A6qURRAyFxzRHeGtdHO
egSYf8519AwqZ91V2K617B8FUXCPUcwNU3VYzQPAngs0Q2AaQ6s/ptUH4SBI9yOvvths9DcRr+ot
Tz2x6NM+39bEXxzS0fqpyI5S1uCvOiyyF4aE/l30YbEL1ON5LOKRPDqNHteHqTmx2l38798wBCfQ
kAZ7c0JB53NKzzmU7ckxHu3eoHRjf7Zwg3o+qrHo2QahCUxBliJ5ml+SCVIM+WvPHIhMZ5jWL9ia
3Gos2Y+ZreMVQ/yavRWYPhz5TK2ah1qyCmSNQHlXzavUrMYPx7cOPcD/XPZw30Vtn6zg0dZZfBmH
09hr+JUZcZdMu3gQ2+GznuNHSvQvdEvfFvYJP0Z1EWInZNETGA66u4ZM0VEw5m+8nyiZKGEYt44d
ibpNfCQXNVwGGS9im+b7CfHtMgzwTFrmKvfsT4yhN6A2yDrwui4l4zXLpJO+rxQSF42pRNRhFafJ
xOXvFQKdfnlpq3BYIzqsl7TMGCKil/gDGvewQ2qx9m1rWMTTtUM1bxjvBfrMXS5tY9lPzTOZsIYM
SRpNmfhhNzWhHeglySPruoDeHRUh2D0gjMMop4XmMSi99C3y7N1se/jcdfrHC8srgbbbAMHzCjuE
opPJDxAXYMLG8g0A0DbwxYeDJzJO2uChIR2j62EHNQVioboxrwOm40VUj/C8qML27ZBtVFGtGl0l
T+mA0AN7T7BNMpaBdsPGpsfpc1GdWLVGWK/rqnSYOeSPKapMSFeYQRvWqhvsOBSukAeXUTD/2lUZ
bTM1y2Vu2mhhhfouurc6jZtTyncWmDUQUkZiVZ1vAw8dDNcEO4O6Q6gSZvdtB6CRjj/Td1fep4Pu
kjXqFuooLoe6ILJM12I8cWP1L1lNnnmRjQ51Cl6GCF3wE9sYd2OnnU2oWSofCEVeN0mYXPB2vTjm
FHdLHFn86B9YMUY7BTCQLJOwPATuhyksOeCEQsRjpwxJ8XLYO69EouH7KS8cQUVoiIe7Ka2Jz15B
5InGzrJLYV7P89rN+4B4N3U1wXqKFNgXJz1q3d7dpj8DGwlyt49hXPGyYSpduS189choYP32Kw97
tXLgv3aetZu7+WcW7Qs6kS/hTYvO/0bM9cfUM/GiXfuEUTRfzIVBBAV4kSRgxFDj/6RvSC9+mq2C
2T7VttykfvwcgoRbMp2/OcFw6f0MLUsU6m1kGVCztXubnH4zYDVYThUdUjXo26xbAo7zFkvrlAFZ
rUd8RqHKLz7rPGJ1phL5F4rYestYeNoAVterKbDbbR38dJUVn0lLBRqDGXWJfQYxRKXgmVe4QpBw
cZK3C0cQghqiDcL6C9ODePZFr9o/9Ha4ka122vDpokWXWsF2LClcCKXBKG2NbyVW30OEKKvtV7Lv
zbt8ttgUFgcOiKpl0Q7dwXCrAAQzqHVjDiuCyyNNzDDnCREHZ99H0abnEH2W+kZqvk8tucvV5LAz
le85qFUyDMk2Ga19CVE1AURwlZAkp1EDkQEp1yPn7OddkCU9Gd/dNQgrBiizuamH+q0zvEPQ3Cut
SZy7+yHWhu17K+7B3XElloYZvYbBb429OphocDoIWcsmiVE01C563OlpCieCBBSrjsF1ABnfib48
3hYTNJR7QAJlKxaeno966mkR1RmV/KbLuaSZRhNaVGFUJYsjiIqzNDSby4iGzh2RLPFERwX0OmPc
OqP/HLHPPKWYFKNYhpsEWSfhBuimTO8pLRIEwgX9D63JibLWzK21J2GRGuVD5DPQZw+7CZXWVxEN
3iKP4JLixyKrmXwGYMN66UUpmu+SfgM0FJKWNLhRW+llV4HFxLUK6xrYu0eEgTkl58lsJyaP9YNj
mzZrocxn+sDtK5KkPbYlOvbCzMKrh3lnaU+PdVSZtzpzKbfC8jEe82c/yP+MVG+ngPyPFUHbz3Mr
9Ea34FBqz/2oDAv3iFWQnkog/GLO7IokoyUvuLkTvD1BsWbzulZiX5ANGLW1j5szLsDT6f39rY7g
Nd1p8HyMgdDmBp6ZHgtvxgE01E+N1/1SLWc8V7V+ClGDuEWt71DM4uK4B65E72hU/qszTA1CiPKx
KdifBx5FZ8keaDX3wY1HI15DyCLo3GzsfZ2Kjav9s8Zxw3Z7/p6NMQTWFEbgGxamXb6QGML7pG3q
lXGHXIZ3UZIkpTcqcqjJwy9PPciF2g5XkawXmTVDZiPDwZ+8p7nACGkLtagFAwqvUH8DVTUYf6Yv
0QlCf1yjRGPX0AjU6XxhaZ6uEo2qJdauRFcvvrK4bU9s1Hbc6TWZVk23gJZnkL2FjzcJp2sk37JA
YTesTLqIQeF8yE2CBbwaMoHQYJ/t+pES5UE3wbjDosluZ5jv5r2mX42zxUmr1c4O0ks2Tj45G2Sj
ZunAOVjcJiI5zn6SPA1DckJcViwKxNDsPi1FfrhKj2p4ztOHuMlx2iT6qSzHMwrDbJsSMeHgKGaG
0rNWnYuXnj+znhMCNvtOfjRsAH+YI641yUpHU3HPN6yKBrIhOQjWfDoqGeinS2VZ9r7IqMBnNYLI
qFB7MkDEBxCsgZA4G0wD84o4klfYoxvByGvtZhkOIxVzGzbeFfo4VjQF2rEyqnlRkXOZG6h7mAg+
R4y0l0TMuOfRLIkUqTZDzZpsaCqmKLjktwle1ijIT9gajyXeXrIQs3olmO0hM4teJ8g3i0zzsb7S
4QabhVmR6VlO6TEI6nOvvPeg6UiItvjOEc9ERM5H1VGb3aNJIahou8boBBJpN5qwpbr6IeJiaYx+
Y8ziu0SGu5Qy4OCuAZVE+R98xgdI5/0CU/+urMG9d6U6wpZ61P2D3/FY8CFULPkPBRLckeC+rksQ
MnJZMVYVNj8UwduqbB8q1DGQyfMvlahn+mjN6Ul1UOp/RNCXpZuv2A5XfIIaBDQRI1Xobvltb+ky
+172zs5VxQcPJ/BUqNwJKj0DBHGh1cnlYGeFfZWNly0pmoGhJcCGIxtj1ehyTgd+uLHo91JexcQh
5IWcizzYKzh4C3vkQrqvBEave+E1vtLS+vwFlMzWBAB0MPzzxLJhnOSzjaCjROWPsw/1N8JXNgHF
q5GLZ7MkSNhrj8SBHwC1FfClWuo81KLePQK+c34wniP/aTmDPqTPEaya4b1xxXZ2woATqEPnreX3
YL02rrkPe16fGY8neR5G/NySaQ+RzFw7Ledwn0vSAK1sscU7OKZgt/3u0Rq3ZmtuItnqtcr9GwIQ
GisMuey4mMQx+fxtxAQX2vFIPHqVZv9eB/5bX7lH27bspUdHSEKhuHG6QTNrgapWxwZXFmEKPgUt
69akxC/OfUJ3nsU0ENy6tVn+DWc/X3WDdWgpGdcJdhlFgdo12HkHxMbpJSgLvZN4VjIhLmGcvNY1
w1+fvdaCDDwir2pcyIIRP/F6T8qXf9LKpOMJTm1bvaUMZnlPnDwdHDtL/3im+kskQLEq6+qGCOzN
i5FG1P2DEQ8/dY39N3F/e4+kdrJ9FkNxqma/2MyB2Dh0c1vehcxPijXNNXSPgEwaEMZXh3TeSz52
u8woX0Xk8OYzjIRiJXMZTyKODr1PkuKtVS7mR63uIbZE2IdV5C0N5SbAtkBXlTNkhLBjHmw75nun
wp8M0R/a+D7YmKXnrGjJ4dq1eiMoSktYnDBlQWg0BPD1xRnTlHe0616CCNBHw/to2m44as/cMWSp
V4EXzisykjMsBO5nh4Z34UDPae6or6odcYrcj8kKU3Jq1GtYqtY+jCeGGgnMg6l9S4RJVU4Q08pK
1Rrj1mGmg7y3K++kXcs1TmiGDxjk1ih2+w0U3Y4kBz9FSYNHTsbGY5pjqivUW9kyWjWnPF+P9B0m
ZvBDjJ9kgStObCJirpiFVUhdYJ0HOSWH5eEODSizjC6ShwrLxNbslIEGhiPDaxTCPoOnCoBtJkPA
dNAuNljnu8Mwz/s6NBvmU9N4Rk+2GpvyaBtN/lGo+Ql2e4ryfkvIbczEp28x5hn1ihhZSkXkuAv7
yzBhc8Sg6ZcdstuF6RH2U2fv2NHakNSzqBpIqBHqxyYPrs1pDJ23qSYWAY6zXmAOOXal+Sq1wdit
5IEsq2Y3BivmHzjiwgSTmW5XpDRV5Nvmwcq824UY7eA5lvauwsHPXsjtGPo4n2XELUPyxdfATNiT
nKPOSAaGia1mGr4tlBbanb6Lce630lAHywXLj5eF7iGc8/VgyB+n93cRop8JkxDBfWhRJw8oi+1Z
tHDVEybSv2VjcUWX4hqPkiJrVERe55lJVMP9OC38fFtYTEbiFkdfB+XPx+j9ig/1t8/HI229ey4Q
0rmTZGqofIzePV9oRQGAWg6jH/Fj4z4C5eG3afrgl8mXl+fbrrLJEbPpwGMreZpbS2xZstaHgfEg
onvcVgoMrWmEJ6svn10dik0pfLX1SdhwcRczwAyzFea2d0yvJFFLWMChnn64IS4MkshASEF5zB0I
I+aFSUmxYBoD80XenUskHOvC6FBdSLK0iBPzEZEz+EwM0hPhCK0aD0FlDYFgYc51ss3T5krcsr21
opUSWXUB+PgdWaRGdHZ8bYe/5Fj4r2q4MUYVAyNqBmsDGJh57ybeCaV9cXDt0TzUtfzK2OwsUoqP
nTPqA0Tw6kGK9DcOzfciS+F2BDCNZEUFJMhtapWtNn9oFmqIycyPK4FoVcVc+BPHVGuOO10XB8wW
8760C3loPEC+smguttt3mxpBdUydTzQ1unWOYY+F8welt3sgIb1+7nuPXgogXhmNZFnIUPPahM2Z
2PD+3NDnA87LgYJAoMa23+IOScjpKohOLksusjsdfSTVkQiSYtsrKIte7P+6LSev5b8GSRXsOwrH
fVfpBxrOB4UtYVPLsd5SkFdMSppBXi02PQ+eRwdTd6zyeFgyClZJZlaa/wm6Kj3mZVBteth+HlUe
w7X2UYUjZifDpl5w1x1bS7DQf5Imc49zSFBc0kFHMEPSTDLTdGA+MDINiQcLRiBY0xy/OlVprad8
+gtXO16WnOWHitaaggvmZnCnotf3iBUuliWQmh8Rs6pwLdvFcE4T4FC/hMyllr5keefolHKhXpep
iX3jHs4hhhgTMM8xAtL7Evi+D6vbmYOK5KtDoqGRm2gpqA3VfPOLgdKeTMx7/OaatFKF9ZqoyKJk
ex6Fcj0PAEMtZkZtS9AO2Ap74bBjQUJYrpFWwADwtEaHW1coqBuHd5RUGzeEaoWZSvLEAjzB/2uf
iWmcWQ2V87pqKTdjcZF2nOxoxZhmksEJ/VwEsDCeMxwBaRa1pzDwGCojSFgo1oL9SG1aqP4WpHn7
mFZQObSHBDwvxb7TOWqNmAM5tsyXO/gnlN6vN3bOZSyMW1/2bLRN8Rq4KtjeBXy+lw2HcB6XvQJa
mmf6PZ2rcxMl6QsoigU2ve5JJylQvIwo1D6DvGh0xmtaUIW39yi4lpvy3S1RU2N0vJlIObYGBMlH
14r8I5L+l9J1qMfnt9ArTp4PYGas/pLDy2Pl3CaClbwuZHbpXBxKhKWQ9o1/n0VMfPmEAxq1BbQh
7a9K5G3C4kUvMRqusNRA7AofnTp4GMKt0ct3cPJbdGY4YYL6XUpCUzrb/xvneLMKdzhoTBnA3r29
z8m+GA3/OVXNe5L8DbvyK4l+SX4C6YTMUGrvYkzT+1Cs8eLePdjoNPjhv1lO8JiCEOYMRy+a0GTa
5s3vzYOOa5IxO6QPGnO7KqtjImYkdcmvP1fvAVtwOpxfPce/NgdMyC53UUzpR9NQFntwCNztbyIY
2Tr8aZEInwQX8Wum416MCtrW9BXgzVU2aCBQGBcaoOdB1CcdWHsryU5NOz6Nnw3OdW7ueVoMOPEr
l1QXbFll9gEFqcTyDL41Bhd+/79Bk/yR/vAwK8yP2HvAqeyplKc1GQYbCekbS3iKaSOc9blEHPgA
zgU7DpCGzvpmy3tmCyFfwyn9nVp0IEFKbYT2vT1nyGKXTgXrFU8MQ6+J9JiInScan6c+NoB8Ouln
T1+8DMPIXYn6HstYePqamq55wnwMx8wt+F/JvKEfbq5MKNpg8hjg+vMRM+Aeps13qtL6FTLjwzB/
OM09TCAFGtYl6B2qoWxR4xarzpXJUyXNkK0fqKXMQutdyyrDADcUO5K5v0WWTWsdEbXdRP3JY7Z0
skx8OY7XPJucPAtTguZoq4Q8nZEIsLnUtHlY8C1DGSvVtWINQlZu3Mj/iqzKWEamexhdVu+KcAWa
QWYMozNA3ieiEnuy2vB1O4e4Z+ljKGtbo79uNQNIJatdi4hga4Ys3qdyrA5uTCxT1PvXeZDRtnPJ
5Mx5egnLy7YWa9SIychKu/68y8r6An+iYulIFUo41KYJrfEg2k/DEn90jMUKB016LHsCDPIkXEkG
h499Kl+jAchbBwYAXNkWdwuLzSre517Dl8X5vQLfGS56oFW8XcUZz1W4NqP6UHsx8c/S/qpNnK6Q
GT08p1uAdzFT4JlSL2fhI/OBhB2bzrTO2LvlnFykaznnFpTCswNVLsPhunPxPkTpmLy71S9jWpyZ
sUBSg99oAUaNBdC9Sxmi9yQ3o10EW4ZVinP1U46RFCxP0dEnw8PBsDN+EGKLRmjy46MCI4wz4hTc
lS7jnMwPSSWeuGsQ0BSwplMfrYBLKsd+8AZv1c1YRtm4b/ugNQ+dRzMZuvIByUV77CdJZBIRZXXB
qD4w8WLENHJ7a65qxmol+KyO6MpCm/kKTnTKKioIL+gUzPOITa1plzE0yQ+roJKSpt9eKCYK0nPp
BZ0iYupJqQL0cDpZMSJUOdneqx+ynI3xlC81T5ZyYEmO2AJU188/WIxvba8Oiu3DqQva+Lnx+5gq
01NbN2FVlHbVqo4nZCQJZu+BDIY6cr+7gY/X+l6sQVj4xy+zO7JuxAI/+S9BnD1S+DH78KcdTivw
coP/MgAOIckqO5idv5pI5mBEv3LSjAjQOrqn4QQW5lzv6kZwbqySOiQcKZQU7knFMK6HNvfBNIF+
457P43kDap+ge5pq52Q7BSgrft+9KyUm+Ys9fOlZGgGG+RmOtvs6uDY7QXtvOPBI3SD+4YK1O1QI
uvZ+Malky7SnQGHvS3A9yJsA6VBf/i0IqV9UdcBzj4W092GQBeqp9BKGavM+RG6zmbVt7pxwCLEe
6xs3WnOGNkEvjKRqz4L13LNmPGDSe88rEpwJFFZ7z6+eKxlnm9pHQyIlXPa2Io2h3huFi8cypuS2
2v5BGb51jY3kaGXII7qkHdflONlbZZ1k7/8YrFK1Aa58pBFFGRDf7uY7lpdokFIMuaWVf+NTvo0i
JUOMcdlpzA4OnFS/SJ2TH/e3vmqOphu+W/2YL/Mi3vGO8YEPtQOO3YltrSNvgx+QZT5d2IwQ1iSb
clVlU7Fsp8he5W1wQR9+NHPykWKTHSIXQraYTdZQ6NU8cBsgvQmoZu3bLg0vvzrAAkjK9Vg8TAcu
gRJ6ZvxTxO22gvwCXJO3EDsTwQIH4OTSidV3Q+r2Qs5YPeaKGCxSWyTyHfBFnZuBNehwFgsBUoOR
MY2KAl1o0DikYOFghSabruqvRCJV3K6atKqBZ6gq+68RXEVdvcWVhYLRsbE3SVCzTNy54gO51Nrm
5HHZTjmZWmV82dBPituc+X/qtH8ls2wY2nnL9jrYzgPnC28/SoAJEYU2+8/aTKc1zCH6Z4tFe1Qg
4IIfsjAsYHaJrm9BDkdMehHbkFn+2jETQYSM1IfaQOVEjTUUII6S9z7OT9o8jnX9VA3TTOnI6CGl
Jcw7Y1PN2YMBmgWrUUdPTCJAvZCG+eWJ8s2uvrKS59XN0422s3BZEmUPtIulVf+eOr3AM4yEQhBc
FsN9s9rowzwPaCXDCp5XZRZPgw1aoS9ttJYt9pTJfHJE9I4yblg51W+nCKZrddOA6+9uGiXjwix0
tk4cbpYk4lJT3lMl0g+iZtQSL3edspWq9G87VL+hB71jRNPRTna5MhF0brtRvg4NiVmBRUazYBCU
TxTNhW1XIL8EucXsYnQLuCBxP1nI/dosJhZpyo4h8rzvyMvZlIlLNvcA7SR+7w6m+simmZEFDcM8
P+mUyUtfTnBa6u85ZrZRxw01Pju5wmWBa0RUWnU1EBosgmOTmn+MOXhv6HfnxidVKUJc2XfqkfSh
91IwC+xKpBjTKYjFE7Zvl6FkMG/r2HizpvQZ/2gL4HjJgAEhrxt9DRVPTddPe1c9q/J/EnUmS40r
WxT9IkVIqX5qS+4NNk1BMVFAAam+TbVf/5bu5A0uNyqigjLYyjzN3mtP78hrxY7PW5BFZDaNS8sB
PBgBtBqRMIk+TC2FYr84pM84zjtb3pT58CMvNNCkT4m7EN4j63+zhE3gYbnP5hAZG5e8U6Jlnrq3
wiwxqPXD2R9mMIRs4mZBCJ+yLiru/o7odWd7eeDxqDZxiEcQXR2qQJYxzb5w1VsX81EWYE6N5Yv3
8lWzEwXa2v4qmKniQaooWoH7snfGLYKsm2i0Nsgkpi5TUcfgsGAwTXfeDP5jtxrWWYeLoprvZcRW
0is2KGCi47xItaNLvXRRfi1yBxyUU/JETndNx1wr1zCydsJC2T9lTtZt29QOy2GWN3cEIJi0L6wy
fhnEk+HGOOCCmtduWkzUC0YMomqanTepMAMTtsmi5Nrb3i8W0u0Y+3cNEttWr/PbQkmM7rpCBwbB
4GQM+YfrWkzqKZAVqIUuy1l7LavG07xl4/I6SjAfQryYXpUGPeP/ZUjJXCe0ddUxnMzEDk2SnzeD
ygnkq8W/ETVPLh15nwDuZXVbb4Ts76nu3HJVIOxC1pClI0FvAzdk0jyUNaw5CD+nziKZTLHjQEJq
8ETZxOGN4gLqP21/45pmKpMC7BtqPSqO+ABNZZst6XKK4bv0SXJH9/U52cOjVZw9Fm9bwcxhA1sW
rYEsis3E0cJ+h3hUdIwuSgzMtFf5PZjVd9d06aMTx9+uqs/o8YZNZ2V/vdZ7GYk4wo6egWYe57Nk
nJbUBnPLFJl0echMHH7sZ56Mhe2bPSUXOYA+ouicqfERItlyi0TQxCnuV5SdJrlQPNg2+kgLd/ux
bJe3afVcpzfNN15mAQnPjjipCKremXZ+yRlj9lL7l/r9fz1PijEQBVgRDzsAe1XAk/QToyJkUP4o
50FjUa4fRi35aBzA04077SwGtcOcraz2hGAFscOkTRypGpHIMqgPM/NPpKb92KPY6ZyGUVYHY1eN
bJ+HXr/oIjrqbvkeS6vlE23WFBRFsEQA5zy828MAyC0LF+59LBT2sq8nyMKSd84CUpXFTqDi7M1K
iKOqShLMfHPr1XAUlxEH8RwBb2C96IEf2M0Nkb8sYLalX5y6jvg4/jbI7+gDyQ454JBfJutRI2Nt
M6vq0cfP1To3S3L68T2udYPUE8sdnYNSL1mPTKCtxUvevvqdCjzM0r6Sf/BFTxAhcGvKDhG4LNry
ER7mjTp3DYCazDerY3vHwr6t22SPlgvFgl7isW/qp8SM5qtnq7CHhPZZ9jqqH4c4B4+jhpgK3OpF
w361rATLbKsW4Bj9fu9ZpXt2vXkKKDvYzq+6Ftdh7komB4QRK+4/2JMeysU8VK4Tn6Sa6NNjYmGi
FuRXr1fDtq8qgVyOK9cSzqkpbYS6DSZ3eAkE13fWnw7U5BaPoQHM40PXU/p6nzPBb3VuDRnXO/Yp
aH9Bszll5R4cY9l3puS8w4l87pMJy/sgL+Z4yq1Eu1ZVBn4omuHnIMdEaWQFtHURDotKXphGfSDx
WV6GlIaRxPou1MF574SDa5W2unkYInHEVUSHVdSKwVXs7cahwNkztelFuVwsuLatgMz0mkLC+tuC
9oTIND13kbEgbaiHpyWlRvU8AA7Q0rYyt50LGkzadxGT+sMicc+coyNhvTWeaRfQOpa/JMkQBk2D
3CX1ARK9cR9HpOIGiWBb/H8XAz7bkTcovhZr8jqHAObp/sns4+aAj+jFiZlMSK9DHVUgJ8BDkJwr
u756EIMPBf6OjcZAc1cbmR9G75n3rGI9XNUQI0trLs2eKLWZR6EnLIDDe+eUz+VcAq0ishOFJm4X
dMgks+x8c3qzWxM5W0AJiw20+GtOdGeLUr+eiYhH/82j+NT2mAImQGJBzH27r/3yim4IjTLIEE3H
XNHl8TkxTnw8WXwk9BgTMn/gwf07/ecW0DAVZdNeM03+OqZ3Ad9AQyq5AN0pR9qHBb2zLi4CJ7ej
TrMzHx3MqH91XFIgQMRDghYVN8QGQDIB2e5fkqn7bVJh9ACg43QLBkjVnzPQ7Ci/4AlF0HPtsfyo
tvQ+TIzgGWH4if6QZn2CQPDuZcpGK8cFaVSB90923hXL/DFXSzAZGC6M5dPp/V1d1T96zRiibk12
oEm272fL2JY2DDevB/5uUGJ7KXEA+Gq2DjEsRwU+OsyI6GM057BlJftpDPxi4faklSaSaFjOdgs6
pMu7moFh9zMVdh0kg7ToWAhUCJW0nGtvEDU0xvk3iy4zco6+KBjg+ObJt3v4oX3K+DKJvbDzIhyq
EfYxc0X6DuI66Ja342mbw2a2ww6M/0v6QnfkHboEeR74Jy8wNf1F1Di3TSNFXmLIE7PNOMjaWg9g
96KBqwkMiAztJRtLeXEMG3HfwjmXpJlzIIqOVoUm3/b0+i0bFnPnwKJqdPvbWbUWyo5Bfc8WyBNs
HmmL4ALAl1vXzl/bWGrW+Kiea0mJUfju35UmexIuIZ59BuN0QQYEM+EbF3EcjKr+R440lBEv+4EC
L/feIBFN6hkhtceuaZI7M559pnzjqsXSYEOjEKC6YxkQlPGWzGtlcLawrD+UGt7yUeu0KyJrzDFw
/IFrSb0mEKBMr40jWx5LEKk4xcPBcU4LFMBDbZlr8h5dWcvEv3LHSwI2fQtu7d1kzNlp2X2y9dcx
MxktaZINYsZJgrjiaBP+O+cPruceilK+DuVjN0e7tB5p1Yj23mAmVGAurrGLIs0DPOXEbAfJD3yV
EQU3vnVCJFcNq52fLMo5WXp8pCbnZrBSYVPCk227Z3SYW3tOWArXyYscMbQ0o/9GPMKrqox/VFTF
Tmj+s0Lwv50YMHGRJ2ejaoeQNPDrOCj7ABxpZnQyZHc38Q8sHZ8WKT+ypokZK6Ckm/GmxBq2pqpn
zpM2vxIAo4YWJsganE5sUnB8sJ+1yoV/PL4OjcMoHn3gwW2qB1GgQ8e5cc7vYKxKBt/YPwBc4g3W
sIOtaB4bOBooTzbA0R/bsb0g8hsoFeRNMSfbmjquCKOC8Nw03plYQ4tJjVsjAMX6oG+bwSbmXFZv
GlgroFNjdCgZ/qwl7lZpP3Ok+NXhvuPAQL4CEuXoJRXSriEoLCImZrV+Gdg/dzEvB5fg1qJvQpZN
l9glaH2cFQpVpd52HEnRXN16oZrQpNp++dmNhEITacJuxSvUBkjgK8R54hUSe+8CCd+ijZS7Ycz/
juR4Iu/jp2QY8eFqKBzqhXiwxd1Bt4N8Wq1ZXC9irjAa5cYNevhJKRwKC2scwufpCTbKip19L/Ov
ZP7G3lJtx4a6cOxj5HKg5WL7qNZUizyzfoy+vWKsy9l0FexPRvmkjdI7NEZzGiZ0lcluYLbPlA+Q
QiYriXFH3F2rQAQY1SHnGGXqRNRd0i/oV+X8OOAw2dDTwepg6AnrCnRKX/8lhIU7ZzB+CC39sKyR
ciKTryiiEEzhOyQtCvFwjDgfmtZp/Y/9CjYoh3Vmy8awGhHEyqsnScGMNLqHntfA3kLbTenDFOOd
5bRUAdJAItUc75K0PuBOomO2jJu2ST6VF4pl2kl31Vpa7hMdyCf4QG0nizGggmSmTrVSwa9BBpUH
nhF5xNB1m3wEDz6Yz6DkT1hizsYsPntLe+jXOaR3wh2PGHwyD70o9E2X9XeDNpXJIcFv1oGnCrq7
tTO4vhQXICxYFu4WggI2aFZYoUvRreU8KvfYij/RQGppCR5zo2sLI4gc3md6spfy32xH6XWK9PTK
gIKbFXPEtk5uZrcODOdqZ0UTy3pqucDs8W+WM5JUBQ2DBYxO8qE7r0M0myy0jI9V1ByhLqRcpdQi
BYPm3nlTkx+y+d3VDlgDqrjDbCFvLhH5It5bS2rxhJ7T3OgddwUgIDdJ9rYloVGJ5AMxzZNf9TRg
5I6zvyi3Wi/M0EH9tQG2byjI1SncryDxjmgomPh7dwza21bLylDrOkSOnr1XJRAXt3yONfXtQvHY
Vu3dXHP9lNugF6s+YK6TQGeCJClLxhJLv0Mubl2rqNG2ddOIYKpTqqAc3qHXiS+z4pdXNV9uZERH
Gc/bdmRWqwY+KdC/+Lg3l7yt3wTMJlvnSplAfklfv3tV++wyKhTF8mRUjCcTdiiqoa8zarS6ev7i
Dib+OzIbg67QQ32sgZajGGFQV4V5M2tEGNSEOHfeHp1+vFFOjPTfkoooDEbCraEvh6FhcTg3+Skp
PLDfBt/dcwsEHoP+p4NxNObiW1EM7zRzNaXJ7qVqozfosieMfaeydS60hW8qrzZRWYZN5JySUTwD
t92nsqYhy/84lCdm9B7HdXfMm4XKKkeDQkpvTiOzTfThpcE1Gc/xU1zIjxng0obt7hM68BfTd0PH
mr6jsg8Twz8hbvEDFLSskLThZLCKhKbDLHDkLhfLHWnRV56rsGbiw/PenSFQMXFmQlgsq5cXjhBE
D/tE8tLN593esxmnn9KJHgK9755Yw54xQWWn3oTxv8A+2gMb1QKnQi7kNnO662EN7jWhTXDRnZOK
VX5LKoh2jv0xDbl7goZCcODqTvMhu0v4MEFZzhOYQPThtkGakgHXooC7Fhg0JsH00VjxvVao5vzl
5GnNvZH6PgKLE4GmCYhn+sHfgidFI31EV7zPFbOuqWn3RV0zgXRnMjPy10FYwUMVmfMzUXT4nHJE
QRoEoAgl1mwwEjvPfUn0VMOEdQV+sadDxlHjq1oqDG/VTOrPfxggdwewAMSdVfm4wLXXyWKnX4qP
tNOemkK8pS6fhDSfEHxw2vr9GCwkN1ELkFfuFqEzVjGhGPbfxGfeNwEpRlaZMeqv7J3roqFlQcK0
jkgsnMqBsGP3WPveCWMtbhe9DToqym2TUqXFULXqtd5W9YhUmrbaZgCLjCyClMnDBf+2h6XEHd7H
AYys5gJmODoQjPoc2fGxXyA1Kia4mWGTUqOdorinJRl4+AqcZlgAm8sCWeA0x+PRm+BBFlENdA/u
abxwpvvxybBkth9RboCqsq6NavxQn1FIg7l0NiMzpEPl+OtVkGOOnIkgzwbmA36ShqNZmSy8YnW0
3JbCZD15KqwkJt1NbVsCfmpR7VvdPGS5oqhkvhcikfwpXlj663eGwY88LNolZgFrKGUcDQ2lXK1I
Qc/j+R8nXnoZ5fg5qyjexWM77drazMKWnDTkJKN+AikUmIUUR2CTyWFsGUTZXnXxtfGGrMNxrRlR
p2DGrUlCaBsS7JPCJAp9qJKLkswmLUM5qOWd5VL0eJ0bMs3QCQ6nSdc4qF1o9WpuT14ir0qALkic
1cHtkHrptG8NAV9yyv/5HSbDZlLPWq//aASd7zjav4xowGnKOF1MjbEnMSsLKmRNwUW68XivCVTo
Zc+b0EDnssEg1BPj4BkVb4q8mYON0T2OrRYjJ86zTjIB7mtX3+JgPvUT2GZJCM+o2keDsdPRWbxX
mUy7VCuivdE66bawLujex4eUrs2HihBRrSSwHv8qwdbIbhdIrywWgBXrzx2FToA+nXkJBfymsEGg
V49zRB08JrazpfTzEEc6DwAjmUH33bvjDF96rJ6p/nWI+s+1AKPf1MVuQCALH5lhWjHm6FGwcvUi
6omLRwpSRRfdHl5R1ahHvucT4TQu1Q3QyU2vSgSyCTCpeCIno6Zf43lCHzgyl/ANoE+NTnE4US5p
6d2zzVdnYQthk1U0DXa5/Zz19ts0lnfTjx+jBGi1A3dvM5nmJ+MJ9OkNsLBVERJb86fBj3mGjc0a
F11LyOz34C7A6LI4ebELftZ+8v4sqHj4lIub56OQH5u7tZrbERMmUOFrYgKn6HtZE+zs6oflQxs2
Euoaiiw/n4eAsA+Cux3rgcod5d9MUz9IsEZ1TM6W67yxW/gYzPQzRUuGcr3ZZDorQzNX5Wk2xIft
TSafNpa+ZZq4G3fpy70zzk82ZOUHjXQrRSDfLMnUkqKrw6ThdSRcqTtp8O/OmgtOF3mcQYgqtDoW
ma6+Wr8Uv0jubotlAgLEekopn0aWIj3zty3GZ/eVq27YWnOOksmozyXmgWOWrrOEmsMttWeLMLMF
PkAl79YELIPz6mFi8A5wEaWOPTdXWWfeIatL1Dqe/oFdqXlMcy00ssn6kuzu7aa7t15+JMtivlaD
Axqcgf44pulhcvrfqnmedTC6iA28COWl4/wbl7qitPJ+sEpbgXD6N73Pb02m/pbNZVKIEO/GqPNA
oCCa6rAXiX6OHP/Ltr2PZi7JVEj5JLJfJ3WEmSkeDSKj02330ExhV6/KDM8643X+mMQtSmz3oQR6
thGdu4Vx8eUiS2MH59CvFK9Ff+mdGMU4wIMuwnesldaTFZlgo2fuGVK4BLcwAe4VjbQ7GtGnOceB
4hjkklmnMU79jJfgPJOy2vac/o2AiNmwOtmPHkGLSw0tu2zFT6aznels3JgFITDXiZ17nDECGJA8
sBlEhOqZzt3I2gLP+dC9VoV966quOPVkVV1jdgq04+lzbvZqg7hYOyBNh6icu90a4DsD35fmybEI
zWZbO+2S1Fn9JvM/k7SAM5lQv9UyiptEdLk36R23GvdSQklOPqOH4i//HGAOQxj34o1OXNWKgNt5
WKU2YG0PaWKd8Q/csoEGLKtVHs7i71wQ+bJyehendnk7k5s3rBA5tO9OW5NfpTsHy7W9I3RVVbsr
N9nowd44+2bSTgQGVNs+xT+ODYqXskToNBi52dL4IspFhVNFqlPpE/8VJe8id6cr5jZRYuyg2ZxD
4itr554l1a2Cqbs1RYSaMq/3jo8sdnY7e9PD6B9BC1Axu7fEwVNhmO61ZeLiJhjnuBlIUTars5OW
j7FVd5dpzLNn0Ux/e3zDYyVgzQQqlZBpUhdEHpTzIEU0MLHzAZPe6UeCFv6MU3E3XESuU/pmDrhF
symc8+gp7xUwkcjdlbYw9pZQj1pc/vr0YjsGfLOwzkVKVI5dms2hHLv3nEC7kO3rxdQQDFEDiBA8
Dti8Vj0Z+tAf28cpkcuDq0rrQY6Gvndxf5FYcWBayS5jwm00ZNJY7R3bdKrHGwpveNTUEGkZpbiK
/OYcW8VrL+qXTKri3oxVWMhuuBWlSQ2zxN+2ZfPsIMDbz5YPc5vWlXKCNqjCyfswGBh/kRkjlTHm
/WBM8p5jnDcNtkpOEWFWk31yqRIxB7VuUMfFIjtomUR0VJQP///SOfI20R7t3aZfQ9K0/BKPuiJf
yMnPOQfaQFbmxaz9MI6y6MPlWUwt99m2jfgpKrT+bC2xE7LBBfWUH6QojEdsYPVNWxJ8VvT38hEJ
hffGhcuskSSzHf3zBMJ09Zcpvw3JyeTapYU+xUL7YUCn43ZVxVEm5V2rq/k0CHbPPmF+ShCaHnc4
VdLh5hDIDNPF/PbdC3DAiGvVqI/Rh2yyz5Q0IZrZ+uq4aPhs2zpn84SbvhI/FdboXe+gpOP98+54
tERkPP5n3kYP3gMq1+5G5+srlPu/5HM6XQ1CYuHXLhnPOmmCU2VyGfdLmMDD26ZV9Encafkg5/Lm
az6zjbwqWXxiB21sY+cRirWLdcIm/ZF1ILuKbEdVwEkJixUHXlrvdJgqWMSz7RTlxhV+vL9xo9Lb
GTMwPJXq7oMv1R4H+76bnL3LvfAdY95sl+LQOXmNmj3qztGMRR7p8AOrDnWwUhcTHEkXYcaYY1uV
aAvqeInwwE7dEYEdBx++eVz96wLQc9yjwDqhG6XYq1ZET9FErzxqkfO9mC9I/IOO0+KsO2m/N3uW
dsMgmXx5WgeWV3yRvSffK1vibS8iHfjw8iG1zt2Bf45Os8WhwuO6y6IMIcPaCfq6GVgSpbcwWJSz
YH2z/JrEv7w/UXc3xyVf/SzMR/Z1chWp5twXcMODDRnB66LdnHHSizg+yIn+ehzsa8NxfV2HXMGQ
VXTDNN37oRPmq155kITXP9KXQKFYiCmK9NkPYlN0923eVHnQZGgMM7ucbwY3RTiU3rabR+fS0NDE
UKOqdICSVeK3i5vuoLPsfE0n9aPPF2dBcDyIpT/X84BbqlgusbDNg8XJAGUDCnfJHC6ef1Aam2fH
dX4644mMo+rGO30aVmAfU+bsgFq/3WW2AIPFQ8eRIq5mSVRT13wzQG+2S5fol1qmQT0QKONOpdq6
ZLbtC0pvbGXkQg4onFmpFTsSIPOd7a1GoVK/6wko+pSJNoSNZC8Qy8TNGu2qHqfaT/bJiLViGZPo
1hvVjpC+ZB+7OOMWtQEiHTTouJ/7Lr8PBgdI3kDX7xLtAUTxvetjnkdHlYdSX95lz2mJCQJqEzES
dp6GGlldu758+O8XyZnC9M+VNHQIxtp4kNckjYnD7KdzzdzCKHXYXF7OSTWT5yu65aWd1E75zG9T
254Pheo+ZTz+SZTWPNUM9bepcfDK1rx7LKIPcdfBQUBBtLDgfa1GCFAeTwuDEbs9Glgfj2wN+m3R
tuKkueQxukbvnpD8fXuMcZIxEjcWt9wio57t0PDWYZ0kFj1Pd4gMqzlUI9qTPFHNdswsoBOZt8fN
aO2F5RlnpgBttNjPQ6tKoj6Me1KfIQf3f9kV+WSpeLS3dHW4jsxdkq0CZjsOYMX8qxuic3zmoToZ
qK7dWkd/XlLCzHA5tsWygYpgP2kugvnRoa+rHapORmalaGtkulRZTqXCKMKMgJptAxDgtUYtFxoj
wBwneYyq+A0M2LRZ5sIMIRIR/sF71nbVr2ej9oo7ocLckz2ktr1VV965HRN1qRFMILJDMYkcPzm0
RR5kpd+EaV6+ekWH11+5QMQm3Bqdty10g6DiGbGHIADlXuNeDxa05lujUb+F2+Qfk96cayfkrp8u
s3nCPN3tGATLoEj8dAvvy12dTPFpkeMfW0ToKToF1qjDNeKkrnUpZ434Po3g385y3x2PFY3VtFQx
6x9d8WeEgPWWJJ04j62zkp3+xcS1Xcyk2y6CezSDShVLGWrshY4L2AY9Q+zxXNKdoDD0FE7h4Y4s
9SjXdPTUqN7IbY8DszWekLq8dgIHli0AVuvLqyRYRRD4/ZADO7WNR9npjxKSS6Q73YYpZQ44J/8u
+4J62CZYo3bLPyhar62Hi0k352Ag6WrPanXr1LMKXZmFE6gfDDAKcWtrXqrl0Lr2McY8H7oD8Buf
vMb+WMwuJ6vBNKFbinrXVmQXFs419mAcwU//Nbv+WA7j3Yuiv73Xkr82kAuRjh+mRiYSeRy471ZR
gHjPMvsiGYpvzC4pd8zxPQs3O7e4BNbAxnxEsNeuMWbDHUfIN39pQHlI0W2iVN4wiuFVa2lydLQv
D7Y6GllUTLMuaQ0RtjAt6iwLhJ0aADq3NS4pxotxRgaN02uApewXK1lIQWuuRbNyEMCDIaR6jEdg
P7Ou4xZKEXzguBTHRYCZwZRLcoWqiCVlSuERSUHBjV9x0gvCSpi+rqkTp0KHeM6SNegsND9z/0Bq
BnybBk38DByjdYbLxF0CKUjF4Jii5dSl5gXsMEkOUaoFA/8e5ZHdB+1gmA/E5OhRfLeTdHnToe64
A751LalUUKMPboaJWHiI1WHLk7JPi5d4KV3Cocz4U8iD6kZcVq0Qu951/gxppl+nvr/XvHGMgKZN
PwiGcCNWaurN5dHPiUZgEabI0YSUaJNgR79tdVfdMGnOF0ysvttTkEXWxmWSS+tZGhCnfjDfOCe7
cY5SFjfXYmHQ4RPzRjdGge4tN/OG7V5cEjndhmXdNyaxHRYV+I+q1Y1TsTTxxu7sad+zdd12FYYI
rhXnJlAQgc8h7WVK+x+547igA2/95LF1VBWUYhr2fksk6AqzHJGGEYwIcGKUKO/GHm1UpZgYc9wa
LARRJ7Ut+rh5HiaYcsgyXNUI4tiYX7iwsQ81wLEt/m6Spvsl2yetIDJYL8vdlOHZ9A0EUHi0xqYZ
cRD6WxrZ8sWatM+msIDwU4tkfupfOmNMHtddlFiy+mmN09BI8ZybyL+VGuviWHnyaYIID5fTP8D9
vetzzjoICfWYlaTG9zobBMW2LxmnNEx4WifAViwf9OjmD0SbglrvDm3u/MVZTTylzs/UFIpY2mG1
eTDdUxjajB6zv9Fqq+ymJVJtiQWiICStk3L8u6EiYnHSpn9yLTZTsQPsN26Ms+ZhTlwG7D9dm3sv
skOzjg4y83dAo6nUGvchm8QrYwi1aXtohHDNT6nVYQ7S6680qvWLU6G2L6tiCvIi0gK51PKwhqrq
+b1r74Va6ucpqr6ixESa2n+Z3Uc85CMkRtxIhhPS29iPJZ5YbYibo6dj2jIHdDQL+JShrpYTg89X
+sjylEd4v1KdZr5+T0tRf7YFbaSs/zgqNV4o8P9OlQR1V9lnoWibmGGCgIIEe6isiBlP3zY89NiX
MoYRjqdg4Hc4KLQO47W1ArPynBtz7M6L151UV4g/RTOyWLTH4V4X+q9wIy513fhY2ob17RRjBmzs
0ClMc6fZZrYnlg7DqVEDvLBn5u6GLI5teltschYnfCxpgvO0c/7osGbNNqJX9oCKldZbPWJMmApQ
BwZkE2YY+i7mCqa9uhh+dBhN9ABJHAewoimLuV7otAnZVWTZ4XlImR+tbuRXIRgHlOWiBQS3MliQ
WxilV1m23MLaauvR4KFABNtU2YtZVjerNYxj0zqce9I+eAkACjWPdtifl26YSeUzIQY23k1wnuXM
qea2/7v0btjOrCXQo+QbI6rfLSiBm2qHNuRI1s68QT33iclT38QGXsoiefcnnQNMg6nl6KTUV0iz
8saUl5H2WR+LQBro4toUGaNHzsgA/o9pENOPPr5onYf52UqrUDdeFmFzF9VfXsH5ZcCzoOx15uNc
iHuCljmoG0eEFrUEg4bNgv71oXbam6vP+BUFivTZ7k9lL21qlBhzmjs/lxWlBanXoZ1Sf808wKc5
p0lvYoVdJlWYRjOGnl4OnYKqgQYkh6wCZTy1fIQDJpPnVDX3ObMV5Plt07JQThCj69ZHVnHuO018
85Zy2OFBZ/FjTsjcRsSW2fw75BbJ7Ta/M7cbD3aaXD33yShyH0KU2ngl/p9qEdbjmIC/b+BQNDjl
EyGgjMsW8SbR6gy867PSKmOnCwaxk7S3qfSZDS5sVBZPVru0sJlMsWI+VWqFylaQM2boFMcmqTLu
OPGgVdovTWAf4m2aOXJQe0zCY8oiCOs2ckpEVgXEf8Y0ysLGvtJEA8U5OmrlguTy5tz8MG3/pXfV
fKwS8hZyVYNSsSCUsnLYG/VLQ17kFo8/Drk+HUIH1/WmwyK5Ry/0I3oPQwgdiRj69sGPo193PakS
GsuzU5XPg2sAi++BuuVDK16H3osCHc/Qhp4R42XfT5e0blisRPBqiDbicvfjZ0zmy9aUmJPrGpOE
S+ETmMQ+H/AckCs3S0QIM0pEWhOTjdKYBWNJBnE1RXshiPybWiTkLbiWbWS17smsl08O6Ooie754
TgYCOKUTKme6bS9azjBjorCuiJHth8lg8QwjgNEHweMj40szr7vHPEE70ai4PMwsBO9TI7R7pK9h
ERbiFHQ3ZEMqI7SQxp0JNEnJhmeZFk8kRfiErCAD3TiN5xFsQ7yAAfg2bjj/isuQxLAPDEzwhut/
pIZgEk3kDcZMtJeFc4wKavAqGt71Bs6yNTOMZbSNw4At9mI7WRgJB9jv9JZMwKoErdtGb7wX4loh
NqtjzU7FNqvHvrllCpkf0UpPxYxURkYU0rX+rhvjvWW88WD7DDV6UCobcmsu2dR+eRVYHKrImbgD
HmSqIJGETgPVAFDsCN5h7XJ9XrBMAC74frvtYvuP38BlsNpmt2g0JrbiC25oJArMr9ni68gXoc9G
3bDDVXMsujgo5vZgmvq50dN/YAuykzR+6ITInMz5KBmtGUqLjDYjZYY6ZhQxQES2UWbefPddJ+WT
tE/kJg5WgiJJfk0n/RUt+XUA2pCXac5DPiAth5N7H52PuZVnbAVhjigoq9rkGLUGPNR2k7vFJYek
gQcuOulpcSsB97ApGygNSf1M5tVB7fD+dbm/Y4SO+48+KTXv2RHD+o9YJozcrf8iF5sdkeqovIDU
9emvoan31UwJ1sdkn2PfRfWM5IrJUdu/l6r4wof2pVfVN0kHz0PifI2J8YiqGwoc5xdliZKTF2iT
9kPAT7d5sIyiQ5B5GpS6Eb6Om57vVQwsP0xyYGZBhWR28lczaSrYXqwlZRNU8rkChlj76kUHN8j0
/Iik+iqWlarBd019+hBzpJmmciR5Ckmg1vn4keWz3YkrYdrzrqfWDwA03K3ludT9fZqYYsPonQ9s
RrQ1deB/P6K+vhSZdWE+U5VPfJTm6CWhLSHp411fWCDGtBfQOF8onDGgSfPeVBPVWVT+OOmfhY3s
huhD1qjWSwqvLSfVrLb4zQ8mysOoe8eZ/LD+3x+eXJfj3xJnauT/sXcm3Y0j17b+K16eIx8QAQSA
u67fgH0jUqL61ARLUkro+x6//n1Qpe2sqreur+celKpUmRJJEIw4cc7e3/Z2eYdZL5lxlYZvvbFn
tk7bIy0hIDT3a5Ol3jjrZTDsnQlVOmvWuuKwu8Nuj/B10t/LesTsM/LuFfq+c4x5OuVt+oHJV42e
oTHf46m9+TIc2DdaqJ6HMkFt3b/iOzuRxDMsRyO6q6XzCPDvPGEhFMymWze/Tor+pRjHUxwiMtZN
c+fmKGgsIa4IsQYakbxCn38YEXpbU/ORR/1RWakNnEt6S530rN9w9v8JYfgXIQw2fUEl9L/+DzEM
2/z11/CFf/zEb/ELtvkNUqil49B3lbJBPf8jfkF+U5Y0hW2AjhbSlIQ9/IxfMKxvEHtIazBs4dpS
SaIFauyQwd/+apjfHAfJiq5Lk9VdOc6/E79g/DGjYH5m+pzz4FrKNqRu/D6jQNh9l1lofdYUlCvT
Ge89qvLWbQ9DUrjUkxqfBh0Nmqu91qhAKi94g4XIya0vnn+5aP+fwJo5USdP2Haz3xJ3fnsmPBV6
4zqXak6W+SUIIvGZiity5teTyWIwmf5nN69kY68N/yIax7S4sn98LAsKsStcU1q2pc9//stjMVAT
UgZBvxYGLfCJWmFhmYC4kwmhBZpFd+skqdwA6UNJ0cJLScw5+6o7tW7ylI1lwOlLfngo9s9D/t0Y
kJD0QZNeAztel+Fg7zRfJagYwDXpQ5hv8eLvjBH4sx2a/UJpRHd9fSkSuQsYijEkMdSxFD3cRK/f
txnAg0iv0Q8FmbPCHqzwyban0FHWWZjjOo4reso1uq/JLc5W19Oqj0YT4T1lPE3DN4i/HzpaAC0T
5tkgk+HakF60bwbP2UUZkc+QUc79GBfrxM+pYAgi2kRR+2JAk2H5CYFFUSBilWueMmcKbsJQNY+j
vxc97idfD8dNQqzTxXGdad/3RbqIxza/JDJwbtCUJVrUHfNxlkTUdHVGX6yyQEvWNsY3Y0IaUEXq
R+GEwYM7EvpQoXvmSBDWhiS/Ig+OCGT945AOeKwLbcfllbs+w3joiTZb+kWY732FGzvObFK8DQOz
XzV7HIUGP4fG+y0yAXoX41q5ktm7Kh9y+rpXdCsYc6p4rytzW9OGWZpW7xy+vgwUQQx9+KK+8n29
XN+ykLa2HZ8LklPW48Dj1xFA6wEtOQ4kt9/64Bc3KcGuS7dn1cYUNR01eC1o0ExzbQtApjiSqT2q
Kjzh0d0GBlgZJj3VdSdH2ihZe9R8zd6Wk9vcQs5fN46V8xIKODYDWZVNbdylQVoiic1tgAD6sNe9
GuVF3Iu1W2O4773ggZIk30bkBXGLWuO6iMM3u1Z726fCwUsP+oj41KR8pg1Na1PdY0chSdLWIJYX
2v2QZbs6CS99EHx2aNyp+pkkaaO/6dNLDB38UAzGodOjV7eFu9yV5mVEZ4m1i324smISpJMrEhv5
pHacold6luwAGXVLwnKfu0JbdBOP5OjiwqtHjel5DurD5Co7jkNbIY/w1tGgv3RkYjq5/4ZknyEt
mAebREM3fsyV/lbGy8znJKRFyC71DNmVnz8CHl97hVfvS0a6cS+ZdatkTwg253LFA2VkoTvdR2IM
76mgseUiCvAwQtoMLEWGZ5MuTybNB20EY+G2yIQHHCCOk+9F4F0FaXFy8/5u6EhPEvGNFRQ/Qs94
SlDbBUFcLGs7eIsKyiVGXbDvIZ0wFbi0ivdQZWcEs6uwIf5OqxA6YSGcH8CeJ4CGm+orwAU71Ad6
vDMq7JMpM4XRegd5yhBXALgbHnXD/7Q77X6urCwKQshENLtqFBKcCSATSlbljB4ON2VlR0+TM4Is
qfWVMtH/CsVjbBPVX8ywDgBXvrZ5Jeg5VM8iX9qZ+wmlOui5wEL5b+gyr1qg0/Amo4XVQQMOrMMM
+NCDfWHbaIW5j7TOvkcXD33NuxljbgHLR7JNxdXX2ZOmPRnE8HTkFJbAhHzsPaHt3c9LuOtG7/kP
BPuXLnZvGIAcPA4PsATMVZOPT62DYpctRZQUOVnT0QjVsYVyQsEf9WyB++g85yy5H8idAdzn7UOf
i+gZ2VU6OnROWvfRfMnH9IpR2f1ctyuPizafehANbQbG6sgxeKFYvPPdgMVwBS6p560wcARaiHp8
5osXK6+9PdojOtL+SEyCqcR2wt5y0/Z0iwN1/srQZDQK+a6ak8A4YkbOcS4qi/LDcC2c/BT19Z6C
Doio89jR/ZgLe5o628i1loI8eEJf2FA5bBgB21qccu9UuHIWiWWtTUPDK0q9yhDbiBrCgNTOMwua
UtT/GOE4ZJkON6INwNM7GgSvISY0LvTRLX/EGRnUVLmz7JcuOxerafm9jD3P+J3wmSBFbRm4+91L
BitwrQm46BLBRBK/jTGdodoxL7UNOsTp4u+Nn17x1A86zkGiLg960T552UTbh0NeH77V+rTFZlfx
KMzQmA5Wz/F41/vGPchr3hpZpUzuN6Q5vSXMCFIaIS5nKE3XPtqhfGO4dQ+egmOGiRfSMuKTk4mb
zkaD4Fuo4mPerGG+ufiMHwI9vVT6HPjE68k4bHVGA1KyhVTWa2vyGNbNjIzpsvzxqxb5T7X7L6pd
g72AilP9UrmtXpvXv3xkTUjr7DX9+NtfTyGwltf015L3nz/2W83rym+mtC1l6LD+ICxS6v2WOOaK
b/DuHGnatu1IoUvKzZ8lrzD5GeUwcdGlTsj6XLP9LHmF8Y2PHIgL3XEMflapf6vkJUnp9+WfQ2oK
JTX+VstUPEXxh2xEwJg00OiP7MxYPhZKfxRhO+zdqd/39GKWikEz81p8ault45qg+qfwENI7XtTz
6hKl+K0JFg2abOEP3RHKER/HXt9DqX/pxzJbk9X1NMXie1lbeJHgH84JyoYNijJW43U52A3GZHxa
Zjs3QgEb6Kl+0BpXn+FCAnUQhVBjWFC7wO4iTR/0vd++R14FYAcbARnh/RJh7qaHi1qBWi/AF6MR
0/ihkj+d/b+AVNPQWPVSYTUPLgCfcHjTjYqk/q7Qtogq/F50Erey3eNqriv6LKxvQ814MlGEtqQN
PSQ9INlAi2xty7wMHwNYDTN6kR6WfqNDGFbPio2RMV2lw9TRU2KWudrrVsvemTg0nKaBx0+281Za
w1XstvEyTYPpCOOdAWaHqEbgG7N6SWqq92EbwX7U65t0vI9HAanRc/FoWA9RA7o/IPYY8a+GCJ55
ErIm3RPxSvjFQxfLH8ijEJAxBsO/8IKbaI4MwYdAGiyOtTVlCvMz8Fgkc8cLoHwDFsryoWUMmmo2
nXmMeE7p/jCAE8QWHH2EWD5/eTjDlt91FGwLEwlDquR34hye3AhAAZA/MtzoGHr9SdrpEfj87RzS
4Nf1xfBsVJ3NRr3qpMKaspDbcciPiIdwQOiINnolSHKYq6kpPRK0egHD1m07AhuBuTHTap4mPT5I
M/lgoDiug4BA8wlZ4JCV737vNqucU0SD72MJ0/SZQ84RbQTFHjHJFtjPRhUXOqI/irC0sQXBmOko
XTp7mL2kwLlxgOkl3Xw9HNaD1rA3VwyVrXDTNIMFIUTUTDzmiKKK+Ogp7N7LaLh2XERQYToX/pLj
WU+vP59MTFS5YywJqAp3U+BeAYXJ6e/AAcGrsAgiCEeWibIneq9IsN3KSJxb/u2B6DtGfGzCCol2
pLcHpgBno8IwC5/YX7Y6/qRCg8DWkrATVJ9o5HBsWt5V2YebbBjOWVaLtZ/fpb2/ofC8JND3tfFo
uw0IYAH9Nm6uAOdwA9XVlaWADUz5OqrKiy8Z9xb0He1OXGLigRamkPdSpY+BfhQjmhfTSzfShSfq
jtFN7TxrqOhFle2kEQI8o3qoLNHQ2WIijij5YnQclBwXpbWWF5Ccx1VvksHSl9xqXvHaZvkJpyez
E5E8IEg546dpIBqiw8lVuY1g7C+7AWGqj+IGKSuG78z1JSxCNBz+vuwcyvrhYUw/wzH+0c8mkam4
zqvkI8jlXWt1d35KbxVi98Z12mmJOQ6Ss05eC4d+bNR05cqsXJrd9Fj5dwyR+r02A19qM6L2GEjl
CoZLlBnQKLzwIGIXptXorxwNUqaGNiQthlWaxt9HVA2rsAjJz+vVqf8sGy9bh1NfrkPTJeNLb3cw
JXbQRqtb2OjoqUglNQx+xiuH3WR+qC5cTop+c2aZZ63qrjhFYpKK0c9jwr5Hg4F01o2+F771CXWH
+cOpr7LibdpMDUcgl0gjG79HYLhbmR61IBgQ+WYPlK4YvYiSIZE0ldsIfjIkhgc4B7dq4sND+Mdp
LNHrxR5ZA/WiF+Nj35ivU/wdbN71iMVumfS084BD4pW9nT91E2s7fXumV6NgeudmeMyRarxoZXeb
2om+hlwRAbEBi95ygCRO3miJAwwVjMK84FMoST8BG+Tt8yy8g1JAqhJqyDyhA6t3ADZXhYMQ37R1
eFE5ARGVWOVG/9lP/pqZsIG9sJhucJ0Sc8QTSY1qXXQeAil7Iua9iR3+K2eywuRY9VW7Uja6dR99
LYpaB2HqvW+zR2l1WxzMrNpqRC0Qlm7OnNGXaqpeA6M9u50Mtq1hQ9xiDF5CGyt6DlAqqs80naDa
lUGKOhzlhOBtGgNm4a6KXrTCwfTI9UAwUm9EXtxHUHft0rugsmNRcstbwu2IBAzKZ5NOrF/lH33f
ATxVHUFh0SvHUsLEs3ADfxMMWT1I3AflvTv2WASUdp23NIbns2hbOCsnOPQjBBiDcM1VaeK61bUJ
8ypyjWPM/HpohL1pEVYv0CzR/TYttDbyyR7tfYMyb0lMdYdIfiLuglv8w4Z5gR3bGBa26ZEJg0+E
eCOsanhP8GbPgEZ766QNAspgYxOAyEHjMSGxCuNaWhDa1b+bapFbuO2VxXqSCcIPKmYW7GFJQPCT
bm4026iuCxR55yTbA1a2bnO0w6cEoXDhWjd6lxh3o2N3y4B5/6ZD8nCgIjp2bly+mTpCmsFe9bHr
bFSREAvnAoQKAmthFE5zdMyOHVxh2Cg08Nh+g5OvUUY/k/O2ZaTpuMlsA5WIiTnEYC6eywJ0sLs3
EUxgSNXIvQu8a+lMMC+xoKFZE5sy1aabyJ85r9F9aaIX9yBDiXBW4AzZWcW4NZiNpdg4oYoODRyW
T6ODfOrMM73MHxZFh5hFJuWmGE1t16o+WtP7Ufip330T4H1pMdnv4/YgBWxxx/TI37EMuvUE3Fx9
/VdE3OK+YUHNJnPf2qhgNC+DFJ3D9EaOvXezprx3UBAsEdi7OxubPqXSRMeDPh3zxoZbweQOcKP+
7I5+eAWqlmhP+owI/bRhn7cwLvJwwIMnNlYZjQwhkn0zIuRn80geMd94S1zDy6GsU2bx53asw73h
Y+d0SiGO/pROy6Yfv3OvTee8lvZDo433YV0EW0NU3U6jSlj1RTusyucJneTJxjfKgpyGh/hmUIJj
nRtVq3QSzZXUi4sa22qHcx1KhNlitS2Hgv0T/RnB4/clBOltC2FpJYmevAs8ucHTRjzcLCqpWiz4
UiBGg7f+9cWq4S13KafHqLGh71g56TAsL1U5HkujssmGXQQVDg3aHVy1sV2VT30HkHHE3BA8IuXI
2c/xq7RFfc9PM5OwTn0E8szxZ5BxhVFyMnfJRI044uRBON2frRFlkTOFVDZ1uDK9/l6m0tqmafaB
hhxdqslpzkJPsug0TKyZ6Wzr3v3sGl5kJrg1i7La5HxWNmYZvOrTB9MYa0uI/EuHPBlwKgMrpDE2
Gp7MRPsllioRz0GInVy6FYwNdR8a0X1GMRGxFqY9cts4qQSuVJbHzFZzfpp+oIf6BoSBjqOMe/im
I2YPB3WT1iYdQnVAPOoT+PypS0nkQLqx7KR6KT1tI5FXoIqJ1o4RkrZIqaXBCxcYpFBHxC2N4/EK
Jt+R/uxNn2KeoxkUoI9BrznU20a4l1Jj500JlnXxE1KyAn6fcd1qMJdiUhQQ9A19kwocctfJ6Ij/
qydz6wR5u2Suxq5QLDqXaETUC0vu5k8OLVT7pr4xDciVrX7xYiBbAKPyMdjqasCubqDHzIdHyfQN
vmi7s4xqLzu03wYpqIGMd8JJgm1i6PQTIOnkmCkXgjPQCq8REun+LAuvO6akfqF/B5to3NehCwnM
BtZddeS6hc7GtMwfwDo2umvudIH3z7TdZV9z6lGjt7A5pDeMnHHQ4wuhNUz+hCjiu04U1KYRvSO5
qtzgu1cTCVl2bJBN+eQPNaYeJF3iGHp4Ws2KW0oHB5V44xGqToAqLX70BeLhKXspC/ukAG4YWfJi
kgiwVEN1n2dYckuwUFMt3xUKrKXMtIdSZ9zaBUezQtNoxPEjq+19ZVBnNYViz0jlU4YiBz/RjV64
YgmKdQkXGi2idlfqKd56JmqeFRKMVxX6OpU3dC7h8HjJreNkz1Uz7ENqkczUmZim03ayaFLRUMIt
Ab+QSpyjcYhRPFLL2u3ux7p+UrF4V97w0cQkHIQuHpUWsESGUpeZMS3tdIRmBQM5Tuv0iiH6Krez
g5b3tD2aWq7gKtN7arsdSLWHkJM8w0sCFCBRYYzzrWhFEXSflyiLtBILT5G+z25NX3c0jN4WGT30
w4KxWqA+5WAXZixc9a6sppvJxwsm1X1nJndDo30fjNCmP4XTtwvSPRa/PWQWhHMmHKlQhku0cz+m
WCMkvuqJfaruY1bOFYFjYM9dcY7gK42jeM79B8Vnox4fcjGmy/lKqym8Ac4Af9p6D4z8wzR5D2OY
rgMStymA2Feb1cH1fX9lpTHOvCI/aQ7OBt2wd3oG6Be1I4VcrolkVVcCwDXbvpXPyiQdXtAgwZcm
NYBMOGZhEqtl2zXzETcNNqXQ26VfJm/QcEjYNN9MUoHQ+B+MoN1wZs5AC/gbg8WgyzdjKC6dGe2h
4FApZ9E7blkOBXICH3QzWryzIc4ArL+lhN2gYQKViIUGCmSjercL98uxsAYJuxSDQ2GcPzM2P3dT
fUX/Fk9H3t+Mws5Ppu7t3RqvNwM/E/AwpH1PEVhpUHLYyXhvBNRR1iCiVXOa0vA6LhxrQw+NK8n5
P4HmiTrGuTLj0CbX0bqLEgA/SKJY0fQcBWpWHwVoE71Wy7L1miOntv2UcXntiT6cTz6EtItrlIDH
EIUIIhvYnMNcxDINcOwJxojjXRsxjinyQ5Xk3UrGFkBz671J0J8rX0S8IyOsKYbPaN+fu2TckVse
MuEQryUrhtuCFAzhFOVOi8Mk8zH+UFRCU+GcBWW9jB7SYKQl/YjWIYOZWzVo4exz6HXEBA9n5eCo
9dsPUaH6qsDc+EV7I0Mpz+3QrfumsraO5MAEeB7htUeNVxmsVvU9GxT1VLnQPPZAUdThhi7MOeB1
RLjelqB2Gs4wyUYTHuHWTvajCdyHztnSQO+wnxTM4wJCsU4k/+JuMY5EXtSrUnhvikxmzoEOYiPo
+B0hxUPQ4qv3tA8nsveum/vk2cLEVGZOKBSO3UVel7O/83kI9O9TB1eg0KtXbo5gmhLkJWQx6k6q
c2IbVr0OfDVKP3LbPQ0CJ2bvrrS4O2B0oe9tOfS9ab2CJ0CqN+lYGQP83L5/jYXuuimzHzRnyC2d
tT0k2T4HiOtSOPD1rEpwag6Sqnxp6Y/BDOvJaho4MqTBY9BhY82DscePLPdRw8nQc3X4gpXWLuQ4
LKTdf4edfD2p+ASO0VmX8WfSAezMKu4ayWQkLVET9iZe12ae2XAGWAkhLsQBwCpsG6pxLdjKznvr
yjZdx1jCu4qoCJ1I2P/0b79asP+b/q20GfL/n//73+/Df/kf+Z/6t6vXH9XrX16zH385v/qv1V92
r0zBwj+1c79+y08Jg/wm5taswepOw9Sd+6m/9XNt8Y1oLROJAm0cx2EQ+s9+rv5NIgJ0HesfPeC/
t3P1b7oUCjiKTiv4qwn89yf7UyZQ/+H7v+BfwMSZNfXf/mr/vpfL4qEr20YqofNMXDzPvx/lR1Ej
AHQwRZzV2BZdsDKHBMv5zahJbsdc/su1+vnwvz6cnH/f72QKukV8pYHUELkEbek/PJ6fMp0trNpb
WxkwNzJIhtZaJcNT7ZwDSeQ6FSgqu4J/MrgRDOzpyHB+vApz7IKECDf9kys3LGKbOggIVbhnoHWy
7fEtkM+JDxcaXZxfRCuNrSX3XzkQ7P7nVzB33//8CiRGIXJdFEKLuTv+i/jBY37uqrREvEgyCfyW
vdURokR2tBZdD1p/F931nKoNv1pj613aoDhUpTbIwljEuxVqXt6TZaR4ilQUMdMhv9haDfYnvCwo
3j3V/gu9htRn7ccfLrojpGNYUvEm/0mvkQZ2AbTJJ+lgAr4kInPf+aF/BZH4RbN3bgfXbQjYuxqN
rahyaVslhrYEMnzAIRUjEQcRNqjpEBKIvmwmIJ1R3Jl7WgQv+uQiw1UVgs+t1xjJsXRIwTC0fpaB
hUxAs03CQdMRWE8ALr4I77N30AH2ARmAJtV+v5h7gqpGZc05JLUWAmdL1LxYmMfnHHlgF0zYUO/n
00o9Gza/BkCesE56qa3cItoUtAs9lwyyt7lnijpmgb45frVQkAwEgqvGWuYwCPIPH/OmF+C90kwM
SR3qnG55aMpbbrhVj+GCKUDAmaAa3nAvrHrYUKYyT2E3bGEaLiZpLcmxpesYLbBtIMj2mw4YT3KG
b34we3koRjhE5k7GBVm99UGz7Cs/UEjSyjuj7q6LgRlvRXsXZ7uDxjHp8i0qQ0/Sq5teMMQcEZHu
5yeVheZWR25Njgdl3rhObe9gBc0qxjLresnV6MVrAQQTbviNlPZmqOWupnxMxjl4iP5LElW7wToR
tgWuEfmAJFFgfra57a09HrrT/WOOt77LnubPCu1C5ondHHCxaEB3R/oZ6i4HNQbX1VOcdgtjMFcI
oynDydlqzq41rVvcUk791moAhoF12IFG4hlq6vENhyJn+St6cEh10mWLEVp6bz5xhWHarawQxPBk
r1yDB9Ikek/EBuA98KIu/Dpa9c4bIuZVsHG5xBk4GvIQLRQQ3bVRvg3OwfGvaQPvs4mJRYhuiJdn
UVcOBX47+ja1i6sJ3m9EAy+8i/t8p1XnseADGRWIopcTr6SLyKQy3wieWwZEUtNNWmT+e6m4JVBU
YodaOSk6AmbxaGy+XpVj8GeOTQMf2nuRvtQTBOOkN99xIT86mg3pq/Fe0iLfqmHUDqhgYRu28TVK
8OBkGeUFh1+2ha/Elfb5+Ey24YGnypPNLLDaEC5R70cDlNrQdtbeCjxYtJhh0Q18phADECFQVVlB
hq0uBXxLtCCXlhdFHV7stII0u8ggJkgzDetB8ndQBa9z38ZXIKZNPuCl6E0oC2XwUMDWjEVHSwBL
8Ai5eOVb5JsgYyMwxyW3sA68F8jxm47B9ymu7Xcz4JgrvbRCfYU5WRVARtygIVbXWkkasfh6ERmQ
M4JMQIJ5irrIP3SauhewCU4OyiZsFzWqbXR80FRA3I+Wbh3sFOS15XFUAsV4sTGst32rHggtOlmy
hiYV8FFFtgw002q+d66z9/Tav2qLJ0rK8Arv3nXXU3IVkvRIZOs3rD4dQXVouBunePn3C6JT+F7l
WC2b/57n4O95MVahHzRfe+0/v9t+5POct/7jX/rdz7BB/5ylz+XF775Zf9Upl/ajGm8/6jb57ff/
LET+t3/4c+D8r6sdIVBH/rL//anamWuchGLnD/XNz5/7Oa62vgnqEcITdRRhFC3Mg3/OqyVFjGD2
jB/pj/WN+ubyP13HVSz9yDf5ob8XONY3g6rEdRRlk2XzWP/OvPrrBf26+zno0RR7tXTRkTrMBGYN
5y8bdhw3di4Bs+5teGenhugQEnvRVyXakyz0YqVEiSaKzIIndIP7CYPJNiLyb2n6kbmmkeetdUZj
XsvWY/TxROIUM1RycD8MrMzERonbWqcEIKr0XVo0dVsI4UtUdySOJbucbLN3T2HPmykJNIiwQabi
ACuLiBoPHdoIQmbnziS8UktIQExVs4cX/J2OL3pvm13QycvXSa+Mbe2SmMDq1AdptvQq1s0oT/Yl
qyaHi1VmueORanNhOfUxASmI4+rBjqKToI0VTHc6NLe1F9m7euho1BkAPvqeQAqpiDAI2CCIJ3Og
VJrVIptqLPhhC8R9wg1T6Jo4JH4rDtLDkhLbXrgWGBMniHkB20xCcqOZMGDyiLvYZFHz6pP0c8WU
Ar2Y4RPwRQIgypsmfQhiR+1kG44LI+i14xQFgKMIhQplpTGBnqMTUBi6ut0dHGR6B2G79a7oTPxF
8QRaw9XicxrZwbGemS5AwWQ82I+D0RRX+OEKoNR1eE2/TiyGzv8RGLT6yYq/IxIAZrI/eEfOhyj3
G7qjRj0ebO86TnlfWy9Rt0PGnIx9A3s+Lf+ejluawtMcCfyqk08FUEyrc20fsyoAni3vqQquQppg
+xhzf1Y0T9agzsVAYBZvZsygCvZ2RIIE4xUtcO410lYYls7tyDpGAbazTXCoU4MQlTRnC6QZhfg9
nJM5cGU1hu3Rj6/gYcdMp+macSTE3d84uyzkmwC+nzl7mouy/ZFBslo2hKQcIWwZaKPado60s5H4
sEnnMVt6THLUUvfpMrTppkjlI7Mk7B3znBh5VLnQi+ts9Ay2BXs2+5rfXVUQ3Idk4anKsShobZYe
6aWCfYiHs9/EBzfWdqrRtQOT4tAp8YnLaoNxSyxTq8RPygw/B7+sOQ89b/URgOlR6T2VU4XMNFYu
7Wsn/DFStm5k51fMSJg4DlCjzYR8CEFYdhheQxrr13V9bDAQkSrnFbgwws9I0RK1fOwCbf7JwKjd
2ZXtwxzMFKVFYqxqPX6FTtiuGjsmDMf4HqMv2IMEpRPWNSuzzZBKlc11Xr/4aeJvIs2eBy8whHJg
2YH1OBaddtunEKJKYmUA5bUnWwf/mzDLfCCDZhONhbGx86qGhtBzZ11Qv/nPUwboWrZBvfDG6g5A
XXcQgCtXdaOjWmTQ6sF8SF2uAhRJItjH9oT9r9wklXqLAqJixVDTIzLScJPGxmdiOy3W3Yzgj5LI
Y6/qyHT/EjNoxTZs+22QquyEVEHbj4WTszoFVyVwSWwntPHMlyTTrgfjU3Ts704k3j1rNqJlWzut
m40dd4pFsGm2Op37Te+3imgIvdsy6csImDDrPYkez8UX6cSKTsxlvU2G0383eSQaTz7zzSHW3ui4
zhmb0bgUqArdVttRJI0wLDvvOsram0jBfC2ikeofbSBQgUsn8hD4Ax01RmNexehcI5GAQPHgMBDp
jDbU0hZDOD6byIS8iUIvHk9GVb4nFjo6BbjYrCGIjb4WbQkT3iFq2w1pfJdYjrX3Jh0KgZdfe0m8
lml+G6Mb2hr2dCTLriZVBdb7KPC8CFrrNLHctV3a5J8TZ7/MoldynJ/6BKFOXTfF1ggLB3zAkG9b
nZTneXwETUavYjAzFJ5bHN2gmSOn5nqJDZ0ewnay9zrXQWlZ5Wft09JtMGoaVj9cQnYpZlBvsTCw
msGE304G9lQ9UysztltUDMEGUf13RpMfHfrstZlz5MCljh5hWlctb1dtcKAhr8ZYlIjj9wbRpQ3p
PUjs7+d/OzEbGQCBdjUjSC0/6nfJCAzK1G9cC64vYLtiW2bDBTf+R57YLo26EPjvaLj4+tCSuuAB
98k4lMs6jSvefyjebY924WYcnPhhcMcXlPHGNQfNDysLGDRhX3oPMJFyC0vyDoKZ2mhM7k61zd6t
HHE3KqWDAceJJ0EvamakvyKVw63Y6vYlYuYFgLeOCUW7phMrrom+uK49knJq29aIseTLZJGYG7EJ
LuJuspB+JOU1XbccSnJM1GTV8+38pU3spziKx+talsxCVKbfdTJPwbMSZxSKcs8NaOw7DUGGE0za
6+SdsZBmjBNAmaSt2ZwzG2oybJi7Lzm7GYMdCuGlr2RZaSszjINLmFgEKznl92kCqhQPY4wyJguG
U4B47ZSGFAZujHoabawDBiiFMO17qXXKoWPs8hiiQlNvqrjUfmgJQ6EUCtKdpmnjxhJxfKQSLk8S
s+talMZ4wNoCdzYueeN7D3mKKbs3Qsrn1LotbKXmLsOAgMdgVLd1Fw8rE5nSwWMMfawpKq5RnKFk
4tzpFswiHLbcFE7ESIb4wipbUjwbCRdP9hwDwzw5Vm7ZrCxnqF7SRL+Ved/exTFLaJpEp6+9xQuy
CHw3X4RT2weENjjxh1smq+qYpsPW8A1Ot0YvgQUP4bpY5GNuvmokWK5NfM8H36LJroRgsAPMJoUj
wGS7MZeY5uqVK6riZJnAcdgqs4s/Jmtdt4ZPd2umTCX1OcjXa2vufgQzLhSHuGWSEmtaua3L9Luq
sXxiBdtrYQT7HpJ54sp6XaEzuwXwzihUgHcqzPucNv4hcNA1awbDT3rnLR9PNwXLBCoLVbAJjbXJ
xkuR1ydcfMETN/HJ1GDXTUEoTwkBrrgsedu9CEwq9bt9LEMMtimmC3Yq27ikAVGWtJ/Y2LOQocBU
cQiqaIpPfF5iOtvHCnzSFl/sZaQsJhaFo31hy2SV+ON0qVWasyNKxhhZ7W6sKouuppTZIOwccHpm
VHOmDzZsMMG1H3BgT7XhJsTyuUiFXW5lPm5Ds5ZnFy0/rDMwDqjDe0y5nn6X14rV/8sWhAMRe0Y8
3Q8NRMQm8tzbwqskKBhZXmqKV73FkDtkhFYokqvLBq2VW5N9Ekzjsi+9o+7wG/QaO2/jqp2IvX6Z
BR2EzuxJTbIEc2NehTe2A0wlCfpzNnUn0WgesmkSF3SA22NTvSWqOOh2SzCrgyVUeQzeyhIffl7A
WB6y/8feee1GjmXp+lUa52LuKGx6EoMZYMIrQt5m5g0RMkm76f3Tn49SGikrq7qqow46cTAX3agq
SYwIxubea/3rN5PlNaWcqzDUtbpiZzX9KeNgfJz9cJx7FRlUSm3feqLozpIGPr/o56aarfXehRzd
CDKPcZAKhf8wmED6sL6O49ZRFjrOJCWGhkFN7edX8bVQ1LVUszNZ75s2/siEnk03uWzw2luVgU8Z
izJHt+xr6IfjFrV2QG1oxzOPRG1MOJ6iAuhpxDVzoffGJfZucmYQybaQZF6IsiIHxXavKWbus1C/
KdpwZaT455jQUepo2AhfAfuYApmbGa5YGLkGkAJROUjCoNEdGx1SAsGEKwywxtCIRYsFriOyjXeJ
VfL3DWbTqiOGRVH3Ck4UNq5uRfkY+xGRjZFC3j2u0ydNz/E5YAa9dDKrWvZaa191ZftkR2S2iuxz
y2ao9vi6FIPnwEaNvVPzX2mkbzJmqPLHBvldT/3/a68N+v77k4XTfUq0ZPmTVps/+9JqG0fEe9Mw
6yYaLJPF/63VZpTA8YwMkV0ShpkNbP2VGm4e4dkIL101VE1nnsAffW219SNMMYUJRYor0rz/JWo4
RPD3QDOttm2apm3zFmxTd35E9zEyZRsUsbtpJgQN1xlnHmETQkQ1WfcGnJQGSgdJEjmaGWmtsRCs
IVlFOvTrCSRkuoprLNMKAhSQnc8EBin+aJjzEl4NO64CaqqrDg3XvafkN1qH0Tt0tLNgsnXm+WWE
yfM+IONeVgrHMBnIcjYgTVzQYpyrI8qadPR0lPQEXJVxuA2Mpx6D0WWbuGIVfXDHXNm6LUWHnjon
GZSdjacnF2XeOlBH7nDuv4pIyZnlFkinHKdQZphxDcGhSpJ/UD04F6NHkwID/TiMh+6q5SBfi8TH
WgdJYhIl1UX0cdQHa4HXhDPLKweThDDHIlrc6nV1npKKjtTvXMYkDuRSOa7UKSwrq9Rrs7hRU5Un
MrxsUxXMNixPRrzqghxT8CETycLQxbyjipxjhk2Ak+l9ji2fjZNSdqF69J1tg0e9bNQAA0pJeKQV
CJxVxVVVBuGmbsWdpeAR7uq1/0Enq7C8cbwmuNCGQq4Rc9UzjmKSCOjPrRJOaqG35HpoH1PdLy7M
ZjLYAQEfwFZWXVj0C6TgzhrDYrGqTe6fD4C0wlMad4pdXYpNH2KOljOiV9wbV+GswXtiWI5DdhMo
JIxYNuB3U9qQS004thLpeJuX8ToNyo/SJciAJiJYh7k+zL3WxKLDBtSwABd7r8ebN9MoZooRJpQG
cmhX+Oh4KgCuHlT3iR+zu8NjvlAyyDEdOzW8PhWWsvQecSuH3Ovjy0whRy+dAZ6U5KVD68mhGpC0
QUGPS3KdX6sNYNCAT/5Mi4JqE44G/JECR0kNe2FF1677vs2o+np/1t3CZdZ2EAuhMDUB5jHYVSYc
p0GCpQZMLKrZcJCM7nd5he+w5ZpbP+GUyRP27LIjOmTAoEuVeroeIZ4SYIUrDrxl06bExBn0zAcK
YjZRremLuRipXsDhpITgJd7xHpirdFazI6IZmqjRbXwG85jtFDWJcI6+a4pd4zrxhXSNB6cb7hS1
ThFwgmfzrcHM5K6wxjzczWD2EcYQESzR3CeR3q2drjkfy7Sf66gIZjLAm9pql2SJDRyv8dYELkgn
3MBvQRCqCUtIpn/1JnzBBGiwJ8Qhm7AHrNkIqCTiu4Mfm0/4hNuZd3hmxDbJHk7gxiT2ckgi8mRK
xUcktUhAJZswj2ZCP7IJB0mCHpo30TNBoHGSaj3CStXZmLjiCS9D1wVwRdTFSaG1uwSgBTL6BtH/
jWpUWw+DsFkAJOMAzYwmQ5X4MtMRM8C6hc6Teze10GtGljoNntffefmU69ueWAA/GQBQAhAUTYgQ
lf+JE2c3IiZ1xnYV79hKg5VQnwuD6DU8gmZZSVBAi2LnGDs2VQmhD/qWeYXJtZgp4zlOe8MW77Zq
EQNYxdSqu1wjSoxs6O7ahTtbm+4jsbdsrUMQnkd+RR2WxPnJSCD2natDbw78UxkPAaiLGp/ZJn4u
MzdDlJ1o1QZxd7sNGAVtTW2IjyOAt+YFgrMHbFrA5LQJnTNecDqJC3GWBvK2MgmCU5je8Q2C7AUT
xpcB9ikT6mdO+J85IYHJhAnqL/BgMiGFdMug9DIBQqT632pGMBnsZNVZNqGM7oQ3YlQL+Mg2BD/I
YVwHg650WHJM1khX0c2NqMg6deW1ytNoAWmS9XMbA3EaQJ1BY7KJyHFXkk2pTErUCRUFNiGhEJxU
xyNuwk2VIlbXjpbuoWeYMz10HaAV52Oh9PVxaCjWMleR6BVFP2wgeCCOaLzPGNxtS6kB2UaC2IQQ
9FUTyWNlRpucPRx7vmxOSmHMSzqPSFM0BE3iSkywcJlbz7k3spwS0oo0i69VlP3OJ7xu2SHuWuqK
AR7sD4DN5HRgCuXdDzRqx2UCYyab0Ggy4ZhIdoyyff3Uyj+pU0VWTrWZNlVpHeVaNNVtTrTuKeOG
qZ7D5aJajlON107VXjTVffpUASZTLYhLXMrMMQMWxjdHyxV7XmpjP8c7PSSgjbDG0pc7vYi4UzpP
s4g4W4yx0K9JjCGWcBKGTGW/rDVOGd8jMxMJ6cLoHG+n4AsLLIqBfROUk5+xetPJbqKRWqiN6mar
5Ma4YY7FsZ4z1hGOIALHUXlGiWsnxOxYIskmUCd259VI3iWhcNT55WYyAL/UhX/MqJIkFxt9hoZz
88yymo8ys5+TW9tQWUPIr5gnPHUJtoJmPc4DZpjb1G7P6DdK18yXNLyE75J9kqfeKZl+nyKl3whc
l+J2mDPpJ/IviBcW4cBcOyI5Ghr7UhPKAzjzMUncbGh2dxJP7MggVC/6CjynLC4y0a+mTiMM2Qv9
81KhsZWknLSdvhJFcu4Zyv30FZt6ueswkuxoQ9Ocg9YOmC/oSfSkNbgStsipq+NRhKdjLo8xrzJb
JmqFiXgrG6Mlmr8pAnaf+MFpnZDIEmZPSmle6mhWTItnJQ+JdxC5+rHW18wOtKXSK8W8F9hO0ZMA
4jc4CWJWTYdETNUKA9CzkPZznngxaLUSPIMO7/qq+lAyBNSgPc5Gi4S22MHcAYapiZmQg0ic+odZ
cdys3LBc5KV5Ifr6A4f6Y+0XBdVPcxz2ZXJWq4pcuZrC6Yyz87KNqpMaq1pTTT+npv6UIJ0C7qkW
2krB3nkRFRiqEwCwouFifBf5O9/v54jEThjbEstAqYGoiZm0Yoz3RkQkmtkMhDaDlvZWdiLTS8PX
llDIBPFk9Tlijnimte5JItq9J4Bd7ErZpdngoszqYEC2wQaDKVqotDw1UADMC6CLRlxYUSdwW2uu
uoLALb0NLsZs1xBiiT++daUlKqbpQVTNiT+Cjsthzmp9xBZpntMyc22/WWB3lVN9xibsVdC4wsb+
DY+zzGwfQpBSPfFx3+LeQaAglTm/IdgH+81xbJc4ACuSkObUX2Z5+2AljKpwT+cjFsMqPyM7QIUn
hs7MKM4NAJ+NkRd3aY7xN+chY2IBWT8doBtDzSzr4cIsiIpTeVIRPFM79JBda/NibNV+IVCSzax4
rgE+Zy3yg3ISItgcuWKSJkT+Z8o9tbCDZTdJF8xJxDDqyZmsTH5Xo/Czwu6xzgMY5BQakwTC1laU
k7rc8mM5dyLnPAKiIYwh1q5y9TidpBTuJKrA3x+5jo7QIp8kF3WYrs3e67a+y1vIJmEGVvP50p7E
GmKSbfjoNwDePbxMSmzLfYwWk4D9uTVnozYWD+g3d2h5mq0/SUL6SRwCs1O9ztCLxOhG0klAEk9S
kjg9dpPYOItGvzoPVRs5VDJ8rkfa70B3fKRbza4mRRaGqLLoQvehGInaUikKWl05Rgg68NB2NmOH
ezdI3a1pYdY12OgPyGagAbtSK4Js5BjGSzcsPlA0D6haqmsDJGjWBJgqqgkTJzznwYXPbVzKT1OG
39Sja/FCMYxkOcM/4d4dqpNOlTsmruNc1YduO6oGYalROqxwWT1PpXwm/ouESLnMtTqbg4kNq5e6
OO73Aq83S9jdsiB4gyWTTVyO8Il3cV4S/WZ6XjCrkY3Oegff22Z0z+OweaqNEtttnRAiame6B9IS
aSH6pIkYflgxfHNYH4mNga3k1Fl3FELCicxTGRXpAg9iOVcxy1um0VDNC9W4H+hNWoKnrMBeK7FT
LKzY21uJuStrgqWDKrzv/dDDJ11Zpl6BXATzLpCOUzWBv48xnEdWlL9x5rFLGZm2iFI73+SxIQt4
jI29QfplaZSXoRt+BFE5R7MMVyDBw1KXJ0bvJMAqzYmo0i0JZvBDyB4H04KemaVY0WXHbYv3yugP
TwpOnti4a9d6QAySKkVPMDYDiELb8797WebkEXOe0F6xYejhVZr37A9Ljf5ippZpeoI7wtKOHQjL
CcW4J18ZZ/+rpv9n/ARLhd9o6n9Ix7x5hp7g79N3HlLq9798xU0c9UiHozARDrneq3D+CwXThpyJ
mZELpVK1aQG/4yaqO7EzNaiRPOK6wE/qG26iYjA1sTNdGgkqIfOvSeptBwTmLUWBdwWWY2mODT3P
wdPqB/OmMHbCSketzgDV1D84QUhuYlQAd5cYgW7qqDIv2sAi3i/npE+iaFTIo6pER6FopuedpruY
pUSKtjKyOj3x66y+yfORBEpj6KOFNGi6iXB3x3pVCZMAiojYI+LCPaYIED7LDBd7DZB/VnLI7ux+
dI7Drqt7hhmaZy1RaNZnhWI4OA3hTP5IvEkEpd4okRF4MfkUYR5Pue0W8VhU1j06Mw/rIJoFWZX6
Wg5SXNky6iHhtTp5dcoYiHw7OLV46p086WYCrJexfGVlt4ZncrZaSVFdR4OSH4cFJlEMtwZSL/tc
3OMuFd5rVdzDVrU9nAlVEjlvOituSa+yio2HevhmsEZ5J8KaUtFNu4lezVfMaEG6ZJyYDAX6pVdX
DsPoIdKgaAtdeZKAbkSHjODNVTcpA7FkjO5rrwo6Qg4JWNb4R1gSkYO7Rt+oCECMTECYBTTCN6ST
mCgacSq5aUPtbijwiFTG+B66ljS9q8btiksQ2B5GiU/D2hcj49LRYPev2uxz4OrFk+qP1mlvd7bE
23hslrXdY0qNAnqBKqZfuGNJRKkiw7u8wtrajXNKga4ZNnCF0y3qKNIz/aE8dxVTORdxpOxomQX9
WOQzj5NiZ0x7pgbWAuEsFp9QLRH/bvjeRaYTKDswNeX0xOB51kolQxdgkyioliN+vNKdm3nfLcIC
DMUj7vxYc8v8NieCeAUQyAHTcCzjke4m2A4lirPGwudOLQeKaq/SO4cNVgUdGnOXCV6TN5u40HuH
BBojBGRR+vS+g0h6rvhqfmlHGlaWSjCMS7Uwi60WVO6dKtxqb2AeTmaYjmXFWpWEFcPubLslXdR4
WikF4VR4HG61QhQMhev2wo9M6jpAEzQkjhvSYeg4KsnMMigKHINUcEffyEG0N0xz5Q7PelY4hg6f
kZniruDrWAe7dmp/Eon0p3AOx72xUzWfR3WICCyARAsvIJW0wZ17HBhhcEnUgIWVsQ4yMCKs2Oc9
5+liqP3wqnccpiVqHOhrYbT1vT560Vljqep2EKl5JtrSvNeKJD8ejGTy10lMBa6OQTWJ7M+ae7nZ
3hBTrt020u42VtcPDxWUh/vEKWoCKTynfkhEn0NVDWpGFiEMoXJm6gJKzqAFe91wGXlwhyCBeIFt
n5dpJVdhGzBfg6SkIyvOomJdxNI9RSkhNyzbYJ03MeE+GFndoPHzQUhM7Zpnpt0MFeM9VCw6080i
BPqizigRNvkq2wQoEQWD5dO4FIrA6ivV69NOzaNP1hAOlPpUJ9nC9drm1GiLAlm5auA7SgIlnbpN
KtrO8nJ106Rdu4MqLHZQrYh4RfOEbwSMCvVGjqWTL1G34V9uRsqdHRPI45S+uBq512yMtcQCVhFD
/1mPoJrNIpOBFrMUFze+aPIbkzFTWijPOToh2Nny2MMHdR3KrqgwMp6Udz1CEgI8dPaawK1xEXdU
edmOISQOZyACUqiS5y417M+9V+cLl3hvELAa+ZmqYcJdlHBeXE/RHeqqfoBCDVaN6lMZ451iJaoO
26QBqR5AKOFbl5tqqOyPvZaGp7DV8A3vyoCeyqnKKYEgITp28OjTheXncp1ZvUDsrgwfhk7i9WeJ
9EoZsbDqmOGH67qx2xN8u3SMm8MWN0x6iUQPnWTXRmaLbJ7S7zPpuMmnrKDhwJ2ojLZ6Y7onZLgD
naYlzSd5JsGi8BpuVhY4mHFbaA9BvGCZA72l8RZyRr5D42gsRrvIr1vRVVCccB2eEm4H6DSwdFGp
Z00nPwMXldEiYNncGXQcEzG0eMiYdtwajjQpyxIN+7k+ci8Fz7e9YWiYf+xq0MEZ3CHkTiHiinCh
khX6LGu/DZepwNZtIRWVbhE7SDwzugZnl9jPtWLOyR3DfbIw3sUmf2A8pzTGNI01vaeMJ7XFe7iF
uVeUPvw3Sf8wx48HDQQAh3/PYN/fWXHTfwiqNLoVKmYjbPBAH2Vf9XNMEdj9vbE67iINMoziU//7
dtJvm7ouUSYOCP9HJWj2thObDzxW9nMYOd5GKZzsHOzFHmdl2egYh/UW8LJPVqydEvBTUcNwQjmd
9UziaP1JBmawc5JUhpukBgvpUoCMGUB4zvAgRZvPbCO9wEG8o4eywk8Ja3XhEGmxxjEueghrpOBJ
bgFDjaSaXiFKx/DegPS8qzV47Fi+1w+dl8V3kd7e+novFY4nIlrZQixYx17jpvfDWN3SnwWrMsxt
Ak4dcWxoA+rVOAjw8A3p5xeyjdIPbW0lt1HaJg/MbmDxMvAmHyXI13ZTVpey7VGYQ71mRqunPeYQ
sIDHjmSIknggNrtN5hmgSmY9nJoMkggBy+yG9I5cHU+ZaJqP9hB6lylMvhePF1xOVL08qewBRyzw
mGMPk7i9jKyPIo91NlLTIbO8qpKrzq68S9lo8Z3pCwX+nBEgpYdarlV9tc3b2ptZcJNWo9WAjgze
6F1SLjgnUqTxSRsoMRVBGXLqtobzkOdBeUJJKC8DU4NoHmTRxAGyLNjaWVobH5n5J6uiNpy9CTG1
m9EdhR8VVdan9DVEO9K3osBPI4R/RtSc1YbqfHTcultVSjPkx5FqETxY6J1xrONtBKRSYlCAUAYs
X2SGWISKSloQEZ6r0s1qAnjjBn244qZbvY+HO1lNrPSoq2+ADqorJbQdXIC98SlLBBQary3UE1+a
/KOf6eWtlQmI31Yu01OkhMa2aAqmyOOYfQjS0Pzkpkm85RYoK4c8C9A+YuhmXujWx9jYlJcVVMhL
X0umqZLVLB0Z+x+Q/FR4JwEEl76fnSSmqjyoCutgRS/WdFeE1MstOTM9idqFto6NNP2gZg4+PCFN
FmdIgyV+ETwpsDK21SgKfLMNaJjQV8tHxWX6ARUniVdR66RrctnYIDP29BRLnaUJ2+g0ivSQe6c5
50EIyhGHOLvTmZa3oiyKsybGHJ07rX4KC1fZ1PZQn0qXzq4t8oTsybacuxEemEHjTN5/KXbjElXK
gx+iSyScSGWuNTXDelQ1l0OuQcbUREEEmI0JRmpnyidXU8O1XVsWj+TgxnBWJyvYsZfpg1U76kXZ
Rsq8TrUKcMQL+zXDGcVkPNbjV9dKVoiTNsZxXqFOHElHvW7pHW7H2GkuY60rTrViRGkdevaprjXj
naLBU7Pyzl03dQtTZyRkV8Ykv1YO6U1B6MGuqyjKoELVAJ1u/bEge3gPClQu1WHszz0GtkB9mc3x
ggh70Ya1vqQUcdet5RuA7i2vNBJZlo6O9qmSundbyr5aQXIr1o2uIOQMA5mdQNpyo7U7mj38YVXp
T4o05WsrQumu0YLF2yrLqyuMnJyVVwKXC5dIcgiRnMGk/dmfXBxdeZAAz+/yIAEccgf3rO7G5IOD
aeO5puvqMg2E85FJCru5GafqxeCa5mdSHLP7sImUczJV+gUhBuKxJ3PllBBItgpXuuXeH7xwneAV
c+kH05DSk/0J2eo9VVNRMqXRsn1CqiWYbceoVtTGhbAKB9xaqBa4E7FQt0nRM0SrpqQXEz8FbAAF
LQVTj+oKk+GQGaP2OSR3aevLOklnMQnqx13cykXHuXtXhnAGS4HP1CLMjHwFbUW/TUzYWkucXeO7
Fp7ZjR0N4VVgTGMQh13kOAvSDiKJ1KqL2K7z82IwoRDpfjZsykjDhayQOOr4WVHSWZli3CUIn9d1
7plXTZciubEiY+5K3d+AdJOhrhbOiearQHBJWt1aQiEOXgbKXEGue1v2qUKku+WjMRrb6LhLLQ3E
Db56Oo7ss1FbfihjXVy7mmdcNlpnA19G+l1ZGuY61bHEcTJbbAk6q1YhRJ4zzX+mMyIPMc6Ff9LC
dSeWiTDVYlYNcXoRFH6E81Cc4DCfZeBeSQE077eyvS6MJMzmopEOFNCWs1KDeoSLQZNG9wQDG+OM
dezs4ODClMocGkiEwyMdA6boo+f7F4OHw0gVOzGsIC/cwFAbVgKwdd0VUXJBEIV+ojrqp861DQT6
RbIzi4GODwv5GOuWAZqc7o3dqcpTvDCZh50LMhSP7UBj1ETWgfURWo4yNyv4wY2wSJrrNWsl2SEY
QRSm3a8c6TQ7M3BMJPYC3xj8dWw5rVSWoW1injfjaOs3mWjQUiuGFiz6MWoRrSet80n1Cg8fmzzH
TqG1i4CTweqvc+yKH2wysFfW2IQf/7q+5U/Qcv4fiFve6GB+o275pmOdZCkvAtYbTIEmK8U3+pg/
9UtfBbE/v9Cfk8twEGs/amVe3tTLm/mjayR73nPzhPkjkBLmSgLijGu4WPOoMHuIloRm/fJj2zpS
heMaAinU9EMVHAi+0Jt79Ht34Y8/4G+VRL+9zh99gOeXmz75jOuuBnb1jsP0V++BBh3JZowLSVh1
0X1OF3xzDxx+PPmX43qGKllTMWj/99yDx6xhwIoKy0fW+o6UNSmI/swt+OEK35eBph3BwjJV5N2A
i/AG398C2z3Cs95yTEB6nOpV83XZ/ULLgLf0ujS/i+T/6jIAQoUrBl9MV+Hlwz2DS/ZmGXAPkGsZ
LDfjiwT+37QM9k8yTBdhVZfhY/12GfDVqAxd/txS+OEq35eCqrHcBUp+odOSGa54vxRwfHVg+Vn8
H8DsK63v19oRprwGTT94U+A2uHjbWur0YOjI/96vBvXIxJxAF0D4mBO9ZD38WrdBA2A4cCloFrsC
H82d1I+2jh3Eu3swLQXNxq/BNRBF4RXxes9/pV0B+2P1xRDhz+yOv/tIaM6RbjNb4QAQtmVZPz4S
xpE5jV7YPQjywDnjV9sYuAmaBnB14HLQxREjY1aEYzo6XJPJNuTtBmkd2Q6sD9u0WQq/3k3AaWIy
dTj4oVCPNJYUrhUqYzNmeO83Bkc7ErCaySDRMEQziGL5RVfDjxE4f/W45KGwDH3aGCFYv3zp71eD
fURCjmFPZZX1C64GRqyH1s6aiyzcUXEjE7rtUI2/vwFsngaLQPy694AB4qGrQMfKnXE1DwTNCBZD
guf+7Z4wDbMt9IM8MMJ5HXP/WsckRb978MaoH1E3Au0I3F4cdsYfKkfsA17PjV/zUfiyMR5aP2tT
/BXGCvAFKIyom7itb5YCbRQSERVWA94BkyDk39VG/XDMf28l4TtM7e9BpQJpXrhOkJZKScTVbPv9
TZj6aVYKi276hVd/rV/reZi+noOfB3HkGNSfpJq51E0UBe9Wgm0eGarFWcz++LIn/HJHJHX/wdUS
xbNJjcS3/MrHMbBSe/M42Aid2C+oml8K61+wYOIRVl+ruH+9p2ZPAFpSTWHbGm2CjXPK25vg2Ecu
LRZCYZckNY3t488XS3+izfiGxEF/Tp5egLrwufoZVPd7v/AVxfrtz7+gUxMEpQK/vPvFiUb2+tqv
m8v07//9btt5QdDe/PArovbyOl/+/MsH/O1Lv3utr5/q63/chM/lvnyE+PkCkX15m69JL/+TPgVY
BV6U+6fnKngLHbzCJ9/f0H/9n3dv982m+IfXL5t0/xjsk5+9BIc/J8zBL1FV76NqXtvcQy/LRGhf
fn1332HFQy+72ZfDj0zA18Lz4CuH8nfvNF3HVNcd+hLbvZTNP/5jL/P//MduXwUyfHeHvhROh77K
bl+mgOnxD3TJl5P44GvzKCQ/XBic+/Bbc7KPq2D/1D0/518v9rIRTPGdX//DT7mk32qLP3qMTvdP
wfDzx3TS0R7+AufYY1fv7gvo/lQFH3rDL5qn5jF4Lsvh67Wm2wJFROXwO/zi2J08fL3O64VfapVD
L3y1j/ZVHezfYepfSoBDr30dxnH4LltLZ9jyN3yHN3sZJji+PjVv7wjVtcWZfei7vq1rjGR/ck7o
GEz+DSv8/rmq/zF7hiadfH2zL5vua8Vx6Ls/3bOZs2HV5bs1/mVcdujV4Tlz9R+A9y+I88HX/r3k
4Zez/F/fUTj493KfvpoEh4/ZA9/ucTXZ6FVv7/+3AcKhn+N//qgQAI38Asoe+jJ/nFx34D27gT3W
vF9B0zsHAf0bnt6/5Nl84Af5J46JB179jz0iDr34s081uR/ePcevaPbfUUwunpMgfPsAvF7a+BuK
p8W3520Rvtuhv7zE33AezjmxnkIcv99X8t+w/kOfLnJv93UdVr95he9A+qEv8XLO7OPpg7z7Gr68
wt9w0mw5Cn73+n9DP/JP1T4HPgEn+yfuz9ubg3ZYFxqMBIBV/gGa2T/dj37WSX4jcfy2v/xKzvjZ
n71vnqffeEye9+V//18AAAD//w==</cx:binary>
              </cx:geoCache>
            </cx:geography>
          </cx:layoutPr>
        </cx:series>
      </cx:plotAreaRegion>
    </cx:plotArea>
    <cx:legend pos="r" align="min" overlay="0"/>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_xlchart.v5.6</cx:f>
        <cx:nf dir="row">_xlchart.v5.4</cx:nf>
      </cx:strDim>
      <cx:numDim type="colorVal">
        <cx:f dir="row">_xlchart.v5.7</cx:f>
        <cx:nf dir="row">_xlchart.v5.5</cx:nf>
      </cx:numDim>
    </cx:data>
  </cx:chartData>
  <cx:chart>
    <cx:plotArea>
      <cx:plotAreaRegion>
        <cx:series layoutId="regionMap" uniqueId="{CE0BAF32-7E24-48C6-AD94-0687865C17FA}">
          <cx:tx>
            <cx:txData>
              <cx:f>_xlchart.v5.5</cx:f>
              <cx:v>Sum of Crime_Rate</cx:v>
            </cx:txData>
          </cx:tx>
          <cx:dataId val="0"/>
          <cx:layoutPr>
            <cx:geography cultureLanguage="en-US" cultureRegion="IN" attribution="Powered by Bing">
              <cx:geoCache provider="{E9337A44-BEBE-4D9F-B70C-5C5E7DAFC167}">
                <cx:binary>1HvXctxItu2vKPRwny7Y6c3c6YlgAihPI5KizAui5ICENwn79WeXTI9ImTk903MjpFBIZAFZyMy1
zdprJ/7+dvrb2/z9sX0yFXnZ/e3t9PvTxLn6b7/91r1N3hfH7qywb9uqqz64s7dV8Vv14YN9+/63
d+1xtGX8G0GY/fY2Obbu/fT0H3+Hb4vfV4fq7dHZqnzWv2/nm/ddn7vuJ9e+e+nJ8V1hy8B2rrVv
Hf796fllsLk5f3J9cx6Et5unT96Xzrr5bq7f//70wb1Pn/z2+Bu/efqTHCbo+ncwFvMzybmQnGKu
uNCUPX2SV2X8+bLUZ1pwpglhilOOufjy6MtjAcPPy3dJe3xy3R7fve+SL9e+N62Pkzq+e9e+7zpY
3cf/vx3/YClw+frpk7dVX7rTRsawp78/3Zbv7PHpE9tV/qcLfnVax/by48J/ewjBP/7+6APYikef
fIXS4337V5e+AelYviuOZVTat9WbYxvZLodPup/typ8Ei5wJhBBRiCpEmEbkAVianCmKiYB/EGdC
Sf7l0X+AdYT5PYFJPbn8NMcn2389xx8i9+MvewwjgPMLwehvNud3d9vb9fnNX+hpBJ8RIRTTHEtF
CPz8ADxFzhDDRHIAlmGGBGD7yck/gecnydE528XH9t/ws4ejH8Hj3/1S8JzfPL889zfnh78+GhJ1
RqWGP1ggKYR47GDsjHO4ChFTcU2/8a+2L4+QDfL/IB5++xWPwDq/+U/Behgiv8oFRJ7BqqgCC8UY
KarVAwvV4gwjSaVAWglKFH5koeffzv3HWeoHQeXbr/jLl/8o/v93M8L57e35xRdH/l5a/HMJgIgz
yhkghDUSkiryCCFIABBBNNKMnC5+g1DXHYufzeYHqHwa9hiJ2//UEP+/ImG2m5Pr/Ngi/yQS/ExI
rYARUawVYQSc4SvepOAy0kIwiCRaE6wAqK+jubFAGr989D27+D4Sn4c9QsLAun6p9ApkdvvXJleK
ziTR4BuKn+IWuMgDOKQ4kwpB4uUSnOIRLfITIET2382r/xz7CBV/80uhEoSHzfZnFvkn/UOdCUYp
hCnOP+37Q0DkGcacyZMDiceABO/zxP5sKt93js/DHsEQHH4pGNbPd+c350DI/rJABTWDJpIITDnh
J0AeAoEh50tEkaBasE+O83WgWvfpsT26n83n+2j8MfARHuvdL4UHJI1X55fnP1v/n3QMfQYJA2vG
EZWK4W8CFWVQAaAfuMbm2M7HEurfH5vH9+H4Y+AjODa/Vu7YbC/+S9Sf4jNNKIcKDStCJUWQJb5K
6FKeESoIplDBIUUQxV8w+FSebWzxH1L/b7/hMVS/lhiyO7+4eP7k/xyL+v892Z/fbi62YGo/Nts/
50WUnoFopTlHWCIFCf+RbMVPpcqpgPtOetkdi6L/MrFjlxT232Bi3/2SR4Dt9r9UqNtBrNtvgJv9
dTAReia4wEQrCjkGUhB94FTAkrlgmBKhESNaPGbJOyDJ2Ymd/WxG3493Xw19jMqvxcvW7Umuu6vc
Mf/ZLpzc51E99a/ky0/S9Mfte6xaf6Ns7s9vLs/vzvd/YSLE7ExigJ1BrUqwlPKhbQBlx+DhUF+d
bjgVs1+W/yng7o9teXTH7N/IhV8NfWQbp/X9QpXUxTm4LITWu5u/Ehd9xjhBClR/pk9SkHzgsydc
IOIyhAk7XcT6IS4XR3BaiKqu/TeQeTD4ETYXv5bfXj+/3J2bL3vzvRL/T2Y8dKYYwYyD9gMSJVSz
D2HhZwwLECKAPn6kJ+TLoz+5y3Vfpsc3Xz773nS+H0e/jHsExjWs7D9zlB+qkFDKg7dTSjTC0OzQ
8pH9kTMM5T1EDCwoWKmGzP91wfJlwj9mGn9uoZ/37dFir48Z9OaO5beNqGtI+t/G4m+C839Xdrw5
353f3kEu/7I33wP8z9kfSI8cykMIxQq4MShb+KH90TMFZAzC9EdZ8huR5eaYHjsHufxnM/o+Ml8N
fWSFN79WLfkivL17YsLL9TloEj+2zz+Jy2njGeZISgK6ryQP3UXJMw3Fv2ZQ3p9+eNzAffG+c0/M
+zL+Ob34PjIPBj/C5sV/HCEe0Zm/1mMe+fPnrvLXoDy440921QkBnZ5wDHEaohgVEqLx18WkPqMC
KkkOXSaNTzXKF3v4FKz/5Wy+D8fnYQ8m/l9umD/C6CvKCXB9CvEBsLTw42mF//XVHwz9mc98Qm77
Dk40CMwgDyIQVv44CXGaw4Ms8dw5YCkPaotHY99DuPr9qcLQlYXKBGOCxKmpDmxnBJf5/SkIAlxC
tx2dONDHVntZtS75/SkICQwAh5qHUfxRVHv6pKv60yVoL8IFJbQCfeFTg/7LUq+rfI6r8o9d+/z7
k7Ivritbuu73pwyMqP5022muEgonaPQzLTFjGnKhhExYvz3ewMEUuBv/3zGKWSGcjdaDUNGbvOqs
83kWD4VBVA+pqXgaX7Na4dnvmDd+wHxxYc2i7EPq5RoZlMzVGo91pkyFdF8HS0Qr56dV36dBqW1z
v/DIe9G5WtwBVSeZEWU1Yh+eWaQBVbS5ZX02TP5ELF4NE442NZnYTVFl5TpnuFkNHKk9XWz9oWpT
cVdHnt1yns+3uefVQ2DTYnCmTZq5CuN07NS21XNxSCfb3rOYep3RBclffAX097YNPd42dgqUWIjT
6R3QewDSr7et05pmQ9N4aw9PzT5yToRzk7e7eGnS5/VQ95XJh2Hws8rGFwOR+FWnkqT020rG71Qe
p76maA6ch9O9p3B3rcAMXiasate5V00rquqDpfkciBTXnaFkxMwUXp0dsiylg5nLbrwGjoNZ6CGZ
PBexJ3epIHMe9B6uXlBNBueraCmP7dLnjSmcSGKzxC1/l03tkpl0SBKxWnCrYz/iNXZmwoo9+/k+
UQkZ/aF9geVDRqFQCDAE4hh41NcbNS+NoHy2yabq3LrImjjQnc6vKG2qtUQLM15fj37n6HiIedRc
gBm490tXT89EVHSFGZmIayNjtVRmKaemNiX3sI+qtDPKlVEQpWP+nHleFGrcZ7veSe6ZWGr0VtiZ
bvqUWKOZx31Gp8zgUVHT8AFW3qbIBvWUaWPzcvAj4sDgKiECnqpXXpmPRqXifkbiOtJtYuquqfya
696gZekuK68db+YpRX7UZPXdUkW8MKpSY9AINQRz5JU+9P6sXzSR9ROOshXLs2zVsZqPwTB36YF2
pfNRH9+qeci2aew1vjdg+H4pbqu2uR3G6H5K1SWrBPXrvCj8ZGm8xswnnPpMfOCZymFiEWk2mcyz
3bLUbpV9xDX/iDE6wU1cY2PjsdhN/lwUKgmHk4UspMhJUFuVNeA9YjhEUs7bQSXgp73zti4m4lmW
gMNmbTZs2ISuRJcn+2Ri+bHuXRbOjq8G5JRJMwp7LEtu6omx9awjEYIB80NXpuOhblXv540TRrXj
NiXVqyLNuXEYPvHskm2rvmM+yjwRtAN634mJBTVht2OW77ykMV3VXlSjfZN5SxbIKR/XDXOVKXPZ
r9shTTfemI4+Jg6MpbYXzPXepldjAmBGMkhIrNfestwjl0YmG/O1FdnrNLfaFBVNfVfleJUqng6m
ZTLxi7ku9p1q+9XQTS9joKMGjYyYsud2xZY4XjHqpFE1ejvEGTLxJKRptcv8rJg6f0yLyCROq+ex
18crh2S+jr1sMg2LcW3itppNOXaz4SRJ/XzAnj+pgRnJE+F3UdYGlZ0uFqF60w18AesuxHUba7zi
Ec7CptDeemlttKnknPtkFouPFyJNOsX9mjauuSup63w+9/0zN3soLBIrfdd5PLStyNaxbheDnFdf
j3P9Gk3KraQe+huUCb3Ppmh4pXGRmyHvh20+IpyBtQ+lrzKUhZRG6SGdM77nvKZBheLGRw7j10WV
ONiIOdrOPcqM9rB+KTPe76VHxU07R3SPeCSfzaMYTeLF8bojLl01Se/5TKRFyFsrr/QyZz6aCnHr
tZKsXTxZf6BzHCQZ9W5qJepNnLg8bHVVr3pQA69t2nZhPhSeQam6pTbNg4VM1F9cF/s5GpTfzJQZ
asvScFcWpvbyvjYRGrFxXbKsB6eisKgVe05dhEzZeHJDkrgzSTSqyozTsuuKWLxoaZynRnjpVrni
gIeh9wl4/WCmtImeszij16Isql3Bebaf8m4JVUcSk/EpXxdRQTdI1D7O+PMB2NwFsIH8WT51rT9P
0TFpvStUu6CdWW1oEd3XbGmNrHK5zUac+uVSdldVjkjYYmvDRmZNgLwuM0k60lU/eby55JK1i1/C
4rDxKBWvOj7W61nN3WJ6XIId5zN/Y7MkO5KlS9dR2Qs/b+cpKAkcXA0WUFfVKlExjo0bqzgxNlqm
ymg1ynsE8XvtKYevkCeSVbEU7XXewKzMkrLO10k7+0g3G0y8ey1HCJ3Uhnmaln5TULtlVXGlJ+R8
FxeFNSIb8o3zaOLHSyH9FCX3TUPBY9FUripgvKYflfD1DCOSqRMmW7o5UANFQa6jujRp1Ld3S82Y
32fT8gyIibvMuxKbciLrZYz2bokvuS2mkxnUBinvftYQmtokAttRJdpFhatfIFvHG5Eket3RQoe2
xB9imorDKCcRaHiGidhUGDe3N0vuzb70ut6aXifVXWGr/q5P83KX5axds9EBSSmA4ZgkQUNtWNwO
EJ/ilBSmxC1AKOorNhZ3OouqzIxdOUM8KaviWYO426EaJb7onNgmTdvB6Y1hNLOr4OTMH9T0O4yF
yxMlecD0HmXiR5Qliea65dCeWscpL/K1zMW4+Hocm61YKvSymyPyzC2oMlnf6T7s5tqloSitXMNZ
NrTTHbV+xwvweTLYDbG0XieiybfNwouXdbOMKzvqJkytR1qTutizvl5KmppB8WXrzYXKfCUtupny
OLssutwdNKnSTVr28FAmvCYcK9oELM3H2OB+SYOoLubS9G3nXfE6A89xvT3EoOuEM0ltoN2Cb5kr
bNi5VO1TOGXjlz1EsySl+h1ETlwY3sxohXERreJ5FrdysfYqq0WzBpItgwI4gTTMjcuulXgKbZ7r
UOKyZIbHnPquLEVqUEMdNpVDWpt4mLPRz+AMdFgycKW5KhoHS2T1my529tbZ3jN6gJCu24iGVUya
9RhN6qZxmL9M0tjqoPJEnvvQSsfX3EuUMnio5VvrDaU0VT5EKJjzPDdtNinjNa7c1p0ekiADq7x1
ukUDZCNSHT3qzRdz20avdTrxbbqo+roYWtqHjaYkyBq3BG06d5tJeOhC2ab8QOJFrOqqmFa8jObY
L4lEQc9y7zYeLNqJMVueDdDgxIa4ac6MJ1QdpGOp6wPP2r7zK93o9wIIkAP/rSNqbBvVm7mQzbta
FkvpeyfnEoOs5pBJrqTp5ypnYRzl0zGpm+oqT7F+7WbndmlUlHlQdXh4kU6TDZN0ZmGXE71zHthY
sLQzafy5LaN9X7pmw6KhIqbTY7KtGjvfTjaetsXY4eul5m3mVx9jWXEKawWs06enUJeegl5lE/Fm
OAXCDuJBYkYe06sWzmC/rj7GzDLRFhJpXNjuUqMsn0w0Fl4b9LWnXuG5zT508ezuE09MG+DV3TqT
paJAm7m+HoQo7kdU8MLHkceG0H7MHV49i+uapPkUKJoJ52eW2EuCkg4e31ZjOJwyWC+dlwTTbOme
xyrCJipRsxandFgtM46DnDv7vM7nLg6KOcpHf1E6j/zslIXhPBl+ieYKWFuHvS0fe7EHajhtcFPX
w3pBjb0eRo53mTe1B8tPXIMxT5puEXaj+Ny1Ji/z+bqY0jEAxMTBI9Wws6A6rDNWQyy2kZc/93iJ
FzA5XFHfK3GqAZOxe5lOCK1tNLitjVuWGdfWS6CaCgVMxvNKWuyAq45Fdmn7LLkmc6mfzZyPDmhy
6/waRNtgqTL1jFc6WkW5VatZRBC/pddce5Vtr8Y4Uy9oQ+ULHXP8zhPzcCdHCFNxGtkAZ3P9gdTz
AMsn/B4avGTyG4myy9gTw6umpPQDTSqI5LxCGLxnLm7bZa5XGc16ZyDdLlslcLbpiVJ71CWjPyxx
5zvcxIPpUNPcjd4kwhI7AsVRQ+wNnKyurSGLXjZKOxXitF2CqskqqCn6nO8yadVB5hG9Kr022tLS
TfeobIYN9pBeibywayK6/nIQeflmlm5YwWnu4jXprX69cNJeKc7TNZk8G9iBZYlJbEImQ7IkeZUW
JV/8PBraPetZtUsqxoIhjaPNoLP6yo1ltSIImDRdiFh1LechI5WD2qfKNlHnVGnootEhakp120Ne
+lDDEdE7145lDkk/01XQp4kOxAx52Qx9mb9D8xIfep71+zYto1ciUuUrO088aFGdmzqmKkCknsJK
0XCe9XQJAkZu8tbmJwOdV6jM8hA4M/GLtGg29aDBM20UQ0SZoy4gEMSwgdcQaL5LIQWZXqR3tVyi
1Hiowqu684T1SdJPq25UJ1cnZewvfWlXbVaVIfaKcjv0lWz8RhQiBpYa2fu2rqvLQo31ayirlzmw
uSUvqB3SoFBKQAlc94vJi767hs2q39Q9he0ZvBdjl+V3Uz8CK6gatE6Bhlz3M4r9se7ECiVDa8jY
Q9XTVcp3Ml8OC6mj7RRFZI3gpP5hXDooHxQrQ44mvnY8UftaYLnXmFW+h3l7gRKMrtBiy/siEe1s
Wi+drmKvrBrjoopywxPEAlXQbK9iW7+ehqy7w6Rq7zkwrANNWreBdwImKLbQ9LJwxbBRpJY7R+rl
iPK8fw7CTXSb8DxihpWq2RcU2KciswtZ1ySXOJ7SoG6bJRz6er4ksqHrnJbo0FlbvBwHNIRDEtfI
R94w1KuRpN2mQiTDZtZeEkHwpTnek3Eh5aqoiuXWIprWJiugaEejxO/iqtFl4HWlyNdokkW9GhJZ
0SCPPQh0I3PRc9633E+2qMOLChgfp/qyXUp1Neo2fxY5at8XcB52NnTqJr+Fs5oGnKK5i1XvBSkj
yh9AHbvlYqxWE49f57OcrBlGlocqk3RTRIld0RRqolazdkXGoV9LHLNdL8f6plTFQcXKL2tqpqnt
thxKvc040XJV2hGKAzYv0zHuSRGUvaZ9kHFmr2Nul22/9G6zSGuBABG0Bi46vZZwMsQHyxcGN6jx
Y8Ubn/PkjiwjVJFkhIrN03QyRTnIHSn66dJBklhH1ejduqxwawjPwmekFBf5VNp3zoszML1IG6+K
dajaabxBdszuklrHuyTqsKGxjfcyQXHYLYNbTYVX+TPoKs9jGbcH5Q1d4ZNo5CZvIh7AkT5gobIs
G+tbXuFjo3oR8mHQz3g26SBOaBy0snOm6lJ+Cb8VvoqTIez1XIbLsoA8MiY49hNrJw78GYP65zle
+cSOMkwilKzS0mbOeDnmUM+jfCfn0dtJ1Q4hbie2KSaBbyOnk7AZCT+keaV3fGbZOptHfO/auDI1
6cBK+254Do/qpN+LBThkjDz7kluw+WbM6htEqQt00Y6XLAW3VHJh90nB6FsU8WrTEOW2Avh9UFpB
QjaqbGdxoTYycn3Yx3X5QZWZuhAdz5+naSdXUIdOYV4LtgI9od7FNVAWmUZoC40SBwwsA+IEPPIN
SIrvdT+LwFqi9x1yzzjqVhEIXuGsiVoV1Cv8qS3felEV1I0bA7IwBuIR7NfYpnjH0wJSJimqC+nw
ElaUlLuaoGlX88SFQEOK1kzMjmHfgXIqekDUJF0vchDtcsA/4+IOHJUGEnSrFFom/2wdfi4MPinC
b6t6bi3UyI9+/cddVcDfj0c//rjno6b8z98uvrzB+Piuk3j/x23wxZ/F/JNY/uCXb9T7L6L1d6X9
H1z8X4r3cAgIGlh/VEffCPcXx3fJ/M0Lhx+1+09DP+v28CYEtCsFnDAhCHpjp9Mjn3V7dgYdGWgs
M/XxDQloo38W7qHDqYSE3jpwWw1vwJwOK30R7qENIAWooQLeuvh4wvyPtz0fwATnaL5Xz8Gx9EcF
ncBICCwIgVNsDKpwaAB9La1a7OlpgfJ4Jaa82c1RG4d5OWUB6IXJjUzGq0oHS5Yl+4LXoBXz8ZlQ
M0QREiSLwFsatcB4arSWnMw7Leqwg9L9UmbxOoeU5TsGQpzr5RywuQQ1usjrVexkYjCoPPuxzdG+
nRO6aoex9nPWa8NLlgfQhkjXGKhyOC5g07LjRkgrr8csVX5f9W/gxSDvJuUYIsh9nr9cprm6yYDH
mEnmwKyXsgq7qOAHNfb5IeEkA5krv+v1tI2Ascdm6pS/TJptaNPVm4VUuYk7FF0DPwKikXTUx3UC
clekCMTYBLQ63K4ST2Wv+VukTzJk0qcvLqwaylfaK/YNS8WFzRa2YTgPOknuo2TTdZPalFy+Jcsx
8xgI8kKPQDA2XTS1Pog3qcHbGBoq+/70cmREkJmhJ7J0VQZZIGB9xfyxnO9lPV00zLrAm5r+0At8
XXtrNVoaxDO599IIZJhpgzRfzXFJfJHS+Lpyh6rg8yarlinUI9q1MaxiiXZxB0pMU6aHGJicn0bj
4FMMOksUF+uyueBdi2+mLCkM9FN6qE5KAQS3uu8aglZMKwOBvfUx7uOATUm2LcBQofhrmx2UWJdJ
p6MglyNatzFPzGz768SChCmT+Fq0YwqEOfswTSDclH00+3E5V8FSF6uUZtUqs+1LWtQvY5WmoF0Z
ePP2TRmXr5KxjkMoW9Kgm10X4CllF3CIi/ldW6NALJu6nto3sC1XCifsOXbQHJlB3bRZZxztq70X
1/0qdzNIYzmzl8VJW7AuViE9GSGRy4sSIbwv0xqIkigvZD7Vu9LJFxQOutyKJnqmVPJMVqPce9AY
2U4C2gG9jcqrIbcrRdPFFLKMgyqhclVqGQJ1uR3JQnesLptNHzdBSpbcL2H/LuMGFwGa3S6aZryf
Sb+rBejIiW7mEPTdIrSpmy+zob+FJh1ejRS/aphKruMUivmI6EMiRB5a3RB/xFRdlnP8AgUaQaqa
RVYDFZbaJxR162QQm2lOluezlIfKDlnAu66+VIu8iamlB48BE06HgoZJN5NNC3w3yDLgbaSM2qua
D9cgNPhLN9UHrwcxkre7Fnlkl6ql34jUWzVCFxeuxHKbjvwigg7Nba/awvQcrxtoPK5otuCLpKa+
shm+aqzbtOV05EhEGz4NyNgK2QODLTWIcb8lbbbFoAhhEi2bdvHGsJ280UwxTBE0lA3FpQCNfqbh
yCbpj1TJoG1ZD1JJrPcK9E2/svUYCPDzS2oPbc4HX6a4XPHERpcKiiuk62Zl62lcQ/mYmR4ahFso
QQdQP0GeGmW1B0JkN+nQEn9gvd1Ncx7CFnfbwRX9xiuGlcUTvhZd3PqopF7gclGAWueyy5niapPg
zBcohgoGlxfZ0r9t4jneghQMTYKufUFGaagcr8AYyjI7oBy6LhCcd1nzJidluqpBHE8myNI2Ipse
um6+GGVkBI7nNcvqsCD1Lt+2ohSHJY5mcAt9zfO4MWXL2wMtJeT+OL6CLT2wKm/9JMU+rlTuWxuJ
YAYKX6lT2OnFJlFlY0TbgiadDQfoFz6LInZZMS83KhdhhcmzAbIBdbATY3W5JMT5UiYXWBK4w4o3
OIm30Je1QWSxAIEcMoHOIJqmoyU3lbBhCyzlkKF08tNRynWt0+RC6sxnnXwNQju7HiWl10lObzHt
7dalCd1IOt4oN3YXqElBtQftLpD9LC+1G0xdz/yqbXMIWzhgGcN7hBqy//jTx3+6OmaNyVX3YY4L
skmhteLqNr0CsRS6JlRdQPfC+pzg8T5qbmzK9TrmdeXT3LGNHNILEif6FmiSDyIdkzl/0cQkC10J
mnnCvMS3CcVBf8paeBlnM0UiCyc1xgcWM79thsWf6tRdVuQZ1dJuU5ugVYEW0GKjeASSF7kddBXl
Oi/nA7YCakhadIEEQ/MnYHQr2s+XdCIhiFDv7dKxVTVk8BRLfJa265Y1yE/L1q2QBO2R581+zqCv
krcxBE+IzawqdxXQEcgD0PuJENpOeJnDMi5ua+UdcKy2s4u3smR7Nw+J7ym9G3hnxE2HK38Z7sCF
PMNBZgucrna0rrCvm5IHSOd7C9p8AO2VHmxJQhT5H6LObElOXA3CT0QECIHglqX2qu7q3b5RdNtu
QGwSQkjw9Cd7bs5cOMKO8XQVi/Rn5peaCqH8AFuS14UOVrurV3KpKv3hjWTF3wpt7kXv3oqwORhv
SxBXh4TND+OEiIm4OFdR+0VjHK4gBHwfvv7poDaRIF00t+9z27761aded31Ar9uwPkw1khzeBzfT
xX/CLcz8iS2FZ9rHNWVhtnjxAPXh7WLqvpcaEUGPBMtx+REZjPNjqJtSDK7Zz5LKvBJOZWHdTFlM
H7zF/G7x7GVIxyWGH5nhuAM/g9/FszVSH1rMRaCxyQ19hZRyQxbZXitPwljxz4tln2SM2mxogi7T
AxwaIqMTFj2Z2TltcBNGvl+n8Wuc13XHf0JOyqYqGxI2FUg735znv6yrVFnr4h1WdJWpLYbxm7BH
L3J+NrZblWMr7zLO0m7ni0mU2u+fNjrUoCnkzQ9ktWdrhTiqZQYOGnlpwijK0yH+L//7QiyY7hpK
zt4UQNvTvWsRSLran0u//+sofwkG3DLmr3VGmuichOMtlG1aoPUwlAuD2TZAUed+FbdZ09T7sepU
PkyiggkXVnDH8fj2UzNCbP2aPeaySuzWjfq3sU4QLcMIht2dhenT4iP69dOXYQt/N1b1WU9+1n7+
TInTWESrbZeY9O5q9UzrFx5hTuS6e6tDuWYItR8DYY+15izXPVIHulaloZJm/hJue9np97prTq3t
5yy0abYq8sRj25Rh7d791ModFGw2pOGcxc1iD7V4NL3zMmEnfgXomWGhLpKJvJJt7a54V5fMS1aX
+ZV/XSEu85htL0tvHQRrnLczOwyk8LoeyhPmEVvDvLNMIc37STjmiyf7AxxsuAoRKxCKNlk9BGf5
Y2AAkss3vwmzDS9stmDJkpb/WOG/IkdsZnrtZXypplKua0n6AVK2KYaO610yvNkv5sV4RpE9lgGS
QtVtX2BYP5JeQWQj1gvI33TkPx8SobpY38TPBRnn2Z108NnXQ7z3MV8OHTwRzoOPkPJqHw/8GTry
L5R5kFf98NbM9MW3j/j8f3tADJ0iXRm0abzzAnMO6giTYRuQslq/V5GaXPqJXzQD8k1pFJ5UMBRL
GrsczmiQC1rv0kolWTwWXu0f625+h28g9psTT1WwHqbElYOzOlMppKnXjI/91F8YXeE/WILkXSDb
cRrWgAnDNxF1DzSZw0xM84NrEV771OHGWlpnXn2Iaf2OCem+ebjX8pP1ydm4rcNAufRFumB+6sEl
SRZheINIaFQxDdsHQxSXkz6+Iwn5xSZYfILFGOSC4RbjqZQJLBof/vyeTlkSsZ+svPsz1YhGuSS/
XbodI19yZHn92VEMHCDXaWbmKsq0SvOpntKLtziZkT6CzetVyd5PP5qI8Gto3YGvcXxcdbBvIr5L
ly3CCNOzsh3af06HBBDCR73wBPaOPY8ATcq5F2mh/FVnaxKYIsYmi5dufV9DXKnV1jLrTceyIPpu
/XAqwCEh/uTxEzAnUUZM+0XdqPNCl6kAdDBLZC488ZC6f8g0mHIYgMPRDIk9JHVCr0Mb7pPOiZ3d
wBDMfrTiQs7HvosxwvVYEDrvoRbgJ1rMiYEBEcLGESG9UFerF3snc/WuOaAbhZ+utvGPxuC0HxVm
uNks96AWCz4iaCfew+vyw6+4858Xh3CYwmIu0q/IpmMeeaopCjEM+Bbda2phMGswAgFKjlm8RjT3
vPm5XZY+77QTp8mqbPMxxiUq2ZmKA6ep+6Ho4OBny5aUblVfaWOKsbPLtfb6JqdDjy2WDTm876mQ
u7BjnzOgllz/qCo4ODuvCx897Xd77brXoB3IOQ3XMhyHZCdziWltV8WNy03Kl3zDylSycHrTMOeH
zb/WVWozXr2ESnLE5Bp5H/s76JC9OsemPXKrMFfjeq4ZYmd/9dKTNiR8vsIIvgo221fqsOcARsus
de7S9fo9isfo1DX+llWV/MNofFJtH73H2Bjs7JWz5FhNqqXOBoabQuFIXocYeyMPvuvN+HsPy7K/
QjXLGfFxuEZxvmpTlS5ie8LXdJfq6o/cRIQJO+JFNEdLMW5R/WTokjUSX3/r55/8RZ9CW5dmw+5m
9AbpBZMuMzU4pKbz7H5tRrUXVVckZnEZollSpKrud1uEQVN19Vo4J97XcZG5W9zRrq3OleimDGHz
waipy/BGD3uJazKjeJ8L9x4RYZ6H4F/T72s/3M6ewsamkaY+Ea9PDzp8CDZ9WCsblD2FI8bZFVt2
clwq71jHtSix2ZQkXv71UngH8LPYoEYx7pIE25IN6zoHvtLAHO5MIQeCbKmN/iIXFhckwmcOggpW
+HRAiLmbgsXtptGMkPbWXHrq7fvBDw+01jbTk53Ap0Crs3bLAvEl4iUqzWT+UdrExaZspmZkdpNL
dIGQDHgWcCwLGmmviETuXcwWS8l/r9nPs7/UunAp4jMxObWLe31UJmY5CaKoSKQY9zDnRV45+z2Z
0cJDWbJuM+EubcbvKgX+hSHwEwNBWCinqhwx+nBI2nbKxuaKIkRG1SsegabYagZI6EKZ2R7dyN9E
wt9rPm/PgFWCUtf+v0nM33Fk/NxLk6RUQi2lX1UBbFKeFrJj5IiJ2eWLamGbj91NS0kfh/nkBOvA
frDxFLD4C5HRmaxivGrZ7xPngp0O2CttvO06GftEY9UfPIlvtB7XBQFyJZAPduqCBLFMPEZLXq3m
NHNHMjjq8tg1W1wuMnpbGd6EOl3AIJBXM4bdr+pmOOkva8vedGyTvV4F/mZHSvAW6xkcyvcwsClb
NQ0uC+3elmRqHxEpPrBRLxgDxrE0zP8mCa0BBmlRhotNTv3S3uMu8q7KZS6Z9o2ot1In4An8FGPq
dumWpDopGbgHAAIxgFgAZAt/VKt69ttwt4pqOnCP6GzYoA4m05VeuASlA1ZQSIq5jwJAOsjB6/bd
j4jXM95agqT11SGv7tqwmBe+/e1N9cg58x4YT75932352GLOFE3C96pqI0SQ1ssD1skcs19bvwnf
IFdcZd6HS1ogOfor2CSeN+lfEbriyxiwMBomxMlp86o6Mt5YTJus8dMnKQS0/GyDjzWUBzgKO3CW
wR6FIZMHoo6uvg9EzPlIcRr6B6iuONSe2lexCY8eheJoYngPzbiaglSU59rhKyL18QtP0F28rVio
tYOS9nzggAPM+4RW58FTt9SDxO0T1d6HJXrrNAvA+aXRHlfqZlzv7ibo40wJdnHRmpxhY+6qEOma
p0d8vk2W1ITi2jT+ha1TdQ268L6G3o02m39E9lV26VB24ZumFHEuU2kWL6AKhKTeRTVBBn5lvWlb
VDSs7t6qCx2OeKSEQmKq+pJS9jJuxGPY43t6xsEs+5Yk5DJs4qAZJYdq9Eg5Qgbgqo8YGtegANzR
7NYkcQ+tATNlgGIxgCv5MiHPCOYe03/SycMgZ8gVnsSZk2mdbcQXuyn81zsJGog1U94G4rf1pnfM
SK8JadIcMk5mcYc9zg+UKOsmnsr//qPcyL+VlVHZKveDXfnDKYmaOqNORyA+MEz3KYY+YrrMRWbA
jgWTopXHcY4+MfDmoY3j2zIankXYyXNMHGPd3TXDtOX3n6PD+N8m61+7zhSDn/6Dw1CAhKUeebew
+PjaeDcdSi8L5Qv0Ds4W7OcL4216hMzScNG2dFcRm5b+BllkpHK3SIKdAcEHmMSj0zkI+6d01b9D
eRp7hHCRifar3f4aEexI7x8rsxa8917a2X5U8p/YaDliCogIjkx0at+Pw6+wpzc9pRrYTHhPIGhj
5r0QO2Tt0BxCOxaN7+BP8r+9qHdj2uVA0u+bizGSikvg/SHslzcme8ziN+d3F3+J927xqmxpknz0
ZgzCXVRE2JisovdkEWmWYtxsBnIgLdVZVeNPsPV+d6k7T17/Z8B8ly0DvVdt2sCyUR+113xBcCUJ
gl1nsRUApoFXS5nOkB/CX867rvlmfb4xzrNA0ltfyXxo64++4hprUfKSuubT3NYEkozhEnmG3LsQ
LqwfDfCAfj4HEJQELhgbsOy134PzBjxeIlfYtHgfH23QfmM5d7j20T3R8ZEOjciTTXxVDuQi6c/9
JL7Wkd1qmONYMtK/KjK7WjT/NKcFB0MCNQ3Pqwd727Me4j6Eem8LsHt6V9XISmPuN58RUMJRbe1O
tOoq9cFjwW3pm/4VrMmDb9bqAXyHX04SomWqZbEEG89j6i8YlKpvqiRMx4YXnh/jK+EhyiqwJcig
DwPvP1MfHpfFpaVLiGQVF2ut0pOrx8ekwr8qe1z5QYCmx2B2W3CGJoC74WpGfpgnXJh0G3cGvAws
y0mcrfPFGQBaUCawOGEiiPHB+EkReHX1BMnp3VfEhAdMxbAzOqkfejumuWwQJQ94lDPeyuCoRkxx
UTTxcgVdfx6xCAdiCYs0xmpem268eDN+AVzyicednfQazOBloiY3uHh43TE907A5NUvQFiGn4XkM
0i5rSDcWGJVrRNyMH5Jl9QslowGTX6tyMrItj1RaP9s1ncD0ggH17HiN49Zd2j6wu+AHabEm4UWT
OvK6GB3kyOOX49p2z2py3dmbmcjcwL45RoYb78bH0CRAHUX1byaGg4cTEBFGLGWnbZxNA9oLMn0W
9bjtxdQf60UAIljolpu1W4/Tyl6SIYSAqme8NhvsLcViGH3+4l/xsxSs10FBhXW2VJyARkVyPyW1
fZzrcUViLUxZSe8bO/8N/kN73ARTRzkib5Zg6HaqGqtTA6oKMqlCwLDJFWHHBpqiAyw+beG+HlEY
SYdengcLLjSt5aMgZDxNsOQXNc8X1zS/5UboA/BPhbtkMkmX9JYMz7gUV7f59jBFwdF2dNt167ex
pD0pbXQGCMSULVLwXQzyEJ2A5RLQ36Dg4SKuyS5c8JIJc4stVfckBP5A06UAKzuXQdxdQ+U154mD
lvD7tsfzJ6DhFZJeBRmiRpj9XYdAAPNMyVqBu8nWZ2JrmOhjTEuB2OtkSHVN/JVdVDw9+hyhQsSy
iErE3ArhtpijsNh6cldrvB6J78tz2jPQfKv88kl0bOULTiAcyslfU+yl3rmuXXy3nihZwvROi/5S
aR2iDNEXDl+qV2F1QdpUZ5CFMFMEEDnu/F3aNx+wzM+yqvyM4WzJKAG+ji7RUWJBxjxBYNIleMKy
YcES4htWbpP51TcwyiVcWJU8dl0IqFsv6245m9VGZdp4mENEFR2mKX6IpiDAwjQ+SiAOOBQ1q1pv
2vse/aiHyWW6h+oBlJWvUT4Om1eEBI95Q/lryzaTwQAGDjM3BcU/Owgr3Y5LJmr4NDIwubPpYas5
kssNS5Xwd5EGASPAFCkL9HWk737iVTmdMMPrvvv0h/e2AemWOKgyP0IIKB59QIFHHhiRr+ACIX1a
VW6RbfesD0M8NQoZfwDepPPrq+vob5KCD1G9/60iu9x7ss1ZvW7kLZzNaQJINbRzehC0IUU1T9da
w+lkyRydwUsf4Ejb3BnkcT/9qpwDuDjItGmzcHb4QI1HzylMLywvv1bUt1/A9ryha1V4ZJCfRgIu
9em55QFmi3k4OSdfhfPWE5LL4xZOZOebCD4fjKbjKG3Zo377wGHulnQGbdbZC9W/u/TLTGzMuxWp
nPXkc0LugNXtuGX1BmC677lXjOBHYRPANm+59C/Sl1/Yj0DvDhS6tx+xYcsZtQ3/lZrolmqij3it
d1pjheuQuWHQ8hdYTRXC2EujgnMTd3SfUMRsMGLmp+hnpeoiuIljC42luyQAUjG1O3/y3Mk3ocwx
pO83LI37dIBHsw7T47ziwncq8hE1hb/0GE2HKBl+cDbJH2eqtrxOll1tnShTCIdsMvBdFvgAlybg
+58K+UFb/kgwyR5WgDPNnFRPo2eWTGGoedxWg3jb3gyj4xPkXzYHtnnooOYuqUAPBcrxFDnvM0yH
4YX0SW6bxh59rCzxOHUP3QC3pquHnZgIvpvZ2j3xqYFpgBZIgo7YYSYiRLWpI3kdAp1rGu2yQeI7
LRtHT6xWGJZnPZYg1ECbVNWK58oSWJYuKCcMoyc+4cITt+x1PI9FPKXNA644vvZOOGH+gTjOwvAn
IHJD/DiPs8hBeFmA55HbD5v6GSGnAGx8ApIz+VmICCZowOjIqAy50Mc2SLbH1LL6YR5hpFEnbnXV
P8YKIXOzxginvxthsLdWkAKNBYAWgfBmG9pY7QBkObVGX+dQ1bkMF7KPZjUfeSdgH4pxe0DKVOED
kWnvJMoyeuv3FhUWgxzoOrMYmBAheIKsyYLqIJOw/qy2gRVN/6JI6/YmHhCshjOFD6kBuOOtQKuG
7wLYaXEjtveA13iKL3oJwlsPD7QwRBKYqMIrYpoEh0mElyng22lhc12uo5UHjWV/87wPqGD9gVk1
zTZzm7GDPKSeLOAShLkRoz4pM/dFMuv+GGGL/vGc99islk8yj+ceGWThDWl6RIWMHBuRLnC2fP+h
QbckHxAIPfAYCiyWJ+pfKQPEZhL2QqPVy8iQvMztegs8wwtjfFgwHaKhDTw1BqmnWIm/7QjHuk2Y
n8Xmj1fp5ih7AFqbhqHsWBVm2qrlB6v8a38KdVheqi2zkEX4M4cIAPBIHhpMoeOwqxLY8S2LL7yL
PnqSZJtt862rolL4629G6SsJlihLTP17hDFItTliWPhuEmV2wNf0ONb5vAH4U8EEAeJzbHHYTtHS
WxDWNEi6Ss2io50OiR9c0KGIijVAzJlUbckk0k0v2HK7+maf+uFaaLytIpVXxYY3gkcQljHG15o0
f6ECu/1/42KNkXeU5CGoHiOSFsaX261GYNr522tMhl+Jl0pMvMErBRjB/RgIPYpvFYtrdHn8o1Hu
vprK5CP3w+IlaOMIMykqXegGg2muyhXtzb1XxZlQ4CYss4ha/9CZ4L2IG3K2W2DeQ/k2rIp9VGmT
HMGp+cV/v52J9zquXndkgtHLoilmpHAAoOOBql7I/MbFVJ+Ukwy8Wiqw9yMyTZIOMI851e0Kk9Av
u1qe+wDgSu3UNwqJQz6DWADTR+1dz91y5j2WpQlebL211ds8s6e01+njkCKCUyGmL9kWNoQq0jrg
GYrm9oCRU19Gj7PzgBEqJTMcAwwubUSq3Fu7b445+NEL1cVfEd2LlDugiPU7ax4g64JMLchTKbGv
MUYYj6seG8EMlp33Oe6PPHniqmKPnV08uhKPFBqwsxc9IfTBNdOYwHoUv6Cx6DHAPgyXn/5WypYN
pGbiorqIJf22guyqVPHD5kHmdFibscvX5he4RyW3OwqdwwPc/egZUECIl/cMsI/uI9UmiMfoFSyq
yqWltvACqg5joA+qaSgaKMgIKVj0XVOlbYb/FHls1xU3VvwNo46dqp9UfZgmcooNGl6yQm1FBrU+
tj1WLdsD6QmHIHzlA0sQ2Jlr4kETggEI715yCAyitKafpqdxWt+MZz4XABwHyI9+p928C/X2oqAZ
TjZBrTdaF5J3yK+9rXNnIeqjrpfqKkbmgQr2q90wAqJmfXzp02tV99XORp0o+cz7YktfahOv5ehv
H2GlhoNucc+iJrj7fXqrET+cwLmDHtTiLt3YPQ89KVY09JheChn9JKnBuFttwx9rizHKYsjYz3p+
qGrlnQOXAx9q9rgLSxY0dQFc2Qc5llyXFSEmRux+p2bw32vTwXchWGBN0+1jWD35uEAJjZUoVg2X
BnSzwnf4g29RoVMOB9sM7bnd3FT0LlXIo7z2YNtkQ8TenUYLSTIHT4zF/yyg2XMtl3/RlOa9b00R
VtutIlF48ABej+vS7JlT5qyM6/JgvbRu/hf0ZnltFBToUPFidC2/tTogKNnt/ruQE8BSorqo7KJh
fZxQAtr3auyKXRMSfScobRZ1ms6HuJ1VxjZ/2CcGM/pkZfj6328nlBUQHiV9MXlJeAVZHF1rhyIb
LOfDBl8oTjTfibrbL3w49qFi907jlqKK53cLO4cwpY4TWnqnKJXnxDTvfPuB11hizwsWPTCnW3JJ
0uZuVwupgNFAjT2wr7Znu5Zuv1XPfcA9IFQqkFLIlbavVEZ6tzUxDKUNKzrQFrNva8+cyTwVQ/ta
GcP+kspbsnpqvKcEPsLeQFYOSiRHNiuLTjYJy2rUXWaTCJZ0vfFSDog5YYym+WJ6VUZwF5Gwwcsj
qXflLTGwsAN91ioZL8vY4dkPDoPAT/KHaJ9wb8ereW+Ez25kHYMs4UhZFg+EYABT/xoEFJogxaPm
S7mLBx1hI/UMIOm53dU/3TmcrmhPKU1g0EcB+AhGAPvPQ+lko3Jr5SMz6XAbWPWF9j90ofY3bB8m
LI1HbW4GyMTa4kwB9GvBYfwcaQC154NJxkgppSnDwSMPK+HBA8tmMiX3JYbPIKsajd2R/OtW19/i
iJ4Z03S/GCOvrRmPI60/zYfxZ3nsoUEQ6l/MEv5tuDE72zgMR2oXzV37xVV1t6RBrodQ6GQbeU9s
0B/XtA7wkWD84MDbU29nP09Q5yqHaPYzPgt3S/Hg7FK8CNjvUX1Ble4WlMyF8jFeNCq7jPkPioN/
GnHawsyism+IOcdRUD+1lD3/bA4Nb/lvKtPSorhx6QMwCRbqv7HoU2rmdZewH6Z9EHG3R1T62LT9
cPv/L7ytvqbFtIduxQIC62PF64zOHevxwWiAAn3PK9AWroL2DMA1eRSZVlC9UFXbmwMikUPdE7iK
AiO09vQ+xhmm2brVf4chjFGK1MujWoYy2er+3tvhpbPtq2p8dQ7ZKu4bhbxCbpCFmi+PUiIrSQlg
U4KII6mD+tqI8LDM8kx7ZGADT0L0tYL1ph4AgpnjMs1PQz/DcOmQcBMPsokaCo4JqyWKYh90gB/a
CVSUHIGYqk9JH487Xg/fIZkfetBF+4CzXbT18c51/AnTKVmmuhgQccHm+F2t4x3t+zcPT9zR4hCK
rIF8nsMEpy4I+FFaVMmlLywAuR1pzXOg3C9ru/a5olJf1qF7SDxMhYlxCHhZQ5CYFjjh9VqDdbjU
wEbQBxcFMqXc/XCzOKSdI72Ve0I4QLVuGHKBhD2R8X2AJ2TWMhjACC20CDrmriNvPno4kHYkIgcB
BbumCr46F8krXmqgWzAi+mqA4JDpkMc8xWEJEXQIlte6Jlhj6R3/u4LkOPjxIZrkUkJHmowt0U77
zeMaS3B7Igigv+fjOv7SKA6VQDagZ1CVAWt2diEmDd7MOCuh3bUtOs8SbTdUEFFBAHf5ubRrcq+X
8FlwnNgRJ0M++rRBtMAIvpT6ZiBtzxA0f1Qk6KVvQ7drUOwr1CjD0zSta1F1TJc8mqbSDdY7tCHs
APTsxXPl6myOo/qKOnN/on34ONtGvzqO2AxPSXyvakiapaUVLAb4A6iMdIiSr1Nku0z48woKhvwL
E4NeoxmXPI4c3TduU8UCECVrEF+oxZ3Re3lWOD8td1GLWgWpCi/u+edIoLi0Fxx8HUGTUSSolbcK
0NfkSWsMdWviLnNc45lsLy5sX1NMowjflsPG088fpGoDlAbPxbDbPD0yMv1GeH+e0HlFhlJCYwdI
BtOfokGADTuqDQdumE/rwMp5jH9jy/8yOC7gLCwOQVFuT4DxPqFEnMKavahA4WaJR270+4RzYArH
on/gtwHPtfQPVrbTPG6l83G71PMam29n4UZAyWZyib1iSIb1qpPuWEdK32svj4aGfi01L6t2UA/o
W/4Gs0vzakrYIYhHuBoNfFqvQgat5lvkUobtdKzuabjlLZof500CLemE8Xbo1E5HMIjyHK3dG+k3
QJ/Jwl6XrsV7Zf3xXeGIDXhlrb+TXIHLEKjnZR3zcWF4JE4Y86rChfPeYej0fDUVOGoD4WqIFMbG
vSzjzqQId8mYg73rkk7c4tk+eW4Y9tPI46zzBFreDR6wLSC/aQfnpPNBmVcJsK6kHTA/i89mqn4n
8buq2zizVbgcyYpDWfzlp/YS05va8HN5ty4FHqkfegkNxHEqZ/rP+/FLF1n/GzCUIjlAtAicARsD
ueNsOOCUCX1cWu5li0ve8CQlOU41f0k2j2cDR3QWKXTWoU4ysibLuaHr54LJY1YSgD9fabaG4Sdb
wJx5jRoPNK0faLB9qMn8xUXCHcwRPMA842gbR+Hr6Il7iucaLCK0N64jtT7O4DAD1Lnn5T+PO7Q8
wOFlRidQoB6KU0OQYuRbXT9zHs4PbbO+Os+7eGBqSCuWPJIN3Ye9BaU6hNnEGmTxdOl3KJWVy/Y8
Eukfgnp+hjX8FRiURn2Le4IMiqb4sgAqQRN2SBr67YH7VRHjvAd4CwSZ07xBGrnGf8ZZBmBdf5x8
EqMtzvn2y0NBnP8gXLbeWU3sjddXMsUCFEvP93XjdmxLXslUhUc3Tw/1FhwXx2Ap1NVpkczHWQQR
tgY0/jKEelNuJcpb4Kexp6/NAPrvhwQ2oOAbdemrQOw71Ikpqj33D9ohYFKbbgvDXLCnYbSLMNjl
GNH/bMAtdqi8/2vI8iw9PO5VP/7BPFn8j6UzW24bWbboFyEC8/BKgjOpWZblF4Rs2RirUBgKQOHr
72Kf+9COjo5w2yKBqsyde680gk7RVLguKoY/SvbnISxucxn1Z9fu/mHUHI+OHKZz18T40HV0aMdw
vQbOGG51Hod4vdvyWgnP4OFxrJ3x2/UYyEABg6nWR1mkhWWeaiXUFeTLU+vo8uiL3D3FnUprSYZg
sGamdkVS7xrKm/06ZsV+yeevuCzxRRTmTzfi5XTvXkx3HB2kiuVUFspibG8/gm+wn/WPpjZ/GbSS
mmrGhISsd0R+bw9d4DNt9ky9U5S8XrvEuxkZz3fUeEKo8i68x9VOl6bcmD7kRuO6hA7QUaM73nGg
lYc1NXRpeR8cgjS5zY69pu5d3suKc7kiJ/hlUx2Y9ihQEtZ1LeaT1VFDoRddM1HxpuaUgTwZPZXs
ZTAW98NU7YXsHKrB6oSx/hVJJjvWI+ehRq5RLYPbAvuBz1iK4Zt18xfYQmNMmF+Par61WEjzevro
1mLZ9OVEDtTu02Bdw02bxOhkXXRSZEFSGxTHAlQnJBK6q9pgXxacblw+mvaaNyv0os8S1WQ/TYXE
0JhOjAHTXNpz2t+n6c3yD6etu1fC/aBiellrpl5cm55V/Oj9lnHIxJ2inGhfgOYArGUupqWqjUjW
rVkAFAoRZ8mzfNfFY7O3Lr1x1EE0+q1ayYYUAS1GS+1Y1+vrr9UJUmeU72tkTlIxUmEUe6hrajoP
tkJaDdaytbL+YDX9X8srrdTyk4NRzsHOib0l65nOb9v7xbP55drtlJJ9m8m8FZexUs2+IAKywXu3
XPNspXGcF3FstWoBLgWPTq+js6iiX1WrdhqQy5NZ4nPvN2ZXhl55CDtT7YN2kqkTt1Zq/NU5QIXi
2iN5dLZbcXHDNTrz2STbaNLeFgdfeQiEfvJEHZwD4UrSP+oURubS9tgnlkJfmpG5RN2MO5wKv0Os
A8+tNzPY9g6BF1/VQgaPMwuJEN+LkdY5kXoX+Ms3Qeid21lvUswvxh1yTDwkTe2KBHj9XtnTm1DA
aoR1Hw03u6X0wanIZTglTfEZrVBomh91rt4GmzSF47/Szp0tSf+yys1omY+2D6/Kh6kRefwFso9B
6rfVcywue54ELoVvu8uuYeD+iCJ8dWpQAadzWezLSJzXBPP5wCtyzHsX7AkBhhcN3OvoOhL7UTUg
g/jdKVCuxQQeybhjgGk3S3eMW2fXjp0mNm7J4xrKtwV9cSn4v1fCaVO3BfIj1pcYS+tQq1c/Ms9N
jNadTYQaK/NCRP1Dhf0VX5ra6ilGXwwQ5QoDuGrMThiqCZtX57oIfofamSlLJUqJP7mpzDpr25D8
uRnNe6kY3syEJEsmUxvf737pqHuNKk2V6+IOQXlMnPnbjuTrgFW6ioNDhPK0GayadDXZNHeJn4e6
wxB0lq4n0sDCvz/Eu6iwXMo58uhF78htrZXeBs38SPH6UrvlL99nksVzcFBRdAEswyiN7H4Eb24p
KheBF5OjpFkuhTl2YYyJwnVg7CQ7HLkfQh46WprjYDOfEASCkV+xkgV335+ZIHfYeqPtvDyBMS+3
/RTXaR/3aD04nDAimnbvD9kWKEPZYEqowUKBCbOrG0GM6hau8k+cnarGRc7x0DX9JufdxsQs1Y9l
jE6Ov2JBhqSVLT5hbgqgQeK71xSjLi0zhIu9kmI7BkzWZP3oav+uUT1PmCoAGZGLZka1qeIz7exh
8i3Ee/uLCczF0fI8e69ixo1bFsi1S5PssZc2qS+ym7sY98Fuh1Nek92PG2vf9/PX4kcvfYTJrx+Y
qsK4kFSohLpMN23N2DSn3GTXbkSXzueV26/gkDXVg+S3T5FP6TDjMUUTyTF+Xdu1hW3RAmsqeQYx
Av0YyvZ8/ycr/Hxr/2fAsHDguXdn31C+Yyfgel6CX8vk/I2cRjDMUZ800NzTGCZ9Ktv9bLBJdBXf
PMZVAtYktE2Q47nN1C72RXJoCgwVzJhRgpNxO3cD7cF+XvQds9Sd8yWPj+2cv+haUC9ljKZc3d9E
7f9dwPVspPFOGpPTYGRxWLr6E3M0Z7P5nvLmt/YLjNoD6LK4erCxqo+UK6azTrlYnzJZ99uuDt46
0sJ5Rn4QB1YjsZZJv8MtHv5qOx6rGYfCNiqqzyqQ+X4KAaGowDuMI6dp06h3XIYIeoDUNsNCBxYm
8ksvfYekSHabwac61BNme+Z6GP48QhqYqCj3OA3nKky2Y+Gk6wSrK8xrHlomkwCymGGXLTiLZjzN
ayE3hVovazZS6Vh/fSxD23Z0zrOcs2Nu4Xhs8/ajn4Lu4Ni0Jvle6UjtsjjxqEnCi9sKa+/bpBWS
RYL5okSlytmGYUA6Msl+tLDhwE6QloITqavQSUVY7IalFRsXveggngNrERdPhGeYIg9uXobHuQtD
rCMWE927IRNReI8Po/bM3UQbk2rEFNhBudGeqI5oFCevz8d0gPYVtwLGUonGXYimTK02OUF3YkQV
tLdqxfi1ZD/me7SidbEXmGJ5dCsaLLf0n+2oPNvZ/fCpcf0lNDpl8kjUDQsYHeqmzehzOp5BZBJM
z4JQjxSYwZYVAOBaIrsOif3tFyU4NvlZe9F3ETPxS94lFLMunpDd8AqA5mi3EJYkYdUiv8SW/wvw
Jk2yR+03os11Tf87XGDLKbfcq47HPCuL78Fd/wkxvUDYaouWyjtqtiMfqprbbKOhKWLf/laQaSoa
hrsCJHq7TWWLudERwTOiFF+LSW4LaMApcObb5OGLovtJcvzhHLTpGFRygySOIbvYmpY8keVHHI8T
9hweH5ojs61Dfgpzn5jdCXjRVOMR8qXZd8DvtnkH0SmLGC1pTvUa8WVfI8p1VIqdLBHDC5lWdhCm
Hu5U+iKm/ogM/WZuXlpHTkesxzeZx5CHRriJc2MfQpiXUYeFqQn5iuK7W2bNMWau/1Ag36sJI67v
TNwgVhJsonmKtpE/HY023baYphYxBRuimzNSskAXVUzGtpjS9Ib/REZG/6x7X6Su+uR+CvE5YkN3
+54S1dG3uucBDDLs6SSl6OKsdd7ZLaw5E/TbdbVGnuSVt/iaN8uY2jFmJqhvG1IFhKvlSuIgcJ9A
G/0QU/AZjcBjgizwcds7Gzzk9W5Qt7DrbmXk/Pb9VaWRQr5gZPoU2nNz6UX+7q2/cl7uuTYcaA23
uPFQPibPepfuGeftvO1ye+ZK7g8r490UoqC71ZH7l4Q1IBxLn9ZI/21JYR0MV09IObQRhnISAmYN
HsGeEgXEJx3KXp6ztxwUx46eysNhLs6CJDEG3fifkyXPXiOAMTXrqRxdzmXPGzYi/ArtfnjGjLQH
oHkc7ie8IKJhAm52zJv13s2qJ38cJK4yR+zm6TKM/QtbjuKj6qcL/SiHYoFLP7Ls/ZwH1a62atg9
bxa0PCWpgLpofO1Vjrc6QoEpS5lhxu+pMqYy7Yub6q2cueJ9jCnoReOwvlazPZ2XERfeXM9w9nDm
px6iZGtHX6FJwkdHCMbRNJ4lMZTcCT6F5DjSuUPWNvnreCXF3eQ/RP743PyeLee7GxNCUpyZYWz9
wTX4sHhBR+ARb4jljd92bBqqq+YtKv3ugNf8kpc8FWUwEdDhPtmsQfRZgWrYhI7Odpnyx71EB1rb
4KcZcWW6bsFfj2sOaBQ0MdcrDB5vTLil8H/ZGTVBFuSfNl1ybi3LsbOfWuGegP8B7/Lrva550qqG
AWyl6Ih6wt6kebDr912OK96eUodOt1IiOOrM+QNEFZP+yMxW6LSMsdqYGXAJzVOU+g1i/H0oSL7V
nXkf7DEIN0U0WYBNvPUUHQIO+03eUJhALfnh5sE/nQxi384PRa9+DDl5pXIi4Z7zQmQRJVZEFE/n
qDZqbd+hiSXnbFQ75hYZTovoZ+QXxabr7+pPtR2q9SkaPd4BCIIPiTv3OK2D3eA3es+PvDPzQlR0
TQ7IJ+Op5ey8tJH71JTckjoDoMFEJd9NJWa4zEFozExL3NvFXhd99TPYvyGKj/ZKz7eODf7vkDSY
0sRHTKL2Vrh+9c10ssWUpa5zf4NjHkrX6FP7Vhn8iKWT59cmB5gc5OhkcBA21RowRg3VLTBSA4oh
xeE64+tQoIr6FX8FmgdsldR3cBnWVfs7Zkm0d9i6+ViJNTcB8SlPvHaltzBPtxBTkXGqYuSPJJXF
l4AtKqLKZe7yLCE0H3PZXYgj/cq7bDx1bsvXofhUQPAxEJq6xtriNcDw/O4XNlAGsehNWyznpR2e
EuIuaS1ILRRk0tdqXE91iXpmXDJ6eT7vrLDOtm7k7OQ8mYe1pka1aAaXb70mGcqEpGpLggkLOaTQ
le8Os6YmMltMcN4Cwtv3obu530p82yeTFYhu9XNm/+nhpB7A2ZQ7XVc/YdJYqJnefOwYfd8aWRly
QSRJWkSmvQei9TWEobA0XfPQU3YpvLsn1WRYFyT9hsKQvMjJZU+1Y3gwYNM6Aa58wh/wS5t873S6
Ozlt9i9gZ8mrRzFnra/NIOxX8cH0ZnlCzoV1CL8Mc++6D1zpv+qov3s1suJvRBChLd/GsCEENtbh
MQHZOQtU8AF6SIrjGKjxmBOicUuYSTAA3pdh52ABeNMEQR7zeHlynNwGul3rcx3Uf93WgwRc4CwY
AgdDUs0YH68TqUUAIi93E4bj9Uc5R4+z7Ie9yPNpFxTiC1iBS05LQ/fddG44Ejyd+0tdLXxJBOe3
XZxFj3ECLKGDDZHBmnsKNPeDJuJy0CXzb0RidP1Id8ckN99WNdTnqLK2g4z8V9WEG2ImByfEnN0X
oCorF5eKp22zGwJ1yuJp3S8J8AdGUvWu0hU8ad85ZiVTuUkH7n4e6IaLEOKi6fU1M8R4HE0IHXvo
cvH7uNnNg7g5LZKJtyQWjhuYdLXNZcSwHTj2EqsN3mHvz2Kbo9AEhNrCdQ8Fru/tmifuq7DsYpet
BK8x8aDFopkdQTYTIPH78TkyCy7LrgvgWFDQ4phjfh/PuxXT7IY7OrxVwwspYYqRfJyuAcLGZrFq
rJUeRoOuFFY6910a05U+la6omBw86lHbaV9SvzrEcEme2bvYmK9CJ1zR2Fq7BguVEVs5QFBtmvZV
j9TD/Rr8GSyKaSGIg07evnXnHyiKR1X494Q1lAwlFgnI1aj7ECc/2CcL7ePclfGRgQ3R0vl+GDjQ
uwbuDgda6N6UbnVc3DewKj5hZzwi7tou13mGBDwt9J0MZjaF05U//Xub7Gd9akXl9Lpw5G0YesWX
dYbbCHUBTCOhDWvNOdcagBBN9FzmNn2US6IzcR5pKKONWg0jBsIiXcfFpZTL0zc6n5xUcl/46l1X
XnfpIxi5KAOD5wSX1i2OebDcp0zxU08PeXAH5z2bPlwLb3HmzoRPRH8s5m+H+3Q8zs5ER0bAq/Uu
ItHeWdCEpxpDAMh2JJoYxyDyFf4JEf6ZlKTmJ5ONSIe9i7HHOwbn4kjQnVRgRa26lt4pmWzETTGd
29ESOw6acFDotfHwWvXxHwf3AAzXi5953VnPKJrE1hDiad0ytJysbnG77GtZ3VN4E/RCTLow+BiV
W7j1MGZUe/T5q22RbhZdvXJZVMyWGZkwZ7qhxtRny4GpJ5tlNwzlM4m4eh/qGSzJIHYWQ0Bqq24b
GwVlsTbbkvMJD6/8GOa8Ofq9+9OuGT876NId3knSJuJSWwV1VtBMKcQJvPpZsMshlOJh5cPzXDJl
dRZ9eTLbWWU1HNxVeOjmtg2ZdO5PYuReBZrdIhD708sim6dxfOlWv/ozj9Xb4HKvK8/GRExSWObT
HaDSbQpL7QWDoQ1MpPHAvMs5Ux/RHRBoHReL7HY/1gcmcD0sad9cfKL7h7mzGHQtAryfiy5pd7N/
K3RpbTWA/60I5i8f+RlIB6DFVkQZmhBwfqdvxK4TwXuWDOYNjVCfpDOQ8zd4VD3yqgi4njlbLn0P
XXq/GcJguFgq5whRfvmcFHGatAZfSb5au6Sd/B90h69OkZwqJ7RfEo3jE1ThiRImuGlC6/RZPDEl
3zjpiabeuY2zvNRx/ifpHsoljB8mn2Gbm/Ryp7MCVEpgM5PgRT0oC3eYRyLnVCLkVPePa4ppzuLZ
DEzZFvx2ypCmmaJ1U1cF2VYata2F6gErrkHcxG/vYCZ+7SvAC1j3Rlva7/GEgb6/T48hhTyMgX6Q
UOoA9mRyZ0XtL474/obIe3daH/O585jm9shvmiH/NQrE8LoUNHTrFDVw78zdlwA4HKHaHDAatGkz
IZAPMZi41q6a1ykqB6ZlzovXBA2z9JpRk3LkZSzG9UjbEMbe8kYF+xhnfwOYEic5DOuD6Sd54NZU
/3tKAuPdPDyMJ6egf0jM+iggraRSQpSY11wxKIWGD1fkdfaIJE/DVgeTvWt1NF0MputdFVWMi+Jo
3gdD/jiN+IxEPFgQg5V1Vhk8cT2Pb4un9+EygBwul3QJk/esW10I1znlSVEO1yEP3mrVXqOyjp6Q
K9DBifsWsLNTncDkGPjxtYNNDIf7shNwUbYgyQcYdNPfrNgtvCZne/GTs/IK6qsiuzlzSzXTTwD4
mvwKuJ3EUkG/l1t9SfzNep/GubvR7sm0SEaXIbJ6mys/OzNRTF0mT2eXZLB355VU0K6RZJmRDysy
fRXrs9Ux2EdGVEVPM9YQM2tjTPddlO0t5bi4LiRAKOnFyK/VswagCF9ydOlDip4qIcwAuxOv03q9
DO1n5ybzl9XvKfXJLAOcOCcdrc44BRbc36RMFwknz8He9LAi6i4LaJDF906+mjc1r9yZsN4Tb1xz
AMf7nsWLfrQHaj01zxDQR93vpUHEKonsbUnyPusxrvdTQQxkcoxIfcfHpxxYFO92sV5l+Za1dnYF
p2RdvYCQpknEN7RQ/0l7+AVjmLDtRM2AlFQR0yk1ztV4a9nBm4RWO2CTSlnw8Y0nkLs7yMHEkmfb
BOZvhxhb9AsiUounJou4FfBfnmiffWQW/wDB5FBlwLo1wz5YWstHl8xQI+vh13D31/R2hHzJ+Ou/
/+vYLzA8beajKhto2sMvf5x+oQPXaX23Q9o6sMkA8Vrrzm84xr7JLy4/eyd+KWmdTUeAI2CCJuu6
ORLvO5aTNSCwQOWZWm46l1KOcPMQV8yGYjQSUZFrwGyn8HMogmINIw63sBgO0hv1fTvtjGdOHQ78
HWfOBpT1qXSKZu8MP7mUy5PLQOKxowARrv+RtTtMhy6uStM9hmr+8gJEqQ4tJ8tGfj/ugMiE2N4z
2eNHZidCg2v3N3m3U6Vb+9ROQ3LQbnxRg1w+Cgk7Xw/6jT9YPQyhJw6JKs1lNp9M9Jfz3NzPNHCd
dSDKV+tOiSIT3m4m7bPIwbrf0w2YIdeqMeF15OsscZiaodwXdqoK6ezqMkN1Ef2D3cNDsO3f+PMI
5ffhrzpZIfw4XBm4LvUh778D3MUQu09KJ/0PFS2ACsJLiOlvM7t9s4OWXk/tW54s0N8hRDAp7i9w
ws4KPuJ5tfIflu7qS8G/bYQaSAXrSrz3kXcJ/ZEZV+Rcht5KXuZM8IrADGHcqK9R1EMyUPAsfcu9
gN4ZXiWH/Ogn1pMuaGgZVtVhMV27mppNoPXnYvFILTC5Zar3JRIKs5gdiNthIMlnA5GoovsxM85k
mavuIZ5cylHMjWkQVjdP+Mtt0sXfqsinUzR0GYVj93u+AzUxu4qbKSQlSEn6diS4cyZAC1PyHt0N
hVftKe6am5OXRKeqmMy61+QnHzc0c+H8hpfduraom8ohLdwEg/NQCZLHgSj87cR6kkNOP32VM3/X
2vOfDbsWnry6OGBspiiMpu8RnjGPQydfYRsFByYO1nGdgeotExlwgTK6JHkD4R13Dkxzqq4yO8Wi
jra9wCVV4uI9tbbagewpfvtxnxHUGv8lK5ZSPYTZKbMcPIlJdQ2Tbyt3m+uE9HHTnf7/X0gvbINl
EedgcqNLj5R7dDv3yvHqgQRvUXHlnVbVB4C0rO6jZNptzTAhiH/ld5verS93LqHkP/yJEKdI9dd1
UD7VCSU+COoDzG6JwQulXmG6ikxrX2pPYW3sacKiDCh1hDr0RrpbTiiZqsFJE5vEQzLs2SoRq/rg
/Ckdf9jbnbZ/jsLGud7UHE5gQ0jqD8e6HwOYWsXBx9GFwYD9NOSGGI91KjpxIvwgDPbJIMog8EtI
+/GCYdfordFutmFLyfjsLhSalcP0Gf+jYmGL/B1jUdd6lo9dEFU7VwLZdxXsO6blZAHU0YGd1JTN
gLhkiOgvzqssW5vT0kWddsAYJqhvfP4RMlHNH5qPNIP2Sn8cU7tZlj0eJhmziia8Wz3R/py1xVZU
jedeFRXWkKbEzIkdiHROfKgmeLmwwg6eNLzgIi3rHYZEK52mhRDWPQztlfWh+a2xFR5rt8LikK8c
pzYgns08MAycC86l0fHg0pgCF3g3m9PEUPBsFw8r0b794nrTJrrvQQocFveM8Z3WowBIeZn9v19y
6Tv7bCzIzHAsbEUNQsKWzKCs+E4Liok89ev36GbL2zKaE0sqnIdBkoOntKu6JjxnivegBr+Whhjp
9nwcZuuqFwNd5pqDcXv2S7FAxcx3cu0X3AgrcaH8zvtJ1O9VoXJywAXb5sPKA2JBPfk9u3TMxdbu
a8uBsiWBk22nvPxuSapsoySzTivBwi0ik30DskGKUffvXuR+zNp3iMVCvAlImJvOWS9edreXDZV8
1Dy9yOLT9IBWWEFcE90+GsZ562tVP/333/77N7TZcykneTXjAFanSnI2dag7R6ZjK4oi01WBwsBZ
t1s8wE2MBudnJwyibTb2hn4ONhY5S+Jjqr0YmESB142XsRwvmc0gJx9zB+mVKQb9jlka/bwybHK1
XW7glhKQkHnzSCK+fqz97GN2FPrlOA1XUEtPrTTTkZjnfPDWBV0H+jKTe/VeeM47yw+W56nJ33sZ
LORQcwTI41RO6oEXe/xchujB1L9YT5Zfk2l5ohPF6do2u3wyEiOdmYklBsHVrQr72ujsvYd49kIR
479wSExbSdodyfI+dxIAjjqbhSCh6P/EWhJ0E+VXa2CEFC15XOk6LjpJX3wM9nfQieKW5YQ/okBx
JrPHo3KmH00Sf2Qe5kw+iZeVeNmmCqkS+8lqdxSPP309V2ALWGgD/sUAMA6Xp74MksdWVesWPMIJ
0dy//PfLosdp69PmXoZwSDBbER1cU1pq0FM5vU6wtJrNAabZ6xiig0ioGGc600fIDeNJERNPm957
je0oeIcLfCXGT6IrtDA4BeTfAKbsh3zGyx+hGQDA2yuza8jPHkt7/MmYjYauroFHqW1V527agVQq
BjJyNAey+KmrybqE4zGpWWzGlpFnYtMVeudDnFRvWJvxN3ItSA9gIxdk5Q5X16vdC2a7X6HwY6yk
zW2qQgye4004eOZUyMAqPNfQvb7a2t83rGfpPMz5ay6YddvfYGZ+Bz12aStDDRkZ+1yHk2B7xc6J
wbWOd8mLqavgOKJGLthl84inLNvPKNsb7NgQCFyZki3wUpfFQpd2zVSaFf0nvXb5NIx0k9B2fsf1
7F+CyXDNjfMZYKreSs0dOy2ax0ifPB02P6oEobnyk/lXM7afqMabYBHOOcpEdJyW8KVofPNdILOt
lh6PZHiz7VKOBVHbzsMPlODH1c4v1NzoqSrVA6FU8gitrx/5HmpElkamQbzQAPfxkjpJu2x9bAO7
xWkPKIrOb/olNE7uxsdeZN11dO+b4kafMebkB7c8PGQPi177TxETmkuQlTkRmEIWdf97zc16Wwrr
jXKSKgHf5Uvm+YRvhnxIEVhZa4NJ5tEaAEFGJpY31yJE1ZV1tx+wYaazMxxUDJ0wyJcT5lw6lAmL
7igX9mlAqkm5XljwMA8xXkfMjGFvnYkbubtlyK4mX9djPYXrmVQO8JMqUkdjxeUVPtJjLNr9SMHz
revo9xgAJsAGGqRRgqtzQo7bhd949FiaVAZbMXjWE+64V1Ev3o4miljdXJ47lAQMYmTTNLsfdllH
01yx5eTcN+rL9QGh4jcktetcdCubV6t67bOxfBicAeYZ6yJ2bJ2667L9W8MVLRYgIqV3//H/zGs9
kJbqhk0b8DayfLDYxOK49OPXnHQfBn5JSDCnnf75PhjKwbSobbA3GL7BR+elfrmf2Mw+SY3BhTJb
rv//OuH4BEDLjOFzYs32xZ6xTyUT8/iyTdwneOYRrNHnQSVnI1FHJ+6iTycxW4Bo+ZW9WYqSD/Om
iqr20pLC2LBj4I0POHzkbliIGw3FcR7LMgUjQt6nA7efdOJtEXwmsiqv8QgJdkxqJh6rOMbzSlgK
/LsGK+fUo/O61kiNZsXi7STjB7HUU4fgnc9y/F+hJoyor8HwFDdQ+8o4WHB+que2l35q4mB+Kwu+
mp5ndpdIGImMBCkG2jC7GAHqc5QM40S1LPsCZ/MeobIjtp5jvU5mdxeWxMEHKcuDMz4MtQUBdhWa
GzEsz7ko/tTz2XWDYcuZjaM65Jkaw/NClD+lt2Hdom+rc4dMWHX8Vse+L/qi/UmdsItJhGA+6gvC
BGUHPcWbH2Sf0NvkJFzZdLZxeywz65Cv1x4Un3gZK7wVShILlRkm5Qk3/NITonQTyPiSBgylLy85
1gr6ZI7Epe4tanwyenwZP2u8274XAbkoi+iMevxeD3H3iiOMwsFk7D3ULG4JpvDMihp4PeGjWTyc
YZX1DAC2OOTEkqm15HKmLjiyqMk5qIogD1UF2jRLwi6r1VzcBCJCh51sO2ahPDpzUp27yhYHPDgQ
JnrrNEVk26TU+0DW+Snw8veiaeAFIp+nCrcee0uca+AGK7AbWrYy8POD0xkODfp9FXbXphdnS+Fh
NBbT6DDRL3Zc7szqJdeyjWoUKil4gfqTW63LyR8s7ENrLvdjprtNFbCdss8BPcn6CTyeeE6m7k6Z
q6O9buavYNLhU5GbGG2Gl67vLPYt8Ui8OcGEGbfDJt+VDWB/lUcb8qOkyMpx2Xhj7RzxSONtCfO7
Cq+GLckVSnEmwDsRDD3z5g50RY6vZbY6EClNb3+p6ca+sYei+jEWOK8Gz37uyfKzXFHPeziiQb8j
7xSfjfjrC3z1cZwYCHXzwEBq/rVQG9SYWmHvb9mJ+kGjqk5eraztFOuDmoBlDsTFJGQ1oVjk0TET
AGMyR+lca3MKg+QolNOc7OgnQgtX6JzsiSwxFxXiZLvlnxpfy6B6QP9jUb0KPjlAHNUDizakGqIb
FJyn6e5o9KbRPdkAPpTreIjaIP9M4WbnpcsetEDr7Ji9EJdwcS5QdNlco7eggFfeDH90hQmetViM
7Vp6SuauRcdwU8x1fwXC7DO9T9x9C/v4KemVA2Gh27Y0l8es0F7qY3kJSLKfFGY/nPNkCSwfIOGU
9fEuibpsL4ueY8QmD5/YxA56llclgGdKwv+RHLFq9rDaVjKBG0tAeMCp8KnGbMuYOt5VrMHY5kFt
noYo2sZJlD+5i1BpwdQX/bvcu52Z37IcGqWM3T+egZNBNB/aZljvW1ZsEH0SZRoNBlRmPQQ/WznL
89r5/zCpOXugrPgKY9v+mRCMSsNmGE5evFymMaxekLdeo4ZkuynaNiWeOh5LpzlmdmY/rSxsD60x
O4RjH5xI9rDIaEFolKJ+s4dX3nbnGHX4UMFPb5cim34a7eCryx0CsN6kd3MVlB++fcBwup7mofwJ
g/zIeiZ4c6o7EE3DYRcXa9rczYM1Pjxy40XHZN3h+9p6In+p2Ly2WZkyhuMuJMBfJRbrW0MMOWBe
83TE3w+kqq0pXRj44AecBXB48HgIzn2fWJuBPT7bynJe7TgrLwmLffipEVSbDi+B3Vx8A4Gz8BKC
NSXYuHGhBlT1gzeL9xkLFIsIqd7n7OfAlqy0HuqdfX9f/o+5M9mRHNey7RfpQhLVTmpgbmbyvos+
JkJEZoT6jur19W9Z3vdQHrwuE8oGDzVJBBwJ0tgckiL32QuwCO9k6fdBL7WdZSekesi/GtP0DnrC
jWDTxMc+RTqUwbO4cjGw2nObWeKTyq/HaOQTKcDI/JYEGk3CecSvumdhh5/1OJxQeMEUHGzzgJn7
gfsf7Yjqoz56hn0E4gm0spOYpacSB2HrQxVKMiwjeLfT6T+WTGvu08jQbljtHn2e6AKnl7+1cu7u
PMnmnbXmPWSpH3GTksa99E2A6OZLZmAbFuUhDidt+TCeiIpmHGqHvuBeyTfnR9k78si29GEuO7Ie
K+b6GM+3ueQLnzyI+6ktPmt1AixzjoIo52ELxxbuemLtUwt0hCs7clhwPcJ3MdGhFep5/Vy5glDM
gdFNAjZnbrogVTL3KdJtexeTp7bjroIP+brzeJv5mfZe99y1XBB0FJgZiDd2JEQdtCHETS2/92XT
BU0IZVYuTXHr9da3XNTxPSZkH9xaoHlPhw8klf5VEj/6JCRk0etENuimdZQkp9zpkdcUbgZJGJPY
uiGxth6XBjPxf/41JXf/f2kjb2Ej/xX8qh5/FL/a/z1Ikr8qQHRyfv0VJVX5/3Ds/3BFDDgg60CS
m/Lv5Md//P//ppD47r8s3TAM2zJcVizrv+nhjvcvk2MNFo3QPwT/hE9SVv/mh7uwRjzDcj3PMzxh
+2C9/y+GxPmX6+iW8D3XdC3D8X3zf4QhgTHy31BJzaQKKnEo5A/2yFAnhiErY7xuYxKlUebWdzqO
fqQZkYr/piveIZ2cCOTvVXEiS78hk0d9k6SV5U7XZp+ke1x0sh1+x8X+fOmgWt4t/QT4flN673Hz
1BvZiPFK2b2IvrC/pXAQyc0Mp+uLqlAZ4Vhf4XPkpIhaLFJUM5BGczBjMsHxK12Gr+crWeklT+Vr
t7zOIbmmkrgi/cPCwxLzO87GW61YqwCyztuOqiV257ojZr4zSozKECkkHPudLPo3iIiIfR9os1a+
QrHxzWSAKz2RyGjHCJGWZZ6/xKYzPZ7vn9PPfGcWeafxfzPOqauBmcL27CCRy0e3LbIkg41Utt8H
CUWGh6gxlFcdh8n46nyNKzPLOzX0TY1+sWRen4HALuRgpE9mrjczpj6nenlydeXN+WrW+o0F5m01
raMztaLSOcTccFjkai+Yw8TgcL6fL3+t45QI57tcr1N/dg49/oQPDuad3msH/nG+n+GuT1yNLY5E
O9rUr+crXOk3R5nJTTU0oZgKL6jNbPmYwRZ6ajDOfG7TKn46X8VanylLSu3p9eCe2jTkvjvdVnGP
hAwnmzg5nK/gNGnfm23KquIly0gelbAPXk4K/CdeAgTwCx3wL9BEwVeCw6OAnU8fzldnnMp9p75/
mL9v5hrI1Taz2xlXYiRiCEtMLxDca1ydrDq0bz0uP3xFWagkd4A4tHvSaHkzusLDHDPd8z9hbdSU
5WHMJs8YdWgcZNvjDGOQI3vH6yuTJbO9bNqIqZWBc5RFAjJ1jc1R7QWSq7cbrVj0Jz9COrKxBq0M
m6tMvTyaiyG3uY4YPdO+ErL6HQ88yeokwYxT9HC+p1ba4Co9hZLNGb25s0Fltu7XSEqXh189vz5f
+loTlB7KvRR/HZ7GSIdIkl9k7GB21SLV1wVO4zurQ49/vqLVOXeaCW/mXKWNNhl/4EW1iMSFcHLw
Z+rcKz6/8TP1zRp1L4SpHA8dFMXjp4y8kvM1r3Xg6e9vKpZgpFCh8YLRVTyVkacDxmJf2+SeXFiB
sqSaU2QgfEmdw4kChHFqluHgO/H0HV5YgbKmkkIH67OFAFZWs3tyYSPT+4Orcfu7EScri7arLHCt
p/f6ONmsAm5oBdxBdrg0DXE2o0LgC0kbpxh4xiI2qlsbEWW587nJxxxuxpFE85biOEoD14gpKaoh
OD/ka6uLwiwXVhXynqe5JD71ZnddOlWpH5bSQF9XJx34hfPVrLTDUad0mMxAThcn6N3GBBuSTtY3
oOj14Xzxa604Vftm4vawRFwPlh/aCHa2KeOSiZ2VFPvE6OvLhsJR5m6f8Bybz6kXWO2QJYccxwlu
AvSZb+3LGqHM3czXcLebTktwIwUpT0D09EPi1X0HXzrH6vWyapQZ7III47Zk4o1jLhZs7ZfmseUJ
/mEe7PyyI6GjzNrCH8ha7SMmlYVn1N6OnLF+kYhDsjvRgEhGaxD77sscVcK57LBmK/MYv3Lh6zpo
hkEyTEFM1gQ37FOuiY0ZvLL828oONiVz4/Cw4QaGFgluh8zesfe134fVDhNVMnXT3pLJRmUrq4yt
7GRzlEZ6MTLX7AI3haPe99p4n5s8UpMUCPf7MbMHV79HO2pM385Pi1NHvXPQsdXtjQR3t1rGMOB7
NjYeMR9d2r9If4vrg7ZgnPuSpWYecXTM4+5eT83a/DpbPs7X56tfWSBsZYGYQzztvEwLg8LVeDC2
sOkcHbfeny99bUu1lQXCHropafDbDIROYw6LAVUdI800n9HsYFH4pcbXqri2Fq+0STYCN/Zg8ulP
4kRmcnF0/lestVFZQTz0sXU1YudRuyEQTWfxf5EgPzYbC9TaDFXWDx6rHWMGIIFlRjIG0TymXH3l
5avmYTBNZmO/8d2y1gxlAekNjIXSNLKCSF/S76nXaM8hCoON5WmtdGXtwCi5RGbl+gFZ5byI94aH
s2GfyLm9LLYsZaUAajTb5iQ9NJmQ7m8stzPNz00trPm65Iqf7NjFqSG7FEtrbozMyvb0D2f2zfYk
8HFiHkkH6W9IHuTi+gYX0FnU/BpmlsaN6bVWi7JoLNaSNdyowowmz/LgdAW2WjXKg9gAMnnRDLaU
RQJHK71Mm2kJAOEgW0+cYZ/Xtnu8rHRlDXAMPdYmNogAA0pS2BHL7cknMy+bWJayBPB1QPpaQiiY
6O92gOK/lJElL+wY8ecBxHDq0gIXswSJqy0v44Bnwp4bdLLrL+saJbbjFMsUIecl0MLCJ1dCNPhX
klF/WelKRIt6sGuMcJegC1FNWQW7GaK6cGNeri2+lhLSXmku5AMyrkbWkszVXwtteiiK6KvlZx8m
TwO15BxdsoTNwr0536KVDVQoQZ7qmtTHsGWw6/QblHON7HGkUbl1ogwsUXOFRfVGVSthJ5SDQRna
8bIYgJxGzf7FZ1s2HK2OV/+gG11nowtXFkWhhLYY3KFMsxCBFwH+6iMdPBgYgWxc2px+6Ttbv1Ci
uitZ/MbFGdGjNs2BAPyuZdn9WFspCe+8UlVkcvthujHZ1obm1I9vFkOjK/IQSEYftLat7Sop7H20
4PJa4xoUkgxOqma+0bC1blNCnh0fFIOBdxmGD1j+SVIWsXwA4Lw/P8vWhl6JejuMUFUsXA55fJXf
dg42YUNR5Xd+mZUbu9VaE5TA5+JWGzDH746SlN72Q2hEWXRf92X+67ImKKGfGcnQRIM5HaaIt+x8
Xj66LkbceQiV5nwNay1Qot9OtczyvHA4wDLjghbhHhbifr9R+sqhx1QCXdSpRca7N+Coqn2LJvx5
htZ/qtv0FoloetnqayohnpHkrWm4lf+7CRaS6R1ak60mrHSQqQa37YU91pvDwR95LDZPpbeXd5AS
3Bn8rjBvKR1LNXCk9fyMVPCx907J9Q4WCxcNsqkEdWwBrgAMy92EZWJ+UHqH0CIB47LCTx33ZsXI
pgKPpIjCPagEh8WK50M0OvHt+dJX1iNTCeKp4yYnnzN+uimvLV9+mDoLNTdgAcTzX1qXBJPLKjL/
bAaqQLOshI45bmoHY6s/wvN5tqf0ZyzEtZMUG7ega9utqYR0u0g8bOKTOBF8iwiney/zcXVurpxM
w9FKP8SD9VIk9p5X6AubpsS4jmGomGOtA54wc35IA4+Ugl0LYcnKjA+uP112QjSUaG9af0o5pPcH
LHawmE/RBvQS863zA7SynBtKmLsi1aIEs6IDnG/IaBrp36hJ3CfWwnxjsq3EuqHE+tRbZL67fh8s
PO62JCQUGfSsKXbd/fk2rMxmQwl3s5n8ose9I0D5U7/60sa0qvAYC9zedrr07YdiBu1xvrK11ihR
b8Bhl9VUkFwEifjWT1tjT1rdfDhf+tpwKGHfy7AWEcYmQeeL7/jm3aEHSWBDaxtdtVa+GvggDot5
1rogibVHVt1vIoxecHh8Of/zV3YmQwl3MDUFWcRuF/D0SY7ziC/aUMWvJ+Chn5Gbeb6WtUYowU5+
sxdHmq8dUOngQqiTG/Mq0MdfVroS15ReNS0Xk4cmwrPc7b/BN7mrjXrjfLby43UlnFl3pbdITzu4
ZnmfWI+kD+5lPW/E2lrpSjiXWatJ38OMjQyBh0aS18493VPnTF8u6hxdiWXkImPd8vlyMMmKKtvw
QzIbX0y7+Lei53/6bK8rkVwndmHgMKYhYvL2zuTvB4wNzv/ytS1CP3XZmx3VS8ZI42CGvXi46IGY
eKDPQrx2F+OU+gHzJCBZSwBu6qqHKcHFwOplsTFjV+JCV8J6iOw+zigZcHMaPuKCXu6L0TevNVB8
R5Tx/cZ32Vo9Snj3QDn1PMSWA8XGU0b+Es6HtLU2HbLG/d/ne3KtEiXIEYY1LvSVPhgHPHYNSZp2
USc716yf8THYGK6VZVZXYhxWvZXUWtEFnpH+wuMiuWWZd5/Pt2AtSpQQNzs4Bp1MWMOH8dEgVVws
w13dT6+XFA8U7c+ZBsT9ZMib9YEusQwywcSGY/U9B1x2WflKkFu49YyJoHxPG5+zknSVFHauaW2s
Ie+Pr+0rMY5IE9CCiDoOHNrLoKN57b2J73vQ9bjzlhshcSrtPz/Abf9U+5twNIy6dhfNZJml7zv8
q6Kh+hRCb8Xb7bE3m42T4ftDbftK1ANhxM63oq+ynmN0COJZtBgLxYfzQ/H+NP1HEfe2FSS9I0Dm
aelQLcO1HM07y94YhbUfroRyPdsdWVBcGYhTZlZbXRcc0harv2iltVWpXZJ3ONn2/HCz+qDXPEj7
vy7rESVwcz+VNQ712sGovB9m2DxmQNAuK1oJ274ZsmkenS6Yycb5iEDNDFLyYzeORisTUhXWeQgl
Uz33O3J5n7LYwis7v/Pw4nF1/cVszcumvaqsi/BO1DDp1Q6sxy+LYWBV4PyATAakEPeAWssvm5ie
EsTM+qbJdU5i9jLW2GlNzZU1kJJ9fiT+Obu/E72eEr1eC9HMsjFsm44YA9/EX3ES4B4i+o54f34a
DuWB3N38RX7Cj3TrfnMlIlTRXQxICCDI3AVxEz10evId69WT1Xr483yj1spXNumR19sZqwxyA+Ma
PbNw9qGGN3PszRtjv1aBEtIS3BqP2lTg5TZoivInIpAHZLCXbQue+eeK6sN30xvPbw8SUMVkZj9z
M3+AjrZR/MpS5ymBDZnQFWLCuccfhfXokNKGBHVyNqJvZdPxlNiOW7yB+e7RDmLpsXrq+59kGV75
pfYJq5H2sgFQhW2T31tjRgYEWFoy/650oNQdSZNyybEbB/FxYTXK/lzj4hbyJtmRrlH/0Mbhy2hX
X0HXvVw0T1XJF35JugRFoR1KK+Et6rQlazknfegU3cZorMxUVwlvGQ+kpfoT33FmfC8X7NWT8QHe
0qfzLViZSu6p2jd7f1q4uuXGog1mfIdkqiWHxPKS4Hzha7/9VOmbwvtIok/vBz5x7XlvQQLxHO+Q
j8uGNHHtt6tBbJMCEomixb7BPpm4iu/+BPTist+uhPAcGxitF10bWPNwF+fkZo3VUzMUGyG8EmSq
kMvkcRnFPyzcbAxfY8+5zVMdl2KDZC88kA7n27BWiRLJlT1iIGlRSeMn4ir062vPi745VfG3VmbH
83WcEh7eOz2e0hf+GGRcH7LYGDGWIr25aJFc24Y545Rs/y1G474ZsN4vo/iGJ7HsaiSRAHw71vNa
B+wdvvjGNrgy1VRx8agJVlyrZ7hi86nt7FdsjD+2vvh8vpVrxSt7eDfieFI7VRuEmgiwrHmY6hrj
0K1L05UDjyp/hS+fwVu0ZECuL7cRk8DPpX2JhMS12EseWlturCYrIaMK4ZLFClsMNtvAx+A/s+bH
wrvwlOwowY5XnIlZlitxcxxsvPRc7HAaB9groEGuZS8bByXk7aycyqyy6ai5e9ZYZPPY+gIF8+P5
4te6Rwn6CVlt7nD3wIoytNfFjKM2qlexP1/62iRStu3IjG3OMiBwc8v4AoLpleybg6XVG3N07ccr
0R7DN8mkHreBja35CImqwvg+4uE+2/j9K8uJKnIjZR3/JDivwTJpL0lhfsyb+hkDo2CCqnFRF6ky
tzyxG24EqAI83EPjRQ9VP113ydZz5soIqMK23JvhugyzDKRw/9IHjzO/Z3YvUAuTjT1prYZT373Z
8kx30O0BqFnQ4xmIq7txFzWwNMm02PjyWqvg9Pc3FRRTqHVTi4+ftCK5E475FMb6Uyz9vy8bgdPs
elN+h3tob/mMAAvq3TCbd1kMKDM0L5xDSgD7+GD2aRPJoMySz2jXXxtZf3CG6KnGJuJ8C9amqRLE
SCukzpkbzDwvsHaW89ne3EP1vB9JbD5fxdogKJHMjS4p+uSiw+L2vjiRcz8juMiz5utlxSuRDACk
gC6TsqXSVzu/icZdZHsRRpvtZeuoqkLrMOPX0spvgsyfPk3YR0sze+k1/9P5BpwmyzvfpKriTNf5
OCzhtJ1QUE6C/z2cJm2qig/ni//nEeO98pXtOE19EuxSEoGzpoZ1VDxLD1d9rf0pGu3k2O98Slwg
pmUj7F2a4RXMjY2BD2N6YfuUKB9SGyCyJ5pg8bHfN1rrcRghb59v3VrnnSbdmwjstdKrcAdqAhhm
uAfsXAEf8ZfnD9nGfdZaBae/v6nAwhfNR6vQAH7CNycwjAZflDC0mq2ns7UKlCCfs773cLapA15U
gL5lk4vlY++7uNOc76KVELeUEDcKU7dGKO3YQo5/c3N5Pzlde9UY4FikXh/PV7IS5JYS5K47TZ4+
6BihZfKTncxY3jpQCgTf9RvNWKtBifMuRzELE4SLrWUpfw24Z90ai5n9wCO93NK/rNShStGmRDpy
nOiqKk6xVnbkvs7M1yk3Nh7RVsZa1Z/lZjUWmtvXAXmkuAG1enuEbxtv7HZrpSuBPohBzHUOYDkN
7eWLDozlmnTleksTsVa8EseCVdY2Z4bYh1/VHt3ew2XGDitn6ytyZaIKJZZ5k84q3E/rwHPLNGi5
0pTS+1SV5Q87si48V4pT697EM5wMk+QAyTSyug94NL7g9PvF99rgfBysdZISzdhjjSLHSC9wS/97
WUHbiS1r6wF5rXAlkrF+dT2tL2pyNTT5XXMMOBcZ9JnLfroSwnWH+Yor7CoIdfuKG12c3nPHOVxW
uBK9EgohmHQKx64cVlNp32QAgDfKPn09v7PDqcKyJpkQxXpmFaTpnGifMPoyoCanlQzFq6P3Qt5p
cejoQDlc7+SxErr1TeObIHkNjMW9m74xMyCXmEyPc0B2JU5u2DOl8sfkOUW6L7nvZqPMOuCJxRhG
EiIW6XaBtqSx/SxaOIoPvjCd4bveZVnywQ8rXFQcG57GPmkcfT6Okw/cwbFFW37Da8YKnzvL0dKf
euRk/d956cbc5EFaB7Td420DYjF157tOdOV4GGs5zftaGr796k8FEOpwDht5NHAC76+5hl2i69HH
MZJ0jNqBxFyGqX+Dt4YfvvbTFBt34PPgpOysXnjlxnCuLJT/oYOzwpkTHDDm3MEEZSqffCO6Dd3k
sjOdqSw1A688U26KKrD7kIUgv3UrP4Amu9+YMCvzxftzDSgmq6ffKV5DFIC7y8mBbq4uOy2q8jp7
QF5lFCmcah9bN5z0IWJO6d84UGxM97W+V1YwqUfCyXiH5GoFF96KJUyM2ncnlR/P985a+coSlpIU
PpSuTjTpuo/eW8uPJBcm15XoisuWGlNZyGIn0fvSdNoAc/YRCJNnnJhe1uv5BqxcEKmiOshQwzDU
wK28SYK7G5f0jiPvcmgmad7MAowtLkWXvdOayroGtasjFcuns0hkx2W7+SzhrMJK6DcaszIaqoxO
TyRmKBBaA9k1SG782a5uTCTZ37gf2bSdWKtECQijTIxFE8xZJyrs6RBrSf2r7uPpb1ejSZdFnaqn
64pmDLW4Y1is/DeK9Vtbw8z+/JCvHB1UKV3dj3JoZrfiS7lyPpZ1Abls0aq/C2sev82VqH6fr2dl
ahmnDnxzehjsZsHXitfVvPEXbyeiBJNG1IcmltiLaHZDgi/4biJefpyv8BTU72xthhLsmDnnhj5F
HFe86ntf9WOQJMmFO/4/t9RvWlO7Y5guEZuymDt55feGw74PLP2yn64E+aiT2m8n3HiVVZ7fxl6Z
3XVZq3++rHTltILjY5SFVcUWASD6Ni6F/p2P3HkjrNe6XQlrdyoauDocRbMQgGdfeinv6d2W8HNl
tqpaOlOAYU9Ou6dXeLdWjilqMXwXyfy570DkXNQ/uhrS0pj6iY/jQJthcMekcfzCULLoNgJupYNU
QZ1tCrgwacZXqwP/7CbzS+NKD8fR3tB5rMjebFVSRwp6CLPMKwMUW132nOCo6V2Fbmliy9pW2seo
LR41zx3Mo9Oxn9x6zizn21g7QSzP9+D7i6KlKn3a1CorqzSKgA3l0R2Wu9CBvtRvXX6+34OWqvCJ
Jp5gHFmVgZ9q1rUI4+Qa9vtlnznWyfLq7UI1Zk7iDRkIA6tqkwB+tPxYpZAfY7eHIXxZBykHBcuf
yAkv8dx07TJFq+Fdh4b5oZmXT+fLX+shZQHBAzSKQj+hh6x4xL3V18GzDebz+dLXhldZQHyokQPI
LHZuEZNb6tuWvdzEXWrNgDW1yt3YMd5vhK3KN0Eu8AWS8m2CuSewU604oSeLuIQQfr4daxUoI+3o
YuGTlq0vFFBW7rMJt1UeHZpu61F9rQJlmBe9l9gomGUghJFwmB3T0eKi0AILc74F74+ErSvj7LRL
IcF4lEEbJV/bDoTA0n8hmeqv88Wv/X5loPOumDu/XwDNyPIEhxe/FxyXN377WuHKRhE1i9G2mQvp
Q8fH28xw6W03zvnv7xJQM/4M4QIWQTTiLhUsI6J0DD7wIjdfYJs/gIu4MMSUXaKLcxkZpMAGvg0m
HFLsiGGNLC9cIE6nqDfnC2yYubxhbINkrpb7SDem/dLhmW55sXnR7Mdb9c8q8JAKPUdEhJejaXgj
l743XuFTic/n+dnz/uS0VHldoSVtM/jA98y8f80rUKid/hoZ4eF88cZpFv7nAY/suj8bgM9X5+mS
Btg5PDTNv4bz+9xYxUGPq6sG6ENlg4kX4W+9woE52bqPWWuWMjRl6nlahpby0C7CuBZZB1d71uoP
ZQyo8nzT1qo4zes3o58npdHrZpsHSR/WAHySPKgLYQddAvX6sipOVb+pAvJNoYdFiQPqkv8Fq/vO
1FD7zuGycfm/1oRT1L8pvwdACyqZH86h34MbO9b198S15dOSA1fbWELWKlHWV4yWwhBrtzxYpPvT
zrObKo4/1Om8cZJ6f4WyVHmdNeg8pZPISzp6FaY4TUP3cvtuS8nw/hcRJql/dlFiYloeh6chEGlI
7kHd3M5x9zUdRXXIMw3SQVlYGzPqNHPeixUl2KFM99MiaYohjYc0gbfRF5JESQOfLezVtj4mV3pM
ldv5zuLONsiqwBg7Y94nPdpX4Mlm095cNG1VhzVvGMOa4zPtiJ15b8AfemprE2g29g+Xjboqtpvx
ky80IIT7yIjgW6S6oT+aZm1vZWycbFXfGwtVaudYwpwcp2dakeVQkMXb6DZeMHi3kqiCiTku93XV
7nl/17MAKIRHNlvqxdUXwybnsM6j+qpwLe3VjSaPp64ZZWB3cGOMfL/WlYnH91iPMag1O53+AhRl
3Q01DJ45iQfyJKHq+gvQu3inQ7tYPsYGCWIvoOOX+SnWEcQ+wnjXlr0otLh9EJWQ/pUww2rYOFKs
TERHWT15/436AdoJaZvc+B57ewLrkSKCTorFM6+8YfNSfuU7yFLVTlHMtygez1mgF79D7yvSz0O3
iN91KjDlr28ywzuga3js5NalwPuX6ZaqetKm2uAzq8yCpdSuYyPe4+oC2FIHUdLtJjjlZt4cJ2/r
dXJl9VOVUC6oCG/JXX+PxYrb3fh5ax8rz+d51YmGXL9sIVeVm/biNObJ/eEQhbx7Dn7m349OWlyP
lp5+uSyolb0i1lIxLMOQgWuxP7ehvmfBeMm0+cI1Q9kluH2YC80ZM7hBLdxJ07pplu6r32x97a6s
465yCMe1qgBMNWXcL5W5ScLXLEHozYhnoFQ02nKLjTbo19bXoNKe77GVKFJlnQawbMca7IxreM05
WNmYH6OmODoOKoiOnLaNsV+rRtk1Yu5iAUiLLGhqaBvLCYnHO+ZtXZZHZ2wvncfKad2AWdNnsoci
lPfJB5IMrCeyPacfU2po1+f7ay1UlKOiHgIGMOsmO7QQp539nE+d97u16gXLfpCK5sbWsVaNMtNs
4tBJ8MbZA12q76cqsa4aEDLPOSfsjZFf2WEdZbLhYdckycwTmuva3dEBHX+VALO+Ot9Pa6UrR5Ih
4cJU9EYcOLPwjjKZk6s0j35fVrgym3QHkkXu5uHeGJJbPRQQPJ2Nibryu1XJ4Mn/tCV7JwRXa5Ey
xYncaILzv3plTFWp4Ix/Y9JivLvPEvNOxrCsmmeZbuyGa4UruyE6St1lyoT7Oh2bW/IT0+OUaK9R
nh4v+/WnyH5zDA9tFwdaofn7qcfi2QMKshOgUg+5Fv86X8PaNqt62mFKLEMb86GgLOUvM2m+kp/4
iJHFi5zEMdScp2mIhx1ZPL+KemuerixMqtFd5LiRBlwnCfLZzI9DBfvBaDhJtCIyrniI8TbWjZUd
3VYCWpsnnpAKCbiqE3dSWA/hEN6PYjzYAmKgV98z75Zd2V/mT2zZSnRPKUDIVlT+npsEbTyWp8wV
HD695bLVw1biO0aq2+RWCTtodu4jcE2z3Xw7Pw/WQlCJ7jmepqiIOCfkXY9/QV9y7Mnt1/OFr4yD
qiMcyJBYqqg6UXLcz+HoXmnDV6/9DjV1L0rzdYBskYBZOl/ZSktUVeGCR1g7dHXCvWOk78H+gGWX
pb+lu1uJeUuJeR+5t+Vmtr/3rAoKdWfEzVGrjN/9EIKjvawJStj3ThmWbiN8cs6X3ZS9GNWWzmtF
E2lZp2a9WVEsyDXY40GbMmZNDHdFlhbih+tMiETQT8jbeLZR9WoYyGMcvEy6/zJ2smoOLom53Y94
GaUVdJz35MZbw9ponf7+5vdMWmPgydOdPtdkF91kQ1kkx9TNYSxd1pfKGlAmSed4RnxCgS+afetl
JdRmvOvJUj9fwcr5UVUZShiayxDW/aGvsCHNwuE5CYvHLJS/bH089s1WCufKoqkKDfm8skUtCuqp
05jvEf0hSyNA0b12XVjuhjB9rRJlGajdwWrDjkqGfswANhmP5pLczIvxxTfajV1zpQ5Va2jFPZ44
PckAqbkcy3J5bqPhq+vYv7hM+Xl+TFZmlSo3rECK67oAhT2YUDs9TcNHaLL042WlK0tA5M2ZbmkC
Cx4SdEEwyegxd0X3+XzpKwuManRncdUmoNd1h05vy13ihGjSOt8AymltpUGtdY+yCCRyNCreprtD
iOvBpzqR+Kg5+uIG51twOpa/c1ulKg0XOx6brh+wt5ZM0L7F6163H0yYrmVtXZeR9yV2t5IH15qi
hDfp32IRnt0eEt8ojrZellfc7265Qq7EtjD/XJ3EaIolz7r20FTRAQjxoyWQWvtt87s3yFdL57/P
99haPcrG3o8NNn0ulNPQyF8TJ3ou3Pgur5snq50/nBKCNjaWtXqU8Laz3tFEw8iMhvEkeULmlfc1
H8GRuidGdbIlDloZFVWXqC110YS5wN2LXKa9Tz7fFYv8ltPdSoSoTncLqSdhMsgW7Lb5M8mtF6wu
fld1tHFqXPvxp857syXFRVxUVQ1j1PYBL2qmhXZ/CavD+aFeWf1UhR9UOzSXFZ9nVdj38WGW/Yz7
LRTi4jg7Zi6PlqzNLeP8lYOXKskLBxFaRkpT8lEeksq+gwfwwJ3hV3b9o1eFv70Bst+0lfCwVt2p
R9/0XB2Hbtc5VNcl8nZuuntf6Hfl/Mu2v3vI9K6y2Lv2kNZd1pNK6GcpC40HTung1VCBu3Rgw5LN
sPM687ktwo3HyLXJpiwBPt4PXWHDiRyyfjgWsQdjUXPz+2g2xsuiUpXtzYVwnEUyQgZ3A5CN678W
K70vovhpdIafRgP973yPrYS/qtlb4sJaYOM2B9/Pm12m1bdFpqdkDUVPUEx/l82w8UG/MslV7V7p
zm7nemF9SLIh3tWWHe3SBcasdAa5k5O+EUsrkap64YWWlUsjdaima+KrPIKb2RdgUM/31j9Ss3f2
MVW31xvzEvYy4iYFjbGb8fo5i2MWVeMVNs3340gWeaZNX+DC3pDe/OgnVnPEhlbujMY+dvakXzY/
VI1fKKiqR0V+iJvutyO8BFPB+kPUGA81Ro2Abj+db/Bad55C4E348oTBQ8Hs+0dLs3f+oP1V5eXH
80WvHAlUNV9mmEaYicY9Nk5fXFnNWO780Q6vw7bo74Yl6j+jIDeDrAjjyw5pqsTPyNE+LngJHpdw
yu2r1jC66g5KeOltLAxrvaUsDHXr9Xy71P7Ri71D1Ta7XL/wgPnPk/mbgcBQsOlmk6IH0wyWpNv7
brs/PxBrv1o5AYCeScLYbeiWkwWYF5GqVDT9ZeaUlqrvw46HpJK5svYT2QMAgO9LWT/rjrsRkSs/
XpX26TaSH1EU1h6/juNkm09Wmbyc75d/1ox3gv0/dH24aMVSQLQua++XmY/23xAE+ts+DP3Xqh2+
ijH91tfy0ZHLHEzx0F83ZZe9ZpgnAQuN9d00V9XOyPvhKhfWi/Adc5f62ZaL5cqKqqoCy9po0ryv
XG7uy/Rr3uS8Ey7GgmLZaG4tDEY+nO+HtXqUNSDRstryxtA5FrXWXpPmO5e/zJ5MnuuoWMb4oeMk
tHUZYZr+yrqg+uy5sxmWQ9rkh7idRlDmwBJzsz5UNolW7U7mtsEsjRtS+a5iafoudO9smfmq0Gsr
NFGVdQ1skyqvnbg41kaUZrjiNmFrXLd54jTfhRiRavLRn3bZbpbRKEdyTBJh3PkxNKzHoQ1Hw7mZ
8IEAHj3ZY51/skg2qj5WRimn3WDCZsK/SMcdFsdKvamvBqNrpvo4L7XhRvu5GUbAgZZf8eERJpW2
m1wvvRWZ6K7QB9SfbMiZuzxf5DdZLdZvoBFkfLsL8N47fNKLcJfy6bvs/HIyqlvsyeJb4Mb6w1z6
HampczLxEVj4hdYGYKat5PvoGbV2W5apFfU7t5LJLYpHJxhLKw96PZZPZjvzWJUlaPEXL85AhxQC
3+DKnYsjt719dJVOY3S0tcXaJVZyk8f+8jUmMeBLacir/0PRlW03igPRL+IcIbFIr4Ad23GcPenp
F06nF7EIIRAgia+fm7fpOel0YlCp6tZduJdHlenzyOf0+4gJVqrWIcG8rtlQZh3hBV8JQriTA6Oi
PcMIa7vj2tIjaKpVb9I/CMK+NlAMlXHuH5ibjukICUK9ubuwqbuJiqki2xwjRz4vLemw8Qrqpclo
OU9/KFJoRzcVo7dlAgtrxOTdw58X2RRHMTV3dlIXH17gdFPquIO65H4YcePCF7zpkXwN70w34uZa
YaDe/0x2dddTYsvVroW1X4izLwb4j4Ig+Gh7/+Wj3zbu/iBU44tFXxCBPewTvXluCtPrMjhyXBBD
3sFIbAVHyfzctj+YMDP/4ujrHOYL/JUQtNyeW4pPzMxFFt6tQHT1bq98+3CyueEzf4CI5Jz64YuI
LUV18HiNAxK12/0Japap+KbRlwsIHF6N7Qt4v3D8qrPx5AWEyR5hy7d4WZKSs3q8NVTWdyBkMwV8
VsCoEODGTnA6CETNskNbClRyXoLAJ29NFfZJ3PDZksLh2sMvgfXfOCYI0aZnq/1r161ZMbv0Mszq
WoekzDt22xp1JIE/0Hr7b97ke9dsf1mWKjiXmwoSwh4CXQeVbtR80iDf1sU+pTveuWliBcfW7KBV
8zXu6a9YR58g537ZXTyovC3H4O5X4qsmou+OZbDgHkJJSEMO+dT84HDQgUa66ulyU22PF2PYfkeu
swWC3Q5JO1X1+jpwiQbyKA2MoLYUYvfATqS1H72IX1mLqHKD7PEwmhe2w09Y+IeUfsZZfkSkxsF3
6VXTHJulRLxvTj0Iol4kkmFC568q54fUbAg7mapo6LGBOLNMHKM4vqlmMDA6tzcLP6LGzpVsyHkk
3QkOF4d25ScX+zvYl9zLRhdTF99PcnmEckgi7Xk8rI08I2yybPv2P5y3Ylf1o5Thsya2Qkxfucf/
9Xv+lEMoF2V5AYJdGXDhow424MBp/HcnxK2F1xzhWxHrx2QcT8uOKMneHMCbflptdFwzc5N4p1qj
D8heOjjkhcRWdNW8qkfZzqdV/c2z35T1H9BN3emWQ62DtrFPL7S2ZTYnn7RtMOI2BRvORrSvlCNs
3iB0SGKuQjbFHYVvbwXp4pUycuwR61RMLZ4pn526Wpc2xUr5V4i7I9/GJ7ZCgmg29gXnXKBu/Isa
c9u/I038dpGxvgbRHmfkRBQD0e67ZLwhD+1Ju/0ka/o6eNylFMx6yFpQBNR+xrCC144KeUhI/oRr
CWYxLmXFyFJzzFZSn/IGwa4ig4jD2OEg2PwlePfaNknZSobfTv8hy37fbfQwEunL2Q5vQdELvFBe
edS++rT9Oev5Oc71jBeH2JPcs0WWevF7fVhXqt/WDpuqAiSc/GmhPHntvBe8yJ1eX3Xchgqxu3hP
+lmVSwt5eaj/pGGeSw2jkqzE167j6zaE6CmJV/hct9MIcjey2VEBBmKhq28Q/33XJqz5TAbEv5Q0
FSNCJhqVT0WW4lP8EA7ZtAXkDPB9b7skH6DFN/VScLasb8m26Y9BSLjjxgmKb7XDiA0FojHDIbOk
VSVPmF/uXRvCUw1TXXYINZhIl3TM1C8O6skPngOfG+eZ3ZIEQefUj0lZO4Vma5u81Efr1xk2v7FA
45PucX83ROnyi0VgAOchaf+DtzCVJUi6449RN+u3X0BSNtuur7VreRmGQZ8biu9YUa+IPjM1rWk1
1PBGPWdd2MTVDHXc/82i1K4vcTckr14KECKoihQrFhOZX9Y3/lddU/3B+4Wgnpjk7LFxfYAVYPAH
g/7gb1Bmi6vJGvEANdyPfhDR/ZIjjPCw2CnFWdwisVbKcihPweJilyQe02O9rHj2nVoEqv5KP1rK
u//2uhlxvhSu1tfF2vG85HH7Ou8p+S0lrCuQ0NV4dt0GMf2Tg0WUOyK81v+gIfN/26Gbq9rJvtqV
Zuc5ypJb33r6h9EtMXiObDzJmIRbi6f4swd/BoZzyLffEMr6uyZuSZ52rcSdxRX2NCTZ9AK3D/0a
hmk6JauYcViTjOtyGTOgg7WfyakePT/vjYyLLRn4Z4tvheOcz+gwEru/W7CbugunWX6euqmtkGP0
c44Tqw+9Z232Moq5/e87Eo8WBIjq7yWi69GuwtLzYpG/8bjCo9hXasOVPYVkxAFMhMYVFhL1mPnR
HiKkzj03LnU/Bh7798SS/G1c4uGC3UF6bLV2d2Zp2iMc0+lJpHm4obJuv7Itmi2iQ1xX9cvCT4nE
zxQCmG/fUeilEDx6TgOEBCHrQAXO8Smi0ERRKHEhbu+zj3VXjV1INyyRcsGue7MNadkuo/rn92l4
Sjsb4GW/NffaufxHzuRQRk0TlyBostKlsca/MuGqw6zYcKSW9gw+W3+zBlsdFEaukWR056Zpnm8t
T2Jf7npGjQ5eMfPShclHJXR309fqN05YgS6T/5iFSD5VW5PmYUK4tIQwGVl8XxqO1m2F0No4LzmR
8XbufUvTg9doherC7wiCOXlousNhh74rKvbNm6cUzGFbxD73NpRZCo+xI2ztsadteiJlkZvG1f8U
XlQXFUTtapJwrMzXbT2EwQDMPKvELet8MBQ+LoNyYAOJBgXiqYVZ2VD2WY/bTvCh1K22w1wimDCy
WzmZqFkL7BApRWus2UvbdfSnYvI1hb9QucgpqjGaTvUrcsi2rUhZnaH2uXx4855KjVaRSzmdZQ1u
7541KVqdOmrjQ56GJSoJmnF1zzSbTbWiCr7oWdbt1XV9Wgq/+/k4BG9CibxmEv1Ca7SGBzJIQe8E
T3PaldCV6OTKcyfWv+uKlMtX10cg3bvYLuKiqYvnBAQ+mC/v5UYH0d63au3z5zFBAvJYmHFZ7dVt
NDygxvBwpG0Xq4Nrh0hcptWlUYU0UEZe3NQ4eKDhw/7PAHTk6CbpRhCNt7B3BD10Wyl75rAXUEP3
S/rvoc/llIu7ZJj0WLRw29oLoqn+JD16kMo3NbLAB+X3tLIJWsuBoOUHsVO34ibgdhcqXZt0f+hm
5KM9bV3i10MSEGJ+4Ah39PjMvfSHfuAhrxrH5v6ka7gDV2HU7V9ID9buZIa4mz7xbAJcZ5D/uZas
bcha1jjwW0kmBws2SSw6sRhUPTBwERTaYzu6ZfURQuHclhA9j+w+oQtXJw1F2FohTm9PbsjizL+U
1Sg+JnTNeNAmi4ZiM5DfH53btvQSWQeQLCXjklTwveTdyc7jOlXp1PisaGmMz5Amzf4zgneaKjq/
N/Uh3enyTzoWCyQhpZn6vY9N+4mDlY7VBE/uR25Zt4Ni6qwuYUYz0GKD8Eef12XNScmdUKZEJmPe
HKESH8MDVBiWl/irUfJ76RNtSqipMKObZN7ekVuK0l3D4OhrN4n/t3C2f85trJZyFR0s/PBguD4h
lCvkZR66CN4NPd1v0GLJ4wKxra3MxnN+7Bqjmmr/NkYo8G7E652Q0ZpV49DX5J5BXZwWUCnhayRC
QNpzBN+m+eCFCVO1eo5QIHxH1x8Z4mPAybM4ePFFTnPH/qTpghEoxVL2Zz20DvNDz6I/XTaxcGey
YYtOSYt0zRPiLfxz3Wa9qZSibf/t809JkQ8U5U1mXT1UNGun5DF2fX2Lxy26gCW2/xYqhlmEg7h6
g2WEKEHmRSMIK33uLpK7hB6nJa7TAg6s7AfqhRyONc0UnI8V327jtOS/AtoiXTR4mE3l4zr5q3Ov
9ptszbSe8iSjbzOCPfihjRPEqjmvlu2GK2ivCy3GzFchXsesjNBm1KfGDhJ0uHjNaRnkln/tc8/T
Z5ysKYckX9i+4HiK9NSwCI2WhKh6u3a0y+P7jfV4Y71KenPc5xiHE5vHRNzYUpPxqDc5+UrWER0P
MQNf8BiZQHjVTPjeGDVGkK67HSUdLmz1BFPnrad1geWJCLfGk9mWEAkl+yHYbNlxmw7KvsAvftvL
fiebBAGa0OHIJKvjKgcVLC/yKNo/296KusJdukALAP3Ax/db+QTFIFzau2gw8QXIW/Zr3ISh6Hi3
ZClsS+r1hBIHFm3TiM6UgvcGZPCExrSAJDDri71O4/quD7PJ73IrwC9wDh9ckXZh/bJqsEu1OJiG
VovVcNSwbACJP1Noui5911hSJbh+1irPmnm54uiy5SJXCM9AOybfYYbbsL7l0C9kZVMvSFcD7FI/
jUtDmov+tmkt8hr85NLqxP7b57XOgHjk5oHPdYzu01u8siprPOxtc6y6SpInAV7xUouvlS1BFwmG
veHc11Lnhx3nXZVJ1+ZPSHFdPoL/lpVHatWfLjJ49onY71blEWM1xS7NAbRIApQIFuvZWbfokjAk
I1sLtYbH8g3YoGpBket3kBaYzPb2IY90ZIuQWCS1YFRecq+LeDffdcBldbv3RVer7yrt1o2lH4g6
nQG4ILu87186stoYQdbm++5co2kh6xHG7PXyi0QL7XyxuGTq7523slGFRw62OMFvBDCwh0mIvKW4
mNWLkKvLHhz6b/tsFYrneVt2J+7WAU7Y1eRoHa4MecNPMMGV9m00psZOJmDnz2BIgy7vd9MmQ3a/
byMnNyBUc33USUSnyyTXRHEM9WpxXeE848lv28pWPcYMFgNnDz7r/DC6bGkh0EcQLmh8IhSTm0V8
jpmwy2Nqp0j/oq3n6popZgGC6WZQzR/j5nm8riCcKAgLgtw/6ijulmfVD2lzg16xY2f4FmXqYZ0p
Ar8P/UpUViVrxOq/O4KdPKbfeVu/NiSRt+hBeZx0l6ZbgjkZbB+pLKB12MjBGnjMFBveDPqq0YRc
GB3YdMZ+faMPxLTIES/nOOrR4kFp4appyOGhhkgc9xcAxoBrF8mxiykGSOwZLu+Wqt89HUb3nBiO
qF7JWxW/ptjkkH8E0gl6TqMEaMEy4zh+SQ5ucVfk/di3XxsI0xE6KDb13pV2ypP5HEcb2b9gm90s
59o0C33Uu7PxHYKv/VM+LvpssZDZrpgRsuYn28as/iRzypZP4gOEEqi/0YoP3TG5A3ozu4HTbdFk
8T6TYtI6Gh55vuz+T4TIUgY6T6yhFKxqodtUlbmTa3bf1pqGr37OjbwsjEPbAizYaVFIPKv+qFUr
+d90Wev4DbN27Y8beu3ticQRj96Ipby+TIPq5gfRpv1e5VtD9LOCjQOGSLAhEfZT2AxqFf7Q7bhK
XQFHWbVXoyO7T0tuBS47FPeInJfakkFhj0t4NhYcbdwG3AWpjxg6GBDU5CRTl+mT52JKqqxpor7S
hJv6S2XGARFhngzTzTRTQ0WBFBJvwDPNFpQ1ELJMfJ/GbbI9xprAln43DRdv3lB4tfG4b5a3iI0c
r11OIlA526zp4Iucsh34Ksr/fm/UOEYeIGA6K2wdZd/hC9LEzg/YR+Nn+ebO9vJhQgS3eUNnSqUp
kg419AKbvm4BuUN/VwI5AzbNSqSjZuwwk5qaElEpa//Z9aCWDFe91nMQgGTw4n0YHDT2MXdzYMD+
CG5vVuaKjeQTBmRBsUoueYqSmGebgniHEAP8M9rmYbvrPU7DfymZ3Xakea/iEq2c9ZdolEuHdkiu
V4F+2S0Fi/WwXbhyvB3LIRuwfnYg8S0V43G8niIb9vQem+o8fSdMmJUUq6rj7QWuyt0ylM7C2Oaa
RNN3WOZgTRY+e4dW25VDrTostFnogR6jPUxAalmwL3ucaFazh4ZJ4Z5i2oUOPKfUNgo8IQanOFts
2vTyKND95HeQp8kFLYqyS3dMB912GndV3ALp4OOg0xH4dz+762a8kAVaatYeSBdPBL/YsogDhHIr
3sRvEAOBCpk1h9SLxZxUoiIgsWxaJJokAxuQ5htB3Szmu4LKsaXPrduNvd+WjCQX2FasO4ACPaGL
0L0YqqVOW3YBlZHNB8AK8596Hxi/oEUdyA1hXXY59vvoO9zjcDu+1GZvpkpSsCFfY0sl+wpDGvES
bVhET6Y1bXI1Uesj5JIEGs5UpD1AkjbuxOPEVgZMbonW9MAYk1U8xewEP7SlP+44BrDGxxYcS+oh
Ns1Jtuk2lSklTQYRn+3bh5GkyweoGpgr6w6IRzU0dsqOAZvt+jBIN+K0DyvmSpC1EldEXTbszzXi
3OMD0tc5lhtAMKbDGmom3iBqXdU530nT/ln2BHhDn0DNW9Q4ost/BAIuehy7tF5e+hxDwHsex9n+
2sR7Gh/lhsH5jOg6iG0gejJIStEJG9DZJwsI+sRnQF3hgBHhlp8FKZndwvIB0Glfb1DEsbhqNGnr
Y5ao7Tpw7+2ZwXXKnlqoMIdHAF3z49gG2R+UT2NxtBKucUdccJGtkg0eLwiS3zkprUUr3BRuVMJV
+czJ9kevJusP2B2DYYLOYFwwwvF0/gcgqu+OaGIWX0Aix/R9vaD4nRqdu/hh7CJOPvwYifyjT3tx
TsYVgCpANXnIcwkCjA9MJleJa6Qu+1m3edX5MYW4zs97B3wAqXQnrJEiXcDwaNC3uc2ww9nGKEO9
nldfbQNqxmfmYFf+wR2K4w9YZ2J4LcacN3DowPTUVyYwqDUboZIfqsUdf6jhxfWywp8E/YZQm3sG
O70fP0jeph8YWjCD+GYB2ClqpujNTYOs/yFFyNfvXMjt19zCTOGweumGuxUbqW/mPPYw94vPMwDY
W8bltV7RZt/3KecWbUI96nefDcA5EjpI+p45GUxSiD7USVqolkXrr74JfDy1selr+EOQxp0SwP//
VhYYal6897Yu4KnhZyxbwG2dC3Bw1OMqmvlhxd91hVMsgO2BGPknpzOA/ApudC9yHrCU2er1rMOS
3wgiz55pvDr2TB3F7oCmGwcWms1pf4Gqdp8Au+TsrxXNfsfDKq4D4enPDMPyMd18OCYNQDs4hgI/
po0wxSIsdgwxDNOmFBz/RDh7xYoBLi1h7h84pELHDP+vWrKdV8YGCJudQsLozsB9093M7tzABFDK
2D+PYCL8tyYsB0ch0viLYBrdGiUUUofX4U3XAXoMqGL/JtI3F2qwnDL1/l/tw3ZACJZ2RWZE/Zet
vP3Z+qw/Rvm0YCBx+zFqWnrNGsAsxY6b96Hngi3YIg0pO8JYabuPEsLOWlPYd4UpQVwhJLKlFKL+
hccZ/exqMdRAaZAZ7TR8qT3dQa1pTDz/SxuNROx0X/U7WZfhcVSzvyN5hpGqGZPBHyM6bx0uBmlo
KfmI3VwiEakLgnQSDiJPyQXs7vRM6NaeaMvMXZNNClq7dPhhpt0dWyemQ9fi2xQddMEt0OGEdVh7
+f0chYH3JSBkAs9Q2d8Gq0D+omN36vQKqAWef9PBjWyqEnQusojXHZOGGTAOrLONHlPTkwcC5cEV
8Gd8CPQbJFv2+DVZhvaAa4XfDzSOAXh1TPzphgyDazoFcozjoT4iBSZ7zfe2fexNBgNKSvNqYL7P
i2Rx+2XOY39olRIHRB1qOHfKlJWL1llXkInB8XdciEB53UIPBwXBEuR02O4ujAN0nxvenS8rFyjb
WsBxAmNaIWCveBglBShYe/6CITn90XSyFRVKglKlyJL4KY0azot4M/nvNoKtHJbUG6a6oJQq5t7z
AvOERk6U2JqqB83odREz2bDZo+OviEXhAfuD+qfofHrudm6eBtjrrYcJdotVPy17NXfBnnwWkQfE
u+l/FCuLoxnxnL1xuDU5GmeMnSnbzsD4KbhXDlAE9rsM5viFWeUOSMrA9x0+Rmq94fJGCGfMqTx1
8ZK/JYrQeza0FkptJUOZxxuPvwNNgUPqPgURVkH+Cwle6qoN6U7Xucnzn4EH81B32Lc1/ZBfaBTi
sajRpF9r8AIPAVZ3F7nDXxlep9jWKrjVlf3YyoeN5vF/gOQbXc5jLv9wJbsS5MFQLZg67iMe2yeO
ieVHk4wwxo/gDsEg32mZClXWxd+yKKB9STHA5P/aI7hyK4K2aF0SBvP8iOTNexeN7GZa3k/F3GTb
tc7zcG4mvWG3gCv/uWZx9EqYy+2R1yN2rDD4n7DOUW45AXv7BlvpiFbGjvODRR92Wobe3baMjc+u
S1ugwVinxhSGJc60D8kCWv6Ku+AujX0KcmK730f7DpYTUF6a4i3sVIsOeGQdIHwVHzuedlsxI2Wl
HIIZ7i2f1+Nm/Q9pwTgmAGMwLRh+ziDsftp3+UuGzYOM1sD5u5vSu8hBVd87vpWgLSyHFYu/OyKS
tTS4X6/dprAf3qOPBf/MocekQpA19bWj6f4cQTIqWyhSoUSsh2Oc7kjIhcalmLnNTnCMxBI8Ugh9
Jk0Y7yaVz0cFNeZt3dwAUMXWlzj17J+vdXSDRvO7150z9xXcQi6r7ggW/ZwcRL83d/O60W+7pPUp
8G67ZbmgwHSGhKuCjJ2uspTEBSZPVtl8GK8+H7OPqcUmHJqe+QT4W5xgPzo/ZXr3ZxGJFrPaPqAZ
Esvr2CDMd5YbNkZ724S/ORPrUYDZXgauXakxnZb5isyMlAnIn2cZnaJtMgXJRYwrljQAwcL4Lx7X
Vx6QQbKm8XhsgNa/SRV4MUkgugUKYY3tOtBUOssXiov2SCjW7sWeN3F7A4A3IZ+FdGPzoGGAlD7h
6p7NEe6nPyxmYhkqGOk1y10yDy1+6W3vIKMv+rVJJDugk0rp2QO6y36kpAv7ncxIWG+kT3z0w6so
jMely7YpxlK29vJlzBdfPzDkLmG+h3RdbucN9X5RFXaCgSC5dwQEVe0aVEwApzLJ3VBAeKxhG52n
sv/DDdrLn7CO3cJhTrlF5WtowCPiLTgOLbCJuzlfAWCgaUcs6RWDjG8f8BkM9LBbxOkmIG/UqMHF
bPMlvuceDoHvCQOSdAk+8ujwp02n7SlMuumesyiR3T+k3UPBSDI9I6drwWZK/cbUpCwr4jCPG97w
Fraq2zJN8Vo0EhYx7yBlqOyuBvFkP1PowfP7Bi4VHS5/a1n/UOc17952EhLzN29WOfxNxDaqtogF
Ttk/nWxsQBfvkP1yFNuc0covO2HIvqDIOHFTMGMHosHWq1PGRTqfdNeZHiaHgCK7cmxR1McSWd52
P22YZIbnZq+dvxsFcRoEAtrU97NsTPMf3Hjn5LcD8dVEAKfVWL9o24IxVmiteIIRrHF59D1s9/nv
AVsAv57QSoUFpCQCj+9Hknjs0IA0Ez+eLMIDDFA8Va8/I+qX/gHvaj+ddsQKBHDeDZaRKdBV8UcY
BgfdQVO8zwMSH2TJ0lSTjymyA/Z/IQ5rBHX+6PtfwLAmXAbIRIIP/pTD0/1Ek2lazjEucvMu/Iw0
44siCQZOq1ajz3gCiIGp4i7ybISeaRynP7C+s8PF12gy2yLCrDR9MqWH/JqOcbR/wHM0nh/o6Bd1
wIuBx1qCV4q3nwv8QVdjgtGr6iB1d5eM+C55H+cYlanoZariv0Tsc/uOkzhur5CdfafAyzpL5wuF
mQdoChkCwIBK8yDy/wKWXcP7uK1tX6ULprBnuetsaku6Z5hLIow25tTnwqmDiLKgn2qDIPAndDlk
AEYgJgqCB9s43dGM8VVh54gkjsetx3ryIfdGTfDW46tZ7PfgitQgpsgqP+hea3vQNek1yvwW0acE
a5oxL7D5ZPk9rHmCOToGL/tjMyKqFlXa9Nn6MGXpmKoC3e4eoT1Rdd+eO7tk4fe2Ad1Fl55bH79F
Vo7rqUlcDkoztm7ZfvS6kfUpJDrvAAhEcHp+h1Wj0KCppEl/GRvmN2yG18W9C07UYMpIZETq82Ad
esa2D2K51C3LWcH2FJYjDeYP84wljQEkOvGhZtj1pVhRTIAX+07Tg4W2zKY3tRIn3AMeIEh6R9vA
rTw5pnmr/Gc0BBiXFE28sHE9ApLagGKMexb3P5vGqg68203ihHahlvIR3bV1AbwUlqHTYY3MBuxg
bU9Mh0q9S5zYFDgLBk9QKkYDjkxjOnhbAYBa+aMSAtD6GbQ7g5XBzrp8tpXcxEpCgZU7X7uDy5OV
v8ENZRiATczJ2n+YCMSnJyAq8/TczV3N/wI6Fttr2rcsfW9iHJM3E9Y+fuEEYz5OdQPPwC84vNfe
g9M5WABd8GvwnFUkzRZ+78zm5bVvep5d42Rvp2diVvhvqtE37qCUVROW84TUpOy1We19aHnoHnIK
lspznRrnP8Nqmg5bYJtg0b0OHHtlu8AJZEhJvr3tCuKy8pvwnV6bJtnJHx5/611OAOz7HGv+Osyg
dqgIvDBOV3OaWJsmR4pgX/clrEs6LKhEndxPdb+B+mGYTd12BmFFCpTijKR1sSA5KgaAitX0XM7G
frNiFMZgwHg7+GcX0C+S9SEgtEvLRw2pSn+16bzyj2kGBFMkfgjjYVqXxR3gcar1QfeBXMGKIC+d
akCVETN4YlUbR/7nEC2gJ3kHDP6gHeamOtrlK8PeHQFjYcDGWLQvkUTFAQ5LqcMeR8cYCcE11Pff
SMk5wTkN8Jxdk/7O4T2finWBAPICPIyp+0A5wJtlm9gIYLWmS5UFBzKipyYCLK5kmuKiAET2NFN4
89wEwH/xZAagFFuZWAROyEeMUfk8XOEpmAVEjxkSdlIioCyL3qmT/ssovGfYiCzg5d0ibBvAqNk3
NVagU7m6iPIWUxX9fk9VuSGm68rHZseUoTDeI6i4IyCiZIhuKInA74gBQ2d/NiUkeQbgmTRHBf7X
p1AwvXmUWEKPmHKFcRU4HBrcwDmgYUTWFKXYQtYURJBihNrYoGCmbYwyprzLf4q06fd3LO+AANsA
EVkShNveZMzMTyRvjk9CCvxMmG1yd+v2XPPT/9SdR5PcyJal/8qzWg+qoR1o6+oFEAgdqQWTG1gy
BTQcWv36+YKsfo/MYRWn22YzZrVhkZkhALhfv/ec7xj4AJMLVKgi84eSt7NZDPb1TZaK2jpmNp/H
46Dc2jdxqSmzFxZLq25N9hmmZEnLqSbKx/FTpZhhfsrqUHtsco6cfpS2Su2letjrlxrHq/xYN7FZ
XknVEOkG6kWDIKNAsXARurERoshKZPWakWhCO3kCDLaVdZLh3q5rTkJMnKt8I7rIsq+UCTGqb9Vi
RN/EhElWK2mR9OJ3hVVAOqGMZxHOLPvWrIT6xKC/SGnSVHbo5WPWQ7FTsA15fRlpyaqx6pBzhr3M
t6Yja+kvwlgyP6T3Z3szd6m6m93QekyFCTAuNhUanwpOAmVtsZjDfa214VMpWvpOcYXkSHh2O8dZ
5rVFaumbXk5yvM0gPEYe509g+Sa7p7KOMdqLa6t0YmVDmcrzmkxpOARLYiRflmWaqoDedqh6FnAG
dVvmXbW8sGyloW+bfOKg6WJ6BUB/NT2IMkK9T6Fs+f/KXBdPbHttFoQWz02uFggkkCmrKCeZSSJt
jNt+8VUmMm7AtjGJFYEc/bsd1p154qplHD/SNH41c40MEKSGUe2ntpXp/tgMc+mzvIW0RQp6fz7H
7Cbdz67Vi/dprPVDb8eCfaVMmJsg3Z7ta2dgNVzV5qjHK4ehzHCwJnuKVq2k6RTIOTEPJglSDFgz
ubA71u258jZUW6KO0bPa8fNyKUbeMH38ndBye/IEp6r2jo1HT1dxY+fmZdWgRvJzaiOm3gU/oCKb
aY27peU85Rd6MUZbSyrqFyeX7RN7gaGtzRxppw9kvM8Co4uqQz+hE17JTplynwGOe4mMrlC8UVvS
t74SsvCyuJrdqwXl4yvxgRx+hN2C//U7SyKyVQuHJKPYFaQVyKFVEdPR91FvjALEAe1Zq0aiqzUq
4b75CDHu2Ov2rOJkYPkLzCUczlV7p5mrJHHbz+w4abqmj2wir7MV/TWeCHxEQTq2drrpOxryPoAw
Nz80pMPA3hmxQqyiqFf0oBjHpSF9Y24OkKwGudMiZf7SlCZlwDzXnMg4iC/xJWt8Hu2lFrO1jZpe
iBVahbSnvGJMz/0iyulSQTHo+IWSoZYjn3g4uRyc7GLVxGmzfI5FZl5DT4/f7Gii3ebVOAALX8Pw
1T33TEydM5eSmL+JxDb8pf2Abo0Ioai5GzJXtfch7XeGZkuh+E3aigE9jGPYt3hHGURKY45LwiBr
Z6mmJ2ViX/IUV4bt7EV20obHqWrr6mGq8Zc61MyGOwZaQU954ujK7Jepd0fDO/UsNmMG92ZIOVx6
aM97fJ2j2svaDcrJtOOn1upnfFtSk1pSg3FjeabDEiF7C4mKFIOirRojzoZ59b+A6rsMsIWzQVGf
+2wRC9pZXaBiicj+rrv6rjSIGbLmvr/uZkUNijhhcN0qVkDKDnp8Sh1USUp1Nc7VZ3VyujXjmf5G
zWz3QHd3eBpD3b3KR1XLPHUZ6OVkahZEla2t61qft8iByutISeOthujHi6p88Oi7275l5fMtQpHm
2KNQubabzvKVFrVMkhbM7WXVGwR4VOcGrjS3dKOqBwzs1e0wFMMqjnpxqClqDC9HNkGrl+5HPk4j
zfCkeUBf1RNANLZEEdrF1hiq8N5comjtqFqJcNicvYFji9c1Fu0Oacb7RVBnaFElH3LVrR8jJZu8
2oy0igGbnBH0GjRKpZH5+aAp/uTQWBNWbPttmDWop6fTgv/G40y8rEI6flcmmR53NXJOcJFJ+Auv
71fP8M9sP8aPnjebgrqQZZsH3Tra4u7bumv9QQ102zcDfUPx7ZkexsxNthr88KAfnC32vsB8qXyW
GoDcv3A2ne01P3sbH8xkVm4MExOPPAijT6rDnRgfBlR6f+/p+Ssjo/rBXi6JFHHDRIi1xoIX2MhJ
iQ6VCQpOQo+9mJHbI0pWbedoNVbhmOWqKvEgj6AspScQG2+7DEEXYO1fv6ez4exnn/iDEY38CJLV
ZxyB7tjo7TrvHDO+kuzUdFV1zlIe7ebF2oKMB+M9dJHofQQLsesz4pX9L76Zn7udjI+k4WhauilR
GrGWbIv5Kont6SRCpNwURuYW3ajt7P7+Gvz8AhtfDVDfWfqaup1b0zDs9ULLTtyC10yLlVYgQthm
iWQ4+vcv83OHnOF+8K4zQq/dYtStNeMCHR2QVgY1c8v/4Yc4f43ffYiqsYYWUqW1HkSBHkHjoB8V
nqh+FT7wV1/SB/NZV0d1UUUhXCM6Dh5OmV3opheAaH/Fqvurr+f8/7/7AJ2mdQgZbWvtmHWAFxTl
NPbqX9xMf/XLPywl4cTk1OIQv46QAXhOM7D8xTRk/2dX9sMKoWeVgSqX70ZfCtsTHc3PdpG3f//L
f24MN9wPC4TdaMUIBoDbJqYn+9qWybnosmfQrMwE6JBUPeZxOlKdVV38/Uv+1bf14fl3rKnuR1Fg
lNYmTCv9bB560Rs3f//btfOX/n8uL6Tt/XilRTob9jBH5rpPw1oErVq70icfy8pe7aKk4glrJ+qQ
NlatfslYbkmftHZRw5Wtp0Z0iM20iu5Ms26SFbPGUYm+XcZ/e5n+PXqTV9/eQvuf/8GfX2Q1N0nE
rPbHP/7nnSz47z/OP/PPf/Phn2ze5MVz8dZ+/Ec//Ay/98/XXT13zz/8ISi7pJuv+7dmvnlr+7z7
+vt5h+d/+X/7l/94+/pb7ubq7Y/fnl+LpFzRj2iSl+63P/9q9/rHb5qqUfGfsUT/9v2L/Pkvzp/i
j99Wz8Vz+Y/n8vUfwIN//sNvz233x29C/93FE66i8LdoSJjnvPDx7evfqL8z+bUpKzQTASkzjN/+
UUpOPH/8pqu/8zf04W2bKSECa95LK/s//wq1Dgs8OQS2RkiH+dt/vckfrtW/rt0/yr64wobTtX/8
5v54V/GeHBpAuq3xn0lj8uOGWjVKTcHNaElLk/de2BeisTaV7d6lIamDaFuCfBa4R5XwLon062qx
n0QTbXr3M1OA3KPHewDZ+wCOZVMl1lpTlCA9Lmmz70bLn0QOrXU4xSMdXN3YnBHl1WJtkKhu0b26
mRIQnXLArGn3Dn5gJcDKs3KXxUfjtTUZ2ma2QfVnXVg2c+0aPkqoXZjS0+3oyxTF67lyAyc/e5+q
22UKg5BygJvczzg45d2XJb+dI0a9xbLhtLZGbnISTJ7oqx+p7C9Kc3qomEpXXXnFwCao5nmTsyQh
Vl9h571b5txZOaF519rRthnTy4Jy2mPbwJlLb53W+eClUX7Nlr41qjb16fB87hr3jrrnE7XG5EWq
ucFKsKuVLAAd96J0xqquiiOz4+C7u+/PC/v9hfzqpP/X8vDnhRT0zQ1uKO6c8+r03YYwF9QeqLbM
IK9R/pS2V4jiGI31pTXPl6JhHY/jDHmQCBD2+ANX5+/fwFdc3A9vgGMOU3jVJi6G2b71YUtNmIZJ
V0/CAHXJUlXJ0emb9aTmmHhmywoyOs5mmNmbPlyu0np5GMrEOEIiUnaFbSSe8N5mo2vWi93YPrEn
yVpoYRGEpA5MOda/Osv8s3JgB17BOzdvfNPKi9WmHFFzsIOzT9EZH1E6e1NunzUi1jZ0jQOJYakX
C1Qqfau/zCMpeiP5v72abJY20Xyev0eDI3+Ix9dJ+0NZx/Vewpn9hmL9f71MnpKXhg7He/dxnfxh
af3/aDEVrmroZ9zUX6+lmz59bp5/WIL/+VN/LqLm70j+WCSZAAiHm4Kb69siaju/ay4nYUe1XNXR
1TPc/L8WUfN3oYGSc88L6flneBP/WkTxJZ2fFFNHbeFyvvhvLKI/Fnnc7LyC46rgBlnphSY+FADc
9IPd5pMIOitGrrks8/zozpW+IpYmXX33zfzkOf+xvj+/lmObutBtV9g6H+7Da7U8f+nI4x3MYy2/
KPUk1xU2B+aaHcnfUVH9Crj0lcny/XN9fkWb7x5vkuoamvPhuXaLJXP6LLTRnEysfHSb89jHNl2M
XimMctWLQTymkVtsYiO1NA+1pxF55WxoG+aVyQ5Ze3TQaiyreRmpF0o2ygx1fVb9grv4oUD69tVw
wU3L4lZgJfywAmIqyuZxQosfCsU92QyfNw5jDh0duAByg147x247TBuhNu3noVkml3a3Jm6ivs/u
S2Z89BSWX8XM6eeX/fj9CcNQBRINgzvxQ7kr3JqpkDvbQc+ec+rGHAXlqMv43R675DDqirs3ymw4
qFk63hcIhFZjJJxtPJni7EwvLucpPjD722FzvE61SO5DN8wO4UCchWcmbvaqmJwvDD2tt7nU5Zc+
Onta57r6VQX6lRzy8aM4gudGNwyT2uXMvvhuj3GSZUTaZFhB1efxsTnDFxRiUfe5FocPci7Fta3m
dUFPum9ukP2Nr6U9SvrVRUmEJqiP23yMj2qLg7USOXoJWjSoMp4VN0/wTmjbSE0vZRPtMIo3gVoa
05q5jgp2TSSnpVkK34jxV5u4lOLiPjUt7S4z0m1XJlvMTZ2XtjTOEPI0Hnnv+1RX/a4Ka79FT+kp
tnNolmTd07l1r4faeSQMFodGT1ybDLvbvrEP81DuHae4TRds7H2xCbGx9xCQkOMFidl7c6ZemN1y
WyY3WJjzvVrhXa7DQ16y45Rjd9kl6qcWWoRvJnrhufMLfih4Du2oenMhcRFy0bzIWB7oYB1i116r
+K6EML8gX35lOLsalvgurdtDW7XnneloyGSNYZT+Uh+vK7Vt/Vw17utxerVH6ovRsOJVrWXHZQlv
sLkWXlyw9adCCAS0DqMWOrQno+9dxi1tksXo1YzqYNn1curwLqC4M3T1oHFUmLzsbA/xymiyfpWj
el7uPz4DgpIApSGGFhhgH9aQShRtZrWzFWiwNy4ls2ZUu6N6dHRnYxRT4yNfVW5dico2OPei26Bv
8vEd2V7zZaqL4Z5movKKSiHDIW9GAbNUC/kbUXsrJTSqKxnLdjsMo/zEzDw3ICsU86vbj9ptX4Xy
4ObITjTSr4/qMjeb3iwoOMAEWIEwI+fAWJ5BY2+rv3pgfvLosw6dtz9M6RYLwI/PC3bPahDnR9+o
3flkZXBh/VRXzF3FFnalzKAZau1sh9Ly5VpPmuZYuMtUeUgrKpLRTec+H1oEkRhWvvy3txHnvJfo
XAsbi8OH/gRCuGLIrdEKRmCsvtHId/Dcu1qldz9O0S9W5p98DY7p6roLqdTR2Ll+/BpkrNujM3fA
M+dWfIqaRgQzoPRfND5/sjP+8CofFqfcSVEdGA2VppEkbypF1rFtEX+dS1V0m8QArf/+O9TOe+2H
5dBxXcZa1BDnU9SHL5E7NK0qvbaC0jL0w+RkeeVZbZ/uG0a0D440Kxx1o4ObQi/UTwzSyyty15vV
f/9tuBwgXQojy4JE8vHrVUarqmNKbCUKGUpM9oNudQK7jlv4i4tSGw9YtMrtfvAYIN1n3fCrd3Bu
qnz/RWAGpZayLIf9TVedjykQTDk1Z85TO8gXa6ba7lsmYB2oTLZThyoIqYRL2x3ozmBck7IK0YfM
tXDt9k75qzTLj8UYB1rLJESM8zsKUtU4H3i/26MWE/ZJb3OLxVGeBTa2YzhYdBBjrTJ+ceT5eMdR
ZtjnXZ3l0XZx+n64/mindKzcCmrc3MbPlKdih+p6PDF4JtVbwFX9xZU2v/7K779pOgisKNR9rKK4
bT5+06PeWXqhjWGQY7wGN2yOvhtO4ycF1EaL8D2MGJphOmMpnfE3Nv0h6rpmlc2knWnzJDbUFnmg
6iDq0VWOdMMb9bKN3dYnUGU54M7B8OG6Z08/sSqEm87qgMrStf1ZyZMXvcrLR9ytDp4ipQu0RTP3
YeTODzMyWE9VNEQ+NBwKfSX1pT6N3Ri/8g3FFx0s0LeiM8yn0MQMUifWWzeo84urWMSj62Hh54td
bKpzggQmYGlSHKCyQvU4bFKYAQHku8KvYyO/WCyzhBMWYyKe7LBHXVHzTlJz8ZLBie9gnrZYRbGA
FQUKWCb02qqrCjPzO+Zdu26pEbYyK9MlGq1Z3Ms2zhQvy7Rk8M4eo8ibRJru1ZzhU2XY07tI5mCC
iDG5br2bp3alEsLOLJlCFLiGzNajOc9H1YoljIluOIV6rT3UaWpcD8msWj72o/7FhE65cx0DCXur
6kcKhh5iLVrGIasY6yda2K5caTkXqVMkWw1g/VUHbP61bJf2knkKU/xKzbKLaAnbbZUjMKOBraNr
c7RPJZqCx1JvJ2s9duZ8U+fZcKVkZ3zjFKmxxdy4nhkwD+p9Av/i2gjn/r7SURqUcGLu5gWFXiWV
7EKp6mgLrUDBTNMkF30KihJDsLrSsCpukGVXF2g1+iAb4V72+ICflVBrdhZxEad8Qa2Sa7nl4Ug2
Pk99Efngx+CzRkoOWWPpn1AzlQz2s3A/pCKjqMrkS4My7k7HHPYOvad+yB25msphRLDSKY+9Pdan
pQqzWxTPUJwYSb5Mcy8hdCEQdNGEm0xXzAhWhKKizB018VbipT6EEcivMBp1b+xaxIyIxDIAXIVz
ikO7v2+IXSGnb4AFhR/RNxUnPWJ9DVeN29hbdWidnWhlir521nzTjacntzbO4pdy8YRtLIGqxfDQ
OW4crcgpd3kzstxYKO0zXOE+k0/MNqm6jL5iVuFaV6L4dkC0FAzToKwzw3Euw7bKANcoLJGoqk9d
HicEB3QoKiVhOmVlLJeNNKN9K+OWCS8atUPtxtkDp2MAnoulBa7WxevYHUd/YDx9IacoCRhQgwb4
+sK0uh9lHZ9zCJ3On/Fqr/EPzqtZgezlQG67R5Aa7e14Tq6SJcyv4fDk69Fup6MedZ+aPJ1v4jyJ
d9JAwxIOmYO5DXsT6rQJQcmkv4AR7L3RqdNVh1MVoXXbXegK6B4v5Jux1zKyzT3+4Djy6hYNh9cU
obo+I2g2GCGnC0OdND+fE/01wz58PTuh2nh5U0eHghV3DtC3i12aRmiXs9nymWqnqwWBp9/haQxq
VSdsN6ncizaehtNQAMVYocdrL2NtqnA75MyM74ZKaXm5Lta3GJnLiwh7z6bTRxjko7Hofp/Z427i
SKv7U03rUh1661UaCs8P43O8OVZ3pOUIbakxn2sk4E8kUPWXmaI22Es08RS7arMFR5M8ROiY6W2x
xCEjHYdVryvJwbC0bu1OzoIFpYqfXU1J93mOuBIJRLifQP9sEAeZR12VZ32upuQHIsgVvFu4SMAn
gJy2lbm9czpR+rai4aOFAYYANjJu7ChzDhVat8NM7tMzOluYV+WU7ZPKqj9Noseop+fazTCxCyiZ
ZZxbcCmC7S75jDxp4Q5tSMYjaP22XSp3V+RmeNFqjjzpYhgey66MPllkkkEOs9onJNugqwywezhB
dHlVRMZ4nEhuC9hQOLBpHOoagrZPTj1uWkebWOiHBUeFPCWDWm2wWCUHgtBRSsO9CA+D5igbF3QN
58KK0rCUw5B4GNwYmuaITNNoNF8YJivHzGxkcMYAHhcN3SWrPH3isVf1OxGjwI1LWrHKhPPXrTNj
UxQqlolBynIvWpXBlSKMfNoxozzHn0VZ+VR2S8lnz5dXLtaCSVbRugK4gVmd0mhYdqUDP7B0dOQ/
2fCoVErnM+00TpMRCRyReVPeEkqkoRmMM7RwiXgfjEG9Q37b7eaoqnClOwJ3QSrZC7NUvZcZ0veu
a6N7zgm25ml2QxY8jxDa9XZoMOu64YNohHbTICA5QmIVeyUsw9OE5fCV/HUVJkkdx3djuURXimpa
b5iP3Rcnicu9PilxIImXO2iho6waxOhs7Za9XLTZuDzhxJ6fDRwN145KkIvX2cp4gtVhYwefFpxa
1hBMXK0j+gjQBKmhVADgnGFjlmb3ThKrvUtcp92aylkhIhaD0KSojE5I85t1qWLj5OgSnsLCHHPP
1Ef1wLOkeuGomKVvtTpy8FpEm7k20AqXGfUJQ1ZyqVAYN0+pkZQPgwN0AN6LrNEKWArXFjG1dTv2
BN1kaqJcoE8d1moxFvTnw4YAn1CxnsyylGtMH/LTHJbZHmwEXXo1Ga6WJnI3VtEJFPdOwYu6S2oE
rAOgyXIy0C4nhCHmakGntuc8pq/B7+RILqNx1+kJZsixGNJdJLp+bRsW8ZSqLgA5mP2Ish6UVnLM
nHxaJxY4SEkNuzfLMZ9hSCj1zTRlxQspPXJTKn383tlF/yBCJp1eGCugK3L0lCAtMqyIEivke4NI
UG4y7LtHkevstY5Vnrqmim9B8UALIs5gn6cxTZJ4QOqJEKqHQU3+bFrQUqEb4ox6f8VrwSei85Xd
TIvKDd2MqrEFxDO+ZfXSPtOrLyEx9tBDqkpsE6dG7NhmdcoBWZ9QsJdya7YjF8kK3SbIk3l80KiY
A6PiGuJtQN6tixBALEa8z5WqV5eqbvI5kMxeFfmQBQSGps3alsv4OqkM8TxQGsk76KJ+veS9/nkx
K5Q1qJkEZJaiZ2qSidK9ifS48ueFNHBcgwPuxGaul5VpmIDykrxbpy7aIsCeKOJceCu9p0wC1ZOW
FOYnZLXNQ94JuDTSGs4PcZ7cSSpfLAcDSp+EUvi9Y9T8GelwfbWEtbk5W9Aho/aN3FmYJk5MJUgG
UbH63umL7N4latWNCw8DHqhp3aSF4zxDB+s2Kib/W1M3pmDEQvCWg2NYAU0RV3WbFe8cs/SLHrkv
66YaorzKo5d+UpTPRSTj234saosNU9P3S41iDhm4ey+WrrurlEY1WNSnGtecYq5ygLXbeBin+xHK
EQSx1DTXTqKyGIxDthrnst4ZZUy0duQsx7xLogttiepr6Z7FwUJdCKOgfmHYJtqnKoeCis7IeUFI
RxSZGCYJoDB0EL8NJvQlcy53NeKU1lP7OLkcSC55yCBZvk44IPdIPNQrp9fjq1lFbg7iYV619uxE
O9ZE90A7U32vnDMzbUkBFxvcWdexwnwNUdo4D9Gq0U0kc1iQS8YxCo8ILuiieapTU9UCQ8WN4sFS
Vd0V1Vt632sW5h7qWzy1YNDh/RQUr1ptDJdcbPdx1B2uoRrhqXIyLJUHZ1H10yjn8xIanuEPuRE7
p9HOls9qHBXFfjSZIAax1qXj2gI6gpWpS6d1IYziEUrD3HtyKiRSsaR+yYsiLANQsaW6cWqOuivC
T6njHAPrcOAMBh1II8brlJO7q66UZe7rwwDzQ2dBCOsbWgPfKewVd26WvTsnUJOXUBPzKp9BBpyz
MRXl8nvhPT+XPSRKgiC8GGTneItdp9JXQux5YLOwZcF807ZdPdbVCskkhdc3Zb4iKi2I3RoaEk5o
kV190+jbiWUzgojEqsbVch9CJL9Q3HS+y9Wpu8L/0QejotreWAvXS7Hq0KXn5AVL1S6nYyPD5mbg
SkE5LGGVAb5fsJWOg3Fkkrg86mdKDooZ+9RhUUEmPGgWWAXNQKKqAXho2jxvvO+dAJYTzRd1Nk9U
hKqU+8Ea1GMjwkJs2UkR8gI8ri6VxIwvB9eonxy1pZIXqCS/pGkD/hjcQfmI5RPjrIhLZ9fJIbpF
BzxdLhiBvXZaMkKD4RDft2giOOEk0X3Uc8fRxoLLYCfydupS1FCxMVvPhF5qqxJwkjG2hHgMyRRQ
orhrVZNPol6wsZrdtBkBHwI6c9340nAH923qJ9AKnGH3vdNFV9juGW/iRLQqT2+mfDsDOdnBMtSD
Zm6R0PZcqGMft/Iey9+wxSRp3Ms67Sh/2dbey9x8FlDd9qlZW19sXVRB62CxGkfZbaGEZduZ3MYr
FJS4yExYci4+2jy5wTPL1knZx5zTbJahCAiBYrGchuXkkrD1hRjD8VkFBLPN62UI0HCgUZzHwi/a
Jtrrs7BxRqt4s9Uw9F2iZzn4zvXRcSv3qMNxeqsXI4k8W9embWL00VooXbUuC9VNvY7C/aXLK7mf
W72AeSeLL3TaQ5gjS4ti8wyL/pKnCYu8yVDDvVHHZFjA/CSTgQZXxdYyoWbwXBOHTVZPMKJ1IGxO
HBaPjoscLjPGfj2T6OXBCi05UNldeeP0Gt4JIgkG2IEygtVYdgOWH6VDNpvXQwTQVEbvwkxjX++1
/EqthfHJoQ7bt8gqPUdLeIxyJQ2ccb40I/k6uNa2t01npc4ZLIcRM7mn4sXz1VbU+6hwOShhmGNa
XFFHhCYq5M4FS2ph9lZa/lnpzJ8NZ5YeB8gmYCtTNli/B1+Z4Ft1OVwxb2Tr5n7vM+OihA70XjTO
ApMTHhr3vH7XTQQSYJ+kmjecxTdE2G0ACSLoAbBBJmyBnZSmvWGg4BtcKuqh7lc4VQXVF9SMQOey
+3NVK3eGw57u16HTnJLkDDh3DAO8NpYMjMbKZQmdY40OE0NjVsWPADWtwtMspkIk2ZTO7WCLeKeb
acqONKcg+xwweqOWcTmZFqwmdOp+J5TzeaFo75lb2JwayVQcNDs9tJMqDhE3W9C5MxMNfGPQZlwD
yorXIwGB1+qoJjN9Y3I3HJs7v8rDxldzfb4YjVB/bzqV2IeoX24UJRIPDExl6zfh0s+edHJz50Sq
9LuJD7t1B017XXTy5rXExpVB6NJljtXu3sJ2/jmVaYQyOK2wB0v2f08rJJ8mgf3jc+YJ4xV09Ag6
TNHdjzPnrTV8aaBjerHMW8Z+XIO5RZFBxOg4XPSl0A95HAJitzjZjl4/6TwUrjUq10k+pxeYHsI9
WOflFm5xdIXDTuwxK+kWZYoe1gyZdO3+PGLBUwLQu5ZzBN25S80rk7qcGdE/vUUVtZ9flzBcJBr2
27aSJRAQPtNlrFdXojHNu29uoxL3b+vRRNK//MtyZC9FsUHYZK8ZjHxxIms5nFkim4HhzfGrC4nA
zemq6uBGuEWjwvbr3hVFs+EjteZ8WKDk+XoMM13VZR6UahVfQY+zzxtpOtyUxQx+1tIXwrH/aVpy
ehTR3mg73cUSGuYWGUl86mesiXbiptf5KKvHRp85Lo1Gdp4jSGdWODLO6h7yS7gx5GBBcQVxARws
O/F+I25ffEOp0sy+WRnaJRH342YQzLw4i9oo/1N38tPOsu8mTctWHbEJ3hzpyROQPfOd28PhxJ66
lApJbXegtJLx1tJUiEYTXdv16JQJiLVBbyPYq2W1QynXrsdeOXOL8fJGHC3W5jLXFwlzl8+WphjH
RMY0/wRelFWeWF+A/pi3BU3kLzQJzi6rBol39DzbBKbd57Orn5yFSQp+GzRPrReWCaVFneWODi+i
GB84vLl+m8ZL99aL+pwFCC8xrF+izNbGJ6HTNr0Atl+JgMqo3c/6APsS2NdwXjFZqcyoEOV6qs3m
NWFFehqZbp2wTM+rTDBZbEy3x6bvciwauilC0m7io1vhJY619ZDaxpMiVbteN5JuX8/MZVVxsnzo
cW3dOGSjTN7idPGdqxjiRGhX+cmKxuhLY+o9FYes8atNirHqswLNFY3wmPtIlXu4iwL4GoDkoDUx
iASIZ2153aHBoDE8LMvOMQEXfjOOpbpF9ybqK/IfE6O+6rqovQxLWRxy3M4PJXJJ6P8AkySblhxX
VtQnV4M0us/QiEC6Nrh5D7NWaRqanhZzoDukn/pUUTfAzWAWTV2Fp71v4xs8cfJTPbpYYkbaJQnt
aJ8V6C3Vc99wWZToDwwr2inTiQCphq8CHDsbTKzfIxglS1VPW/VLpbIJ1/kc8YnpOqwLeZ4s17lF
cWMr2UH2Y2UfvlnbyvMCWbRReInBo31J0J4eOG+SOvud2w1+sliuFbTeFpx/k04uPLY529n9qNzM
zEUZGg2UBF6aad0+LobiM6jO5QGyMW0SfUpfQjkWRdDaoQLqOEn2oc2OyhIYXSbEYm2IFO/zNa2V
CjtZJ6dkZaV6/ZpG3LerAgQsNUTnAG/66qczC0rbGtypTwEhjoJT8r0+2W2zSWMEud5Xk12CY8zP
kii7/ua0Sy2oqkBPcw7BJlGeN1loZofFwRO+0gmS2mLsgAaCIjnCR5Kmn9DD0tjpq/zOisOJ/Iiu
vuHwxHFzaAbSF77z6dXCLIeVfmZXzwrGLAbQ7OWZAPEyLVj8iUPIJUj7XCLZ7zh6rvpwLFKfw3by
bMG3oy4aHROs59nXx/4JTm4E7nMpM3DGk1MAwyw71x8XPblhtLBsygZ+W7xM/5u881qOHduu7K/o
A7QrYDeAR2UifSaZ9OYFQR4ewrsNj6/vAdZVq25FqxWK6JcOPdcpuoRZe805x+xJ7o3GbadPNJ20
ZrPRbAPcSWWoZxgL5sZFnfCpPUhIG5hcflEw4Vlka8ktX6zNXHoPfZuwxmIRwOFK8zZ5if1sgUVe
UpteqqlUHNh/0oQ5jWFHyLHOlvU4LTtVzqOqL8SFKVs8ExHrQUbnI/dxrIiGOtIyN20IQMtXcWQ/
zC0ZFux9zblvY/eIVG+dJra9u07KkmdHazNulcZxbHX4HhVwnp0S2fSIlbHo1n+GFalbcagV0BIb
It1PZHFctrd1J6x7YtwcAlVLfSkb5lBblX1lnAU8dR4vZe1+kHxBXOw0K/v4z2KNFYN1twsiDZCn
ADWxslK9uZo/s/KQu9EBi2n45NQa6OeMXY3ml142jaS7Heeqj7N3Lno9IJMZ5r+HqS3vS8MR9xmY
SLHWFzJNpxzz+h+JyNYcaGboncSnQEX52izFkQnGOUkaIdecGoh8ZEMfLbTt5F44tnqJh5JaOhda
KS1eugsRQOT7Vnb6gxcuOCVS8JufECU0FZtjblb5xgwdtTW91metl23taRxWAXNhsgogqhzbVA9P
0IR73xOG3FgJOGnEpmzfgf87iZaEFQlioq8ibgTWSK+/GXtjgm6eio80DOWzluZq3zaadxuq+Uuh
u9kroJjq9s+UJubyxcISzs52WhgghhFNL3K21FsxC/07UcPD3GjD/Z/hzWQ08sl36EmpVgWVAfeD
0xvtKZ1K7RoSaxrwS1Ccy9ZLq07tpDN0QBi1XxQet09tSSSTFPccnJoSQ4q9BGhcptGTVqWgnBPb
2pNo5PCuptjewXzSXnoQnDvDacaNUQRvWUmFq176zaAIIkaT8uMyGeWKKgX60ly+/mHqQucRplF/
nybNdM8M2r2mpWyudigZuXRYZ7WfldpYrc3UMlgaN9qOPHF+zYtw2Gl1XX32hL63NWzYNfjBeIu8
Xh2HZg78EXbnloQuR1HC1T0RzHrgPMD68ZRKKa4d93CBLDY3WwFt7pluCzwv1kQmiBt4IkfbTn4I
xejO1EPjZHkw0os8bLaN1nQH6YXys/XSgb6UaFk7JcTVF6ZNYSI8JTEB+WaiHKaddqy3qVhBPT5U
vRbdwlChMcZZHhaZSjnaObb7ISZRbBq9s97GIR/vNJaOvqU8XDpkoYnVprH1DQfCe3E8L/5dDZog
I1dPcu/wrN9ZtZftJmpBlpOStW/cMdlaemucey8Rj3YeujvRY43iqUzH2gzQ746OzObFLsBMDqkx
rzJLys2/zqUGyY7K5I3XefG7R8jzhsGUSdmZCd6MUr7/yNj/r52w/x95XHH3a7qUOE7+c5Prv6mu
+PgVfWT/clUfX7+b6G+hgX98gT/9rp7zh4W3H0eraWBuRe7/d7+rp/+xeDyw/2NghRyH5+Df7a7e
H/hjyYfYFoYEm4fmf9hd5R/S8kzbxSXCP+CI+9+yuxr/HK5xsHpomrQwvbIqh3ar/834UJaqjpgE
o4NrNH3LumzIJSpgOd02GAie2GVYm6opAZlg9lzsaCEqteqLx4IQ/Ia7U//SXeUlPCmzHkRspcts
m7b2vOcZSlpc6ZB+1yW6BAqjNjjQ0Fnz1Zx+Y4z94OKigw1sYrgdqU1ENkjn4bmRZnrvoWnh8qyG
pAzPiy/2wtosvba1PUAN04Qi0WDSZ6WzKR23epWDpwCGT++EU/VevS68JrjERHj2FGjEB6R5QvmV
+GIdGG+BFzirmXjj3maTzYqvH1ZM2/MKPA6gAC9onwcC2voKBdY4djpna9gL1hbxFKusLlN27XO1
loPH2dOVSpDE7pEKs50GIzdbAT5jDA+J7O/1ELgiNTmz4AxvWIcsZFsKXFw4N1M1o3fRP3LK4exc
YafFx5ahFNmJpgUI+tsYAZBtQ83GpOv6Zt+KzD7HuaquLmfQp0JUpt8vFgZIUDHHtCFYh9rUbjDM
Tld3AP+Qz63z1EZVbmLY47vPcbUeeNo3aNRZ/7680s8o9zKCSxoa9x3s5sc8T+ResF26UMVFfkKf
jI5j1hgea+UG5yaZCL7mrbz2jik+QCXK5ygri5thwFEQ1+F0V0a1+mYT1N14MNnio8Ex8cuSLAmT
FeBzr/jK4CK98tQiNUnLjMdK3+rtm4VEbPhOpjdVTi0DzaAPzhTG/c2UU6k66EYMG0tjrK5sVkpH
jo0xz2zHDSPfpOAEFsaMMnXkzDfvBK+Gj5rstEP5Tm0GW3u0sC1C8w6zXcOa0djJPEUtnz3QsFXu
tEdb6PT8NKzv74eiRo/nAguMtdcHmfDTDEfv2o1M9H22Aez2834wtxVSWgoNY+54tQdTeJO3oXeU
BFPgdlpucFdUan5lV2795s8MPweyjrGaTJpsTMQWrCsJXs8yN+xrR6ShPoxujHVy6PTiWdpJekHp
tG4Ws8N9SPHSa9eY+iOAt+TYddZ8mQXjOmQXpEx7yDkY0b9w0udZrF0OHZizLBDr0h36U29NEKkl
lqozEgYtRrrOy7g0Fz/KNOAfymR54thTH+wIwjk/fOVx2KvHu97Sgy3HWwE8huRF4lPIwsjAOvhd
mdOSnh878DK0L+QfouoIXkwM1KssqvoGnxo99Kt8isERJLnXAdREtO+JwcfJPWYZ74PA/Piokx8/
c8o1kXUwwECUL3R7P9KfEPtJBP7LYuUETx5U0F0MhRr/sD31ylck5bONjOPG2ltjO70T2BE3A3Ze
E55UgFch19roXlhJfbE60JxCmslXAjqZwq62cV/+inUmEhOdjaaAaQGd1+IPI5SSK7Qp481VKn+o
AO8/acqycfD2Fn40li/FDr4fv1yc19k3fOHiTYOCl7HPr3P0M6/h/NWYUMKoFxuizykpQcOXkHXe
M7BLv/6kRA9tZRcnqJVxtRWFsyxS58h9c8ym41GghNPvq4hGTIbnZm+Ho3gqGju6trJwP8tRbx/c
3q6yDQoCpAgTEc7Y1FGaXGJP495NvSiEq4zjaNp2OX6Lw2jLntahZsEj0JPij07jvY1zJr7bDnQ2
9jMJDQn1inOnSQ4cvlrRvc2RaX6GAklp+yeiGpxhfF9wR3nbNHLCA2Q32K2gRLIaqxl0EEaxsDvQ
icA20gEvhw9g0JO1KMZ8I6yov9eVHt16YLOiVUuJFq8ZFiynRkEvTqCI3avIKG6sWTXQ51XVbv4K
wC4ynCKb3G07qkII5X4oYCiYkHUgbIlt831GnbcWD+zE9CWXZ7Sqhdm4K2V2ebbJnKyHzZukrbHm
kVZQOqp1HX7vHBK7Nueq2EAZsCwYh5Oc1nw0497Ik7yggaULQK62xXtKK0i+jyPYFbtalnCZB5YD
lGGx/6TgQpjmmyur+a0ajea1q83mGx+Xi9W5dbJ6PVtJ+KyPGk6CJKthDQadsMW56XAirmMUQd6Z
lIlAly5oSL3MXWCY2C9BBC488OGm8KhWTAkL16uBNQUMBfQQBBGO5y0wQM28qbPAonpvNLNDCLjN
282Q83pOHlPp3NZ6NnUYcQq01MEcrBMwFXXoaq28AfOAJd2jnhGNwho81lMV7/uoUc3izhDjFVp+
tNPHvHmmuqj9AvjAkT3FOaMw6WOiXMoKq48hpCOuYyHq0B4ma59fxFgkhME5zWEyPSMZkiqT84JN
ZJ+IDcmkN6jx8z4VFLpxB01rnBymLxy3hjnatY9kxRKdc+JYInhmZhHuzKrNTs3UZRtXWCPaHjJ7
aKnY3BdzxhcjaBJu2nbi6mK9xtOoirXJ9HlImqfSUdgPYmpEUelT1fQbtoJlvGNPN+0LzSmZrT3K
nKcKKW/DS2bwlQamflUBAP9FkME8NS4rExZn4wwWuZBlu2Z3P+8D8DCAQiKLgpueRES9NsfKwgwO
aAt6hFVO75XHEKF1Sf4EL6T+bYPKPGjCK15sO42edavWP0zDyVCRhX4odavdodxyMu0aGkVE0X27
YMcKv3IzFhtg22S0dskvf/Zc38cQ7+6JFb8FnR3B4pflhHROSq+yHx0SM8cZN8FhpKSBGoZx0m5A
4Fo+d2t9C545jlkbZMm10/sE6MlcQfp0THXvoOpQJ8LItw6bhuYJap++ej7Zz5n6IwxxWoH/Ezbk
Yw67hl1EpN5VJnnSQ88HQZRp9jEoIG8YUng+m4oer0I9zGgFTnELvNBJkSOXtQZNC9ZK6ln2JNib
37MHcyB5DtWen7uOeaqb5FY7CsukVcXpro8tqs2ogDsTGy9/Y2xFDSWsYCo2+Wy3J+UaT5ZS3pnK
wPhXnTasp9MMok6tyk869bpolU0z5kLIifHewpd87mQ4UQ44Zu/4nosLLGO5M7ys2XulW3SYPAvv
v7Ahg937Z/+1q3GOdGky427Ayu/+vaxYw2WRMoQ6B+dngiiWYcI1y/AmaEq0CUhSNga3n8mDZdr4
BKmKeST7mU1AdTOnWD8zy/gzv3CSFeEGyyezzc+Ywy6PkOvP8GM6kk7LKpumg5WkMdD55UkBLfxr
yBwNaZg/YEuTLzg7awDuHhfhu5Ex/9qJ1zsUe1Y58ExjenaXaaupxhJBaABNE9tetsozVZ5oFA2u
nmNi7WCkfHCB1qxTJ8d/JAfSpVSaJhs4/T1IU9pO6cjrAI5OmbWhtS8+DJCtflVLFxOcT7WYCFuG
9lnU9ba3able1w11Xvsi6lnB0UBmNrpfFmZ628VM8Rf6NmaIQUEliy8Km9ie8PbEJ0d+SEUC9Q+c
77KXZOA+4G3j8JHSA4Ear4XNIdWF1WDTASbp+LHT2ng1Kos+WHxOWb0d6tqVKzXLBQhRaD43f/qL
7TLJrhbvoYlHjYAMm+BPqp8McKwmLJekDzZEsttszV3F83n5k1RJpJ80buW7vNDKE5V62qcjk3hn
ejPCCjMbg3HuPFILU52qWq93jaEPq6zo6gvXD97lCW684WrySzRC7ucpqg6CcMWG80p6sma6ZMZ+
QdYLdRPAKdvxoUOLtWkXYjb+zuvQeHH4SE5iHM2LGnN2jDpthH5Se/M1VwgclZUZ3U523VIpXuqU
6AyGsu+rEHCmPzm1Dql7NvTvxZgVI+eGjb1G1KUWmZBPyGzc09WxLm09uGCfczAZe2xz/3IAv/5p
m/9rZtr8G0aGg+w/3zg/CY+/hAXoeehIEAzdgWOOM61r0mt7LUzoUbBtAXQ3G7JhRQNQDK9JDuOR
ajAwGD0KwLnj5E4DGK3aW4vP7H2YHHXtArJdrKQq1miZbtB5uLA5/ywrERPEqXXDR8thqquW6Fhg
Akm240h/TTuz5twamYNxZLk3UtZndC1lwy1vmpXZxvyR8Gzi+w7NxLvBbNFOGxosNSiPTGxQJsWl
cIPgga54/FWLwH3D3rC+TmPpUEoTyeQasSviVBeARAqbXHylIEOPdjS0h0LG7WPDY10A00l4DTdR
zoeZLBzyuOsyykfD5q0upXaNWQiw6Kdc6AljBxYzJ6E+lAdj/iXcAm/EQgS7HTlYvwHNiz6AOAU+
FoZikyPxSTwJYPaBItuo2yUlGtHalHiksU6M33GgEIDdn5YW/LtA4PXQmu54ZwuIgo71XFh1f8v1
ElHARbEUMa/IxJ8YojqltsvGsyrbB0sJ9mSodAqJpQvWuKX7LVdc+4ZnJ34UUWM8z0ESPNds/ylF
gDCJIU0O/WPuxNQjQC68wkBOngYwbPEaF19xQlqJ3hK3iGjya2Vw5hIptmwn6gIOndfdM8dYlyr1
wpNtavohGg33Cmhz4iDxc01jPlb2uv651k03176jWCvnTf1zN1gWC3iqAjBGg6GcX8swRaGskPKZ
Qpd7KV3uqirJAr/5udXcpBoI6i13oeJFcyaZQuYhr2RMM7ckQFozIsa+WVicRpS1VENlmmB4ob3R
bVfFTPHTKtEC2Go6uNQHc1apXGU6Z4JdjEUzWXfNWB1nOWTtjRnnrMejqdJYqmcdQLzBqjRgCUFm
duvIdRhfE2cMACgLBMbvLIS3cXCpIutv81pw4W2wljQelaRoTY+im5IHznX4/NlHsxU38ls1yul2
rKSzqYj8fyzKzKEy07H5zB1sRrfEYUMw6LoJ3KFrCl8PMJ5VcWl+EwEK1h2+WMZHawSoRGe9qAID
16lubIMOpaEI0MWbuKYo0w4ZDpww3tZ2shh/bepyiY9INlCFmu5lXDBtDBRW8z6XicJxTxsR+Hdr
56Rhc5/ygW+Sfk43XIHdoUdBOBAipCMiNytxSDtH+Vaq3BONaDiMszje9Ao1xgxDCpKrzqO9AU9w
0ef1Gbw3fq/AS3+1gex39GrkLzB3ihsN5jbGVq9hDGrC29INSLS6bvjYWFrxEQXK8St9rD+GwS5f
I5Xd4s8PqA1KxHC088jc45/wziWC7IbNYrGmd5c4JHVQvH6GTxrBGja8YVqvIyrg31UUzozNTf+l
2Vj80LDzW36geV32VhxuEWChooLP2EIAbBkSNPO2hq1+4nTn7pwkp5y0Y63mh1PivsfMet8hAOuv
jmrgb9XPzUA51QSWKHGr7LWnPuqUqyindlpWn7EV1Nu4jcJbg6adl0Ghl2iV6ax6O+2/kZEGnspj
z3gIJA4fG4hc+FqbGFP3rmD+c1fY6b1l1CoOcDVJUaLQM4A2Zb63AgWi0iowFmP6ZW9gpuKJb4i8
kDv6jbTDdtPUBokJcnO/ajidB7zM9ZFAkbmN9MHbwC+M8eiYhFVmeipLpbVHw42Srx5r7lajeBjk
jkyLG/pz8G72UBItp7R/jJdPdabpd/TrFDihg3rgIezExzpAGAfQkZ47vSy32WDM29rNiofMtSk1
+R+/Y7cXcs7/Zb9efEXq4/+4XP/5P/9crLswISQRdpvYpmfplkam7x80Hsl/0WxT8sxwLQeKyf/e
rOveH7wa4Ze6kvgq/w/x5n+AJHTjD2nwpTwb56NlMHn/NzgSOl/nn3KUSAgO+VidImDGePvvqVwg
EqLXu6Tdqi4cmoeoc91Hh37L2o/iVl2N0S211ci60c+7oryz4slekT5mAsHdusnAyv5XiUMUgr/9
TPxADilXEP8mMD337yOSZvcSO4JHBEZvaKinwsYPpBccIIlXB5N+iTtGlMZnV2Mey7Gwd3aON0kM
Lto7rHjCQqNhrvHn5FQ2TNpKD6aY5Vdpn0PZG6dUn4dNGiTqXHvJlyny5tfYsr7yKLFZNi+dtRbY
9tv1GGbBpm2c+BftXsMre3ebLT3k9JPsUnvCUojah5Uohe/SQQBUgRw/4BiUW6oxKcGjSU5QVGVi
RIPOCAeX4mCaFldgjLUvPVV0twfMnawOw20Reea2TYfmGkNrgLprpMH3hHHa1wpcHK3jNodO9upW
pUl8W+dU3krS+1vpWe01lIQkDKxkG2JSat3R2ngZMNTnu7hlW8MQZTxFgycg3ZjWXaW5LZxo3bGf
ecJ750Hk6QZN4L0Rs+aPJm4eB0/OCiImnsEBP1Rl2cUVdTncVANuPqerDbg+k6jeQlu2jza4Cd/j
5ei3JFBPnpWGTP6DDYxxcYgbU7wNrCA/5uD1nwCmxo8J88bLMNSURnsW2kLmEq0bB8YINu/rOdGG
t6FXJXsRxAwzYJ8WNm7+O5Ciu0ApYQ0lKrVm24j1gd3z1sm76BKWeohPjNhZWnrqxQ2E8qOkHTdU
4PS8TwtvB/G5OmpmGD+EHQbsUFF46Szv9yFX0L3nDiVdiORapWn7GlPMtiuaFqcVrky2ImWwwfWH
kI6I5nMiia657aHCD8sFkLmowOStNxDDc1ADGp4NFh2EqcbsEqrW2w1jFb7MtKHRIKD30wUUKFv1
rGZqMCkxSUF0XmdemeemhXcxha04ai2/Ei+i7g7avbMj8A49rVwqPiIGzmSmF4pThHOPc6s9sxpN
yBGQXBXYNalVbjXfKGpJzixeXGR09OJuxBqN9VQceePkj7PCs+tS8rjpErDBXVTLvSRntWpbq9mM
AEEOlSJWmWtWvk5Kk5rYiDhcUpk0ldBjMh7dBj9xNabZ0Ukxs6pWuJwgW1jbiAzpwuGYzXcWmyAY
BAsOKsZIpBLYHB1zhecv3ycdNfITYhuYPIWFgIvEW3tTrYAbkwQblyRbD7iBwol22Fd2qE5UPQa3
s5aNe2WxSOFMHH3n4QjjMmtpN/bm4Dzpg3Y7O2b9GvL03U9dQwtuF2Bt6fvqUgxWe8iKJIKAUvGb
5WUabeo+C09G5cZHif9v36IK/VJWVt/zgHSpHU3EFYRfvtMd1u6o8nm0rjipFCtsyl13wM+lliKR
rpt2btTWNN4mghhPCXeAZFCfT+Jq6UwpKFSQ03aJ0E00Bq2pwWQhLe1izG4vFhaSmRUk6yuOZplT
rzg8j+6zN0D/4JjvsgiPE4KTvOUrRmqXspLHpfvvmRRkSoWsBXnZp9lgMcSipm0kESWwZ61iW628
fLoGzBEmOVCqrI6UG2UfGG7sV9qnYC4rZd5YVisuBnFoKqpoFvZ79LRi25BhEZuc49++ttle7XIB
pdgUDoTlyYrfltLkcC3x572WRdTtdL221pT8Flj7Y5dqsLw4ICAOmS+MYMR4y+bOQsWsO9vPg8Ea
DzKZeu9c5YGe/pYCpsE9F431MIYepTRUjGdclJWoPhquyo8gMIpnkk3aqdMq6zCOsbiQDZ3GTeU5
1u+JFY3uwxT3LmHfv6Zwb0+tgz2Wp3ltVwgKwuv8jM6kzJfL9Yd/hPQuJYCKM0PrbVsyRCSt3eSN
Unug4xwmreyhbZrywCMuflCzrf0C2D8Vmxn4q3nuc6/+DvOG0DZu/u6NToXxNzY8dn1DmPpzVpgH
JaR1k8aj8WUaPbWCUcBWMNS16Sbms3xPZ35UWMvqpqfH61egkay+ghbxONIb2hXubH1vQa9/wPpf
763OQ9Di/UmTeFtKThXBqDT6DUYXow+KMLKP+4Ip0MUAS40Jb59mfmrIjSZHEB3Oocbsh7dPvCud
VvNNOpqxvOe5Gb+hmnXGCq6G/Qu+S7dt0IaMAzHuOrztrDgZmT0RemuCSkBwrSWSE05Wdis5NW8w
god30WAPr5R5jE9WozmPZavnR09v7C3VqsOSjY23lRkae892ppvGa/oP2QvVMIMMhJDalsE25Gea
Jss66WCisNK64s6GSrMYq1ARHP6KW7cXYsKjHvRPRFsvgti9uU4TfFSrlLH9Jq+i3PYrEkJAKaKe
g4MzW+n3oOn5FTrttJv1PjoVw+C8Ig1wWCMaui7ypfa7mR1SdbP91aE2+qWOEYBiCeqiRI7lhsU7
vGVKUxRcpTQoW+x+TP7RVhGtHz9ySu20g4qT3nvWyaU9UlRFssSOB3CyI6XOsqI+pwPkQS517j7G
MeDNrCfGvafwNGkFtXlRP9onN/aKsyOd7i10Bjrd8l7/6Ju69Hsr7DY5p8ZN1GNyrwTHxyxXT66W
h3tPBvlODYBAcjica0WMcjM7JYY2bO48PPAduZjEQQXxTzJNfdZdetdyNxKk2dN5sS5ThP5cng3k
s05259H8nEPrTU2nFs/b2B40Tj5pWD22obyLwkeyvkPdfIGGX+sdqYHS6177vFybnbxLFlpEEz0V
tS1Yc7e+YcjzhDvXGI1zMhWnMqY8UT2W2WUUD23AnrXDNlzTtTe1e7pgD06BCzuJVs6IWd5qDoiW
X7lF8zgJUssbViO+inUIQqIYtVVlYBAZc+pRRhYKTHBFTMOv2DFvpquaVPwKXwBr+YMkkKsJZ61Z
Ay7O8XdlnGCUn035kZryEMzVm55FJyRzkhlUVU/NHdd8hu0j37Vpu1facv6VK6/7rtDLeaM1wx29
HsjakCKLewXZd9QKDqF3Nrdm7D1l6qHqjl06rzg6PGZxy/36pg2j37RXOqM3RXObeCQN04/ExZeZ
3U3Y/Uz73oM8hTJ9phGl3wLtcl+siZySFM41mhEKqdj9JuPvriIY/1g0a1+phO/iGLC6kG9xm6ga
bQuGS76T5tguuBjfkuNBhfGnQSH9YdRa9wI0C20qoN1IY2LxG7pBVr1Hhii1bO9hiIeYPe5wqRpx
JvJWPlqTjH1kX3tv1NlemLLDdBHo2ybT4y1Nv4lP3lnz7YbCpzrWyRI6FfpMeeEAHe5S4Pwr1GJ0
H+ZhgJyodQXlD5e8s2yLCI36iFrADGxTAKZxm/oCLR53QVAdej1fmmpdnPZrUiFGeaSuyaW9jlZg
Hirehc4z8jKtY9/U1I6SyQiu1dDglhNX3vbhflAQYkyzGr+o/YqtfVKV0+/eyDOHnV7ovCY1AHPH
G2uYFN4SgQpws63JpnERYqRnyEks3O+oxtljOsYGpJCi0aimsxlZWQlkdnaIXRgECSpcQ0dfpW2d
KqV9p6TOTNaq4DqryWM37NxsSCPNCs+uZsKLicSnbaS8pjIL+gdLR29jNJXRn5GGKioK0YC5Ngr+
pqkWgg2BakGwn4ieceDdBJ9kjjp89ANdNFs2b/oLpJHhVAC73M8sFHetqRm/GjvRIBaN0FTo7mE8
JgB1mDviL6JqFWQZzlYuPKGZDJ1aSl1dC6EvnytfwfuHV686b0s9qOMXDdyjlRUl050aod5xpiHD
0HggS22DniH6Mrjtqpzr0QWUcmb5ZVCi7OBpGNwZwdMuy2chZzgyQc22fV1xGNylVd7wU9j1/TxI
eunG1jBvVECqIaF0cWPgFj3arCbvSnzSV3pW5x2qL8pKqHFqpcVvb9tzuZNgug4a7AgUW8M130qr
dvzWK+nUQxJY53HgXCbgic9KTSAs1EhWMykCNlAkd1echdqzouftJOkOB7oaLWe/REGGCyPjQCJ+
4oanZdzKilNWZk+U/GnAGDT91gg1g4+Z6awsc/GKBzw4xrhXeT2Y6sJOkjCXbIcT+lS6ZzqbP2Ot
HV+xkU67AYDXYcKQyrVmCpJC5FBXlgyr8xhgQWLErPZ4RHDGDNe+K1KQDPRsxHJIT4VLUzw1J3SL
6i5GURn1zjmfmYZpvMNzzIzg+UZDtH4lswQ1leslxy/lDua+pYXZZ60a7wLeW6cO/i4PL7pycCmU
Bm2B7lumD1QmWUPtj0AXL7TV7dO0W3fGN13hB0M5JeUGoGoK7G/VShm25jMT6m/CyZpDAEjal3K2
HxORmFT3DVZKmC2D2Fos5p+WHXEctMk+SAHWu2OYPAFURALjCuKJ2ulqIoNce6+aXYG3TRJxsCtc
2F04NoufgfGxzAyeHo3+Es59AG4nL8pnZzC0BzNmPS5US0Nn1atjDgNny59xetL7zr5P55pHrumO
tELFqt8p3jWXiHKwjTZXwy9d14tDDNT6s5qMaLv4Wjd2p9FjTmsRG4iYBripx4AzeA1AwMw5qCjl
QGukYk2/pns/zU3EEtyZ12HbJj7RU6o3NI8+77iYHF+XhUUW2xwfnTFO3jRW35xKkxGhhXaoxcp9
zMOlws0BexA2l27Mf9FLHLwWCHvbzubgPehZv8Yjp+/l6LKxpLWVQsw5whTS5XuvJdQUG5p2TMe6
2Dt5250Dr9IvcVeYJ4nCuMEXnO0hIoTPEfmuvWJTcnSFWXCVDsGZZnn55NnCuJmSgJdFMEaHqpPt
J/TH8swGOpnX8VBIfJfUBttN6dxlkHkOGVVtu1LQgomhmdNdGRSEQsXMMSah7+RmNvOa5XtsP6V2
ElGy2dovnGyYSWTnMtzN7PN3pScGwiu9KfC7GLnOhNiWL3PHkYIu1oEyoISGM9YAJ2m2+WdCPgEP
Ux1vFCyMU9S72e+hsocbh9TM+9Snxi4tXYPSGsTFFS1xabt2ADO9yj6pdsDcvLtm7t31WGnoCTbH
dRIIFKIYovhFG3yDwmvmwTnxmnGdSnK3RIElJXVZ51zSpAcP0rPHDY0w2gwQkCh/0yM8jn14Y+CL
e7CZcQ9EEcBWJUmBMa1gVNUoZPPx12pfQrTmudEVPYEdqS1Hj2Ba1UO/KUU+3NhDh//OrHl7K0MB
F6uJDrey/U0o27vwa5UAq/Lwt+3NxS6PYeyMvawe6H8B5SkrUhGxZ99mmDT1dYU4t5J4DtYYDpe0
IKHcOL0P4sY8075nH8xyWYdo3vhstUN1Y2NdOI7KdB5wuXImHTWXqnqHF0aMUpEHYM6CLsq25CFi
pvYW6TXC1keSR+KZz1TzKCYVrLSwDW/TgASbETd0VXZ2elmYnz555OYRVGmxk4mAiVTRwmmBQcGq
PohXk27sjyzWCZOH2Oq2QzOR5KzL8TVxouAjdwxcXJ6Z57d9ls6PCE7THmjMfCWVHL4rmSeXPk0O
gV55v2hL6zfcMMGhMsJqbzphjp7uVvrRBuKAMQidGjuBOYdHbBPqo+uXN5Zkvbc3W7O+qdt4epIG
i4yCUMCBapVmO/I4JTtrkOgZWl5qOIO2Ym7Aw4ia9Vo1acNDAueWXz3rzjo4sI1Rx9nJMyv3yZFZ
fdCnDNFjaewNNE4eWCenI7mYdOdVhdpX5FEejTFLvpOyyB9KiobOWM7kFqCHfKfUeb5tcG3vBsyF
Digxza0w8kQCCm3BeeV/kXceS3IjWxL9ocEzqIDYptaZpcUGVsUioYEIICC/fk6yn83MZhazHmsz
Gptks0tA3PDrfnyd9xEVP043uAAh6NT54YSuKFd1jHUeD2m7SqPOujI+x9ua87hNjaIer1DSHL12
YknaYES3BDIMeW6rhB294RiQl6EBCcwquKOGaey5hBMm1tlKs2TTGkB8zpzu+vhEo07xVihidR0h
NLLnhmU9h7jeJuwAeQ4ipS6z09hW8dHHlb3rvSg8jnJm5dtbbsRBAN4qOJI5sy6Ucxi08viO5Aw/
S/PNr3PMAIY5bGHzGSs+L+tPgTTWkcLjEl5WKnUpuqJT9mbqlOqgxDF4nTXCfupKOz4Uk20/8xio
rtloNVtC3MMP9Am1tSGVQlsxC3rMVePV+9TwzaehJAqx8OP7TQMJIvmyAu1vsqipwL/64r6fIUNC
LXfe6W/JAi/facDJb0YX1Z9kvII9vNLxJZqm4cnDrhAsTWsiHT3LYMeTEFVnyI1mb/WNeJvy0L2Q
+rEO1GVmF96L+s3ME2dbmDnzyqzj9FGNLGRXpm7EVy9AR1DtFImVpZ34QWZDuHeyEey8aDCZgInF
0jwifvRdED5bPCqapcAR9Vnj9GSa7QtJ3UOS/qFntVkOUV4e7bTun2EJO7tmHmHX1x77cK5aYwE7
NtsX1BhBOxsHiYYKYd22WrUjnxgf8rgihpsM9lObmSYFrjAboK5SokrPqFXOj5zT5HuAFHVIB472
JFSn4WeeQXqwVguWcdOBG8Tt/zxSZs58kFu+vxTs/XbYH8G0JL45LMi5p/HKMwPWsG1VhjtfhqhE
RI7Cuyoappzoo2BrhY186Sj35oFj+RtPwmqJYp8DoxM0e/SMZjeURr2eAlkniwnAA+JElZ110ka3
Zp7nQwd75NMxWvw01RjheCrNIwZ7sZ2pWli3TjAcZSsTrrko39FT3FynzoObhRp84LE97cSAl39O
ompVcsh7FSyA+WCtccUIV6/ITzYbhW1nPfkD1wArFw9DrKN+qiqTv3lbzo+FL6uTq5vOWnR8yZkM
BvXALjR6rFuV7+G2DQnEph55TscNdVJImgckj9BeIHbxktRsVHjlxWUcLsZMe0e7FfnDOCEq9exg
sEESOPjOOPGohWvMFg8P13ROAPOMH16weHmAINCt1Pf9hMMdyrhamC3t4Rw8fWUuerx+3+Q0k68Z
g9BJ9X1+o9Cu38ELEr/MslX9qhznIWOSdpM3kLPmm2BfwgCaDcml0o7ce+yaaREXYL/EVI2vxaBM
bBVteac5BNr8wR4wyQMgqBZ7aSOhNDS1XVw7E5A7hAnH+53lCYFtehnMcmkT9rIXiaTnmIV9pN+I
1s/TIkrzXK64rDBVhm56JpOLS9Cm1/XqU4AZrHnFEr81Mm5XvDoBgVgN26Gp+QfY1SifjTSrHhzH
FO9ImXi9+FZ25gbyuI/oONpoWEoSo6gjv31GTKtODfHmDTupEKBDFtkXBinvEWghm/oKYJTP73XZ
UfixuFWZMneQxjhg+knqbY1sCsWii71w36EOLeH/VN/a8ManwVfJhhnWQ0yBCI2MMhvyV2iOA6dX
b0xWwxySiKWWl3cXe0ROBE0TpbQXNOWftg+Nn96kr3rlkVA/JvQ7TwvRNexbVEUxOXQf4RbLQQAL
WmSSDAqmgjnduyb/s4U79OrQ2Lai6cKj1HBFfaRlLliNiXjvyHneTp1ZXYcOSt1QDekGx5x6MGtJ
L662PvABGJcKo/orDaAuglNgLu6BM67ouXNXTagS2mx1iiugR6I4lkzzLuHHPHm3QWHVW5KWuINL
20wha0MaXJQsQMikSCLULMncF2LA9VYUrni5f48JxCYtmnWoyaFlsDaLhRcHxQcYhuhoEb8/FRHE
qlJxOUxp6R2F5Hbu+XOI+HF/puuh+oIXkXy1Wvu7XMrmyBsKL2LXmo8854j1Tjan2LLsp0c+VW4f
DRbyCRnPu9SxTWkmGyDrxmdKrN1zJ3m2Ijox0FiNAd98ghbYm5P1x4MKClOfJzhSFSiBQ+QDa1wY
dl++CEh1BOY4RahRe3scexnYATqRj13v6mPaSuOmTAGjReGxJsvipa9eZUYPg4dw6tdO90PViLEh
nBPtCg53KdJQzjWZ94SQ19A/KDb2ULLXjEUpElIeON/+3HeXfIixig1WQiIdq5iFAGtHHPBcl8F8
EUE2WxuD7eJitPojvEPwCLUQ/rvIswwBT7QtKeoggXzFu3xGOU7SR60CHhthwJZoQdc55aCzUabP
IhczSBOwzbvZQ85cJtGggTTig/hj1/Hdk8h2tCvvK13Bu+kBfsNgAYWcgDhNkdDxStPmzMqjyfN5
WTnOuK+TCgTEOM72F2bV4lxp40MhUb9Yoetsen5KkaeX/kjIAoeIbEO9mLGEbmHxJg9SMuFksWif
iEV4W4dYwK42Z1gQdW7/zjqveeFZC7EoHsb3ADYi3+rYDJ80GCuI3yyWAaeihd2nTNGvaBEGlZMJ
7w+o1v5ZzUbxTBaIwO/sUGZo0V1NP/Q4XTnhM0u7gOJikX1zFknWZMitiNNTyw1N8/NDH0wBDvK4
n7aqq4rnypL52SetfeZ5yITn42CByew6W+rUUSMNw+23SDLUBhpc0pfMHjjSmE3JjkAE6SoCJ1Ms
sjpEGGL9SqCkSuZzSsHVoaHO57kxygj0ZgjFikaU8pBZpK4SizZ0PuUSnRTeUMZ/StJ24aE/rmJf
ljdbzETI4GR8qj6gOq9wVL9ogyF4sMkhkwhQ8fhgAjJ4FOQznmys8TfMCN43VvfmA0pVxdSUxLs0
0PJnBIm0DkVffDRzglzQT2gzTdfM56b3+xUceSw8SdUirUf4+NA55WtbjsBXFWHVF2WX1W1AW4dC
0RX5a+HW5ScqWrs06BTf+E09r6ZBw5sFpSnYwHnujSMr28zOKYNd3+B4owMz7A4zt9PD3bzk0eLb
tgeA6Xifq4blouM4b5UZWLs618VBzm69w7DPvEFa7KyCMALMFannKZP+SfsQg+8IUvNQUQrO9GuV
QGLSAdoCW/2zpF2De1BXlMSUAY+OwbunB6ziM2kI9rckS7bCdUsIMH4Oq4AFyj53q+GCjjOdUstW
iCC4zYIKro2PPQiJMOxBsIFJy9eVgT9B4bnbxBSs7vicq8NwByrwgKaBnbYCppFugq7YoJeuuX7D
V54vPaO5jOfnTBXGo2yseIt+K3bhYBd36rlpIspJsZT3YwyCTswf1/F4QeoZdmEXzI94Yoq1H0TW
E0eN4aqglT1a0MKYOSbLx2MfBU92kYbQ5azgjzc60Wt4/yjQUnCGllaVv/HCglrfSEfvhO1GuxE3
9xtGhukwVnN3hM5PEo7u2LWoRLLPsK7tqfOpVzx7sh1PieEUdVGHLYw5Av5DXu97Yt739L7HzJEy
mG2C2JpwgQ3WqUPqQCOYpicUTN9edDPG2iWve/vMES8XjKIJuPNKBoh1tj1/pp3LyqeZg/BQedn4
luMlp/ggGNN3xl1USiFHXKShL1aBXfMpa3ewHyOpQA7iE0W7kcR1MMfipBAkgbdJp1hf6aC7CXRL
b2HAuDnqJMtBCDr9U0XUdT/aU3QlnyEEX5ei3BEDdDlpet5vYhB3xSASFdyNgJGS+OTBRR3BVsHg
Bguag/MCQQbwTBcYO1fheABhJpprrEbrS1Q9scycq5hktzaJkqfGyaZTmRKFtMXP2gUFnaSGDQcC
cBlfcydDeizAItmko45sfjkVSaNjZYkvMLm5IjX2rsiNCyiUT6lLjPqw7yBXsEnIH+Mwb7eFFU+P
VZQ+2WZmL3sBwKphD7G3GVTXYkjyY5sTLEhVYkLUIQ0MxCdeCn8Yv+2ouMMZuvwtzCSrLgXg7r13
fWqZwgI8HxpIS07KRxozUgP7CChW8LCV+50Cid/VlN0eQ+afZUhrFLvDcnpqq17vuBWKVYaezabJ
7No/eQ6HM6hjYBnKmnHnc3XahOTX0hTBxgTHcwVWiMmbwvfF1Le+yaGgw16B/BFs8Ocam8BDgQNT
bOHwt/MV8myzDeLU2BIQGJ7aHlOsr+f2mCZUaoDuTiOqp5zJ/jPTsnct6zm80kqWLrnhaPo0OnhK
TdY1V7OUDgEZRXvu7AXGSx9NLfXSc6rfNdTNgygKBOr/CBAbM2g1ExvHQVhLdZezRxEVH3lnxht0
YUboKtPGlSrv9slTQ0q2lCvr1bIn9UDA0D55Rs+8/P/dTGizJ6MY4H93E14xG7Vf/zOi/+//5N82
QvL5nvnv/gzzn2qpf2yEgfUv1+Qw5ru+wMKHl/C/bIS2/S/BL4a0RZlIiPxX/20j9P8VUBLomQAl
GHMc8X/yEaJw3Ush/wk83AsMKcrCM0onhYcxwMGw+Ndp+D+CDRRSKYZbjXHXNzn89oC/BkmypS3t
F6P232bdnOKmPTfNvOdpx+q10nu/jLZj2v7mSYmV2m0IsuPLitJqM9wXXGWaSNDk7mHydbfXuQ1n
ajgX72bPHrPjegVAfJREFRZtkvUcXCn+U2zoMHb52yocdjE3CGmu+IQEE69ZFD5asGfYyQXeMouy
o66rc6vil7bE8oCl/InNXLrwpHdIcfYavdmuCLt+dOy/B6vqN2o0cpgxvl6K0YhuXZz9msjdsRhW
ULBN47fl/okIpy3GJ1N0/iaNu/RIUScFKxkk/8TakkQ1doPj3kokruvc7ITV20+GW67iIMLWPrT7
2MIw5CigfoDC7HWWtVeX6u5toF5B6kMc2aBGpQ9REH47JKm5u6emxnMmaB4n30TRPBNz7DJoxBlf
6MwzlgzewbpUqVh12btPg1eEhWYR8PJY+JUNrFeBAOkb85Ug6otD51almjdSu8+iGX5EYZ2x/i8r
V1z6tkt2gWKC6IS2t6wO4k1YQtmtWm94n2W7bibM5Z09/CIQcDVNt980oyF3oUt3ekyS9aJM79q4
87gnalfup1xAyfY4orVg4LKu/W15A7oQpOSVgzcaL15gbhAgvVPaWv2yLdWj7KU668A8IEPkZ3TH
YCN59y6d2XsjFAQg2uh3jRD1uqvrel36jVppKhyY7elpjnx3qXKUiNa0Puuwyp4nFS513scQrTrz
VitIYqbrthf2FNc0Yu/b9DRDaGLyy5Te7g0dWc+9z+FglmKvIrgm0OvSAyaQFa747NI4rlooGTjX
uJqxCI11fWpUG9EkhEENN8gak4sB7TOZFrPC7hJ1s/cAOTwav3iBcgDqFAEv3av9HNQ9oPvaYNn7
HZVdvw469+SMPc0LiXezFG1oLmSxCKUK1Q79i+kQPax0jjL23u2wxNgQ8zZxv1H31r6bPCUU1uC/
tZaxC4kq5AUhh6fGdiidYlm3drwnoivVtlUOJoWZCZ1VHEUqggN+hWd5bVnE43B7iE0sYojvSuzm
3iFd4eXhavLEp0eVwcbuwRBZ8HsXlo1q5Rjhp9GKT7PkbzWwCizaJtl1HAFLLYu9VUabqDZuMcMi
vPN6YzTBQZj2ypX+N+j4bUvDg4qdz85Hp5Ar0ZEEwRlz4UCZn+94mbhKfgsnhbXuH8CT1guT0O2C
LqYHYuwQsfnOZNmLzH4Aef3gWsxvEi7BMggZV4yWFyaUqr09+sMucTWgslIfLIuse1sjBDf1Y2e0
5iqfZz4+BYA2yAQG3zyKf8XRE/TGVxRVaiUhsVoQozc2fkxb0B8ZVIRyzQRJK8Ha99g0zU/YP+Nh
9hYz7oKDsjh4IawAM/EcNsmx++h2AwyjzoavruEHDHE9nTitbjNgdJsBfiZ57TTcpab8IXnNAaVz
YA+YACmogQhOvazD09+fkeaR98QCvqPxfkKBjNmVx9xOy98orM91DCy7ap5giG4j0AFbroe3MX/u
i3H+U0KnVW5+gWiljp5gsrOHZF56GIhPXTSFKzaO2AIDGWyUF35HBemvuS+/RlfpDdlgLL89HUgo
/kC5AFqtTYXhcPbmDw9H5JkTzsmpppG8BbnJyXeSix8NHmszPz+UfMQIC/Gn9vNTVnUk01ptXOyp
G9mwe4QkpkrzVCXUxoh6c7A/rGTt5vSF3O0ihs4uZvQu5qg+dJqRFKYX69Yes2BhbVUriiM7mQ+p
u/yFc+jKe4hjZX1Hw+iSr1DjrbaEPEI6gLdrBePOnFA2HYdzmctmxWCdsuZF+922gsULL701CBIJ
DoPn9djw2aQOJVfdJHBCG9YNk2x/GrT3zInbWvdOqo56UFyYtYm7CqYgz5ajb2ZHUwgPXlPlsESg
5pY2vDtgVFDxgjtby+ACULDfF4Hn0hYb//gdlib0u36tiAvw8nCjbUoDB6LNr5ZWxJ0OCKU05k85
ey6iH2RlqhPb80iYZafFRILVOloOAMae7cQhwWy3TUR3YEMNZ3UbMyP6vfNewFPgeeeso4z1V3lI
k6G6lLhGbG+mVKcOg1UnBu8V9P+iaZ1fY1aOF4LwTxTIVGcw4rzSS/rycAlufB56F7NXux7fyNVX
EeIFrps1xIh6CepS0k2HtwltkiY6LAFrQN8DFwA/tDbnqXFsg51kGbVIpfjyAA4vGgwiGwSoeV8i
USykxmaRDc24jTE2mUbsPQ+GzbkhNF7BBDF36GjtJZXcYHTsX3pA/ZthVuP6779S8sFK1dc+WQfw
5/xlLv19/ltn51i4VTSikAARSWliKM3D3AzBgUDXcEzvHBDTT+b1zHdhZYf2R5kzCswC+97ssMmY
vzx3p8zvHpTcekQqX1GtYiOm413hRLLNTQvgowf4VRT5N2myfOWEMW9KUe7zgH1GmWcPOVJezo41
fc88vg72mCwCuyLUZjwkiH6do1ezjwhHMcYVykICdt0HYZ6uqLToV3qexhVPD2Pl4Xpa6DjT+HMo
YEiGM18nVncqAo+XJK9pGR+HMn/JtrXQu1ZH12LG7+ioLlzjJn5samQ1RGqvPQrDxFw4Jz9jCNRm
zNnDG/y2ks0TxKRsY703RXvSInqZax/0KhFcMUbDIUQsOzidw6jnqIoF+5ydUCCiDU/iSwGaA/xC
YC8F2aVdl4Tb1DOOSZNbN8skjjLdb8bYdrl+43FvVwFSkpEHDxMI1rUHsY2ZSPKMvViJcr4AGrPc
oQtjYVpNciIGbC1DqkGgqs/2kqqfbicYLzYBjXlgB4YVTmd/27azWAdmXFxUqDdjN//JpyLf96To
GJtqh4Sxx2ucQ9oCuEJ49sv+1etRmu+jrTsEwR7O9akJsofZhWLI/yp8752nUNNNKU2SmXbnqGXd
ABpv02o84hZtb+Ewi0XCA2+Fm6rdcqEYxzxPtpnTfxRB62zqIYXpluOrnx134Bzuu+i+82pITONX
BZHJb7WL+BFUkPvcX6nHQ7xIaIkOou4UKueBPYNxSCWICBlN1joPZ3NtleG0tpOxOlihd3P4Nb6L
5d70NAN4VpkP/lAFpyTxLRZqnf8Zl/PLjii8qL8JDH+0HkO+Txx0jWuyl2L6+pxtxjPbkh8tnFkk
gMZ4NpwhX/cjf3MSPwyFgVzC8PyGxQAncSeNs9X0bIiqdqHGIfpdFBWqw2y/Co36TVIQbsWUMM5H
IwU4E7qqKR/8TlxGtihnbbZY6XNZL0YjM05DkzxCNPjmCflqCIL2bPJs4poZYA7Tf+BaZcedFvLH
Qe4MIll/4+b3l1mIS4UmyFPWDA4kJ4dgQJUZX01K6ARbyEuXYX+vW/p8eOKaO4zGtMKgWGo9vLZx
OOPywDUJ2F28ARdIt60Gl90F5k2bsKADgPKb2PU57rPgY1cN/3RUTrtjRMBlZ2rnOdGzfZKYcuDa
JM4zn/sF1Kt/rHoqTJvKeZmnyrnd/83qPfvF5Cl+UxPWKH2A/zsAyMo+g9GBb4yggB1LWqtysKaU
qxwUmNcHcvP3t8OomI9Ipc+GD4KmdetoFVC1cJ3DKrhOMFyOgEGvoHBfQ8O19uNk5Vfh1tnK9Bt3
ZQSdohE91Lugrb/JfavL3x8Ei9pBRlfSZByq2Gn2aq5vJCHqm8cYfsN0B0ALDdNrisMM6+UxrJ2K
XpeTGknkGvc4fDNterApD3SP8CoCirJ28G1sUvo5cSFQfEWASu9K0ClL2F1q07Ec383l0gxT7pfG
JqpqVy7ZF6Qps+CV5+Icuq8/n/2poMRrjMJVyod99dj1mhNDzljr/mdQy6GQ8e+altCGGNGicUfv
Xtxu3XQFr9w2Xwl3Tb+Q8S06nYRqut+13x7qdFgq6P1vng5ZOrfepz8MYmPfv1cIKt9isPMLb7TQ
Ug9C4gpP3UNv8PKO6G3su9rFiVTobetRLY41B+GfdYzjoWm7bnptFceiAKX2JdD5S+MqouB3uHzW
5MWX3X/BeHYOeT/M992Newhlcu205x8gqZBd2htdOq98PyM3FKbZAjX0u+xqHOE2DXIlJOvl6HSP
XT37B0rmH8a8UuuOo4ObBEs9hQ5AtdjEHIKVzaN/jfdTbh1cPFDhfpDjeCo9mBMwq3ipNGjwpUXQ
CKexnfqYPsiPjHPg7+gEzBcwznegmYsrFpr01NDUs/Tk64hI+ZGYEcBo3QNQmu+veS2WOLzNz8oe
3oQt/ce/flkPiDcSfWh+drF8wbpZPsUJPhGzwYX898/jld8Wrqp/7kclCRlmKWL73ZlokWu3deGF
ty7HFnZPBmNtC84OYwo17dnOcmAr+SxdcuUQ1CBAsxra1wiCAd06IGlsl49/ZEfLdUzxW+c90++3
jSVvEVuP3g4jRcZIoZNto1y+XH5bbXTnsLJHFL1koTqxeRxj/z5wlpdeMuTSqJatkyKf3oGNkarP
WnWBje88sjjdTWfS7/LS2nN3SZE/iL/RKApBWV/0HTQIiU6sQtrysGfP47MkR/OAnxmG4TJTHY7f
WtskB1BLcUDUj7yF4aSnwG7GbHjojAYx3vR5ssGcOCqiAkd4ne62DxPuiXkkP25Vcg2RnSKtys52
KmrCrQ+s/cUup1faIfOnCAjPmJTzwoMeRSdVPy0thAQ0FMr7amlx4Bed2peamFFHNXNWl4xn7EKe
ZIMNtJjhpYJnNxfa6NR2qgLj3CTAJByPo0Iw+O7KibHSOFHRXpG7KkqI+nEj1YSFCJ/eRnR8QSym
39RhX9SZyTv3OLZLAnuV+Wi1hb1Ky2hVUgbC2rFMtmMIZiUrC3tbjuNHH5sfPtbXVZsFzx2Vniep
xQtviHRbNvaZUFCwbL2y2yJQYUhPggcMwvpALdwxQorZR05/K3HpYY3PMf8RWsccgDP6kOkcT4RV
1U/h5JOxdmk97i5VNKs/ac5qGHtuCCeI+W+SCz5lvE3ZkOgNG94FiM3fuah2mfLDjSU6kAnFM4L6
r0bPHxMF3hvotR/XIrK/UJO2lotLLed7mSuYRL0/snvjMJs5IQuz3AJ2LUDDVfmfJgAAkuorQd2v
wSv1pW7mcUM9+rwwOIQe5sQ8qUglr+CXYAuW29nQapXaU0Ds5yEyZmdrZu4nXmqXTADJc8reQlH/
NNasNxJsB3KdPnssTteGruAXWz17RJ2otXa68nly809LzPZ9kVntTJ7Pp4EQZhNe86JPbpEh8fZo
elrqSR7N+AoZsHiaMsdjOOOdYBJ34umubu5MW1Frt2xSnOp1Qt1Y55JuMbaWxcm//zBgJoRKwc9C
NvSYmpt1zopuQzete1N+sZfIS0cZTPsu4yWd4vE/jkMCPiEZm1WBSXPZSfzjJTkIyu7MjciG7MIK
SKzZuCSbuay8ba5Ca6HzB3b5+snukvjYCLzGkNxWnZ2FP65DbDYIXxu3UV9mkm37SbFpnEvjgB8y
g6LTvrMLHk9tC3m6pGRA9ogonXghfnDtwEgeisZJDxNhgDmxi5PVdC/IBLSmEciFfJ9wl9U9NjE1
xRuVx8metAGG2rEY3vBOEHo2HEiOnltuXIG2Ims8s24X8FYFE3glw0CsUCWHkMgd43LgPmAI2FOL
aJ///lLqF/U1oiMq7XdpUfQXxymyK5Gqg1+bzVEHTrE0xzvXopvPCVbup0mevIxipMAW36JPPy1t
NaS38nEjimaLgBe+160Y1x0pvkEVKad4mazdIuTypuXUkwNCl3EXY021sO38V9y/k3V9vr85V35T
HjAXEaqQ6btIkoPmXQSW80fZ8k4LDLJzZODPrJMPqx7IrxJbXUdQXgLUTFRY9tQ+op6f/LTxxOkQ
xOedmlme7WDYtKYxcgEFy3syxkb0WHQNGHEzqt/nV6eUaM2SBpbaQiHLyXqsapChCw8Nv057Copc
uKoO7AirRHkOclbIjrOPC/rDCqohl7Cc/3hW9oiByt16uqIC934a8cOnJBXys8nvTNjKItPTzg8R
5LO1qrDH9dYn5o7x2Lbm2U/iz7qC0CGzbFokFK0uyJ+Ac8/teNXbU8XOWH8Jsq4vRB2jLWyyYVlk
1caZvLMrevm7RVu8B9//jFMJ+8ZHIgK7dZnjiRtwUG9NQn+TBz81BgSZmkczGdNDyjkGWjr8/9iu
piuGvPE4mPqLIr/mrog4H87gY5wbV0Zl3EYoQqcgeBeWHp782sZOkufxiw3+bAl8ftxMKYa4KHst
W7j6tPiMyalTdKerO4A2ne1dxp25oGXgADtmRCwyHuh3jNDLjM82DbiJZMiDvA3uBVXNir/yPqPM
kF2LX1EsIXzF5QYK1R+qn3ybl1V2n5DKktlPO3cYI9FyxTkXJuFu1PR/wqJtevuzHYZ7dRovdu3z
7AGKF1ftAedEvDYje4PdKzyk5JSWIydtFvO5uzMlFxCu8vaCHmMujDqyjlNcksLjShy18S4wf+HQ
88hRWN6HwnyD8tobt15lR0tO86EfG/BLU2tcvTsPJmw7Hsl0WK7c6r6fYPxZiZ4rf4jbe+uoHJbZ
3WJtZmp49GIrOgFpVEtyunzZxrhb5VZvbvLRLdkQZICQOOeYdZ7dcNh8pdJ7u2PZmeN8f0sGoXgJ
re6lm6r4lwUePjGiX+j+wwm1I3zRmfWE7WhTDRNlGk5RXtMBKk+og2tMQ6Ks4vIwtrfTvHQB/rw5
TjpehxBjdq9fdEfILWyB++EGqE55Oh+A0jPZtFX9rCm88romPxsclle11h86C8pNIcOMmHCZnFKR
fWSoAo+zpv7FcyuGCs26wWEK2U++7TwFhh73rB6Z7LIAQLhPDBtQLfhNv7657VC8SIX1zuqhD+Yk
ouqyvaQERRetm9eH1rfAqYaAk7iow9PYxUdZhOXO972XSnjVqii7bJOalVziTS8P5v1sxXJG/T02
HZzWwXVV9Td/e2feLWLI5T9+fG69ADEeOWxb5mqNg5txzhvKvdvvM1FyFIfhdbDkU5WR/6FaeokX
C7Q8V680e/P89wdnuqd52ocwnI3DPZNAAGk/RLsBg+y5YIzcUiPxxOa2PmSCT+WfH2Iyb63C5udF
BQSiew8gXZGryPnFmSe5GEXib4FVa5oUhaRmE7BExoNt5LQgTN7PJDriE0PgG5+VyZmaD22E5SOb
6ZlVGieUwAcXMHE086aHpG7Gsw/uGqrGPe13H+H8sEjWmut5nxYtpP17WGTOC2dZWI06JLLLkTdQ
PaRvcShoUF1xb3B/3V1UZc5jrBfEQKRr+mvPd27wL7rt3HB88Vi28GRa93nyBpg0uY3jmNw6xXcN
LtuhyTRdg735bGRu9iC6fIXsPC9BLxjLvwNA1pIezEP7axrDfK9KPhqoDVgH57laTbMrtjHnrbPR
95jHqm2QluJDjdGiCuODSNNzmaZ6T7aOUapqmNwJXK64nWLm0IaG6D+ji1t6oTk7FoRQjnXLMRtE
q7HqE1QB4pI4x1LZ7WMsoreiQciiIezL9olbwBP0TrCIi3UEOBikAVuo2hyKN0xTKOCj5d4saXx2
NvyKMfC5opTvP0UDvGq2vrckjs6JFQ9MHLG+mnHjL2u7ZqFTWNOJ6qAFZjAaoHU5nHsKjPk/dcd8
7g4YS5pLc29EjtNsPBN1JJfI2Qmple0Sb+1L3HoIL5PXr9vsI8qL5Ckw+9VQuNnedOiz6VSPYSFl
VVXRLsnjSR64AZujEeD/oGmt2IFD2+SIJofCoCXIVuNutgx6E+O+ew6rgZQTCMFXfdf/TWl8kxmw
+LoQU8KV4q2jdkZ3p1ALMEfawH7S+b7r7p1GgAHTnLDDNBlv6CH4Ir3ygy7O8ZloWrrCxstWwszb
Dfd7ASPM6wmiswaZbX3qfDxMiwwLHwlxygxtbe/rjgeKn6bFxp+gG9oub6GgImoTD92lBN27xp1N
3CYO5Nrm3NEC1Dr5Q78NgWT/J2Vn2ts4knXpv9KY72yQwS0IzDvAaJdtyZYt27K/EFamzX0N7r9+
HroamMrsnqp5gUY3qrPSokUy4sa95zxnOw7N0Y6H6UaGW0uEeGamFimhF26SwMF34QzxpTEy9Pnu
TvNRi4FUvaA86xZgztZdrr1Lr3uhD4iujqosGPSXqvLe88CAgGee6/moZBjeiHVQGYcGd3rQvpRO
fLUc87YLovzeHqpZMGIdjNAh78Sw8l3T1gzYMmPYmDHljtmNPTegt++ywdp7eKbvooSZYeLF96WQ
xb3rOWd42+2x4KhZ+HSqQp3d1atxWJemQXCUGK6OYZSPYLfLR0eLJOhqcVMEVL55Pji3oIEDaOu8
UkX/UDWav6SEJF2p6+bmQ8XcAmw5HNngRksEaX3Ffc13cKhaAq+V5QmwErekovW3cuqDTWT3/QKe
bvAQJ7zEKCyR9XYBGJ4prO5lI6wbuljZBgYKgEZUxphe7B76hV6f48FrtpWU7V1Y4EFJ2AinzuGw
CjScdYPGI0ehnV1FDefv6BRpRLJUyqLWVGP+mmNCTa0MX2hFCCAURfyJ7bvE7+75QH4Jvd7Wrs5s
IVwGrgO81+yfGE6d9YzNbczOMnBwTc1ELvdSE/21iKvssfDFemqQ4ocdKjHAy8u+ii9A3TJs3+nK
9qJm7fvZQYUo61RVseC0B7oQ+aYIjWcRMWoOhkUnJnk0fA5BqrbAeISrRNfHPc4hys/aWXVd6jAq
7rq1hXxrWXt03hoZh1sfBeXdwxRE0YObhpesVzTd6Ym5QBmgptH74A1CsV9RE7XC2tbhnHOQmz+A
GIubSoEpkgwQkmy46932JSOqdAne4Is65o4c1UUjkLnVXblpGBr42TTzEHIyT13/Z+kRU+oUH62X
pceMRcZK0fPN2l2iFmv4/qD8cUlQskgYAkOWvJiBefD1Ydun+bOej0dDlw8evrWF5g4Y01Cc+Wbz
ZJbmi5cZ4SwoBdIO1xWmz/iWjmpNjBxwPeG/lR3w61i5zxFqPWgY5l0QmECX/fw2K5lfG8jGE5tW
zqrjmaT9wuKCHxe3vT2OK0lnfVWa5aeOnXj2fWNd0YyjSPtHf6BKColDxD935o+fcZEYN1rFsCZJ
5PCCQs5eIh2uHs2kqJbZwPEvN11nzZmhOsF+WMUy5jhSDD9H9r6DF3bq0MYpU7gRD29T6xdVpNe4
po72gTqsek/ka2BG5TFElb91OpzUgxpxWHq8xVWtt/c8HOoO2cyBeMnuPEX6kbbuzTSYNmk7/hOg
dYlANPKWKZFDu6oH81p0CcliRGquM1+lKw6BkOhjIzvZWHuk8N48RhQPoyv7G0uod0yFzzXZ2mg3
tKfAHNlRkSNAqPCJtrZwpHammT8S0vJY9r5PFkIYrlmUn9KimvkbeL7KRudY4uoPHM7YlNqRcaZi
xGRYcxRHIx9Gsy73I/3FRQEveVkHMX8zKc70MfV1Xn5i7mrWwzIz256HF5hkZpgXhlVvEdpnZWjL
Qn54Pv2gwX5JgvjA2XeTj8WjSttTpDPtda1rRY9j8B22qJjoWLMTazsINqClgptG0qMMgSBWiu/b
dO6GMgvuO2iiN2R1PEgGxsdIr4dV5iINVl6wMmVb3NYoS2H76FcMQdOtUZfJ0mkTtBd6ddf4hUF7
sUm2rc2wSsUsQviTXLJUx4r10J1WTgqwA02st8nCTK4Gkr4IXqxXRhxcfMobOjJdcpvYZNMZRn3R
Aw3nd9sggSc5ZGesaTfSOI7amzAI66Vsp1WiwI4bjqfda3H3hBhWro2RibxBJxC0bZhu3S75SGv2
9RRhS1RK+8A4Cj6WwZbrB8Gj2aSHWjoJewgd9a7ptw1K051b04sZg/RAU8kRWvZEnVTq2XUSgbkh
PvhB0S/pYi/mSFDSDGraW8khz4gmBBnFo2t5tD5GcaAv2C/YgLRdF1J/xw1/O9c/gbJ5twROPRit
V93KTjXEvlq7Sejm7dT37Y7Zar+sB2+6E+CWbiVM3k1hkM5ImuUG86C5dQZ8ZQ7sUeZzGse88DMi
WuocmvoVtU+7xlVr7ZJKhZvGYbcVdqpekNSDx8DztquqaOb9gq3EngO1Mk85juZybXWi21sWMmZF
iPetS1HGQcffBXOZ23c0XVrVrjV6hIj2L0idF6LyraPtFPbRnP+r8mx6DhPg6ADmWGZq2gLgP5Ku
qXS3je4Mu6HW+4dWDAsF8OnG0Jobk3Vu49H1WnGlt8RZBp9lOj3yIbQBekQUrVWkj9Tqxyg+gjVX
Uxy8DXPTPY1d86VPSjbWIF7IoRp+wqRdNlZ028aDvSdKgGF7ZR6IBEZz4c0e4RzPs8ZrdkTRdXIq
L4JQVnkrj0N+WqX1DY6Gs3KSeCM9tiJm91AdiIH2GffoRvtCKohGijLI9Gy6IzPQXOuOfCagulkw
RooJq+OxlbzOBF7vmeLOCQAz0KJurxGG4brntOGKivdo0B+xrr+osN8nTvOFiHHAdOWwO/38dmAE
sE3bkaNIZLXAupqMunuQi0DC/3FY8AuseiDQxGeYhJ/ZMJ/MhvimdMN9CyIE6SpODEV0yYJY69fa
cwmTUPZCWLOIq03lojEgUCBt1Zdl3vR7zpkoiof2gI6jvLVSuMdGTDup82psmpSJkA1M8yhbYMmv
NJn9pVAloXV28gMzz5AcsLz9dEX2rtf6Y1PEP7jHN/hX5abTlLWKggc2hXgR9V2ySOym2pjOJmC4
h9KHQOPcF3fYWNe6zkkttVBBTAnUwDD8SdFNBxycMUAHG5kjbctSCHq63hsWrWcfveDkOj+GcLzz
SdyiDCahGiE/qHrATwgK3eyIZ/sGCGnNorZyh/aJTI455Cx41PSs3wdMJnmOGSO7RDQ2fkkmkjve
mgPehnpWxrQquWWPJa7Es38IWZMo1t9o0m3vsXuko59tOq9/RNBiH+awGngpO6gTND7Jgb6rtOJe
x5h8U9IE2HlJ++IzQh/AmW3xC0jsf/khc/YkOGKJKl6GYKTLhSoa6F4CSoi0uMFwtmHuIGyIoEWP
iXnPTBU6f3qXF1RqlLzsS3q/KQiv9GrtQ4bV1ikMvmZH3vUI0U0e2cn161sIFLgcYkUlg3LwnDo9
JqsLkuonU+nDPd7zHHqhTnnfk0DQTOm7W9BeDQEauVOJ/NrILmPYoujjPLscFNPNllim2qbVEApd
J37SD7e5FOZawzicJXX06AvnbWjt+M7i7nMC7m6pkG8KpyfzGlA34RlnN6y41UTAQPvb9sAYorlh
Br7fozobmKRpg69WFndpapsdO9g6lHy+ZvnpspP5KiR/i04mqdqcY4K8+JptsDYglOVAND094URs
yjH6obtbaWaH3mLCQ37uGnezsagJ2AWmls5asaZgYBzKbjsg0l9MaF0phdzipk6BnzSFQ8J1UnTL
XHThCSEueI4xIENOdLe5aaMyiyJngZ7T26B4zFa2hVO4bbth6VrtuB9DXsgQL1NppgnH2E5sqyCN
lm3gW49T9THZKM2MIlqOSDKvSXseUQgA0snP6D54oP0PAF8lyT7VSutk8R6FjByoUhAk3+Sh/eBx
dH4cCb1cNVpeP9O+32PZO8eAGq6isu+wEjfrXoeTAWM7X0WN1j/0Jv0JW08PxBSvwgJKBi2iPeaN
y1jl3p5dLl77nQBP43HGlSFgdOYDNnC1OFmFSXTRMojZUzsw7ZpgyhMitRBsFTIWD3r/ZRIPaNQN
7EkrX8pYfVvfPnKbxl/nvBswthcywjtOYi5vIFQ9IkA3YS5cNJCISi2jQwJMmhHGKXrbUQzzS0Mj
V4UZD7x4LiaT6JiKbk+bFJvQFIJskhnDEEoIEAjvWhGucmdc5xiTF8C973WIb/j5VVQWd4omNU8v
vc+sONONe+o6ZExWwLrE+LJeIkIW66Hzf+ZE66hWbKkVvrSeYk+nhSwtZHkd2+XSBxeDF6XuLBr5
OGtlGX1A/vMWlVkyxqpQZcAmm7NhiG0IfVofktta5M8QNP1tTRQZDbydEaKQYGrbTAA34qb7LMr6
POFfoHC1lx2Vk8ex9ZaHZVwouUMAS4iJqDc4W148o7kLBq8iTKdf9RwokwFojCyGEpV2RUR5ftBj
MCzcuWQb2cZrxsJQjP4bAdW+CcB8BnnYyG/DwjlFzrLl/LLJI+1dRIhVK32cz9owAUoOSKSffw9w
n0c4QAv5I7OI/Sa7ioR0Uq1TBhzdEac0VnzG2WmhCKwnJJKdOn7p7fEmrltAEhX+OJXbDHQSIF9R
u9ea7lnHNLTJhvYjiEi1MunMNYV6Qzlorvoc96B5YBLW/U0egYEF4VfVvufAJbZdBzyR5zoz8Lj8
k2qfRm8FSrzBsJsrtYZpIFbp4Ep4tOgtGLJYoWOscLwxmdThqJH5QZOhePURcTkNMTh/cjw8/Hs8
gvFbrIjleHhtmJpIcMSuMMz5cv90OSIyisl3k2FbWHTFYrQ7Pfmpa0geIGBpy6+tKvlk8MVmYUTv
FqjKspLFVlPOp5uTBoEHi1s3PDu1zyMpjL+DE+OX+O3rcmdrg/HttgDnrP96faVt00bP1LQlt6Ra
Ji4yoNLy8510LWKo6jrfhHT7Fk4ZPzRMHyA1qMvoXkVcstV0WKnD0F7jwO6RDPBE/vdNM4foR12o
4qv5n3M45o+iHOsIIeQ3Ivr//tO5yPjPX/4r/88f9MvPVf/r+4egjFl9NB+//MM6b6JmPLWfcOw/
iVL64xr+9W/+//7hPz6/f8p5LD//6398/MzmhVlB8//R/Nko43pwmKy/dNf87/znR/aR/+Mj//mP
Y/SjuH7U/9irlH9U//En/WG68cx/ejYvBiGX3HFD90BV/2G68cQ/he4gxaFl5TAUksRl/isV0zD/
yf8jMN2QvkO3ac6q/Be7G+A3bkzHg7ltQ+7m5/534N3it6dROrrB66KbBleGo4yf9svbolSlnCIa
cIyl2guArh2DhysuRABHLrbSSKKtrCLEBG4XXktarVZ3bzsQRVhgCv+FLuo5QQi0bB1adRpitRGI
M835E5sOjggrEUtes50cxZrUgVub0K6/e+F/44/Pv4I0PR2UObM5z/Z++xXMDh+5kQT8ChkVo6V5
e7cJr4ljnwLGpdS82IpDLbo6cI/Y9jqOttR18CH/ZuHhRv75xf7XdVimJ/hGXRbEX79KkRil7In2
3NateDI5b5vT0C1Lg0pKi/cFyF+6ZoKCVIM6aPv5wuvLZUUvK7XMB69Su7++njnO9E9mqu/LcaTJ
EMumgJG/L8vKikSdInPjcgJA44Z7bkP7GFX53V9/jveba+tfH+TwMRBRPPGd8/SnBdeZfNWMY1Ft
rSi5GtVbZWc6rYN+Nvc7e494YE/Ye9FByCBvaiEz+uIeFKVl6mKYz+QNjPIVeb7Afs0HIyHZh1A+
lBo8d/aJqh1hymhTnV6meKOa6ehQsiUjwOFZSp+nCS0pqa0t2t6R57x3YqbTjTwJOn1ta0DcotjU
11H81RWR2hvy0c4b9kzmnsta515g1QS7MGpHRaYwiKL2MjYIVaWO46qyTqbADCORdDBtvjZ9s2o9
Ihh6u0H04D6HcfwUlZWzyJOYc7vGRKLsLvPjRp2iFl3TnBxmy5l21mvmz8IzgVZHJ8A1OR1ocQpy
TS4skosX1XybhJuRCGfdqelVdJB2ph6bVJfxCKlE3sUo4FASFuChrZ2da2ywKvlSmcFoaAR1WaK1
D86oIPmRmMy0yTnabfzladlSOoJBYHT963v/+97PvWcZ0BnRzAkDnHt/y9R1IbWktHjLbYXGq2g2
qmS9aFq+1UryJSNfX0Q0WHwh+J5DwDFEsgCSwjNOx/f81xczmxR/e+It20QxCO9LfK+ov76AGYfV
EvdrvK1Hi4y4diKOiDfQdPUXYZKyLnttV3n1wexHegqmUqukNPd+C9aoC1rEZNJBIdPq2jK2Fe0P
rVj2HNNWVpPuO5sbESrtMw2DDUfoawm9FkSCuTANhu2g9vALDFdgayOSFe5hPpC4Jb33IgR0n8PE
WjM73BcmqM5etwZczn93M8x/fxGJUpauJ3nhPeyavxViekuw7OjSsmtBTaMJrE90UHm0U/dsOi3N
jZA+j9l5j37W30y8QiQqVWtyuuAfpmDs7HgXNB6oCaYU2loWGfzFibtYAoR2QQQlN4Rc3bSpx2Fm
Pm/PK31rDRtSEVzFC2cbfB2q9s5j8ihFdkXCfm6lu3c984jz9MzocmWQQ/TXt92YC6ZfFzrSyEzs
pIL13yYr+tfb3ohI0+uOX5vgLzLKiUtcSOBtaG9qZLQCYSnaT5oSGvIZ3jONjK+/uYR/X/m5Aoux
mz5b2Aix/vUKWgF/HJh2uvU7NdOxyJZiTKNWf/2L/ofH22Gx8aTEcGuypv/6KXla0gysUn7PhlG9
KYr78QWOAvzRbTcSd1b74d+93rb575ur5Vh0tgS6TMujk//rhxZZ7br4YuEwivSrIvaVU8BC71ua
bBmkHCth2uIX0w9MDVuHPCwUMCZzk35g1uftYC+qlTvzKbQouFaau04nf+sp1jwIQWfARV+ejkjV
2RQDDZCqYFdWLstxgBxg0NDvY2TwobXS2sdbpDFBzhqb1DnRXEajZuRlY+knvYfVkxdLpk8FsMk/
lnUkumfN0Yi9cdwjPdevqZ/ONp0BGmiARWCXI1+jc8174SZbYde7cH4/euocqE85WZgVY1cLh0Z8
r6fvIK3RP/iIgg0A3MVYXypNHfukeiyilqsu+HyT9XAh7DMU1C/d5ZPiFhjavCuOIXloWgm6gRat
JBZtnJCOMaQjLcwwT0HqaFiWvYc+ajcwuVZN+RgQxUoGGeFklZfioI+yHUmt70Kol6FhjxPkhQM0
iq/ZFF3t2Dw5HU++4bFD1PYXMRXXTA9p4en3arxRtfHY+y8+CDIWBjARMZ5mbDEEieS7sNbxZvGX
0/KPexIgmtcGJINF9NVRNChhndpC0RGSNxgKMdp2dFrl/LoDAmWB6Ao8g+n1+woAKdwF9Ceq+r3p
sQlh67QUvz6t8vNcEHyvSVqTIB8xT2EpP5g7bjyFqtxz1UUzSDM+sNFdjFxhCZaMX4xHx/ZnHkmz
T6Lo5rUc+K4t7J1Y9hLMYSHQcYtnQIXlKzKtcmG4AWVnne87oKlF4L63j/nAF1kLF71Hz9elSzK2
egY3VSWWId2spb0zHNhE0uDxddCb7bOyNJn+GCygwVkP0TPY+qmO5AG1c7qoXYZuyj+zN1/nO+zC
Vhwtc++U9i1uo2q+xDTj68z4poKmeaxF8umH9C0lAR+9md4VGH8R7rD3SLYWUr22XUQFYLEvVMTV
QKEphPo5us7WM6iBGp+hj2/s5qeIvuYXYVHeEn49ZVLyahLpZEtSxQJmzMvWYsetO/T6MU9aT4tj
fhpMiwfSxiG2DANtNSlkkEn4lbj8liaaV0xhc7gYlUL5UjUh+v/5bYgMLr8TmBbM0qfbKm+qY+CX
r1rNyx9aJsBKky/WdeBi9GPyNVmfRAXsqMnxg+bXFvnR9x1FlfuZaS+qnY1Z3n1hDHLlDfwMSNTh
ApzEDoU3xbIu9/MikynJZdIXbSXlYJZ8AVH0towxgdNaXJECGgeu90JwMMkn2KXKDkEIPap7obvH
EcGzXZlPRkXBETEUsWNo77WW7OkLbLDUBqhBuc1SxGgJeaxNhs2YfhlozasHkNcvLdDOtTtsp6Fq
8JYGX9lgn77vdyPRHvWEl9HMSNbuMJ30ZFhFHIvwHG9tc9wM8Yjizw++Co+fnYdUY/NCN5b82LC4
I47vGPXlJkzmEngCOQtAgwbThz8hNyGKwF+0nqEvbRQVwJgnjymZe9Ib+6JEupni8OrmzQWtjMLi
Jc8OvS0/J9MltHG1+u55FPI8+OYJphoVuChe8wATeTI/1kP8VRY/ZwXNgjL+aMxL1GQFX27Ag2fY
oPXnNWXsefHgEEOBLniIsDM8TcFP6fNi2gHLzMwM++ORHNOr3rsIwhHvsAgZDWtaiaMJ0fVXPVcO
fj5sGuWt7FrubD2DEZk5CLnkGT0mPfoo5F+xwsfvdcOu7bvSy8/j5LwYxf6MdWedmaQuNrVCMjTv
ITGLBKuXYBA465efv1/qNuJb7jQ+ush4lmO/ezKi8gUlCvIbnSUuUTwx6c9sJKHF0fnVJ/wkvc5U
2+hBXdOhQTuKEROaCUpXtoL5S6hVihYpmVZNwLCD0T8ET4oLn989dnyi2tRLkAoiYLpsNYbmZuqg
DDsW3/I0QaLuO+O29XoPCXP4NETDzwrT6YbubVh7BM8JLwEh7j0Fkpsm/LZaKv1+fkAayco+Ve5+
XorVnDRvNG+p/2yTPLLUNbYLssZPCJWDZcf4Rp94wkUI5St5GarskLFJD8LeZU32Pu+4nX+2yG5x
y/E0sc2wZCSr70c/0+0TRh1Gxs+m430YKNPnp6NF002P7+hXMY8lr2dt/9Cs7gUcL1QAprVsHgQt
xsoBx0bKCWZunpAz01uK4yHd2aO4pWWh2N44XQ3MJAgo/9Qt8zSvQJFeTUwROH1DK1va1cAAAolK
aBvJ2plKpK8FSVLUcJhF1w6kwu+rdJMvYc+ObfxbVQ0EKJ2Drok6/OrTYOm7prcCcgQv0WnAQyq+
WPhyaz817ovhoCfBfrBtTLGzwTtrfuZGdlc+hqVBGJV3ljGPleu65zwsTxQWWyF01gW9PfTFfMvD
rc0lI988VXSujTH4inP096zVeZMtS9M7J6TYD8wf5w24jPV9AZ83TJ1jHiixxNbsLe34vtfU4xS1
F9RKhZVdotY5xpFznKuY73I1YXcRebBhRsOTN3B6+l53lUYaqngeUQLCqmY1AOvEK9iEKAIQfxon
Ug3zhTVi+CLKKwLGO5eATuEeybhn9Tft01irI9MHsmuDr/k4PS9EriMIYWPLmuuyoaER0fj7pC0R
llJ+Veb4pcX9cX4MlM4IysjnSqWoOBVrc8+ZvZaVmlH6RUbdZ+M/f+/dUB3Odh1/NSq9ejpPjpe5
J0PtPa//Weu87N97r7RogNihPBcj/LQC5kcGYQXmIyMbkZZLDm0H3XY1xE/ZElQFj4LlnAeNp9xK
hzsRTO2yz60TsC0IfrVk3FtO9+ilu9K9zDDq1HBvjYp4dhHd53+c1xmZGeOuFs2TT9gqWP87SI6X
yON3JcKFJXY+uugD8r7ymTztL/QEF2Pyztm4jgbOiJEToK32M64XggU7RlZfUvMpcfRj5md3SLW+
uqB4r1vqIiOoXOpFTK/u0ky4asq6sDX6dYf5LdWtFzfnBKIGLhwZz9BMwBV0bmyT8g1BqCXuGq6S
wTKngZFaR9b5u+wiLJzjjIbVYk6+qopPH9uxabtkcsx/+7sc/P641OGBUHnKPmyejNpfiwG+pkIO
QeYdT8TInbNYLkWSP+Gt46UtBduapNiWHJTKdUf4GfMp3vbai7gfJe9yhmNq+V0fzmwEpELBwoQq
v5pfAxXXlwhbPHTM/I7gOJ6fGmV79uO7s4J+hj2dNwdLIXypeCbgABkFW7cUPd9OoUAKKnc99Txi
7TCyKHSs2hUKgfVc1fL2kCQ9cnBl5bHbQXHOXkKhusH/GTNv5omJSyNZafwLyyK33lqekXn1Tuxz
IsNLGHLQsDOjQWEA2NUk7jTkWpv5tSRs6g4t2n2E92c5SkT5gX01Q1YffUiu3+8f7/jV8NJFVSbP
BKKf534NUMqj0LOjUVrIiipkI+yffUDt65TPEmqhj8V04TvOmwDEv6hUfVGmuUbh9IaRlOXbOHk0
kJaORvyeRXbgAM2y8ep3gjvojSXWCSResso3bgfDBckQ5P15Y2d+x8EhOKbqqdEjRE99AolkPFpE
0cdVha9ZCKavvXForSZZ6bX1YZrk1RuM6DpcICttRBRvlsGz1c+PoM1kfiDjBrNr6uGz1E5J20vu
xCepfrBtq8ZiGPGZkpwM3oeFOjVYCCs2bEeQqq3Frr6qZXOx6zFjR9ernQZaosiLbehV1p2HJovZ
anCLTsheQglmLjV71pBNgWWTESBpi1NTNERfTu5vW8Xkz67C9RAyi24Hbx8A+aPxom9CEktWVRNU
pMG1lEbt1OymkUp34OvBT0ybs10GJTI/XYPzz7O3aBsow7aJQL3w222fGK+REWLwtQxG/RpdM2xd
/Jc7M0+8SbKQBAfThAwdzHnnifWmBp4PI7xz8b+wng/Qjtd6r7UIcykTKmTxPApPXYkUs6xwn+fG
+Mo2SkJT0m3nltEyisoLRL/bWvTRQk+7Ryb7yHNQ2MxrXRKjewwodaf6iEHobKKvd2088H4AWPP7
ByCpvSbsERUzeJ6PgSQVC70UOQ9LaXPKdHD4LUw96ra62W/zlnwq8k2wrUZXjyn7Uuf8kUHlxPKD
iYbsmFVoRBi4J4SuXTqiUKdoRRW/EUlw7DQ9WQZap5Y5gr3FmMaIfGLYrlMOZGfyHgZFCNDoHjpP
/2q6bKv0Frl4WXV0ARK2iDYEjmpNl07Un10x3Df4lElwgBFBE5NTRbDm21Mb5IZM2xHlL4Rr7RsW
WkwULhFIJYWRo4PsEGhLq7CFczCbI3UCmPv2pjRq+AMxXIxQxjmVOlgqcvD4cMgii85/iEIbpBVZ
Op2ZnEFXRFAalr0wvE3A+JggxSX4iotV5g/kjnAqL240jQjhfvDDJZ3EH6Xbr+Ng/OEYI15TBs0a
AFBmBlxRMGhvRQZMiAJg2UbxAdTojWgYKTSSk69XomJzAG7GBPogEczlKoPTbuhP8QQF3B21c4Yy
CNPFxmTL7XNxGivnlHjGqbQpkPGPr7sAu6ruPGh9AkcJ5pmA58M3vDEkZU+uulvRY83zzyxz4FDQ
oLTeu7gbUWR6nYkyh3QGZFXfFdG8co8+DcxM3JcOuwbec4xmQUyPueMW39cu2gKg7C9Jq30YmsCL
XabvMeGgC6uhWdqa3i0XDeYZv0T6ENf6HVTNz/CVg9pZpOldTCGnxy0HMdqAgVAfsQv6irA00Kno
gj0glaQX76XLmTUFla3rUDOmKeFpi75aqn3eY281+azSIcUwry4iHV7PlR1V9Bs17aDZur9qLPer
H9QHgK1Hm5jmPqWSt+yZcQapBmvC/Rx6BP8BTLI13GQN5uZcYTLyUAoLDTQVgBwesGrikKXEVTPY
8y3/bNRk/WmZuSOcidP+yJKcB5wPimZXKv/gzcOJ7zur0cIgYwf7RU2gXEEQVYr4f9Ho+Oi8hPeD
tX/mpXQpm3ngAbrWWKKY2y3coWnWrU7/N9YQ6c0N43nyMnfkw+RoROoNTgk7YPyZTCRaWchMOI9q
ahm573NXWM4FSRK65+8Jgu2VaqU4aXl6dpn/N+Fk4Lfi4004wTWnCjQ7uiuGHZaQwcOrWA2t9Zp2
HIVEwB0x/E8DtbvndBeMTygeRvdczzmmeXcKYUfjPNM+wd0iGIl3E2Xi/E11Uj8pzH4LnlHSURyD
ju/chDCL9lXIbWuE1xAVRhGe02Y4Uod9dTRHkGwcqwlnts5uD/BL4IpA+65tDIMrtFtvm+vT3EDj
lESz+SoNqkHGekDS+mIdBLe6GDkJw4skBpI3zPjwwPLOG/4lpqSWAfVqoL1xBLnp6M0xzcgN59zX
PPMVQXqLWCUrTB3A7c2lSdIqrlFqmqTDZ5URCeWfgZ7vtOSm8bi+gqnRH5WO7AP4mq57+N7986K3
F4wptyD/eHxbCo3AMw8kkIetuMneQOquyjG7Cw0t3OVVaPxxwdlo72PhPKD53tRmupdpzx7dUT7O
9UUzbwNjWG0kJYQtG6qwNrj2hNkzbz1planQh/PbqcI7R7VzbFt+J2XOZZjMd2YdMopnJKs1EZ9d
TETF8ket9qzTMF3x7Kllg8bVICDMddPHRkE6arOOY3pCirGqcPq3miw2BtCHWrWPZGMCJcyaaqHj
LoMVm+p8pzTNya5Fg7gJMIPo8+ikH8NrNdQPEoQDUGBIWFKrHsU814wSdaFPeBkl5YQ9vg0u0fMO
RxfXMY86uTRU7M9jG69yjTMZYo/kBp0mCuE32+X9cObuhsh49LuupLRx1/HYjIs4rdlOfF7CuGdJ
inCWLUAq1/NLuheT8xPSqLZMA2Pr663a5y4q0Vo9MAr7Chp1qWtEHshijmXi0wY2ACd9vwh5euoS
9Tgfa/PO+zliVYulae5KeoO+xZAq4EgWJByvqU2eh3k+Mx+Hvydpr1HB8tmLIdqXUf8q+iHfzq1L
L6U9ZYU7i9rVdexkFWScqZvHoPwoZkPc9wQOkcrWksldIeKzJexVPBQHs4lu/bkFHszjse8lKIQ+
B0Txvuzqy1jwthnldM5NPEgPgKpfxXwvWodxcZQaZ9Id1aoiVmaZanuqm6UWsAkNbuhtXIrlSMMB
+l2zdzmK9dIxnkNE85BuPzH93HnWiB9HRxTvsSNAIELsG423Y4QSJ+WD2C99JrbBUnVefOtJ/sSv
943OSBfxNwBxaqPJjyLMKgPefyrpMa7OkqCHVmvFkmM4RQ+Ddk4d4dcEXZhqjnGInJ0c7YkAGF49
OmBOaI7YNLTdMF2CcloFJc/Dd3HUzkcQeAubkK12Ec2tBll3r5a1xdPGcsq5wPOHfTd7tljkNJR+
VT0fn3jBq4g4x96s793WvnFS6q08dR7lEG0djxcvto5CxOsqGA/kNtG0n1tksXNLCtvbPEntCBtY
6lydb8cHEQ2bAYQuoWbOcYqMpa3Mgz1PanEqHOdr/m6UuQFrW1ugYnM5ki9iODfOtjaBX8dDPkID
WgUGDUov6GjkKWktNDTZY8R3gjAALFsaPLU98bDzt+T2FYp8Il1VIOghafI8d3rxyHNOV+ZOGeKe
Zsz81pFKc22YtOWuwqfJVuV37hmvkN/0N9+7sy44yaiWu4sifFUEYGLms403sJuE7IN/PZr6T5NH
R3cN15R0Sxz9tzFwK1rwHhxJtpb/f7g7s+W4mSvdPhHcicSQwE1f1FwszpMo3SBEScQ8z3j6s7Ls
EyGR/xHj9GVHOBy2Zf0sooBE5t7fXovPSm6dcyBlXLvjaiVDQ41eciR07LtY1zr//rNpsNGDet8A
dGlgC1Pys4WrG2e/BRCGZMASlMzpXi8DXSJ3RlmcUuinvL66l0XqzRrXCjLj9flrODdhHVEdSK6w
+zTxBMUwj6nmuCZPks8UtU9+X8zunjTeWx6aR5bgdWdwYD4XrQufvcfiV6/kYtf6oApS0tjqEggv
pVtEdbs6n54N5gISCMmUVr7bpBnZPvLXdOF1vpiW4m2MMVHq2zCM+KkzB/XMXp6Hpr87FwhkFz4F
kQu7Nno714phhf9k1/tFhRaTjT3Ap6I/UkNHpo1DisKgc0d84KVCWloKNHQ2qYHang6epX72kbjB
sUSjumJzAdWHdlRa3aVMVJIqFTviuK8eqMoIOMGmT+nx4UkOnP1MGWDTWfqxoLy9qqV5rJAzUFjl
BXQubSvC4usaZas22adorAyN2PF+unpJZEhArthOFi17RIS81Coi2gwBfchVTPptlJSaPcOhP5X+
SE2CFn+/N6Tu/b6/NXwa/FIRDECQ9a43zPQlbUo+yT5ouTFrSSkZSdaLa9mrkHSrr+t/xcZyRz4m
i3Ei7l2Zgt1EmZyO5SVt+73et8Y6y8HwEvgOqh8JsqsVU0vs1TBk+p/dzzqv9O4zez6xMNc2LW6+
9218y/NqJJdpv+fD2QyF2rsirY2trMDZSgOKnVvTqUAus6YsGu2CpHgr6m7/9ytn/sMj7QvL98BS
Orak9/vnQ5VJy0RP7DNlUTN/2jY168bc3wbd5F4sciIGPZsbaxkeMs/zb4kbkFYhSRFs53Z4nnA6
igod/FDmz/VA6dusaULWrnj45GP+w7Pvm9JRNqErYdLD+vNjWkUnqGpzzPesx5HDJpSQLFuDtr+3
+Sh+vKBqKx+ntqFWppvFTHvUK+Dkp2J25Hqe5LgfstPfP9Q/NOqJQfGx6Oae031/fqacTa7VFQZQ
ribcqFerxgeNtQXKPTyb2q6ujfz+f/AT2T+48LP/IcXndZXEv+Loid/YXtsVOgApKEzb8g01c0rR
rodfSFL+7z/2H9KDJBE0Ltzzz4FWnR74beWtiya0Jljue8x/Uy5Y4XgPis57BBWVr1X8em40d76e
sgkoEnJ2LBcK6aP3GLFxBGOoV0TOMTm8lU1ZAHeoxX6YaO+p5hK5LYWOAl8sQOJtkN/Zn3xR5j9E
R3Qw03WAotvEN969t0bkqlCkqn4fivBbGvbZ3pzGY0OjYH8uMBgVi0bldWuIZKdhDtqLTy7gx+QI
k/dKMdwrPV9HPf+8gD1jgm5QoCpgzu+606dHClyXY7oxZ+tOd3NEMWzAD7D+Uo1Y2YIeTe3dGAsL
AGQ/z7nW5zlfBx9BjP6cc3kI7ILUeKzN1i+5y/Wtos+SRu7H1ChEeMmQHNFVy3Tl+8ilN+FEUGGL
D2lArND7LOy00gx9UhsiiNQFr0r9YXUJy+7kxZhQkzBA8wWGy8GUV9siATKKBnOjTk4YUU7RzECR
QQ9hJI4QW7t2HL7lOYfBDCghcCriHtSfGYh5i0zunZiMwPkm0rXupVNH3aaRfvJmMe1cWg/5Ev2I
eo31tinmjQP9ZFpX8F84bXMKy3QCdEDmLo3lwq6RE1ILIEeSuPdxZD+4qd7okdgaYeDKefoC1eml
pTG/aqIrHaIsBs6PIFKp7vnrusiPUvkIg5dHZt3kJ8/ZOUL55ytB54Mdm7Qwnnr3fUrXN4cJoaSo
9mFAraLpY0GwnVwTL2FsCglt/+VVmdO+YggkkezkIdTToSv865BpZHq81t3gB9skLfwV83AULAIq
8+eTDxIp6qycL4K6eikUuE+4B7wJzYhlQx/kpdQKJSKPAHEuZaZOswt2zCkbzUkWR91GG7CrGK1/
n2V8UX9/QsyPT4hyOBXTOsVqLhgnfveEDB3vp2YgYejqXm7D/kQ827UxrBZuAn1/Ufdd+K2arS5/
RDoeAE2BnVrlHmM8ZX//PB/fN4oxQm55JguEQAn558eJXKZCQzes97niaoxcSsltZ3afbgPO/6R3
37ki2ewrMrxKKvVubSV2FdQMq1f7pbrz6EDUJQkpBuT4zXQhZBp5xMCwS+r3OyGonSWO9wZJ8rtS
lFVifR2wpRB0Hdk/NHxORo7XQeyAVKJ7NFaUiqgxowM/RXQGuYAYMVVOltGoxEOEANBgJiaPIGXo
VVvXyHRDjVTH5bl3Jgp11DFXP+Swzpv5LjCtNy9Ipv/BDUCUkYipwzCiw/b4zytedIMniY4jO8cu
vYLDB83CpwFCpk8vkHmrm/660FbT/Jja5EEf8+aUV0dfR29z7l3//Q74+HZXynQIWVrSsj8m5jPZ
t6oyzYq5I5ptkMgvSwbw4C4djEJd9Rn1x3H+7IfaH99USlkEMsjaWqZguOXPq2CVZucJV1b7efTU
JguITFUx39G5PjUtr47ZX8OgpAY4NzjRfF0+sp/wV2wz1TwEvfpheaiM3H58bEmRsNpNfnwYeHiT
ApxFtTzXeQEavTx0zbONHwnBBTVPVE0/luHyXDCqQmJS7CS+eQsznDpNJCt3L4f8i99OXynFA45i
Es2Jhk+u+D+kjPnlHZ3pZchIDz/8+cs3zkQsemINwC/D/oLimfjVsXddCcoSBLu77tL1UFMGPZNX
gvIJTW2xGUT2Sc7zHOR8/0ySNeV+5EjhOO+f/owd31jWstyf26Hns6AN8HUlQEoNfhccuP95ZmAE
tCW4yHzYVb69bbP4HpQMBW8dttLdVtTnT73PlHPX8Tl1adu3qE/oDuc5C2MV30zzeuw7SrQZrU+6
JTCkp5UDc4upXhqMPed4fBPtZvzmhCSdM7JoDGO8TsS6ovDX0BF0qWdje47DxwTAI5cdluV0L2pw
j0alHs8V+kIHsYxsIwFldp3Eaa9fuN1I5T7u7jznIcsoQNoi+pENw5c8ZNJjFvlPkapsnYLjB/I0
oCQt5W2eUIlSyXMqbNqXOLDXuUmP3wzozsOzqkzeLCGAVPy+IYJd21nTc7WDkTH/KIpXcX8QXbkv
7HH975VNx4f8OXyKFpPgV/pm8mY3wvbOAjk8+gxOMdiInlyvb1S+C/3m4Y9vGe+/XRa2jH9/6O2P
Ox7uPaQ0JukIWzDs8OctWHlLHDUcdfeWd2wn69LBWn6y1DAxo8ob2aLQktvNi3SAn7DXObfkk9iW
235uJXzvbs07jtY2mxTaGDyJYXM/SL4/UOHplivhIgUzIFBugr7f9EOG24DyT9KkF0VXgcjzaEc4
I8RS7PPbWTRPraDGROf31fY5VycjFmaQig9pD1VW50oLn3/wkszUhuWuiSaEAhT7dvD1SOya/dPf
L9A/vKc9XoccwhgBEVI4797TTQi5sqO7tC8UZa9+GjlWI7DeJxUY0cCnVm7LU9j4+bpdlHk3kUq0
TXtn41IBX8HIPk6Bv38kPT/17iDtSVs5FnMpzAiZ7wdy4BGkPtXaci+y0duw/z8GAJ/WtbB29kjA
xAmNq2npLoyofvUyEg2B0wMGSBNa12B92EGAnnDqL+ZyqeoaJZrgW+atwEy7IS/OMZjJIIPQk3QU
kXXdhinlpMIn38XoCfzUb+FSarkeba6UKrFIGmZBS/dQqOYlgUMZl2KtTz9xOLx0JVViQjVuS5YH
OH+Pm2XlZtPVuTc3Lo3ccqg6Lu5Aq7UMyXVm4n52iK+StaYa1YC+LSFkipzeXDMR3Jk10wy6CNQQ
6L6G6XFoGKMjdF82rHWzBQuIGtcNLoo0DOnDzNyUSIZJsz3CzXsjizkRY8f/WvulpO5aLqRSdHvY
ndgf+hikC49RlLyyL8VgYyVaPjmeWf/0BXKi9UzGJNn7uXpv+NvxcgDfVcC3LfdVShJj4DbXmRPq
WN7GMqmnJh6ulyBTNaCeaFxR0FFMdycsUpjZCE0w+wKpmukLRUK0vz0nmRZa1+uIafRVOUXrc8Nu
kWwkiYAA7uSlVtY50d2s+5I9hTP7SFCo1W7x0k/29B+3EZ502dayzArKPe8LF33H2TKHzLA3PHtv
Buzo9OK8lFtKMazvuimRES/6+yMh3++mFQ8ERzaKJTY7aqHebaYisw3mJqVQi2+E1uMCusOnWDsu
9s84X8iBsKnMPe81T2Lqluy1KeAQzB7lptag0l7nAHUdtw7UN5liruO15an25fwHfjXdkYzdV5N5
R/P9szX4w2n9/OGZM7ZYX/R8j16jf7sdwMsniUF2cN/4cEJD9yKtL52x5Y5kM5uP4cnqy1urt286
ejV/v3Dvl39+tF7emC+yTM7qH3YgaeW0pNpSdiAcrPTef4YxxWA2dyGVnk9PPee16fedhuJNwXLK
TCpjdaZ//iJ/+12RdJXu0sSRrjgiMndsDp4GTtq5HEhM2o3aTDbxhpyIQkVpTohRXFJoZ0Jnqrcx
NspNnnrgQRqCxKjnHYiQviPZI81Sh3U53EUQknjj1ObemhW9xTbaRvDEtmTcfrSpP2xqtyMqIGlN
SbO9iwABMElImMclilSqhOZoAsLEWIbHTsn96JrfWsgtJ/OAupEOf6cxD32OD7ErdpnDWCTTiqt4
QApLCOeu6QFk8AL/WlbjLRnGl34Zo0Nuvcz0O3aDyWcVtjaqhXZ1GJqF+zHvvnSyHTaKgOeaM2FD
OIKQUOgQ/iJGs23n4QkI6K5yNE3TITwytT9C9TqL+qug3LwdrIWzMqR+DLY3sw9fqWJCzlPWHnQL
LT8OXKu5TNbCJapMYfTCrY2Enl17JZPZoSGV3YUyTplsB3osZ9ItwWUGLYtcSv8KauhLlCcvVNwJ
h7F0+uJF0A+hgJQt7Kacy9EsaE34V+0SfYGNB3gZF27UD8W6YlR9y4LfrW1JlcyB/BZ1MRRvWZ06
CA197FYr5vmPcRWwlBvFnhgTOJnWf1l0vzj28n2eMQ1O4XreADbr6ui2GzgmuXmNj2AxD62tmv0i
y2RL+50wkuAQzw4CAdMSMXEIpXKEZLBPggqpmzOVXKc2P/nTg1EFIcmRh6qzb9BEYvuOAE5rICnV
DrI7UqvGOnODxnTeWo5xlLld8h8sm1gHl++TB/H9O0FJj3MQAhyqdUwfenpd/e3B8EMmDY3Mh1C1
wLVaSumz7+dwytb0jnuLU2or7C1vQyaUBIX/OYIB0+1cF1N2aOyGLPvJVM6dtcz21qUXzG8RM+iS
2hvG4H/de7xmTrLuY0g2N0k/4OUDyLEYTDrEWfTDGJNsnTnFq0eMB3w0oW8FQhJVK4WSPCI64+HW
7jJzPXcWRF6m+ZcUBsok0IGG7bwVfGjPhGUzcIFWtt/UW+DpLnuN0V4nZXfTRfIx6dwnMx5eCrvj
jzkNbsR+jK32mLFD9x2ocpyKt6LkPeyG+dXfr/CHVwQzZufVlUFCXhLi3Us36CrTserU20XNAt5v
1of7T3bT5ocvUf8MpTxqKYKkmnj3JdbsRil8ht5ubGEH86uuyoEO60xcZJU56t7y3F+ObDaVb3yz
EHlTmyPc9/ff88OpkilRXoQ2O3oKC6zr714noaaPulGjdrAV2YDOJUG+ECmvUSwjnQH3gDH+zjHq
757loWRifGzPNMimbAQ72i79bF5bvj/ik1TXh1vJOZ5GFSXpP+/sucaHluSlwulVGbsqf+LH4gXo
DNDUhI840CUJPzpEmMjJyKUIPA+kWztMbd59a5bsG4ucCqcvSLWpZZtr0obbelsakdPu7xfP/ccP
S7NVUgJhtvy89/7tMUyNpVGyMdydy5wpXt78C6D69gArcCM5kKxUgD+lgDm5Kpm2BspjilVfAEqu
hb8aozm5YRyDR/duihvnGut6Cls9MvYW+E4GiIOHenbxIweJvV6K+cGCiGigNdwkGdHgxiRrB6ug
7pqjiSJmFehh33GXmCTlR7VA7KTKnBvh195kJSdV06y7GpXj1O+pNtd3vXmr/fBHkJ/QiqLswBQ2
9B4pvDWBsZVZT9WBW/SidOblVi7FTVpR2Opp+F/kmWtvpsKMIWrD1MnLAitrAbG75BT794vsfXgU
OW/aLkI8y6J3yS7x3R0Rd65ds5OjXoNHA+f8zTwazqp3mFcSFdRXT/YUE6rvWcD49/n6KPhLNXuV
q6gwPVJkUHuU37y1Ef/vqV4CRNXVcxDR8s70xVqQUbJTmJ6idLhPM2ioiaBJHnmokPF8VVPL+p+/
2RUHo2mROP2wYU1+AT+JkGlZVQc5yHAtGQawOryAWBXIl4h1M7OHVaQyMHsxnZcNl44of3h56+wX
SDpgGJou3oK8RyLh6AJ2FX5lugvQLcysFUQk3bboMMsc604u67ySyyZw3TtiUMzreWJrl80jruT2
YFWIPlrCz2sx/OgI3mw8fetNjv9YoxLaqiX4Oi/VsxMzuh9Dfw+rpNosdgMXAFm0YhN+2djGzDRH
+SUFup3HNoP/Xmx88uZyPjwyfJt0dSULH41K633xCP9MECNP9nd9kV1TRYGTZzSUTADshoBhc5vU
bmHJTcAZK625+2MwBmvZcXm6NBTrnHsfiE+mGKYFM6rRWkWuU0A+lRfS3UTFnfbnMDt8t+VVaqIt
xZjml2ilFee+ZZhexIKZKw0Ry0+yumEFNjaxxR0AyM+5trLTMIXjjlvybR7z79S4kJh2TBUWBvK2
3r0JmOzfdZKP5sZPhJJvwNdjSWEyeTXEFongmd/h78/Ax02/rrmYyqbLyPL4YdM/T7F2nnPVhoyp
VqKywJHpfINS3sZMo1FAN1emeDFJzG1mI/gsQWB+qMMrW7BZ8Rzd7pI+NKs/H0IiIrkUfceyHPb3
PkxwK45urCQeDxiuxDZt8mwlg7Al41+Y60qBYB/A4kepbA49cgWkP4gdwomjvqdvOsX4oZEf6qkA
r9LkXxvFYX4aag6A3hgw7Dd8oVdzOYbuFXDldmfGqIBdGMbNzVClxKPPC2PSvaRJdIuU4TsdiWVT
kywjpFZfNtjSN2EDnFL3wjgBvk0uPqmOefE1wicHjwxw0goefcU9BGN9nUwuIiWTXXGl6aIZ29ru
iBAUNbJP2KsjsC6zibm3VrjbNATwX1W8KxMIrJfVdJt2kIrgfa99SM4bwB5EdJmdoRfEGHM2vjRe
CGjAda5T24Q2MABayPJqW8ZwGox4uJJ2dmMmxLmUdO86rwCo7fvHalbmxm2YabBdRhjSePiedZF5
MBtxE42pPOmaJiCFZGdluD8cUwJM5TcnJ8QvwCA7pe502LLgrFQc/JCsdjzv+s0tHYatJNi6Fupb
THd718BopSI0ITiwSA+y3c0NOzqaJCyW0cm3jlHM6BSycJMYglhGP6htGE0738aK0hTiW22jjnJ7
0awThGprp0H/ahvwHuec/23o0TqiVV37WbAP/eBXO7ARrV3WOKZdriYfFy4J+OjSbaiV1UHAYAPE
L2TWobWXGKQY60h5c3rys77i+xoEtzaPFKVlzS7Q244/b+3WdbM0Z/ZcI9CY6lN2uAvvuJMp42Vs
re1yoxyOQ39/or0PZ2nbpFPBBsdyPPY7533Zb1uHBOSTS2fL2Q0yyg/z2D2nPr+39KNTgBFEVAry
rCLSkWNw3hVNW65ym7cN48BZMVfIrJk9MbzpKkdHsDIa0m9A0niR+MbdvNTRKQTfsUK+4TDpY2o8
wL4pKaYlUUBjtELyUs4AAEYPFFHM97FZ+hI0bNbswmKKeRUxGh2RzmGksPhhHmr80pMH9ZcjMTLp
HsoRyybG2FsydihkJidajZohEiXqyjeZPD2v2HugwZT98ub7NEfm2pT2wzhYL5Ul37Sy2gfMH8U/
KZn2pJCdS2fqvX3ACBBlSrUfo8zajiHsXwjw0L5q75ZxT25sijtbRHzHJmTAwQde7Q8Zw+MVVMHF
KG6F35jMzvWcZSn870ezPAwp8L3cYs0UMUoUZpdua4eyWWxM+Sf7lbOf/Y+iBadWGlS2RwqFpfp9
wZWeed4YS+ns7NRe+zNcyJ4O5q4Y2DzJJHxsw+XXUrvHZV7yHYAYgsMtPjgEmH+/xeQZS/HnJ7GE
wz2Nl94nkei/29t7zJjVMgztXU86fBvPPuE6H2blCHQb7jxwvZTqBVRMcqaJ566q3uNBtONtT3Rm
aMxT4mNKblruDv0C2kBTZryY71GNyPyuWhSkuEr5jzW4VWCDwRcxsPoImHNrM6gekD1km6pGaEct
4KrN++9IRZMdNQuWpKZdJZ4Cuu86x8UJADEL/loz7tyQ6+IU5fdZ3zK1zStduu1lLFlYGy/aQUY/
JnoVTdyOJpdkbDTI730gepxW613Ey40Hg4CtJ0C6ut6V11fWdmqOggOEF/2QVGbYeOUP9lw+9wUb
Z8m01tZgun49Wv1LT9D2lN7RqoHW1SNp8tlltTr7itYbMqTxqJqOE8ZQrauUPfXSRxL5q6eloXQk
89GlCWOVD0aOA1yhQ8rVcJommomqMR6A7pNSzF3mOmyTlhnAhgpO0MKM5FDQZR5+5n5XwfTIxKkA
5b32A/ARJJQZn0Neqx9MKtgMcaxbjwnPeAXQcZLHzAy9VRMzVkwNfK2mCre9nuvOJYeh1mMqeLGL
TTrwXqilG2yol7FDMpoExxlxVLJRtgQvElcbNYM67ZdbK5vnXWjUd3GcGjthNQeQLIoYCruuPofH
rES4M5ll2FSNRwyTbpSC58W8gcV0akLoPCuNnUpP+ZyPuyh3IWA01suQPyh0b+vWTIjX84izr7J4
y7TtYW74W0Ng/Vxo/zLSRh8hBt218l6HbVZRBatdh4h3Ny0b0iH+LtDMnrAaLty4O3ZNeMf5BZE0
5TrhRgeH0S3fDcCCR+1dU6tuY4awuQPSnkySvHYdCdGeQffWtZaNMRpizUHvUuqKRaiWU5Tj2F3I
dq2HySLnYF7wZRPN11f+vNzUpcP+venq9YAAdxOWfQtftH2z/ZCvKsph4xbSph4S8+iNNgX7Qm4Z
ZtDmyxmp45whaQ+brYz9NxhBz8KtrrqQt004ZMtGqm7NRijZiVrOOzwJ66FGj8KGnCWcMZ3eHbKN
7/ac+lKlcWLi5lwMqzBUrrnY7Js5A83h6OK05AOdlxZNJIQrePvvNQQk4e/kw3f/9b//n1zD3//S
fzOSwb/+1wASTde0aacJtr//db48/8Ew/geveP09B6+IyuB718Vt+L2Jfmci/vaX/01F9Ox/2ULY
ZBVJHyPddOX/pSJ64l/stIEE0KIwhenoP/kPFVHa/zJhIdJh1KxC5Wr053+oiKb6l7LZF6IuwTDM
im/9f1ERSRew9fntBWK7ns6UUngHecTB432Fiuoos5YJ0kjAy+yFHCp6YY+ogi4wNey+fKlnsmsz
s9rH6NYEUHfD6Gq/i0iinwzZ3LOjTdZZZCZPjt/fNdFoXUFGtW6ZFlkvbVNd9+N4UbSosZjgKBkx
LXcVkaOLRFbA9cc3mKvMXDmLyT8ysqgoF6+ZWLyTnsed20zeTq4HvcZoL9OR0vUEhouhhefIKQ+G
C0qEGn0IdHvV3FKDvYbgmCHzFZBCHDROb7OTQBJQ3lOjWbRWpbUdVLrIOjNu1cPJVgtftGbYRu46
BGmrNNsWPJMutVhfqXiWcfStn3B6ZPYXvLMEJzUetyiu3IkefzqDWRYSbm+ZUpG10IbLuNlE7XCJ
fPc58ni3xgscl/QoZyBFTlEMp5G9jYRmIjSyt4Ldy5zqrynhNeJD9UWX82RqzG+b7TmuYqofqydq
r8eqzajfx7yPpeZED2wX46TrVmZrgTdSyAsS5D3RZNpbmcuTc4mGd6DxN0drEwpxOIEjTiBeJ/R9
9tQHsiL6JRXgYroFHDRDYMbMcaXMrxkPXls/BlT8TynmiBTo4aUIEOyKbRXbN6VGJJewkvs5plzY
UjkFijc1ZbYLLcDKAIU4hpVqH1oqAe9iP5UdlPbexl8vARqga/KZ6udGm6jvcCJeyBcCck4hOvc+
IoZMTy23NbWvIGTUN/K/NU21itP0u5DDAlHAo5PAAWVZjI3JLQRB2mLaM9dI6ULDpQWU6aRjvxzC
ne41gHrQKGqs0oySajw1aU5CZRpZPWl4dZ+7L+T1jwRUxMVEA6gjA39lT8znIQq4FS0FvXKwOJUJ
ZBsyUpcDyJhXno9Hi4MynfnmqU4r2hJ5jNIhVLep6VsXDc5szOcJQzLfWq54VJMdp1AbfG9DmBb1
46Sx3Un/6AoIPRKet9Bgb1F/HzTou9HIbyux5B5BaHrq2vyVEG9EhtSaj0GwTNDvQVUMS5dveAMw
jOEhu1GWMW69MBxP2RzfYf/jJg9VdNcuLYyCgkqrFYTLIWds98KYITxlaooA2CTjvuV9gkCDIgeU
cxKUWNbYZUM/D0VXbb2BYktyyIrsR4ymZmdCRFy7Gp0eMIAxhs1b34zXLmx1nytE95RTVRDnCNUB
sKeQ2Au3P5SAmkLyxczrdva6kvW6H7qDa95MsNx7mO7c+qui6QB95+1jvVS4luC/K/xwZRaPJ5sb
lNn6lJ/hfs3O0HgSAE3kW9uI3Pc+QyzMLwjTute4+RnuvNAAehdi2Rbf2MsQ9b1WxLx4GlevNLge
EyHKQ1vsUw21t1uNt4dz7xfEikdmX8HfWxqETzsuOQgNx5cS8w0y7paFgUIkm+waKis8/dIyTpM7
7UYN2lfojpnNzZEGSjCE1g21FANqNyakzqB7rIH9iP6AgTCePWuY/1Q2zwt0/4JEpyqvJg39h9EZ
7Q14Wkiyn6F+NQcma9WFq+obwxYhEBbicbGdVQfAVaSjnKsRw0CuVQNYukIf9QAAakurCCacBH6E
oq03KIF5tvmqGloyyShOkT0tBwuVgKXlBpEHmDk0ER6UmA8YL5UnklwPidgUWo1QqfoCd2B+XVVo
E8IEgcJ0ViloqULWjJdWZtNBao+ecJ4S8D1zxZG+w8eATJjIAbhqJgdJNkc/rT4CzqFQPHlJOa4Z
Idsihrpk7hpGtJ8p3K77TCsgEi2DmHyaeXFzm1CA25Ru7e2CYrmo/OyH18v7oqi+EdP6SSnhqr6i
OfqjDzu0I1pAUUcvVEGgwFvXZKor7EGoKmSCtGLMPDgarFknrxqvCivMTt1g8ptr3UWvxReJVmBY
WoaR0coq5kUegzB4bgd8Sb1WZ2BpAH3ahUc7jC96N4S80QY/B3f5NU4kmWZ0UKFgl9uXk7eKUuRl
c9UdBy3sGFyz2VhAyzvn5+LQHutpRKH7ekMbdZxwfqSmpEtEPb/VLKQEL0hljK92RpVfYVOiVt8f
fRwigZaJOForEgoEIxxtnsJlsbYu7pEm6O+tFhiWHp83sJMwdEMjkXyU1zFH2GmFSdq7j7mWmgTY
TZTWnDDuHjOmQKEkHsT1rGUo0o6rbRHF9tWSOFfCS5pDMDjOsWrSU0ZhDTXz9DO1EqbwYdZSPbOf
AQwwft5P4VdboaO67orhutOSlkbrWjjsTacSg4upVS4QTE6o+ayN1JoXge+liRG/9PW8ykYUBBUD
nIcwnLSlHVEMRDZ+ZYbw9ovWyFT4ZKQWy9j630wtm7H4+ufiJdASmo7G+aC1NEbKu0LJOjgMpnsL
9zk7lUHJnBgxtWOl1TamltzYTLWNWntTaQFOPaDCIV1fb0wHPQ6D1iY4EpQ5pZbnuA0anRCfTqTF
OlP0i34eZ/4GIqwziUWjK8m+eDWnLYphnvSCHQqD9GRkhbgsFFj8Wat8WKisk4IRJ8gSILjPm1Np
2LcpRoXTElq/hoVzPkwwNFFogoQWBvVaHQTYcp/gEvK1VEg1N7XZ9acR21CvtUO85ohD17dF4Eha
gOlr3nydISw+kFvgfZ1euRiM2h6VUaGlRoITVK01R0tW0MFvw3sROjZQR2MXdzm12sYRt46TfbWi
4nuqxUkYV3tiR6O3sxju3GJYfCBYYtxkWrnk414yua/WsEv7C5mKnw5j8st0KPXLD+EZ4VCKDi8Z
mA/IHFwTWF26iPISMwhGpdshKBh6Gyzu/q5G3LAdtSCq1Koo4HlqxRxku+bbQSR1VkppuZSBZUpp
3ZTU4qlBK6j8SLy2Wkplaz1Vh6eq0MKqRKCuAnRtIGOybkettZq14Mp2L5sW4RWC333Pj7nkBRZe
uFixqP9zHteirBlkIxcSYrh6TYRx2WHUKufyvsCwlWnTlqeeHVmsw+Y1nULQeYhB3P4rgscXtkkQ
dEKmk7sNY2fdVtm/4tQUW4Ipj5ZZcL4G+o98x8ZqYSEAayNUYJLxZlvLwQpsQKuEjiRQt9y89Q3J
5g+ZWK61Ygl+MZSA0bbWyrEs8O5BJJb3nK7bi8KmIyWyCdN1biMrM9Lw0eJ/omn05OAzW7TYLNCK
M1/6X4klHFSC/MzTGrRCC9GkVqMBIeTRpQW6zXPEaXC+/bXSMrUIq9rgxO4tL/ALBseuy1EMj0MY
Xo9axdY0SNkSrWebtahNDSjbYi1v87TGbdJCNxow4SZtkLx12N7CehYvPvaaIBrASIVOe1UbcXdV
GstPK619/PDGhgxzfUfhzyU3iFSOHWbNnIpb34daOZdo+VzAE0EPCSGdiZmuHnskHgPp0xpUdznf
Syb5B99kfdRau25of3lc743UyrtWy+/CSvYrMqrs29WmN5x1NbzkE74kRrhPhsFesjLsy3iIp3Vh
+k9+wfizm0ffZAgGEt7NtpvF13yoRhB6NPkJ7kfsPp1n6Q0POp+RFLLhyEnpfhLBrUBUNwLpCvx5
rxwbY9KSPoOxyUTWb/Kw6BCIMWkdqIltu1YHFmyjBx+ZYKjK7z79BF5Kv1TSNdt+YAowcqerQtS7
asnDzWzb1I9Cpr7HtwDjH/P0/XOGxdDzSPQ2HJBSxiQvYkyHLTHu9YD7EO61v7LDmo2hFiN6WpHo
mhBgqgn815y8GEYb3z77WqnYarkiai9zZbVDv5aTOWyXqgJr3qJjjBjogVyNWZ7ZpaBF2ci5YtOT
471GUc/yFTFsaz5R/S520h2usCFdtfqFGcjyylclV9JisxtynAAt+tIFjIKHA2EmLZJEDLWN6/ze
gmpOLzx4SSf8cKF7GeOgTM3pIsNJKXFTsvNDAFnHJMiZoQ4qNkbs1NJpvHTwWnb4LUcsw2w8BcYT
7ghDGsUXN/XdNWfM5J569Z2tVZmmlmaOWp/JBp61ZEGpiZBKsMpvKi3bhCHQ7emNoWhvqEKbeZfu
krgEf2OrfOexuF+4VVvf5NopauO0o2tdE6ou+/B2xnjL1SHFFtdyPOXuSXSxta4TR5ICV8NVOdY3
uBWoFbXhRcMra59Lnw1B6A6MQEe30LyMdW8v4+2Y5B3boDdY3e6J6IfJuLS8cLSw1GLA497R/9bI
6bUEJrmOqP9Sbg91tT9yv1TYTxutQcWc9FhrMWqGITXRqlTuwOGymOyjpTWqNnapja3VqjKHq9FD
m1otVVgeJrJqHADcq2yYKBeabXFTDs4Jy+KrZXf9c79XWuNKkWLeMf+Fz2twHhuXsqUyvo1KPk+t
5A84U6Tl/Jw40fdK0tdbwFkOkf2CJNQ7pEKBDchJ56GWTUIks7nWzapFEw6b7hLxSQdPCvljdx1o
Ra2Hq7bT0lqL/GalNbapFtrShfk/7J3JkuRIll3/pddECgDFuOgFzWDz4FP4EL6BuHt4YAYUUEyK
r+exzGRLVVGkySa3rEWIpETFZIZB3333nptvnHa6Qt4x1vYwKfzc2BFHuozwcXfjIQ5AqRejjEY0
nTWvTWCmXOqEYyybZGdMsa40S8xhnaIFiXGH4TCLeJTMPwy3+pneynlbI33LblcmeboTKzpWI6VV
0KFEf0t5q/c11OKsVEflr3Ur/5V/1gCDM/0caAZG7/VeXNfyo4Lq0R91BxvItvW+ulUKlznlwjkj
rqqZqPzEYAKP7e5kJfTVxUgXLUB05HA2SpYw8ErcyotDWoyNW51xn/+ExjxuGssYefT5sGic9iCC
OqYokQrKKevni0GpzErmfndVxXQMxHjKF0qSaIabLnmCi29iRW64sT43oJc3pjv6a3BOWL48OZ0s
17hYbnxfebq+egQon0o37QhCUixOI91H5ibufY1CuprisHztPMOhEXWwd0UoSqyPk0fRIXMu6tmH
5ABPtqLP74Wch4O7aN5LzPy7GEMjZGEaTGctspPL87ZnY0l6k+2opDAxEX1yZwpAOlhSqKS0aW+E
/YjI7OUXLBvHjqprTOHuT4/y64SLJS1ow15uvdhowTRk37qyu1trdmaWYHBG92MyhTzPVuevMYLF
m9pP+8MtKwnJ9znDc7O9Vdyt3J6ZOJ/sgUpxbks8ju17OU4HmozqAy4kPH1N+quaSuPYJjfQONbZ
kEzi4q4Y3+j08N51nt28jgrnFlImN7qL/LzIO5VWd/WY6V3O3m/VADo/dCzDOH4ihbTV5O88XY3P
k95oqn9YuI6fTC0kmW7WITe9kxkPn4kkzzaJjYUXa2JR82xcKp1b55mw17FzknM+36S9Xs/7zOaT
dBzjO5iZS5o+p8LT9+4A1ORRVXEozSZWXq5gcyecgL7Ghi4fr6iOaE3VFvprCmipMuHDBNUdWsRj
ib5QFWG1G6yip7ZO+hE46DqC1kbTgBsDgatSk+OC6PeJRQN2pdHfcQlPkdXcCvJ676UqNASRDFUg
SIniUFoZnjukmSQujX2clNOOXe0PdrZsKbinwaTIYdRP1ZCjRSx+dkqDB4u7mip5BD4j5CQpuvph
nspjXErrKjJUIxUbSeTl7WNnMlamInb2Kpjee3vuT/0wCXnz2ZcnLq+hr6wXvAiJrz/YCig0QYpD
U5/prFibS1v86KHuXkUBRsvk4X92sy0+NJfndJKfYXXmZ5nnNMrjdSZjwtu5RkiIg/YC5W9b+U77
RDUBsQs3edDObYSzn0bTOWSGLd6SXo/bUvCqogDy6jnxjeXIpDt3SbBptPom1WFd5XhWlvmY+6W3
Wzw1nOpsuNO3hUbKInXOak5uY1Vtxi7t1tI1+xW5Hn9HsKO/h/uz9yeRHlzMaivORPrgBCkHZHCJ
oJnIgbgZCfcsn+7JLubY5UAaL9jap7ixKZ7EkqPabR2D+OTQ4qCJQsos+LympHpK8vyD3UdxTuL5
0zadY9/4p26YT4ubvw/LoZ3Dr6YE92g24/c8qpSoA9ERo+tpbCwDUAlb0+Eg3JU2G/DY4Z8c/KK3
/m0ZjHunbiA7+sqMxNDPRMHyk1NPDzrntWvj+UNmIk0ROsOjX/TBWsWoF7mTbRuRZZuKx8AozfXt
L58JHclJPi22eoLPeSwTOLWQBj8sBmguyeSpvwWKDRmsF5EhX3rxp+iMX+Mghw3JiZ8wp6gB14e6
7+gtj++ADKMY99a+xFIIrF/t/OVLKnbmbkKAdaq3svSAOGKixd9+zgsH866PrW90d53vA8oyA2vl
qV+zx7E3xHAaYen1Isu2tpnXmkjbo+ad0v0IrWXjhuPnkuLSqt59adz7udwPcz2t2di7EaOQuSoM
e0uA/WnuAdy4DHqoHt5PlcxYES0z2ZgdDrnBazbsqbdUgdxboLi76pxjt1/BTzkYqp5As5d3gxOf
0GDW5fArlV8y1NmBVfC1MH4PHkcbrwAMm3N8F3byUuX+a9ZOxin3KG0VtRvxR38sDaMHuh/iFgaI
wZkqXqaWsSGHZ13oeb0KJ/6VURt9n8uedjuJ8s6MS1Sg4j3AayV9KG5NOxVgOiJjmiUgm7pcGbDn
fK2P7e2HXCYHG2L5E51FwHlBUKe5c/KdhlnciuzWbc5p+OqCZT1VpF6Yi+V7nKft0fZHXs+B/Ssc
2cZ3Y5ydunDcBSSn51Fwu3I0g0UZTTcj5SQDWslRXFoH/DappW6baUxovgsqUubTyVv674U1XzrZ
z6FZfgxSH3HdnWN8UGvLobO3I7vfan1JPf0eu+1dbbN5NtMDR8BrL4KXxcqfxjmf13nnX+Zh+tBt
ucvn4M1z/HuMPeUy3Ev5VZCGnee6XGkh4u3ExVNI8+DzSbeu3a+txfxyodVtlDWF+7jki140ZjTc
zYc85/mRII5ODfMkodkJ6i+eVf+zkriHJPXrkR6GeM9z6eA0PlI/qe1NQeHCjYIARtTK/b12XgbD
5zcDV7DMG0VmYue0CYXuit/QaZKnG/3hRqyBAPKWWMV7IFpna/b5cxsGd2kerG+A3yWhCUMwpZ9a
Z/rs3eBPmEG3kH/qa05imDVMFrQzgcykG84OT/gr+qGyALPVE48DLOvpHG9MI+nAZT0HNdul3tX9
JpVWFAwjvbqivhsnA7d7MHYnIl2URZrSWg2BAUq6QxFseubSpCSU4Za2QtsLgoOecJDV8fyjC58K
pwTNnjjxtbGaN1G69isrOkj9ifpi3+xsi3L6hVcp2xpZ8aFk/YH7o3j42QtO/3nbxqucle8VDPN6
8uwPkvUNH9zeUln9YwBAUg0Z30GKiXtKuWmC0MCAwVMVnuusuZY4LBiD/GX1jaBi1uw2ltXmG7/M
BvKxjDKUPgHwEuK56YZXVVbvs58RQJllsRL1tyE5pvWKXVBWIFf6uPVWCfLZfu6zZP3nbyrydoGV
NrbXcqAZNQjmu9RueatRYh7VAgEzLgRThmFvqCKw90uTwQFb7DMLT5xylXNyzM7AETTfpoCiItvZ
rtkn0baBGOv07E5Qdvg49LXLGDPHwThnbpfxUq5YhBGjJ+j/At9yU5XDxs0W87AIA4qR9VC7aXLR
nT6zFckplm8gURXWblLsWNzG22pXB6dWuWf4aB7RFH96AH1zLVvbpefVsiJU/Bd7MvIHVwuKhAp5
JVaWnELPUHsq59nv9XDZ576OMHRv6zbkFcMJdG/xffNPpu4ixR9zA1KAAnEHceC63DmsWPa+431B
n49UfdtwlRXyKtL9OqyUxePf385CYgOfrLcmz3kpmOGj5zmsDymjvU5qeO6aWh2nYbZ3Zt+iTUnz
wos3fwob8asUIzklhup1Zg4vEyXQL5HpE+isLBYScEk5P2ZBvAOfwMhm8lz34uB3GPtoeEyiaoyX
X0XBVNxBMPUb/dz1nOuwKt5QNka5Ey3/xMbBbTJVrEBjMVq8aun4rAidIk4BcaD7Yc+Hd6PiPyHl
x5jNXRjbiPfSmu+ksSRH46iqCfp+CeY/zbESTkFHxG7llkwM5Vg82CPlBYXJgGYF9Fz0vvl7STD/
YjAEelRmdB13xT1rxpdWDNa5CwWmF2n9VjLRJzezUGHy4dizstp5Lk+csa/OoK86Wf40pflc+rCD
Otd59WP7BUilt0F2lwfZYEuxWzkcaSRwNoyKmxsxixbxJSKqDwz84GvcdE1eEd8aHpvUWi5Kuc/K
ay36ZSlLQk++BLI+ydr5nG3dHMNsKu+X4lhksbgfhvyKhCiODtXQ69LTrBeUE0aKusWNl2PuXIDq
IOS34H1l+5uy1m8q4C3yTenyNI7BqxX6L4AXl3vjqFOfPY8i1iPa50qaq8k5Y8HqVr12qn02gziB
uCMit3c/EsDd61nSpODVnJTScdUOzbSD6fQ7uTWbmXVQ76rSdKPMAtmumQSR1SBHhxj+2NtEWV0/
erWf7Ij4oCqtW0G+xOG1tksWIPH4CLC0CBXJnj2iYTMZN2j01dJ9F94I0QMyasFO3MuA4ySqAyfR
TKTIJrGP+3gHP3k4o4eQa03wOo0D9S6W2+4HcJ4x1qmFNAsHZPtXT6R6a83JEMGZzLYTuA/Y0ayU
Ojeoty5f+MqWfsx6a/yGFkI7bpBtlik8lHnoHwz/UjtNT4f2ZG1QKfe9uBNGFe7NVqtHzIbOruyH
BR/udim/S+77J5G/ugnB/lAFx8yNq53dNHh+YrHv4HquZl0oylXmw9JgINNz/tqVqQZMbrgbOBvl
lqp3quljWCWC1XRmQFkhKTPtKhPBStv0lVV9F+8ry8xWy5RsxsXvjqBa+wj/0gnxgdVYnz5aBWO7
i+8/6hmSV9IJP+kIAUGGDNWKJtl0ngmHtCcms+gkxkY0Eb+qTappl9/LzdsQ5zbDboIVH1PDanb5
pLqph/BHI7HpOK+ico+c5L7kSLugZSBXzZ58BYQyY9s2VpOFUlSn6fRcBuNlY1ateFLQwo4YG+a1
bPQp0yDByt7sdv7Q+s956f4qQU0RTGMDYj4lCeunajEvRVW8G718qZfc2Qw4n9ZJi2gUCjVs27XT
1Gz6hMY9UNunfi6fc9WXuwXpG08Bpt7MxmwFMQNqz0ez1Rj3o9bB65fg1wiDLFtPZTVeZNlHNOJ9
Dgu3cMx8MqdVTe9JPEZF4W8NCqqh+cJ2JhJyDJquWncgRVztcmygrWzVWeFbMHE4S9vq+XbtgzwG
w+tMuDaCT1GzyctBXBFV00/SFJ9hRbmojbfRpFgsApb80MzKXxfOaOzauPzytcw3hZJ0OMQvTpBP
D0neXryGm8BN+FJU2HPSQhSU5t2ft1nJsZ+/tDqk0tSRQynwNiQrv20KscOv7lyq0Zz2UxdXh1Ij
Ds8vts8BBc9wvYZNOzgjqZCsPTl/TT386cp3Hqdu1FEx6I4DNrkXZLYZ0sRqFmZDAEO/ugXOz9ac
hkjLkUf5EnJaysp6g2B6SqBDXYrmjd28vSNn8q3rxN/MBmhWzKjbNjd3cak9DpOkmBbA08H4lmnX
31mVS6nWyIHDaNLwXBAxsk1k8xQr9aqXY70tNJ4HkcRHI4HxbxF+t3MnP7ENsteKO3efeFa6NcCx
rIRFAKZBxj+5Y1dcDDVnm/EWMABgs2sWShiz0n7jQGNu25aRQUthvcFvvFcTCyvs1zoi8aGeVGVv
+Wd/ximXi4MIcOfMMy8LcUQuHH7YfXgtndRg4zEnO8ykT1Bx1DEsctIadsYykh6uO066V0pJw51Z
5NlJcqIPYzU/pUaVRvRaHj1BakVWeaS6vL/vsTe1RZYcUA3f+OW8UHoQFonH5T8NGKUG2lwBqsXH
zm+Hy8LzpbDNiRW+MDc6h2fgNJwnvWW+/PkDNdnDmiQbO5YhZp7kwwx5ZOnMDs5dICnXUSl77YlT
koT7KW6hTsteHnRsPpuFaiJzkjWeSx7xlOWdW7yNJ2XLz9GNsyPhKfWA8LjrRwcEUF0mu3bpkT2H
ZFrNZb8zF2d6pFNOqIl9mDKvTAIpZ2ye8iQKy7iwzuA4H8PUWy5uYoPOw/UZWf3cb2NTfAf+mF80
94mvebRb9e0hkkxR2bvy3LCP9ajYvcAtuGSSM2m5LHYUqmHeIXXPUR2OR8vprE29OOa90wztoTI5
xmVzjie6yr4bI3wZUVLPbkJPhLrhbYaFpIoog6Pqk/4wZ+FD2jbOTgoS4b7b6k3bsNac7Kna+yN1
CJIX/LjY4m4Z013vwVyXnWPux9b3QZxyCopHvAoVyaN7w1e/cSPYEYhLPwo60tOKzp+NwwFnU06V
jpqCJQgx9m4jQqxZWS4f+hDQmqjUMS9oihC5CVeRBrLj0uy8zM3uJqBn235I6nU5DtmdkQ0jnl3v
NTcVlrrbDzh9iZI5hEsEUIzeH9FCIdNzZeIqac8F3XP7EhfTFjvzc5Lal8rJy/f4kHTNTBrApRoD
P5ZXuRx6RN/s6xjxo8iLdw6zxb7QJcVuNx9Mzhzhz4nHu2eZtx1rWk9m5oH+GFa4bVEc46RPSYhI
Plr/rcRKleB++tFn3CYzto4kTj51e7GL8BnHSYHKnlsXVE5/b4TduMk7+YCT27+bZ9e5HyoFdyP0
oq7sP9A91YV6mSwakvbbrkyKqXgGR0WGD4VniLwMvH7uOqIkaIk5xKQlJG6nFib4ojt4Mwi8xI+Z
6XIfiKvh7+PYq8mfxd2rz42NP7GsdpJKDqo1lmdg+CfatIr9bLI2yCp9b8dmtm/bhiVt0eMbaDuD
U76jsVkPl26wHfTw8jHNOC0rS40wctNN47mExgeOmMpCRauWBN1ksdhhG8ul1BUaV72QeLfjApAV
i+8RSv8xaJPqBb9wjvdE0qGHKWtw1kylLKcW/jZElo6mmnFDEdNYVy5xJ2THEkdxnNyTQNqMWT9e
FpE+EgAIDklWrVRpLPtsbB4by6uOmVreNLn9nRZDvrOr8ifKeR2FQVzvbOo3LjfYX29NcFdGECid
KauIBA/rxrYhACAXfa27mDB535864vgt7i0mTPPcmh2WgXT4QQPIb/ehj5f4Pk9dehYwiau66344
w/RVZ+NhQfrzmjpK3FmBnzQoEWjkb4NDeW+7r3BH232aVxiG0h5bm/HCN8wcdou5APraQcNgD2nE
r8xxlzYY/GOMGFywl96qzIbbEbuHlmWkhva9otGt2Q9Od+msJr1rffeSaxhTE1fdRj06tHMWjYxU
SpVU6dknPmHo+5PG3eV4awhkwaEv9mUPnq4fP6ewQuvk/bmAaxlblp5pOZKEj21y71i4VKA4HOLg
69zlTDkEbyR/Qdeke3zdtYkVhZRk7EOFvdQIeRnEBZCaZbmQYe5WNtP0nVcgCFnTVqXZsbL8N0eb
fpQ1fb2RQ/nbDjk5GORhz4ad3BdLnZ1vhnmRYb1dqBtcbt4i55EE8k7UOt0TH92OI1Ue5PxejAJ+
4pJ91YvVnMgYkCClGAgoyt6F9p9PsUULZP5Dl0OzLjWy/q2qYQrnDzIYGCfL6Uw9aztW5GwatfMk
bobqzwZPS5ircQR9nGtjB3b6lOHY4vY6NYnhbFrHOhBgfAk7h1npl9PDmGhD8T6LbjszwGx4ApM/
RNIHXVQ5kK98yti2HbHFddHO7nrAjJmSnRr4giPMKRxvHXR/lwJIqDjHUnfdqcvDXwJx++Yv+DYn
39gmenx1M4OYvU28N4sVjX80NmEMTlvK9qzf7uIel8U111Y1BxGtw9NmMzh89LrkBWIPYjkG+tpa
hLQ9kcHg7fg6FYcqObKDKep7+M54RehwaRvwI3jcnL65UZae2zgXp7DqP5umitiZU3/TPHI489ZS
Z9WFHSYnY2A4niwlWTuqr/PYvhQumrKZufuyDJFKbgD7sr198BOeNFdxpGQ3UTJosz1cfJ9NR9+y
acCl3ObwIhtNEmL0t8noPYrsfRxj5zSAtqErzmZnOMDKi13Nod2CkzLi0Q27An9E6N+Xnkg/uib/
8Av8NKJ3X4e8+7CKeGtSNXrNdRc/DUuItctvXhK0g9rL9yEQl1Pcm1/i5rS0Mrf9SUQo6IYd55r6
rQPjGRWLxPtVhvuAGSDy3HDep2PASlzQkVDwBZPhKE8FAaqdckcXuR0hBRGfxsOZkYBYCX1BJsUS
WeJV6MejfkjpSN9gP7OjP//Tjj39IFoTiSiuDFxq7FeCupGMXMGTCnfpEIy/PKQ/QlbBngjs42y6
JyNgtezo/sn3QVBk3SmTrXWyZPg4FXACvW6qyKFlxHyI86OKcqJBQHfbpvgQDBkmjTaGO/52XXKi
5Tvz/7Kjp+bh5M5Bt2/yON7Esjzb5ljvb7D4ACzrXmoO1bK5JgtxwAR9kJCKRxua0Wymno2LUScb
H4sCwgavl8p9HhfMYxbzrKF+Z02Hm0NebCEOU2bZP2IEuyNGaR72cy2fB1hfntMGJ7fnltV9Xt25
NZ5souEQNoJgrwvPOMQCixEJm83k46hyAxMKBjze2cb7upTN9MOqfJqSdG0fCFxjqnEWvhjdAuW2
ZE8oXlprAfHuanCIW+Vo67u+uqa56Zz+/AFPZb0DdfaUOf6tqS24MPKKE6Au1CLN5vT/h1W+aanv
9Q8tiZt8sJWqo0z1XfbV/1PexLSI8DrwEv6zrMpH/Sv7X5Iq//Er/wqq+N4fhLvsW0wWBimxEDK0
07fq//3f+BnfCmyTvgFCwsInQfJ3TkWYf/g0tIaUkQfihlCH6/B3ToWf8gKfqdgD52BBpfP+KzkV
8S9RWgf0C9mUG0XF9BAe/pXDjA/F55yX653Fu2Y1wtembauVHtKQ766sFDwmcbH9ZBbWMVhi42Ka
Ae19pT/d94b52VU2Lz/eMKfULh+4hK+2nAa4k0rToQSAqMdpHTWqgFBoZekDhFaxdnDcQs6J2YJR
Iii1tWvnud1SrEjYwR23YyWTKG7n5k4o9QLb4hlSwYCIann/F1ms/5eU1T/FtXbfzS3DpP41sHVL
hn01EvgPJymSYH8nxaKP/uOf/mPz53X5MHx3+vFbDWX/jyGp/9Of/DtM9b+5uqHx/6cprP+u1Ef1
j7fDX7/grws69P4AqOA7tNRDo2D1+B8XdBD+AcgFiRfawv+81P++om3/D/7v3AOO5YIhcV0u9r+v
6FsoSxDi/utydj3b/a9c0cSFb6Hzf0he4X13QmiXFnwtV1jOn+ygr49H9vjq3//N+m+qTyl4c6XY
4x9x9sSv7Av7HxZsMUGh0iGPXk+4TAdPFxBlqBuzKcEFMTlPG6MkTJvypyXbwoNfuCI4TaK/Yj7e
yMnvoqmKyz1wxPQnwNP0UoY3FZc7fwgfrdrXMVY4x1i7NnaHW5T6ijoQUxLUMuFRTUfhVRy+Gy3o
hzleODz3/n4klb3EPqM/7//HLMwxyFpGuMerlkY2FXIbR+CObmTqbLGLxtRcNQ5OesT/AYsUU3Pm
HjzXHh8AE+gjMrX7EiZ2u3HCol2jHzYvhcUWpbYnd23NA4b6uQzO5WxiXmhZwVE8p3YD1oi7LLGc
OzIJ9r4VKbVPIUuHVVVm+R3oLmPvOXkOG6VLz1kfhBtg7JImZdBLIZ1PG7MdqeOANfftdSmxD+75
CJJru+fN2734BZbEMWaxkaoEEBHY1okV2qjgMWhkL2spj9KFkpDbTFfKJ9plEWC9nw1WEE2IplhQ
I0Sqw50epD17UYnfa2vWN72BFVZEDDtA3SrmnW9yzMX2R+N43DZDFDdkn3XWOlGYshCoOxYpQV5o
kDgTyaGupHRxxPERGKS9sgGyYQ08asMR0L0DUAF0YWEQVjW7UhJkUerahyXG8uyCCq6L/HMOiKgY
ItdR7bTdV4xVZSsA4q0s9D8qscYvyj7o25iJpVzn9pbQjyX/W8UGrvAV/wSRbTCLyR9h3BZP/hJW
6bpRlFR5s78cIIRN26FnQYf0VG7zPEcaTloKNeUY+7d9GmWxIo31jzAdOwh+TohryLZeyc3lBFQa
EE85pVa7th2ZVRzXeKTSpDnMveuTc+KiPI6BgT3AGNsjomOxdlwqj80e4cnUk0mLvcYh2RL1KDtv
uE9t1p51AVyBfCH8P810srbpyzt20PbwX80VHdiEdESPl4gx6pbsYaVXTrV7wbMvyEFoRqKycDDL
EYkJBxTMkGLEHdAP1ns0t7P/G4aXwhj5owT5Cf5e3rDFClrCrkopsh2QUR26tHZpUxJd0/kmzYr8
AyITUTtJniLGcwj5IjZ/KPO2fxyg6myYmit2LHh6Q8gUa0kh6UHHeRdVJRIK3yxtSt2YZpBT8/5o
Z9X0CLTRIj3EgSxSWeGc8JO1B2dx5bsdOEg0quEyq1P8RZHr+Yg6Ezg2LjbjbrTzmDNjQJQgcebh
ak/l8sSihCa9YKlDuAvKZT8PtgpM59ILfAcCkxmt4be9hdqFRdavVWpLUL5Od6gGk8pAIUXCRdfh
IpFzg+XOEVLvApsTOfd+Bd+rLxxWFG68Xex2fKi90lmLyTReFiTWqAqaYTvMRFSCfloee2MAPTUb
xhuMZecmRdNhVpDM2NvoMpiyfHHHDS1dTDAFSoUHafhBhITzcGfG+VWAozhULA9fMreYNgtPitOY
3QAzPvuTpVbpGgCogcepzw84R9LP0ZRZNA7E6hsH4/voYVJNGoyodGdCxIC5/lRP7fht9Yu71SnJ
mabBtsBAPr2yW1c/hUc15ZTZgoyKT5AWpTo4VJ4BS5r42R0EyGHPb9rssIyXkS4pDVPJt9H7a0LH
6LtUoTJRwrwWpTy04BrY9SS/kwXHZBHgU8jXBfJKR+IE4/lYsAVa7GXT10t2z6OBzC6udjQac5r2
eaAkfdJe+9TrngZKSYJzXGXThErrEqScVmmd84dgHXlTvqeo8mU1DImtma6DHrsnPv6ZYGNrzviE
l+7YiMIPqWKmETDKevE7H9lVTrnBLBZn+XVIk54Xha1ftBNSXuBYKmFVYTWXtPIzVoWU1G/TuAIC
bc71QS4NyvY8dsGt2DveNeZsU9+gy8gP+uJxVN24zWM/O9RDqd9smU4bZ0qnk+5ZJ9VAIK9hQ563
Jlr/WXZpdRCY6y+SHcGq7yANV9WAJxQdAwP0JKjRDRqKIv1Al9+ZXavfUzwH7/1i4hZNZ+nypVXh
TmZGfMIXKu7ovRhQQtSCT1BNm6kJcvSpGP9NPQfe3eTXdoRKW34ZikS/1WfdOwa3Jo7G2o1vdprh
UILfgbpCEXxGJGUr4ZyfyQaIvdvZdJj1IWkk3A/3hsSX05bK+8y5M6LeMeuPkk6sHzKIp42ViYSi
b9kDwPPyLeHW+ho6dfXqigVXZBwWXxQlYfoklHYuipJ96+CEl2GikDQ14neJT2MMSgxt5gg/u+iC
E5xXqNyVBmRJP+pvaXTJUUk5HIpxKTaF3Q1wyxL1aNvtwsN3qt+Fl3enBDmEmhs9qG/pyOq1EgYg
6DEDyZx5Fn1bmvqEbYLrFe8Xdb1dkYy78HbSVq1lb2MZ21y0sIkHhQeLRJULwIkliSUz/ztoijZa
LCHWruQPWjk1C9c7y+Ck/tl3cjyEKOcfWlKjKMSo7/y+q+5iPwemLgKgJX2F4clbDP9HtwhWofEI
mVWvqpDHMA/yxCm+MoMDvulny0PfZloxy1Y0LbBKv5dU4dxTs9SfU+EWxxxQ4bia7YGlGXHyC4ZK
vZ+K2DgKt2quOjVf1ML63hmEjPjnpxff89UHD6mbYS0JW6CktuDHAKiFscrqwn8vVeJAXTJBcK3w
ocVkoJNZHRziuzuaKlDiYr8IDvS75d1xaBJB0FtDm9nZXbFgn8xn00Yz0Mlwo8+ahDGGuVzIVUyj
A1jQTVlZNDef5lFyexXTeiT2nV+DIaRz3KkBcjwiSYbLXqcpkTf86YV9JwliGAQs8U5eMDNO2Vub
mXbxOcum/zlwCuAQarQjpdaeZq+XmDpntar8UGL987AuaYURamNjS4vPrLBHuOE0V6PPh1WDFZLw
gLP1wOe9wGTHiE95liJQqagn5xCLIRU5dU4ehaBQaqWsog52lEsst+y0s9zHaXwL0YBD4CzR+HGy
dwqovPddMlu7BCfKE4h179Ga/OQdK3b4M+QIKyO3qjMqkFNrwCiVz6n7WZMWAVCG1k7FYZDbL/bg
OL9LITmZOHybvwZyKNVTbBg4/rqUvWthUka68odOgeCqZnqJenYoR8PCgkkEp90WhceAmYfpozLy
gQ6Epv41zkqSYMLdpKb4ZjgrYQ6Hutl2U7Ccy6qNr4s1+DRbtjMXx1gn5Zb+DUmN6tAP1EwE7hH/
T7h1RoqwofaZsFSJG3QSBTvIXayJsqlemePmq1oSdlLMzqslm73DNCf04AqLy8j3DOMQeCaVKjmh
N9kG3S8zHvPDZMh2X0nDAMri06gXE1KtqxDgCVXe+CoohJsDkgMTJ8d1bslq702cBQVQsqgxyCq1
2FpYc4n4Wvc9UbtewtSZEfDCBiue1dfo35rqhUV7/H5pe/M3NXI3elm3602jjToSIHdKF191sxh7
vOw2HSfp8uIUovoEjNKcM3M07rtS95esytuotPz+JelYZRUwetm4xfUZ4Mm4Rx3vI2Uv/Qv0PMzk
RjnUr0G1eBd2URzowiZdQx3roxARcTeUs0eKSy16Vc9hdUnSSu39VmGMdgO9l6QSv8I4BikgrN47
kCas/wd1Z7IcOdIu11fRC+AahsC0zXkiM5mcuYEVi1WYgcAQAAJPfw9a/zX9kslM0lK9oHVbVVeR
mYkYPnc//szilf6aceRdlE2cjzC4W/5Ukcqe7DyQZ20O4+vYlRzOyXz1eg1SIvkKVeY+92PkfjNX
49ID+orLgdsMe69yNVl23wI2WTWwW4ACIN8Fa0/qaIOgzJw8Qu8JkR/uvorTbltkyn2pZFweK6fa
09hB1blFDDbyw/jei6JYkdLHfl0k0ZZIN9yjGqY12c4k+rQjLFAbYXSsYIWo3rPJDw/YphCIjbl8
S/skefOdsnr2lEPAAUced5gSRoIcOGelLg9fOm8WEtR30hvJOhAt/gQ2cGgRsnigU4xXUS6mH8ct
oFaYxnecpd26I6KJAQYhFdSagX8+FGcSP/oA/1MtkW3vYMZ5fYniQLxGFk9OUkqyE6GwxS4tW5oj
KJ/fG3J2vnIcTbchlB51TAhdpehC1lUl9XNdZvZ+GkwQRHHjR3LDuNRac3abADvLUG3a1B3pYFRN
9moMFjzRalD537KV+kKQk7n+GFQvNTs8sAJpZffEpIhLuT5LnNDDm0OE7OJWY7gzJPYn+JUfjTv0
tziPAUb5TvWQgJjH40ZAYeyKYa9Tae7aYuG0EuzVp7wQxTZMXAPfd9dSvRYGb9KhWSuJwWDhYED+
lna3sxWHa+52xF6nUW6aMZWPxBkKZtLVdDS0zk9A+32H/syuu7sQCPAuizByt0GRW0QuuKfz8NFe
WMgsfafEMj6NMEbvTGG9Y+sXBHQ8hwjIPHNgISbnyp8GU9prXc7dQxqZDK+DKmgORO+yp6nz3Muc
cbpLVMd2jhlGkbnlCLmZdWPCF7OxKK5zAOvcliKsNqGK/WPp9vKzte30s49AHkVRkEARtJy7gd9u
Z/iWBU2Kt1cNtbFJiF+TMYtt79pFQuwwYxU32ymTUyld2m6SPN8nXozBFHfwtZK659ZcabWjuNfa
dTbEO5wC7xZaLrJ7aB8SADXrqJ7xq1UK3ZURMyiDYJwPUzoUr3KxS3l8NLfcEoGcxZn52ujB2bB5
Zg/+QKkSfqbkNNqyP2Q1enFkZHEJC7HKj+y7mQHGJW3SrYd2sOEga55IgC1CWA4hqge58exPebOP
WLzPOI2XFnqCl3Iqx+/CiRoeQm1wx5HO0HMZCDPMDz0PlYHNJVMy5FhjyocQJKKmPVQ02B4l3i+N
EnqZ2JD5RjF+P+VYkVYdAMdiTWYMvhtZJ9xVY7tlTa1/GZ1ynpyynt+Iy2CyotT6QBgqQMCAe+96
Exhcv0rBErPQPCLI0dFj+kirrRnuWemtxSFXQW31SJCKJtrUHFcecjk2FzsaJ6Qmi6FPm9T3smHn
wqk9brpujB8TOkfZ+NOoWgvGWEeOTwPvu0yxQAt3U/NcfwML7InWmj5wFgnR1abmiQ6KehyPCTCB
qzlRyWEOdXywq5rzHNR68csayt9jDFrSWFZ/szSNY2tN9seMvebJ8k0EQaPGb8Hm8JEyN9kwPCq2
cSaYEWAp25qqaa6oUuxQmXQ3IyPkU0JK/Humfo6D+zygMsKIQwksE7lzZRH/5tBX7xGiFFZoCNN3
ksp8z7NnLUYanPQ1eHk7Ma2TbfqoqYR3IPaihTxiRUViEVO3GweUpcEYjcUPouP3QTFi0XUA7pbD
1I7XCXMWVMT4FHEWWo0jJlYjVubzFPgYBwxjInvniGs+kgEHlIYK7RhZTVQD0kuYu0uV0hRuS+lr
Quej3nUxQA8xKLmZfFvtqlkGl8HClt7Msf+pHY+sc9GLS9W0GYOuIX106zq9aiKLSHC8w5BaQ+fA
Z0x8M0GyN6TIuovSkf6ujWw++NzqcOdm9bUukag4ug7hM5ZcmzXFqcW7LvlU4B/k6LGqOREItooF
WZJ21nRrHS88V2GSvMKzclfYhMkgDJ24Gb3ZPGWY0ki2aV1cdN4vRrTQBhqR0P1T1ktbdb20vgrm
F6Pfk39rivF5aV0/68EgFFZ13XCQwSLj54h7554ExLMV+Ma7F2AJz6xiupXskF9ElJ0z8neyrwmu
3IZobO657Xon/m28U7BifNYUY4pVlLbUPcZd+RFUVR2upNP8cx03+biCGB1xSHFxPKdOYtww84qz
mQtuAa5hnnPh9k9DzNJjYDw6NGRf5BtLX6O+89nhWFwnA3o6GdmnYVb2o54Ft/B/03b+hW37b1xa
bnVa9QyKCfj9H+bKy6//21zZa5KuiWNFCoSne/ruBdzpD3ojIb3WYkRRxQ5I/RIcBNe+jpBeaq5Z
Eq+upRc3VCMCQEQABuzpUGDLy1a9sKgOJ/rIQMWuWV0bbBpnJ+5I4FGvVmEvckqsNiQhcrfdcL7Q
G0vJhNuO25OFNuCMhkAkeOjxvWDi6UeOh0HiXpj42hfy1jj67LbpHmpp9uBxDXCIagJCsvbRrLJV
QeLmuwZu0K8EidZuXUIXu8e9LPc4+28Ja8joioPulxReT/YQcsQpqaBIKdO+e5IzJF2G44Nuhvo5
5b1luwSSUGHC3A4dRKQoqPIdCcB5WxMyXTm+Q/dG8KVwc2z4AlZkworAMRz+ooGfEzcVwPnsR1fZ
p+jlQ9Ja7wbGeTbw6jBp5giWIj9dFaP4tFLkI4rbxUVinIYMKL6covozCnIOmTUTsi6xk/3jIpZg
kZtZ+1+RXX1ReqDo6ImOlnYhCeOD9MPhd1g06OJEB4CNNeMST3w1JuyLvpNcXStLNnOZ/srskkDk
OP5kcfglaQMCVzV4O0BC07mykwzNa+RGk0EwdoKhvIReM26j2dccrIoX2ihOfq/dzUyTIon36j74
48F01A+5jGdLeoe6NNYNE1+OciFFUGJpo2ulWhVdt65JYjN56skHEf7csL5Bp43jDx72V+nJjyBf
TvS1c8jH8jriCGoKULMWOW3PjokYeGTmeq//qKVLo3wi4FxUy9WDwA/JOXXDhEXLOoPYTYUTFrxS
8OIDLgUHYE8boy/xzjQlHMou+2aXYzMZftLCfU4ll6SmsLqNXc0/jOv0ashwuwT9c+fWD0VfPWpR
WyxnE9HiDtT/FPvnUaufGgfANNFr1pLVbOL6c+bl4vfNy8apD3is/R352i9uG68wEkrgScTGbDKw
+kRsYJhOoW3buDNI6LFDPIMK/ew0xxjEnoNSVJCa4yLzD7gmWvee5dm8TvIeg5n9G6/tFev6T+ti
iu2I/pPiNa/RUF89D56uAzAF24H1pfOkwk4qWK0Mm4Gp/FaRf8aDv09n+6CnkQ294npnQivbRPPk
Y54a3unHpA6zC0AzpfTgEaq/LAYaxqi4oLivfIpmcLaAd/AwzoPaDDq8BZ3Jra4snmcP66BlHEYl
5caa5KdtDG+dzP6GqtXc4gualCT5AyEHgEZJ8O32yQkGT7NupQ2Wg9PD1h6jVxpIXlVXUQ6ftReT
bAwi004D51oHXSD4oaqHEJ9/gdFg1aeUDCZYbi+Wyt113wCNMz0eiFnJ4NX1OCVmYmHOzOQlOklx
nTcPn7S3gFjyJaV09eivtJV/kOTwN34n76ZTXHw58XOTapW9W9JAw3Umzs09mYByXfpOx4kseG7M
pOeaXn3YObnhbri6RvEgB/btHKt7zpPBJzBAyKoDYEW++0JWho9uXD4yHqjXs3SfyZR+YaHiEp8O
Z0Z8V6SNTSe9P+kcvXJt/kiQ/xnbRVcA2L/ckvUyCYE/DYl5Yko4HLKUGXcKT49hl/6DbEkTGKL5
CtM8F/4U01VaJ9iZkyDdRIkdnYPA/4P3iEc0Lu69syz0fkPXfdTou2GFi00Hoj1TkT+4tODtmCBI
xfCRteljN/m/Gtn+VqVPEQ5dfGC3iE26CmMsuSOmPbP1ux7RRZIQFkedEDfT+OtzC0/Y3DWcvfKs
fjYjrgbUk4onGnUI7ySAssYmueLO+THicjzB1U83voFXLCZxgTyD3HPLi6jZ++Ru7rPsG5gl1UTz
FIEhULZmQDRiDSiEK/cQdSh4tW/uCrMv/lZipqMuQGFjTHwKB+IOJqw5eITzW6ij55LzWWJYTJ7r
6hs22zIwKEZcm6M6lklarU0/PLuku5jHwgOJNQJgaWP9Y5leW9QqQcghnJ8iLHnDebTIrogCKFdo
ZSdGn2B+exyFpXp3UHA3Rqt4DmLrs5f4EOtevI1avHq98WL7XrkaNPgYKY2fhigq3lXQF5aoDq0W
8TGxXZIacfabFgrGgiZp6t7DbBRXn4gyZB0Vr29F4u+apvb0lmo0nMwP5E7YeYvpFvHzu3AzDldR
16BXGHfLaD50mk3HdHSoSVcNf4GTJTGgh+L36LWAd9M5eOhwNOsNjl80EV2ZBqMcOwQHj9dxILad
urgKzazL7zKfxze/GRnRJs4IjphqOeL4PuWRG6gFjNmqiuyx25XzswggLIbYiz8n3HhyLXRKzIUs
KS1QwMiyhpNdqx9A9JiUn5umn10G0zJ/6sbQ2zYi1pj7sfVRjDV4tLRDWBt4NQmJuvarSmt9VSRC
PNoZHFTiSIN9+383F/1fuC/+P/JVWA4xo387Vi4ej/8Jb3v41epf1a9/t1b86//5l1nI/4/FViHg
WJguOUOTP+1fZiF4t55DDAn/hBda//zK/3ALYamwKZU2iZ04tolr6b+8Ff5/eE6IkYgIOgUwWIz+
y1TyrxPvfycTQ+L935yALT9Yqir+zVqBlwLJwApdnyLTgFHM/3IEhpmX2Dl74p459qucxNZHcGPl
GF/q1Oj2Bcvefmzn9ssuTv0APqWcq3JXmvl3LfLx0U/6FRF0sLQfNnHe18m+zCkIgBz9BD3ti93G
uGAQWQUQBLm2TOQla29b2h9RqKz9oIFStF3vHaiOf2FaDjrBHz2ok3V/szTGo65kz6rzh2qiJ6Zt
rWozkbMuNJumJ/3haLKKrcG7ZbugoZCLOhv/2JvUtUxJbe3GwsPLPLd6380T+z6DpO2Ib5WfzXns
1B8jnBYtgLrjTvUUyyWeS0BkgJU/wfvODWHvqmlwVq3H1VU5XvfLxJfeiHomOdPeVT+aJ1KPGIhr
ne4dj5PO6H0Y/OnvyC2Co0pxG32rusYmeRI8mv4GG/90Cvr4rWPNnBowVe1rJ+0X2mqLDeW/LyOg
3VXTzOYGDzzTD8hfVevdMFfRV3eNuKeu/ElcbaQMhy1X9b+GltRil3g2qk59YuQPdKTpdiEyCjq5
+iugiHJ06kCmOVg4UoyysnoAPlYQ3M3fyxziAYk1KONzvG6mE56MeW8OkqNivh2H8CNMp1O1gJ+0
R1LACeUulH67svzqg1I+lGD7osbBWkGygCrjcfmIpeVBouJ1z9+9OAy3DjcZUuXkk0dB16qKaCvV
+c1lQSwan1gE6f3JSL/0YB2MaTDYr68WytZJtOoP1OV6w9897DqBX3ri3MGiOK0ozfhdGqTl3YLh
j6l3Pbcojtua/jfrJc1u/ODfrYN1giPG0RDcuQO2mtgH7sEhdN2lVO/SugWjS4JPFdUei6nizU8v
NDyhGGUGAWrl7m1VYsfN1gQkDgk1om066rNvp9c49AjWtMFLL/JPvLoD3gGcsSL76SJ7aYvDuv23
bR+qhCZS4mF0wPqEkWgTYE5dYqmAQgC4ivHSrNK1CE9W0F8zH6xtmsKaJ3g5Z/NJYQ+IrPTAfyCT
BH6zDRcfuRH0f6ld4tR5WUhrWFCx20oM8phOiTBWp1o6hE3T5tFwlpOmp/ZLKCVxDLZQU9ycWD0V
EohtDx14aorkiVM5xlvxm8nFsBMGIGCRulsZ2KcWqBEG8GjZ88SuDTEORYP5MjG6KMb5dUzdmxXP
LceI6sp1OYFmiDg38TgNxdcY2Dk+phrGBVLbijTXLXMIywjDewpJRwzU1BdR+lDEDJhCanwK1pJd
M1vl2mvakfvkalJNebEs+iGiXP4VqJyvokz+kDHrXil4YSqTpTegtO2+Tsi/5aYaHzsjwqvd+9HO
5/KwyVoYxK7BxHUW4TpNB2etMQtvWxhTpGHkc1y8BhbTxZGNdT+oX1LV9Y3pB/N0Kz/Bj2wZ8Zk7
LGVkwIbiOCcYaZJqFBtXqT2UYviSsVvs6emlmyhLXgWf+lsbqHsXmdGl7SnerTTNg93gPkRGXx3i
ocrOqlYH1VTDwfHt7jy0iJeN21Zb0RrNqUGmIMLVv+ReUa2j8TMqsugdrNSTtprnvCzeS6h5uxQl
a6Nm0zuF2jxVY5y9Syp7opwSF8Dq5sMIH/thcu0/cX0beCx21PaiWkv/RZj1WwfG0LYls0CfuWns
F+bW7k1KqusJPcol0RlZpbmXQj0Opa8uJT/KJZhxldp66lbEzwm0BVaF2cF1dmToy72riCgifqiT
h3cbCGuwnuimOgesYpRj2+F1ssxz2+pnjk3q3FW3ANbPbuxbYCXtuJT+TQHbRrQNoDifk4nRkpUb
K+rLGk56t9iFnQDVi9NnzLAAMwI8K/aPPAFRDJ2It5SUyYnAO9q4J+d1737bonhJVfKBPGLuhy7x
10llPzeA14lOSxQ3LOTiY1T5PVpGU2YXkAYXqAlm+NFn1m+c7edWEn4mfjCtao8ZmIfYky5hbDPx
uda3zXfPXkDq0seEOD9zheYvVkSefcKGXDV5iXLWf5AWJH/XxPu/84xaBS5OHmGv4G/mfeFtzjZ2
UeHU0yYQHUfuK02EMWgJHmtTbtkKAR9M4s12i2avNG45zUzBIP+2VqP822bq79CDvFwi+XRKAOf6
LJvwuUpjOhtc8F0V3aKd1eCG1OqJpakDUN7w+rp/wWqMZKfjD1LCz9iu22M7ua8x2he/Kp/Z8epN
jZSqIcbGn2kbbyZTejsgkTtaNk2G0R+Vh8MmZobdOXjM/JIWkNplcZO/ArN+dw3rl5TMBSJXdEwz
YE1frKm6VfSI5Rg0mLby+R/1jJexee6s85iUF3/4EKl4XJLI3VDY27ihLt2vEGoYFvwVcVGQ9UCB
ydrmKXbgJaM88VGp5nthR/6Kqi26cq1M80MPXzzHOCeMifbtReQB5YGQO/bzHhtVmw1vZhH8Lt3q
qXTxHYL5zzeFV6y71qGcCX1uDca9AbUQ8i7zYY+ljR5pt++UMqKy/GpGqjQyLoY7ipXBQMrh2sT0
ibJ2Ul9iVB+saPYusHAO5T0VLyohTdZgHJgjaCQJmDaEOcZUgvQnM6E2opWv/Oa6zYyV25yvzyDN
nrgUo4In/T5N/pCOr3nJ9CnN2Pn70Sj3raivxtggI5gS4byLYooO+4uxpKICm6YfC4CfXeppnTrB
GUPlY5KUDiqGhkMgiLYOoxMxO5of48GA5uA+ZRYc1X4YCa0NfsD0Lj04A3UwiUw+sxDOZjo9mRE8
kCKiWIaHvo+LS59W2Jp0+CSk/I4yvJtGMbobi5tXFSRPOsTW5mAoZD1g962hoxmXOnCdPfPFaYv8
uOwG+bkDunC1u+kGmRlQYU0bF3rLMXH/CHyfEEzRCMICQlmVdS+tCmgQ8APKsghQc/7MTrMTPyQ5
xYGWYSZbmTsdtMz+qfcsutVKA42+dlyEt2OdD/5zMlEk3VerkAskF2f0qpC5jFG0P8aU6DWS/70L
Ppg7wzXPo2Lt5NHfLCQjBdbJDZM/7TiDISzdI9yDayRy/83PfuEMy7fJVFHWjAlE+SRWda8/Kd+F
c+pfvEgOBOGzCWtlaK17aRyzgV8P8uIw5Zgs6M6aDlGH/kwR4uK1vVrLqWHCTLkOK8oMMoYDSxGF
VCEx2vIkGuZUDsFVIbHOZNI8FLxVuygp7pkOXoviyfQmbEARd/R/vhQcrlfDGB/a2PseRx7YUlUp
VGFwDKgkTBbkzgH9zxy4+EMXVXCuAwIG3IW7hyZCzoFdtK5DfqAJZSzRSp87ZqXMz+XRyeL0UHnz
BbsDFjdKu7mYmvUDtpIdIJU3jsjM4CFJ9/Oucu36DfvEy+zWzsVN3L8m8cE1/d2PRY73tI60TZsc
N20VqpNyRLK3c+Y13VzIl6WS0G0ewu4S4RF7STQQbEg1mzRvwDV7xSc0EVhEMfs/zaL9RoIpI5wM
wjlsAC32Zk5rEsGb0BHhpRJqOoCEKs8iGpOTrtoZ9VFHu6mITglJ76dUPJntTxsZ9RlfXnEZli9Z
tYvwbezGNCmOOo6tU+fLj9IJ2u3oWMWZpHqyVWI0t3VgfZowXD671HwiHoFGuPQSmZGRk3Hn+J1a
2fzkc7lZJUYyH2M+r7kOSVdY+c2uuInUhWPyBCXVupoXO6RL33LDco58GpaHBOUZUbrcwDnuH8eA
yH5u81wrQHF7u6QdtvST/BJ5IwXGfTAS7yqcO6mw96YgiFzO+qXBYf2i4Ky6U3IaqBciC1k2HI4w
qVlLMCQmIRLbxZNaIiPNEh7pSJFAlxhvs0mwxMTI8lD7yMDMHLHuD+Z6Lh3QbIoEGZbWlEH6ML2F
E8SnpDogtfQvZmGmj3O1eMozmyFxl7AXDPaODTfZlHSCPCp09O0cGF8kTG74B+2bm6l5l2DgAHRq
HcTQlZuZ0cimtUB5g93O+BRD1PDq4OjZrC31KB+MlB40UmLcCd2ZAU/Z3ZLAa/a1Lb1tksQw53Nw
J2IMnC+GQXfbOHLUzK8qS9grmR9v1RzLs8VOtvJ4kw8j9Ly9ED1NV3W863uOpDR3Lx8/eajzdD5E
Y1S8APml3lF2bvMbmBO/I2zfuImEO0yr7VF1TnufJzRx28E27orxRUzUkOSTxeHGNLNdGlYomm4S
7sMx+po6ijjpiwlwAJnBxq/0ezGYIVT38AC/3935bfdkxN617VbLHfNaGfGpkDPdEzDCH+wZN6KA
Pufr0LlT1ejcUxzRTlr/2NKlY8wPqouNlLuKiU7uOpfXoHD6S0wfWpEnb3gxwBPnJBZcmorfBzfe
VTI8mwNFCKGmCsuGmnKYKFzBOVJXa7cPip3fzd5TTH9p24EBppbuiTl7jQB8cwrcJt00i/2U+Zqz
c7CJIiu+NGn9y5QKgAbiVG8OznNflNU6jR1vP/DZoP/Fco5xDhda5cYzy5T5q/dZBiHagSdwou1s
T8MZb092cLvoqyUXtXadsH+0RT1cvXYmRMEco+w887PxjQ9Os/5PB0jByLELwg7x9nKU9s7L2Qwm
18TRG3Kjls0MOppeh7UsC/s0RZJiDYEl3AQjfR4Nxt5DKu0v4FR4HFz/O6yBEtOlka0BXFTbxqD3
vgbNLdoJ+lHhvZRAAu5N8FpZJzIo02MdVPqxBg8KHddoHsfxKaji8iszyBjQg0iI1Arf7QIiSiLk
H1dXp5DX6QNPCEAvgWSYFAAnmNzjkcdtGqa1fBgk3aW49JZyCS0fLKpk1p0Fmox9gtgm50zPaZ7y
QRhHOam3CeWDZkuaY/2I5ATNsxYPUPuWgPL+jJ3fZumaJ7ZsJov4IDcR5dl3JjvnCnWIrYewvlXO
kOxGvO7joNMbT1RCMwVOKovdB7cCHRU9q9CLL4jYiiEwmazLP6X09G8MBAcAWdZPy+i+G2gugsVT
bJzQHraGh1JDw7MmYIvyZVGwu52E4ptxhDzgPSMdZKeX3ox93mfyrDHyfkr5Gi8YRSITJwDmXShs
Du5cFbfto8aSc6+M5l5PT+7sJH8dNW2aPwj44gMFeoJEPRXszQxY87zvrr1R7Oa21xclKHWoQJBd
ZTCn0AlikNMokCs9Z8UuCPWn7SbkWKtsH00ZDo3O3U0sY/irCPXATD4YZRu/qqZHrwzyz4GpMLSw
gG7RkQo6x2aqPDQIFDglm2sR+cW5qdK/Tbzn1De+OTb7uOF6Bjf88KALN6XXUFsHTvIjzCXJKxLv
NS7X0u9zWMqkxJlnLCfzZ8YGyR1qPYOvngOwVafbNjecPYuwyWgjYtGG/Wzif91HOEB3LaXkq7jE
1uI7WUiqHYna0RhPJ1uQbVCUCjTIEMc6jB/7iWkcJ5lLYecYvDrWw2BishBQMCxQJVddSpCqS43k
5vjlWZbJW7qwVX27ONDnm16ht3KODvwFO4xUGLhAFdAmdx7D7XXmGc41Hw68Xu4NJ292MR3v1mlD
kjLPw/U449QgzU3rUp1ikpsSuKCKEcKYVfJxaSbEBN0cyGCFW7dVEdw9zI8NBT8rWzvGa44Q60XU
8TSm02+l29Yc9nR/CMowOWA0hdLFEPNsZM7EGADGBjYhTlv12fXycGPg6J4C7axrikOxVGLBaJgh
rMfOCh6Z0dqLQOPsuka6TH1MakNhbpwNHbXbrGtCNpjsWOk2wIqSbmTk4n2NikXZI27EHHMPvbB/
xch0bOLpY46i7K2piGr0pXKPrehCuMvedGiEsa875PogM5gGdh71eYAzgnIpJwzWdTvjknUFvdDq
MbHt9yR3rFOcnLk8949hsyBo06Q6zaaw7l3zWWugDWPqAVYwhXH+5wsxIeNMxWe598eh3Tuf1ujm
DwkTGwaq9cguxAfBxU+QECJSMXOTwC8fMCmjx9kMFJ1Yg/uZXQZNku9moNN3zcdCocF25s6GprIz
uvqoAtyDlc6yU8TBA+XQ6w/EIVa6LIuTdsqQb3IIT2QMfozQ08dame/lqHB5q1RytYSePaSnaZ6s
q3LKrWnH8zqYYImuvLwuD5HXg8jqR85vznrm4Tk2nfgNVkTfpMGEsKLIYqc7q94pwH6PzlCtHQiV
vjobCzzDtahe6MN3ZbXrWtrxvsWys27hzFykss9CuzBVDSjWKf+s5Eino+13GWTNPt/GFI725k8/
DksjWI9ZloUpWxORYwyNb8q2H0LH+44YrmwipkEbtyAvIwb7iA3NP2fIP3Q24EuhJQwrQNl92X0z
UDeJIgdr/Ds2rGpfV9MmhwC7B7AuVz6BwNVIyv1oL5+aMGvMN6ZoQBJBmnpxsvMMayUEWMqYCNTF
sbz+PZS8MnOyLjoaYYJq8PckgjD5WQ2Nyy11aKi8a2Fqc+sAx0KWM7+sWH7P2XDE+encXRSPre2j
tdv+KUeL2jUFK1bdwX9Pw/57hnayMrxKXUINrhWtv7+UwbOcrKXYZOVZXnQth244iZCLWDJU2MpJ
6DFgaTieNLW+DAl35BaaEjVPeEFZ9zsutaB74fwlu5W5atrG45ZR3yDuDfcwqJi5Ny3pFDVcEz7p
vGP2umyZ54x+eiOEN208m1gos1P3Qu8LYThgzfQvYWF1vuh2yYEwhf3zTxz5JTmDEqwQtNjcpHom
9irCMHHkXaSzD+fiL47f8ooZS+3deKr2BhVALw4cR1mP9XPjjS+M86pnXYcn3zYnPPKQ5aeQEzMu
HWKEoIzcBAs5LnxiBnQpbMxysr8WCKQbJT+w7tWlD3P/SVqWgGphg3Fc/lMndbjtrcDl4xQlOwrT
mkOEjfyznz/CaXQe4uVbLr19GubJ6z9f8Ptu7XNZDjOgtTzeWqOk2XDk4By3AST2WM8bz1D9RRZq
3OeMNjCBjOVmwn9+8gbpwwjiOs5HZIscMG4keZ7HMjqWlW0+GnORX0lk5td//o1kL6cf3Ix+RlgN
sNbZ01ivQCf5+3xW6NGQPBoEkWfv20qinktmrG4c0deFy9sXwUt/L2QM3tSvq4dc1+g4eHqZNr6H
ftFdmJN2e0JoL7Nh6JMO01d/brCGeHGzAx2b+Z7zWs53iDHqscgghAGS7Jhyl7wxHJh3FQQcYkBz
dCyCiOoKUN07x98BMed0PBLdUJY+9xEWQs+pr9BzcF7SieOTNbjFwxSsI9M+1KqtT0yGLGJHy0XN
+8qUJ5+SKvimx3G8mhkQlGI8+4OfXxMl28d+CXpBgbYOLlXWez4wSPKW/+JkuHogX1LC6NcmIQ1Y
PLFjyK2Y5uOUAzUxqOT4oHj+q6+T9FLp8TIr4V8w3LzPaUXOmZgixTt/NPSMJzFGR0Utxjoch/hU
Yi7/CON4hWIh+uZQOPkzSBx1/ufLmOBG7UlMbfEInXMoT9iO8h9KIcvL7IxXL2iM96zOd7qa2794
ME6Jcp67yn9lnj08JnXvHhjo6qNF4/JAc+SWYylLihDZkdjMZmh0fg0nF9cSAh/ggeIsRSMO7sS4
sDfygGvARxCH6TnFgYZzvWrOgpIwmhmybe/yohNwI3kyYF8UbXH0GhYCk8DdIRM9+cygnNbm6Ozc
MfPOk+GoLcMRYH/UQu9JX6JfuR1HIo9PkEy7J6WL6Dqr7MOiGvMCHX9VGg6bnJIFBkBdHiaObI9R
NRyFeAh8uF2+ch+E/SWMfNz7ufkSAXW8F7QV09+mvYvRzouElqFOYhjgkZm64iiIUvIzs/9ASaZT
DTdyT7NoYnhcamK5M/n9q6Gc9N3DIbaLkeIaZl1rx+3HLTTLN0OUxiHpRL5FN4o3vT1ivg4jdUwy
eZracP71n9ydR4/kStqd/4v2HAQ9uZAWyfSusnxXbYiuNkFvgiZI/no92Veaud8AEvQttJCAQc1c
3OmuqsxkxGvOeY41nxeoOUww2mtbPS7cX28Bxb/SBfKoySfnMO/eSpMqAEk1KCULxrd0lvKgh5Ea
RJvnYDCeRE3YXtuYxqm8Zyum7BQ9l9pvKLiqLZYHYeefPCPIj54YMC+Mnb9qsRdEYN3mLQf3VUhh
P6aDB6nNGqIlmeRrrSn9gjSmRx6Rds1VAnLKumH1KPbFgKVYse84xFW7YSdA9BpTaiOsP5OF/IW6
Hk3s1EyJG+Kh+Kc5quKZoGKbNdbcJliPwmBnAHeGS6VmlGYzJ4ENTR8wPaLvzN37c/DQoJF8J2Ju
XM+o8q+GS0yLwUW6o3UqtoSs/ww7otAK+aLMZm07bfM4eI7xTGsBdc/bsgtoNz4ul1VCxPDdMUjf
rgbw51SS62yqknXSk1qwsrtSMT0jxmG6VyrBnVlDzF+5x7nyExbYucnF+OJnKO6sqUy5uoNm5wMz
3adOeKorV179hShG6Vj+FrP5uAWTzPeKdXPqsFGsSs7lR3+qOVnLBeUdm6FdnvQu9/6CLgfp745U
nrcZw/YeZ93/HfXH/1lU8v9DGhFaTVQT/2uqDA/3d/V3gchff+AvfUgQ/AN3LLn0Toh3CqWH+T/1
IYH9D9sWvuVhfXTJeHVRjvyLveFayDWCwCRKKPStf6Uew97gT3jIR4RwbR+NyH9GIMLRD5jmPwhE
+D4B0Uam47pOyN/5bwKRdvSKroIbASr5kbRFvQ1K8A4ZxwMDtpCFcz2cC+bVphEYEfwnEuYqA6Z1
hfZL+xAA8Yfe2ZKjNxvsze0KH7nuopyMv5XDEPLq5Wh5Mc2aEbrz+VijBIBDN9xNGdOpZDNysspx
kxTSvBSv6X60QWw0LU/42CR7CMws+kyrOEEGwX0khkOt5wdzcjVCkXmhoTf3dHq/GlG7r01p/eTJ
QmUbLE+C0Em4Xt6p0WRlzE26gYE5HYoh3CPB58s0f+XESCBHQF3B7AIrOFBZcjPWCGq4qOKG9jpb
eX0urgNoHGbhpctSnVVG3L6HFpdBAwJ3oW9A6ojpPdjxqsyQPy21CWKE/qrZlzFoz0DZDBDm6h0Y
IXr3q5kM4hY4dY0BAkonlRV5EHkRxYrNfe5N9N+DHexHkV2wA6T0XamFT8wF+hhi8O7MDfzYu22Y
3TU1EGiQlNF7OmKkFORIDCzPGFQBsUz6bLdkFTnyCaI9C6IDksVF7ukTcvZOgTzWiZutp7kKaLjs
5Nz4TQ8MhTW9aQ/yZKXil+69Zge6vls5eY4JhzCllR34nHR+6uwMA+9W00h3V9LrrxGR3JphGPFo
kutQeNUu7xPG/HG4rblVboD7zBupaj9K8HYbD5k60waks9MCndYyd/M89Js2nu0Ve9H22IgSobmj
vUtvt5z+MyKKQnEFNHnzLU/TYYuk75n1GENdU8a4BTsS0MLcBOjBJJCjOSTXegC7BYn6atTFT5KN
5qMLP+Dout09FHs+txkYQzbmSWO2lAEjI2a/Hs+0AlHC4mePcmreFSV7xgBEWj+jFYlFsfbw+gCi
yPOoNODAYWpODn3NktLznS+Pce7WliGhMeADTlivorwW3raJmTclioglHA/Q3xCnHsJAskx2gnI9
gO5ZeSpmXlkinA9cniNwCmedmKtATXeTjN+S04GnXYQaAypSndUs7eGYWGwGLF+ew7FAv68NnPSW
70dAu80I13S1Nl1MY23GGClrOvPgLcmFJdzC0kXBgCPKYgW4OzHj+FJJVCUAdwQ9Z7GcqWEfGCh5
x5hmsRS1c66F+yVnv9uOia+3jZfR7RenMuk7tjTMd/M4nvYa0eSZYdG66zHVmZWnft6tKSmfo549
2+9myPfDUnTfyZ6A76HEcPIhMl9x7/6sMqDCNGfl0+Tod2roNEMkYnjhBetpdolN5a5cNgn7FAf3
GgA8g90sNZCbeW9LYRrU/WUTBXn5HZa6e0W+jDyeVJvAhpmb9mmU9j5RreSEeh4lFHGsJpTEs9vQ
zozdmXRF69yoFFatTB+nOePc47M7AaQhymOPIxJXMxMapUAWGizBBM4gjsXunLnUSg1mMy89tj0+
qrJQJg1rY2AvBpTV+eoy2S2Y5swfyIJ/aVqXVNFUssho8njjsaYo/Szc9yU6gGXmmHRL29qx34ia
rkx3A9kWRysEexgGRvycuESfOzjud1XhqH373hTTfC66+kWMykHZ0T5WRR3fmF42q2HMSIAJQAbX
eLZaGroTcQbk7DBF6NrC3Sf19D0z++EF5QzyhCNJg8NBV8241qbzMphoncdl8VaJ2+SYByh78dpx
anXhD9Dg84GyFWAShAmSfZvxRHqdG9SPlhHs3LB862o3fyHbF5EIG5MJjjvygXwb5uG3fGCtwJjn
awzBGbixaNcJJz+S3I73knCafeLMmBESRdAAkN6OZQW0ifzchRRUhsVnpyFLbw2wuv1cbPEGaYV+
0Q71yRFmuc3glZ/Ia/6RldwpKY7aUzBiHRtGl/LXw2o/xN9jKZsbqIJI9qZcD6J/JT9wBksKTwbz
I+rElhZtDJgr60qulal+zEn5kqkHucTMUhbkFlbY74rQ3eNz+jRMMDmswLH/Vv45VfBA5uSYMmti
9EdsXOo19YZEqYuL2nLfpxnQ1rZB4dgsewrtlLi6PmgJ2UTKtXemZIoY3SJDzlBLWY5AjK+lQn4x
E4iASRqosBde/3wZrC7dQcZdsCGxlPNlW2y7yUI9OTusu4qZZY2vxQPFZXzwY0AuZglXtixLrl+t
Vlxz4qhql8wJa6l5r8Y4GipzXhMZyPQLtQvCPbG34uC97ez8FCf5B/sCct6CnaPhMRWOKO8DG2Lp
KSzkez4Y3iXMpmNiYNOcDEml0NxTDfthjiRIZfID8hy46RypspQbz+0+XGMyIo5/YpkwGa0TXpat
yuC4D4FeMXgg5TjQWeRrXlJxm1FT7NHA1pFWM0Mm5oZ5ZaDCA+OMB6fE8RwYe5MNycs0XpiodCRR
RMMM+oszDlvGlIXXuP5ZOj3pU/D91l0R2N8Wb3yLMzJyyiE+GQ0xHVkuLoSpiEuM8tPEVJznlXxI
h/4Ry/CCDpAvUk+PamQRm40je+WOWeXkGjCSHBJRRLhnWBY86ChL+3jPHgQov50wbu8t4jD9cWxu
9hQQj1KrQ250H4VuP6rOGFY8cfry50tpAyTovHRvFVhYM3MDVBfn2TJeiYNC9ARsPWHHYpGdsEIM
/6St8kk5ubVSZHy5FsxkkefP4h5EY5xEsbDha7yd01ve1h1Usf2za2vYmquwPibmXUbipt/m9zA8
NuYby16Fz0MjaIC7G/r3NdPc7xCz434vm8+A8NFSPi/cdMy7ShIVZLJ3PVFzBtosm6C2pfyEWqjP
gWzDidtg1VNZMuCxDLSA+uCx6AxbY8P2BVnDhAHaq/mg2q/2rF5DG09c7OC+GHP/eWS0hQbmpWsI
UAMT8t6KjsUZo87eNreqcp+bwX5Fn6Pz/HG+ECn9jr8uvc5Fu5lMd/riGvdWunPKZwe95VZmtkto
TvctJzeeZfRg39wJQwOnYLdlwwVxjnH40aBD5Ff3ilc1NAAD2mWI+pIMvdlmLdiE6bXOOSltff+N
cka7dO4q7XHiz/YTYtFP8kfYItm4keKQZDJcMYie23UjqquBospCoJLnWHRZJqy7QK5lHzOb6avi
0bfCU0sw/OyDMmNFlCw1UO0arsooSy6bwTogFsF3ORs3jCcMtp3qou3se9bQMlb+KXTLt8V3LhbL
2RHdyQZDvfOU+7TnHtkIZIdKWOcFgD0Un8hx0pFPRdmvnZw5b9B467qch4jj9Gob1q0mhYfrbDqR
NH2C0oddjAk245zCPgqh0XKzsgYUIiFRLCRN3b/cFVz3dIxXS/2Sk0VEaBycgq6Yz80Y9XzeHhOr
mR8bBNfrKiZrmAwowtlJznkambqjtXN/KaVe5ROgkuZcatHc/nxpw+KzyMabkdv5VXkJ7PVBzTvH
Hc3HFJ591DCj25JR5B5m60Mli/Ujgc8aKTLSHyy9NjjFo9Gq0wu3bg0rgCWUZVERSnRGeDTthf4g
KHZpB4OgnaqazaLMH5VdEm+Qja88q9ODQDG2M6w+i8yeWZdkWnnRJpiRkPFj1IlguWXa9veFh1Ly
zz9WXiVulSia7RjYzZEDpVS+cRTKXrcQltaS8yGacvlqek55Hhs5rkM8910afuJHwgSKqjLKG5wg
pnKYpRbL1lYFQygUTjrJL1PZf4jREZtUVFHZZy+6KgQyLR8PCx/BLCMDE6bEsEVWqS7M9rc64AOJ
zq/Z2RZOvN79VCx9eLxDmOvFt5owdE7aC/ujK6JePENFsYbUAsuLTRzuoWk65sp5qkt43jGd2MrT
Zr8RYNs43In0g8jfTIi+E9TbpB/jXu+6t5xoqBVJ6eZxTom18vIsSnO/fAEKX59MFtliaB5YlzK7
TuEsa+tIFLwJrne4uZwM5D/EFwo5NgRLRZppSTSEmX4NA2NEOi402EkdscyDhx7GN6URzgR40jdd
DjEhbGcU4PGHllQnmMqotEpKpoSKhvk6/QHDLFAIMyovSk4mXlh6DPenHXbDpcgBe/mmtwsT82ZR
S1MQTr8du3qvuuKbwGtVdnp+Y1AdZa4+o/39HFuSQ12LFMsp9SIlbQ6t+YHVaaa7emsngElEgU07
4Er0vOoypmG3U+VPyz3wZl8o9lzs78v7qOKfTtE9FDTYWx/WfqPtc0LZCq9vfp00KQskhnJemlW3
ysPlYaT1WS3K+SG6ls9LC8nDxxRg0APMabDj90IcCKgDr0DwI3UTBEEj7HeRVZqREvdrbo9nPtw2
MZxvpXKIG7IP8AeBEsrpt8KXt23hc7H+DFdZ3p8BgSDZsMhA4mqySArpwTj63WPHHmwVGv1XXyNh
lv7y5NBzm6of98oQJAg53Zn+ylTUKouPTRLZ7W6sHM1HAqaRNH4xD6ZcWBzCa5waHSoatEsPhiLC
i9Gv5yXECjy5NZocWOYJ628jp2Qf7bO23BHsYfyNIQs3Oi4JK/TfXTPlAfXlKWO3DgTpy47lIZvN
ak8M7wmnnsu8jpvHVfkRoM259Zmy0mpqPJbuuBJDwozXwlvsjMSuyKTYe3b/YtlZcEKWINjAVQDb
5u6jyth9yQkpJ+/kCwRPc+/Hf1Y7y8auNdlP3oDSEM2jSqf+OFv+A4/NudbGoxYD6i4Niamv0O1V
oWcj8eL+ENIRB6BnawLonXNanVu52Di92zKavT2puZxbzF+3rZcYO+mwAyD1wgzVsQ+Cj2yu9NF2
JOA3fKbc5TM4RulMGMJ7os2SU9qN/S0N8nU2uOm6hVxDHFET8vS0La8xgvcKjdq69IS7AuuIE75E
cZzI0dlo5GVSXBFlCwQLBJvftyOoyXFvavPYpLOI8sHC4ud0H2lTLDuJITtCpZjyYyp5HXMMC+zN
n4TbZtulIlMGKgtKCSh2C0Z3nyrvRBJuc2Lueg0sO7r/d5LpFMuuXJMoI6UkVT5jUtt6Zb2Rr/5I
EhuAWC7t58bFtschxt7IL9OXHGxHgBM/ikk33xGiQbAgu9cNsQbxEMgn86sme1OjPVEwvHbVaOfb
XnKoM7//XbTmL3vkgEwYaUD/yIKjhqEB5vCQBeJ7gvKm8xhUuD0o0Kqtxb5vESIsdIOFIwdiu6Br
FB3WlTS1bxUiAoeOHPQ/kYNtXzCzwVoBwLzdxkPBIpMgp5XfuAGsCjYbgUeMy1jt+mH63bnu+NpO
rc8cPD8QIp2vgW1gjamzWzLwdtUJcxTpcBCTyk3qAYyhKC1CuYNd972HMH8nmkdErlY7nKVnjgO5
puRHPjp9KJEnG9m4VzaUeJo94rIF/CkXEgvvcrIyBzLr4oAxTADPA6HDZqyDd5XMT5OPIgBbxq4u
zqWybBo0hgE0D5AFZEnBz3vhBBqZMlYS1CpiY9YjN1FOGqjbvxLuzYmRyY8xTjQ5IAeJBr8LUvTv
BBh3RXdvd7JdSHMHhAV5i2Z8lIybPiDFEUESH5YleyiXlEjRmrhvv5N0SRmybpSAlADZfFv4LCU2
V6R3v+hnZ2abI3Z6islevycRZcS1p35AXjs2URqNnPqp2nTor7eUjW++IM0pybznGo7YWglYDsgk
x9Fu93XIOAziONEC7m3BAH7pB597VY4vxbuTvMVFzIiQnji/Z33WTGoPwFq3Zs7BNUr1IieAcDH3
8doEq+UXrD6cCRYOWau8vs5PB81bUrvv90Tqu+grI96MmBNQ3q4J84jsrZUS2YjDF2iDmz33ZZ7x
VDb9ZqnfaOZ+mZJXKXeoM1Q87r2KezEv9U/Fes5BlubFuOTMmoChxkQelHJByGH093no7Fj0dWQb
Foe2DFKGAMMD2b9U8wRArrrQcE7VVJx0h+rMlBrZY5W5W88tg53pkek9+chfS8/N0AM4BSXjeOYY
LQ/lRPganSzjtCImLJMBVGXB2sjbYGPS3XAvFfsw1dlT37fDhsU0CztmdNTVFtMxHvIhP7TAxsjj
7kry0q3c5nP7pa2FCyUAdA7araadcOuorVPvMBlDd4QMSpEz3n8OSShkaqVk8RrbeMI4iGLmjETi
SmqGwXgU5YaxfJi29REHJXktw11eOMlrEAcb6HOPRm3Fe98dfvpDT3mVjAjayZvyjU8BwmdPVoIZ
zR1TNjFeXPC228K56Jq4IMfbVFYOeUVPcNTBghXlU1VyS0t/kiCmiINA4BGWckcwsB8x6HQi7v+L
DEZgqYrgCci1rF2b6Tqk1bypFAu9oj3ZIUmLY/ZAcrnczHb1ChRaPukME8xCTlhElHiIY6gcdman
GxDvlJg9jGKIGveZ7cDPHr4T/UtSW8U5OC4lshH/o5rEulfhx4jh2UGFv87IHY0wxZ8VjaPbaX9n
9WzHYrF28LA/tW1PalkbqzWL02fLio2nlOP2NNn6m4SISns1b0bGp70bvsJ9o9DGPxIFTA6kqT9j
m+MJrM6kgm+eICG0sqxnV6lHOIOPhls/VMNdreAM99f+rEr7ZrRutw9jKHg8BRC6It8TrxPN9wqs
z5n3kRhliY4k9gm/s+7L+2evZuRR5PppDLldUxS4nuzhRbKnvmuNo1T73CMC1bzfMMkMWfuGxoZO
U20qLjYUwKV+n/mXKP/c7sRVmFyg7YaYIJ6artTX0goEeILxaGKB3zjsS5GHpeRVjMW5KsxqM2qB
Ob123DOLcWMTWOQFw9JdM1uw9m4y3OJ4uTkj+pes667NcgncSFZIhAwU7Ff6qUsmiPgMqpghTIGt
IS2hZdo/fHTMZ+ZKu9Jp2crbxdGsVLtDwJjgwWdFkGQkOrd7TCJdpA1qRB28ARQv1ioGx9B5/Rml
88qRpcM8ilu4cVAE5126LQlVHXyGDNJiAjioclox8tabpBSoyEFODdXNXNDYmRQiXVa8Dlle73vB
aHYGE1qVzExDv31hL4TXIg+JjhktqMRWvyLK5+AnlVh1JU9dkVnYXAqN5v6odE5wbMhUcAYSViBV
7Jhk5yyjESYDVxeoNjwzXOU+AoHR6h8qJRcmXTgq2qCQEa7NgBkk2hBIuQ7ft2A2xa9Lrel3/Y6p
xYrV3T4Y9EdN1PNJU0uHoqkecfiy8UA6iC1wqyfwlK7TbFODLe0SD3AcnEcD4OzQs5CYSExfsdkY
ISqxLNIF9WeQOVDTJ+FgbKx5HnJvr9jxI+XvNyXZbquJb02OIgsO4lehCHO7IdSplimkvSItDd37
RnXoEFk35MSBji+Z1f1MadzOgULlYMyHoLNKsnkWIluU3lKaY6cqFV6A+YfP2TjTNgADP9zhMZaJ
BYqpJSfkmG+ntEBAR4zrjrfCLVPjgNxqBTGqO8N0iDGHF6adwfxcnMgil25nBMtvmA1kwDnYy3L4
DCje7LsxS9WXeSqfmqZ23/BrtptswPiMkOxqdbbJyZupTeqKcMfyjTKGadgz4s11p4ttw4DzAAs4
i0YfgCZbiwdVcT73wC7WKkcIl/bhjbr1MmGlQbS+E6b5PubK25hVCd0sJfbGxWHQ9yGVTfUwW/KH
UfMuG569r/zsnVry7rObVxhMkj0UILLRKa657JioQTDB1r/OAxezrcPqAs8iwk2YFSw6ATHn+xQQ
9x/dyYOoPM0Bxw5Q79XFfMvLmHk5lUmo2qhroBa7Q31leM6nMa83nQW202PtkHjPw1D+sVs96Kla
BXMwMAEGRT3jyULN+ekIgDmZ3k70vbTMYKJZRaxMLGeRMNKTOSTknJF+lcwCgI3/SwvryPpKrwIu
GOQZcCKCr6CF4nP/wIyG8+WWy/d2Mh6toP/UNhMCcNKAJ0bCwjRSonlMrmb4VIjWPiNBLA/IIT9B
bx1Ts5k+GN+s1b0VbhzfecmTW1mSLreStjoGKDn3ua2SdcNW88lr4seUHB4ir2L3CrPXvdt1NsTc
vtpUQ3uSiHkZJ3xqbtguJ4c2YmWNWDQxThlPBuKOvOBIpZQ7sIkJDn5X74rKBl1VJdPlz/9iQjpd
BtWTl5rL/b/+pbTIGkS9T5oQyJcrJrsAB5+BaGj5BYzZPWZpXe7iwaZ+nXr5qJIR6Yml22upwYxU
/jfX7cdTTxe3nRYGjWaXZYe6pjnqEPI+STwZTzH4XXCIm0LJF536/aVaNmOGGcWC9kh4Z5WLPeFY
sDX7EdEUolvMDifLLrKHsMAcZPhLgA7Vshg+8XROM9mBMLUtTB/IaOHn1wc7mQSzTyqPbkz2Ttkh
TgL5DRRnb1eG9TB1mTyneX/p69Z6wHgOV2tGyyndr34B1jmIYetrvfFj19qNC5Cq0CahgoUy3FFk
lWxfBxR0EM7GDQ4IHAy+u2FQc6nr6gp6MFm5EO5cZXNAjjABErM6jCGYPkuX3i2Ry2sGRO1KmGT2
2ElOULY9zjhZmNjYY/EmMMRgX8Rb0X+xEzwYFWHpXvGZFQ7+4Qkq0ODCzzIZxXZlghuZ3fomnyni
8mJ47rr8m8GWJgA6yyvDNDrL5h9tR+XuNuXrDITGiJPVCPqWjUwgDlD4dxZxyYesEcfMABvR4Kpt
4VVloUpINR8YxVo+sWsADYly0jtmB6mo/WuiuUSyt2UCG+XaIPdHMT4aIy100iBxlIgyu/7k2h1T
q/Eenja9NI1t424AYT2Q/RSEw2tmIpW0tTPCiiM8HF45KlxdLTfoNxsGJFfH0wT0zKTQZWL4luj8
qSVEdMeW7RJjuCeOD27R3GiKaozN8fdZx/EWHTeGwn6pgMmkxIuG9otvL80JALgIsmeSmifk60z/
vcGs6a7tYif1sMWD99KX43PuAnqWPu5hOIY+NTsPZcBrbuiGrQFkkDWWsOK84IVD+WjUBMu78KZ8
h8VEeqZOjR8m3x8jm/kRcEmWwEazRq39fUza4qmi8xwBDI7ouvbjIh4mVEeR6SGKt31DMuDCAJoV
V9wL1JgFaepLLLmLjTe2/zRvTRhimCQ8rJjDVVmdXDDMwmCYJtKWoHR319D2rzx3TDEV1pGcwmVT
TrxrQTqAIyAGzpfVjzS8AzqYns2YQlFTKQRp3PuWQceRyqLbmimyirHcuICKVwy79Y4whS5yTTPb
ENJCY8XYaAUpjgnfEJikwzDdhQh8aHP0E2LyNn5uduc/XzoyVEjzw3wtYeyv6pRNV93aj7BTxuOS
dgfK/445LO0tNJCNCiWMFAJsLJipK6tQQIM/cztuvsjdxDioru2kYO1XwzcEBPm91NwOofs+T/wc
pp1/9eY9wpBmn+DW3CHJMR8uevxIJVOQPpxxo+itkAp5aFcO1DJWNGulmXp0x47o0qOHtqEOcpJj
cuJK6ZTxYV1mRG/PeNN/++TeZkylV6GdezvhINVN/a+uBe/nFaLbAmGm+fK6CQzs0g5bXBmc0il7
qo4gZc8wUDqqkYc/lduOvIrJTi4mg+x1Ki0dwVehigj5jGTLE1gZchH6civC2N7UGbqeNkfENqTA
tEqHdrAlnng1q4GTkqlxPlEoWAGldVm11oZjmIkQMfDmxIYrd6DMOeJjQIOIxKb9Edbh4+JM9/jf
/lknMZqWQb4bjYt8w4kMXtaNMcY/eWmzTZ0b0NFSHQUN76DjDstzKrTDbNCBq56UzE4VYtCYocxB
mG+d7g0qseWnj9YS0TfMlNJ0r50qnnPPZ1JPMORcEFTHgH6FEJ9J/GTfMtyuWvnfFuub6aRfmJ/4
LZuEAQB7m5WlwqufsT5gLRCv867b4fW6WA03jDPW5aqpwOKE6j1gHRKmTMYekkR/8xa2E3WanLPE
PsQhbN5pDn8NtHMrkaqHNk3eAOsHfkDfVnmfY5Wgu0/FJneMLafksmEj2jBO3oyDt5uRuEyOda76
Yo3JbZfP+pI6yXtsMLlVAz9k4SqC7THPrFwtHUYo8UkS87HG4/1ZM6dZ1d1DYDPGKhUCA4JgiHMG
88X+lIKmXK7uPVlk4K/vOudikogRCaUuskXC2zBEpUPY53W3BmvKMEqn5PUa5JgwVBoNe5MG7ZsX
vnqoJgdaigFFpD0u3NwiXWOYeiFNaDf4iPlt4d/JCuJAmNSp9N33YglORQd+pi6jSgzgZY1T2i5P
tQ5wiR9j4C1QHeCOFbRC68FQH5ZnvmNxhD1gBnqd2u2aDEuuGQFG31SrNtx5Zr1msrquJCQ1uqIT
kAcekXWNlnOjRU8qDbRAJ5Bfqa+BUjYZK+juGoLTI253swiGooT2vGQCmVmNi4NrDrIv8PVDNsR7
lfm7DLly6k+XFB0Jm7eYesv+0VtPRVleerM5N05CAfkQ8PcnttqZBVn2GB9JTZ+wXqurhU4omYk7
99MKEy+EGMO3d/Vgsvtj7hlmfOeggPCJ20/iN47RbRQHPzUJYjWLjyaMsTHEuIrWVL3RwHyTK4XH
GkgadanlvuHeIMTmuy1iGzE5GtgYvSv9Lc2DLy7FfZ9Zdz0bLTrsDv/k7It9t9BPcycewoFE2Zj5
l8DAkWXjw5i1N+0nrwIQNnhSfCXaAAFYPlpkQnGsy/MIAqCvpscsYPOJxkWhlpcsitJlheX0kJPb
0xlQPCBi7wKrfmgGWFDo9D7TdiRgc7Gd00LuN8PVSZ0NEyet06mT59sn9i7Vy8BPs5slxuEFdv9g
BsNxcqmeJjx5h06kTxz5bIKU91bVwXK0F00udRgfFs/+IuTR2qa988oR0R5TtlZNNvBTV8Qm+W5x
WZB+RFxT962lluJlYLXhTJIGK6XzL/fwXqAQDS0zWac6LSYbymHaypKCdJbTlwoICqJMN9dl01bU
KzAMN36WwZIjxWMLdNfaSaQvUdcdJu/dDia5tyddH+15ZO6YauYMRfvaQQHeNaOZv/aJ+KzIt4ja
DskcCVeIEfwuhWQavNQkIS1mmh7zCWa8n+OsGCo4LDOm5MhCsb/GMwkiNFRXZ/pVoyJ/NkGLysZb
jr1keWVOnoeNRVrrIGCU6yKfzBZx6e+O/pDlxmxlTyA4XJxNFvtMVGwDWJcoqR+QPJFyBXTsK3Cw
W7VC3ELpVnhaWzRr6kHR9538dZkKxXQBrymgwHRbW/TgmCpAQSOp36T9rE6iOuqMMK2ChQSjxfQQ
L3JLY2zscBK8sKo2bgPRPl6twLfqBQAZmxzlZuatDFGj2rwqzSy/mrzgiIETSg53f/HBMQ5xtvPr
/tm8mySUpDlsWLln+YSoO0SWospxYvjQ4FjMl+JMPgCFgdcXxzsbF5ogSSNdsKl8njvDNLsjEUGa
GRtoMN8JAevYSJiq31lZHklQyng2068pCX74TnqomXqx4q2fXTHu4MdEzohJuMSasZdmcGlxazeh
tUUbQc8kEb4I86C5kFhavyqPMVJzru59v8Jc751GsQBZ995w/EzA1RiBPxkuugJUAu51Shiszmw7
/HSIFDOvrVM5cm0n8jC079pGwJf7RNoRevek8nr3R506pY6AT8tU1UmL721mHgg4usi+rA4o9cs1
SWW/rGZxN3XjF+TVp2wvyjGBUj9GcA+hjfY9hwjk4noK7QdyuS7B1CPrsdgnuD4fPJw/cjcQ7EBj
pX7PeUNHmpQEBdkI8DLyv5Z2T+57sfNc11s1Qk2EPn81xezvyW6uVl7SUxCiZ3h1Mx44E8Nmb8/y
mxzHd7dj4zrk05OfpWAWwnTHEpfSG/rwRpgZK34K69q3gxtBcn7UMA4+wDuPHPYFRW4tz+jT6CG9
5mcJpmZvDA1k9vvcpecKzez88EdR/j+SJW9/Efv+Qvv9+Fvy5N+DKP/bS13yn38Pq/wP/5f/77T3
5l/ZrOJ/p79f/8IC93f9/b/+0D8ZjWj97gr7wEOL/0dp/89A14CYthCCY2jZgRWgzq9q1Sf/9b9Y
ASmw/l25b/6BNxJy+U9GY/APxi78KeGhnOdvtP5TGnzx74xGwfTWCh3H9GwHEX7Ab/t3THla0c/y
84F6whwXjrgXs/C7FmkO1TBuLs70WrrqubtjzJY70Cy7o83igeYps4tuw9H/Mk6qWqNrIp3hDkWj
wdTX6g5Ki2OQaUjYbrOD8NDVQ/eq4+yXbvzuFWj5SwD+msdV3rrMRWaTdzCMhidLKaoJ5jpmQML4
9Kg98N9V4bGGj4H9FtUZ3QmbfBs6oJISHHz9UNoLSdQLc2Razqwd/zt759EkuZJe2b/SNovZ4Rkc
cIewseEitI4UkaJqA0tRCa01fv0cVFcbX7U1m+xZccEFad0spo6Af36/e891r12axytR9vbFmcVO
MYd9aHJD1kISGM2Vxtq+pABvlcna3ne1eifIVl8MWz41jKvvtXFsgnJVivqlJ2u/JZRjrief2oC1
EWF8Hb3hMvg4JIP6G8kLeTKYeOKwpAqbG3dO2QdFMRuIfy9cFfEDm3AbmCvHtY6fLUjWgVF9ZC5n
aUBFikUHRmaX+dVJv0WWBVlIo+Kv9/MFsAwEPO5bXikogy8a4MzYnHDY8hPQaZnkw6sd37pu3A8F
gKXB8t8Muw9Q10kOuywjyndWuQCLtKpdpBWTRjfzy5KAmHM9M80i4GbBTDmre4ZTn5vSsveu4UxC
MziKw5mN5s6UNBdcWjpz01DriCG0LOexmVmEFa9DYDbHLu0fm2A6mqpyr46VlnRyuu1xYMmzLEOa
xUq/PSSGlIuopdxU6KO5ccyR9gmTo9jL2nrhYFfD0R7Hp0gf2pNw6wv7LuBZMyVunHlx0GkBB3M/
XBNLgMiDsepQ+/6dX6XPNLXfLK5UawIk9cZ3r4SEf/iYQc6B0+tng4a9pevXe5s97AsZ1YNhVtaB
FjPodmnTbBwrfBkEi3kAeNilvBe3568BGS+YGXl0jTNP5dUBsSxbtzNJj3dWfWxmul7KsSFnl3c7
YdqoOnVOZxYfwIWY3QV8Pga7B3Mm9sF3eWpmhh+r8YSKu9I4y7bdEoSW0Jpg/g0z/Y+V7D1KEoZ/
uIDDTAj8n0f6f6moW+rmP32e78L07SN4S/5yV719/qiD3x7tf/3gX8915w+ewcJSxKCkdA1Br/Cv
57qCygtlQui87QWVx/zLr+e6af5hKOX8qu+uWVHxsKej27TtOVVlCWUbhvUvdXQbfPbfMlWkugy+
I7xzSrh8H/O//6l3ghY+qCP16G3DyjeA+iU+eD3D7TBRplCIrkPCyqdPjbVZg1EXZj1cTNIer83U
9V9eSntLFmTJ0aqc6knDrHBk5ztXH6N3nugIzjZDFuEqs8xApuumqXRv0YxT/BAqvBFnk2CK3GdQ
Kax9hHPkLORcktx3QNsBU2nx9z+dtr9Gkz/3bBh/HyFjx03vOTsAYeuuQXfT7z8utA3D86RJFHPE
96NkZH1UCNjhjJYYf8QNkWeku/ibgkv4o6ItAd8fbJn7Gt7nt6izCaNTjsMiI4yoWMa+JT9gY5o9
lQZ6C9zMyjq0xCZAnwv8COhUZTXZHvyFcwhVLguAoz3+6v/kp/rZOv0bOvm3H2tO2v32VwwMug9i
poYtbXXki4jYsspr4vKjhLpHG2yJhGg7IO8d8HtWSdjTdbr64LiBtsnDut9g/s9OObTnFQuZ6ewS
Xt2ybLMfhslMv8tokvih/D7ZjaXAvDC13AiCInkyLXIXFNJwxFEFOb7IaRg3ehuWu8Aib94TWDng
7XI/Y83C1hgEvNI49lsiFPC+MHkbZOCF8p7CIM5eke5ZtYeE7P0kBGaTl8vR9PtXs2lbXLB6tq0H
MMVsbQmbhc6VVEa/5tKW7/KAa7xdKRe06mwTbusJM/SwpWG1WWLnD8QiNa1x6yUZJB74hsUTw0v+
Aw8l+4O4rw88cm9TrQMwmmoHBEwp0WWRc/eGlXswAEKi74ukqSp77QXUC+Ecg53jjBgH6F8qX4np
Dgfut81BUJMZivJa5VP/CtKCVwuYBkoguD0mwH1B1NQ29+NJh0XtCefqynRm3lCsdizDWp4mnBGP
lsCRvzDRuGapFeJ9HcWgnvW4P+aRkZ4tDVBPNdm3KdEOqQht7Cd1wNrO4ww6VJAZn0LMJJ9llVFE
KwaiBlPitBvs6/YS7GG4HyKtfNfIslAKhZoSOK3+2qEyLEorKXdcGcFripGLhpZ2Z3simCW1Tm3N
cbj5FH5zxcJORHFH4WLhHUxoZ/VTRNhroUKR3ij/afB6ud9zZWbfUivW9i09kjAd7fQaJklkLysn
6BdW12BGCatoYQfyk5AaHmJIE8wOwQ87NPynoOnbaSEENYgU1SyU1/nnotHTU0/l16diqf80dMIn
zCQm3IY8r3ZO4Fk3VAYEutEp62Oc0r9p0pl3n+k6jywrlxVyKn74T/Sva11pLKlbEu5tERmXyRzT
mU43s1uRrwqTn9I0rPHFMngJk4pInlRrkaPD6/tQGoPa4OprnwhDJTerMUK+nNs/mK7ADioZ4Vwq
oLcTFa+vTm7rz23jTpuccrlN3Y68V9NgPcDLfxLO6GIHzA6FRoxoJahJfC2HhgKUIPIvVFOrK79w
h+ukaE+tP8qNl7QBc3fen3nzz/BwGLhQ1pdNzEuVxaVNsUV1mmw2BjYU0Y+m1/hB//mz5x89UNEu
HdtSWMY4wn5/8kyFcKfJ5Mmja4ytzkSPYh8u/vnX+AePN5N9uENPG5cjVzkw6P98SMFpmYreQTyr
apd6acnqzUD77nrCvr4WBTtej8uuJVDaqgm5NqFR0wgs7T/5WaG48IV+f87+/o383U87ao3UndjX
t6YH7dIfVHnCVuiseJXlcLKE961RcXt08wSouV+H30ONSvulxVCwT7RCiqU005kf01fdK///1ZcR
2PZjXw0VQQB0U6T8PEZkFR0vPoK62mA1u6FD2CYc128HK9KufeR7O/zAM+tZEnohMHuyHYQoAvme
AdaoC76FYUA9HhJOzKfs42jlKhWx8gvQwZ1Rf7Yotvoc2R1ueh4X7wYxHdLPTcifUYf+l5UdJTzN
AP2y8vZdUFBrxmPxpBHr2JUF8InF0M09Im7jrM1pTp6S/EfILo3wIRUNRpg+xRwGeKi8BaEHmjtO
SDYNSZiugOzNEQo33qFGTXvAHnhzaFAq5ka09LExlFhVBoXgVP9k8svX8v7bGGnxJe4NutzaGoW3
HSy2ivFYfAUzblQL2WvBYehujq/E5wTl9jkvQ5BwWm5fZZnaVydW3UGfUoiMOSYFvYrHB7fkLWNz
yV6WTj00bDwz9z5suuBu6NP40rHrKvHSiXAboPqtCrMl1Ff4xQOMsWClkziDYCTij9TT1C0v9cpe
ItSbVzNDVVpourYZumA2PqOAPkSy4D9CaAu2EMzodIKzfOJwwYRCX/Kdrca6WsA4NDeetEp9ocAG
rWlbTe7aXpEz0MvwTi8LIjyD8McdN3Tr2NZCo7M1J7bVxcarOb/mIVUB5YkSnSVK2lMKNOMUVw7m
gwdHQmMsDTNnMRELlrBUjtlrTJv1tbBNjO9S9Bw6WLLm7Xedut/aou6/VJ2xMwkSPRn5w8gBU7mb
X5UDnHEapbxX6FFcukrxmHUYSGhv9CCe/PURGTP5LUhrZnxy1kCXkm5DbWfDtA+XuREGBVXTY3Zv
UPz+LSj43a5H4vHXukikt6LshxSgrldNcWyZLgnfotXuNKMa7SX1qs57rCsDLPHQ4cgx9QbkaDt7
7YsmpS8X9zLic6wHK0RG4GqYtmcLvJMay0wRFaqbrKgWjvDqA3cm4O6xbrkHrovZYQTuiK04rtjO
5LluQR3XWRHyAJ6OA3WWq8TVhr3r8k6MO+RtFy/Xgf28vFMp0psFnnyfDZhQF7WdCWLAptiZTd6c
KReCbGbaccHDjKVX24biq5RuczfAI/4II62/TtrkP2tt1DwafBcWT7ZkeOBBQsMguYbwigzUQ2QN
A/NiaWZLCqGMScrW+Mp6abB9YOZXd5jcgkOBaHlp2s6dQV929a4XES47tOfjaAv7NTZ1tQn9nh5j
23ecdUSJ0b7SCn/GP1vdzXedGjdVzfIm69PpNnWmubGtQT5SK2jdDS5WvgT/34xImKKXXK+SPSlP
QndFC4wz933o8mme7VyjVuvaMRih3CGqCVixhbS63t3pYT5hwHBGrHkBAYfYqIAqp6Umr9QS4Fxi
r8GUYPkoRL7glzfaodq6wMGoah8N84DhKj7G2ujsSQhUd3ai4adwRZOuR5i1d6zq9G9cKqJHZ4r6
AzBI/xhMoqY8VDrWvdfq/VPi5ZL6qoioiFmlc9BDV6/p3GzDhmdYObphgbVxsl2QiZbtLJlXo3AD
dqh2g1t3BNvlCY0XlGnA0klzYziPY9Ziqo/se+hc/rLpTSi1gd0DkyW4xfoOdZfyZVrWwUrEG0Xz
ymtex/KQI5RtmtgcX9jMaOncE9Ui1jvl2mG6xMGtQ7uYCdlt6VaYtUc4s7ELRY7p1zkOleA5BtA2
oWBnLiUaaQQ1inlqFrKg6qRyx3UAtfOj50B48Wq94tZTmquodDFYM6VxAgnQC5FdvEcRTB24PpjJ
ZpuBxkv7CoCExZmiiTxc6x1q+NJXnpo2Xtn13x3srzfdixXVV06wzaKm3xeQ4rZho3nnXFKSDZZ+
YHXqi9eRof42gTiiJLKPKnwbxZNqADcRNzbTzxpE3Ra0efogIXneR2HMnrMBM4uMk2n5g6V1xo3Z
pj72vk0nUqknEgw2VUmXrMz4SwZJRtNEqlvZS5TG6cbj17the57s2D25yUrzlBWuHOF2J5OOvddO
0Djq2UV1MIDx8lbAzjt0iQd5yImOmSAfqJfEwyTocugCpau2Jai5fVdM/dbgnNkqUK/YlKx5gRQb
0Rq3c/uYckkGY+mx+Ir7YDgNYqw2in8569DdsVTym+1CzZl/M9p8C+gD+q7pjN12ScsrhTa3cufT
qPTsJxQvcRGpsxTYXtAVy1jBrIOCbF9EActWa3GP0elETE0Z5TorU3M9Buaw1VsrIhud6M8QCnEI
t4as4cileGikUdxD/QInmfihAr6RBZL1jcHV1QmN8SYsO89XdpOm8PrjvH0MJxKvvjbCUCyocSbj
E1JzJZvKocZX95pHt+Qw1HWjvOY91HoZv3v1RGu2JXd9ySSzHFuDq3+Za2T5I70+J3mWvwxOWNyn
jUFyJtU8jXz2aL8QegUFCUl5q1lTf+7yAmTyVLsPlbLc2Zo5m6rilLG/xla9Q5prrv1EMCoJsuJ1
KDmAx8KfjiFUGLXEnFxtnUCXPLOKSn6jZyB6zgY/XuHslXtg0TSCDXVwshJPWzoBLSMthnasCDUJ
6Mjfh1l7SxCpWeqO0zmMCuuBoSwkhzBJb5nxoFnx4ZQcppMKH2Riax4FeSw0wxKo8EAc5dzpCrN0
k07dD1y27ZrrYMGRVASPNK9zHhu2OgALgRA+tc6pMWFb503cX10t0peONU7LMBUlerI0e433edI/
lMMwHClJb5fQn6svfcKfn8ExpOyZZvoEtu9ZiRhrS6CXrHK1Kn4sfQwukHej17IblY+Fjx61fH4L
Lxo9BGRquBnz6lgcYlm3WzPKzWuT09SwhL6TUDtThm+amnDx1GNS4CTFNUVYQhp7h+hCuAIIYNGb
muQ5aBw/i6pVJaERD1EbHccMLg/hVfujyQQjB41L41KjwG+HOx4vml5i3tdrkI/oRsWq78seU4xZ
XtzYbK4xia9Dyzd55VmqrxMFHWXyG5JMFjMnIM3uVkROdmdpXoqFwmhIrlH76XTatA4HBZnACG0q
br2owWPfp6cgL2rGKuh5bD0jVKdS8wBQaJOX0a1qOcNzYykvWkSa7jxqlh8ecjUWT7LxmiOFNNhu
RovblrJq81lY/rhMBke9kMrB0cE3t6MXfFopOod3BYjLXdnWHt6BPnQ3aR37q8RT6S6lwP6xKdP0
ruEyswiJru6UmHv97OC51JUiqNckj2Lk4JNVr51QGfNng/5SbrUzerIO3Oj9553rX9ri/ddWdP94
1zd/oT+vB3994bm07N9+7gWpBZv/y/qnDnvf/qjGhx81fcZ/6xD7V/7xVw3abSx+/N//9faZhtkq
pJok/Gh+E2SBaHNz/I/pWIe3NG3/8r/f0uL//OX4VmOf+o2VJf768b8EXesPsIkOt3iBpuiIeef2
S9AFluXqHMbAsnRpOTb/8jdBV/0hTOBaMy1LuYi9/w7LMo0/iE8YAiFYmjrtbOJfWdQhHP92U9UM
ganZ0YX6uxtqZrQ+ptF62lbGYGw4scVzKYMZfxh2l0LGNEMwIvrfnURhZGy7ONjA8mYchJyxZ14r
if/Y6mJBRF7RR6GvsyHSuaPl7JodL+IQMJzUXiljGDauPWAeCuBbmCWVlD0uG9o6oVKkbLeotTTo
iJiPRGMO1ky9xTGJkZEaUCN+USAw0R9Je5o1/SyJY7cHl3aufTb1TGHzCZxmQXVI8cPhAAjFN3c+
qVGE8DqAteEAD+PB3RBOmE2OnO/ZfNL3vV9i1ff8+KMfLAJQmcNUoHOs4/NquFupeWwgkpo/DBTi
ygUSInMFRvX8Nk31cI2LNNvac/53nOWovo6xz2nJq5ZRZpnbWObGnyML+9v2FlnhAGWrbM70LBtH
xU4NH4kV7HW8O1ty+OFWzNNQbAfjrY3hTxxrv8aUJH/OT0NccL+kdLW5ZJUERTOnUXKt945qHr8k
HTSIagaBx3k4i+YxzZ0HtjzK4heRUbPuNeCU9XmwG6lmeXYM6AMLO0k5ThLSV0sHzkLDQZl5/iaw
nVgnOBMGzcJyGuZ6TUtxcTXKkxp4pzS4q5SKoaG4jXzuDHpouPQIdd/joLtOzjA8GbJzlzZu1SOv
3/yN0hYb/5VZNfQ6DtoO+Kpxb2LEhQERtsZDV4jhoiU5XPouTsx7DcQG9y23LPyntB7V7BmRrrac
rJrPkxMd9lYBZxWKWRncKYN7migqzvgcLC2ea5vY5RyaLZZG5Khj2bvqKPlsxl0V6flbGw0thDLM
tiEigTXeoENlW8iD+msQFhhvGx8yJQs8wqncbemc70TAl6dqGSyFh3bxYFu194aSD0CxbZQ6TmkI
c8xKIWWeoCcNd8pu+noxuYUIN+1U4PNpLXFGu2Af6Hrhx+Cx7NCrkoo9TZjke+gywc/RUcjuLUIM
49q2xiLww1Pa+GaOcfxsd4XpMMxHxg8ZmLzBAl/l5arC6NKSrOkpMK9BnI/vlHk65iqJJW0cTmIw
lQ0dsWJ8sp23MTTbkXdWofUEeVgC+G9tHNSPVLDaNA4XqLyLhmu8sY54yWBmt8Pqqx/LfA8sTuCN
wQWPt9nP5hIi3YMCPto+lUiJ6z50VtcNOEamGq+mN9DM1mbNQ4U9VSyFUwzPgxb5bxAr2u+MYjSj
cee8byVHaYI/h0Rlmn8mJMk0qC8BqWcOZH7pfd6Lo4cc5ADLALskXVQNoiRuW6yTSJr3inLzc6KV
Ge5HUwsRzNVgftKM4PygUJg8rYbjmUObn+TOioz2FCFxNVy+YkPRwzXxdpVW2tzT/ArLdwz6O8Ox
IuB9pn+SfQVuBtJbOEeVUW1J/TH/2IwQhduTi2qLFrR+UYzp0iYlOj40ls51hOpo1ttaG0xvmi0E
LRt2Fl6sRAxU1AR29+GmoX30DYNCwGCKjK9KNfQkaqiDCzMfoNEHoGJops8+nbpXtySv5TXVs/qb
bHJj3+etTdiixzneayw88qJfmY7pP0Fcor7GBePUzeHAdoIrMY3407gq5XgeYdoMB3dMYjoS5mBk
j8oF7M7ccTp5d9NY5+DNHH07GrL/cIAEv3hOpJ/YexRELXXrQ3bSeyttRcg1Z6YiXEiHyUJjV1Is
dUv0ijnD6tCzB5tEOPUMP1si6vvODP2tsCvG7lyOd8yJw5mYlIKOXpP8WwytJAQAke8sJkN+18M+
f5p0wpqQAGL8naWlv4xJlSanauhLqpeHPPhKIiXMLWUY2VWFM4RN9oJhNy58WAPTWK2yqumhgTTD
WRkgVBYElrVNhodOsCnp7ft0MO1TUhHnABJD3UI1aQ8eoZGGwjOVXgZX9Ncm6CA7WKH3GVa1tvJS
13/y4JNuRMlcuGAir37oygwDPB7d9KajQuzbtlSXJp7wFOgxXddZBA+1Kmp/TWExNZF1m13quule
DKwSm9LoAbGFhf+tGCFYeaBD9lFP4Y5OQ9O2jM3iolOF4C58PuTR7AiyBE4zINoJxnydf1uo2vQf
ZdmEODBkDkq9dPr96AbYrluEIBuQlh+/GbwfKtLahn+dSmQ9LNFhBCFccTevLHNfeRVtaJXj9wfd
gYTWpSBqXU1vt9UUQjAqyvRDS6pwHwo/PqWFBrg1BQjXgIvEme9Qxec35ZPXc/jVQTgdwpliT55W
u1MeorTmePatjtzuLuh6czelULp4RITH/Oxo1oXNXLaviXOth6luOZ4iyz5R9u3/f0ys/3gW/fMo
+m//4VD733FitQSrakTZfzq1gnSNg7fs87dZ998/8hfc1f6DxQmpA/4uP91jxt/m1b/CXaWUJg4y
80/TqqH+YK/jOLgCdMVEy0f88iAY4g9IryDyFUwyfe4S/leGVUOajMS/7VUsl+cYsr/O55MK5fr3
BY+e6uw0NIr2wuLCWWnxCHPLFxMIDDNUe5Gab64IFq0rUsZfteXu/ForfkS1c1ZZvikcnOYNtvCt
NYr+Kbebt6mwswN6mw+VCLgEBuhxATwTLTNT2cUJ/O+Q+XkoRXSnRm8j+f9V2qYUOUlzuleNsekG
m8o6rLvfs/KmM7O/jSlanwNwbhvK5EFZ8qsQQEv6mCgH8K697gJ6nyGg40RgyIjdYtnL/hRq7Vvu
4mPXWy1ZsS6z+bR1i+e6MFbaq1NVr13FHZfmLpraQTUC1qQrDzaCSV6mSbT0XCbEmBt/ZIdtB5/C
9jd4o/JV4bDcMcw1N1W5NgD3kwj5pmk4jRIX9GRlEKXqffcz8FEah/CgFSDLSyQbp0oP1KHEq7zx
n6TzSjHRRwzJcBEiydgFoXAvnuDmFunNyLtgLYcOMzgbWuIlwxrt1HtN2norRUkEvhHVTnbh9w7j
/TsR1vNQnNjJmY8eaZXzBJm0dsxkaaENk22ACDnHCmEwAWHvdq5uLrk/4GTzenlP04BxpoZhPwyO
vP/5f8rL4DDYE1utSlpXs0UmzjF2b0zFhiQFMbUJNNO7pyDMXCJw9S9JApUaSxbm3XL0N1XepVBZ
A/Mp9ntQAja7V71qn0Zm7RNcU7beWnhINV8/2CNFhbJVT5A80lRZN5aNJ4mz7JRH9atPMPVxRJs6
IBvRkBjQziKr8s12n00TtwfKlftppGJFeRv9lG3gH8u5jaGO75FWBW6BzNrKkNKDrEIxIsBmwZ7w
IPpeaq8JL2pwnyehwnNgpXKlUbdAILncDTCRHzuqdyqRrn5axqLRtJZFhaG7NnJ59/N/yRGlM4nB
FFmNE+OmnNI1voFv41CLTV4x5DPBPseCtCbtnc1xEO2FwqHxgLs9X1Jp/FYkNm4CqsIWpR3de5nN
WDcmT0lln70GTifqK/VgKSl17N6jX+jfG9r9lD6oq94Aa1MkXrZNxCbEGNjH5nGfbxF5VmaDENkq
06IVkCFoqEmTz0A2xhtNMw99rNagNTiI7BPuZ9QiL8EB0umbPipwQDZbYMdQk1xxl5DbQUzSqP2O
mRSaEdSTPaCggqCnX7Mhw1Cgwe/SeHqVrXm0O7quQZKElWWdRo23neS73er1LDI1xo6XiDhFoL4O
AQbCSs/jvTaq4DA3QB1dkW0skQ47wRiyTgg+f3fDaxYLyjbT5JnKLrkrWfeCNhzH+0bBBPD84knv
ui0sEeC0TtA8eRzzrokHFDORiz49FVQXMSkCAWiXaQrJqDHIOg9NdHVgpcmkLW6mkA9N0KZ74Y10
dusdaIemftQDeOmsx1Ma67gJmXm8DUN7R0Wcd0wKIjUUKXtLJsC1qGqgCBmFbFJtR93JHidTPOuI
WSr2mJJGZtxWgxObe+10sNKuOzJjASTrBaFlIZ8JsffnLIxXdWqM4KNdOmG27Fx07CO6vm/swngU
FDryStOPAd7YTSfDz3Hy3bOtcEwmRBqoPqgOdBec9DBNdjJS7sEELuB1NHha0yza+mMP4CUot6zP
AZXyeuysaVwJ3XNoQSnkJSSRB+sT3bqkVmMmwUVbX+ThE3bcvcDhag4iOCUhT1LbI1wSpzYtHHG2
VgyW54kl58aE/L00vtVQc4+tEHPxiIWIiv1d0eh3Se30Qne0vdM876Jprbx0HuVLJAXyhBipl5/q
rrO2ggXa5KVfoqw+tErbd77xQWyH6rmaoie2P1l+5LfwVhBUXzi69jU1U8KCn4YvQSAl0a0FANHP
Ku3fJhiVS1YhtyAeFdjBatvXJGV4+TwOZrOCtpQssFfDkIgS6oDjDwmyb8Xj5gZN7pGvibr6vZhB
aRCig9TYhYdonO6aCjvXcRQkK7sg3VFKsS3K7qEsMESPMRP8SO6boIu6NmVCNVGPXc3oa7CPCq9J
7B5aS3uiwslb0AC59St5JwbB5W+gIpx2hbvIQFToONikh8EiucPx5MTuOU5952xuYo0CudGCtE0z
8JJCBCAZmlUeArLsB5st4Rp6OMvZ0jZIGY2TOKjsJtglHVyzuguNyd4BSdrmIUJD5PXfbVmth6Yc
X6NUQI3CsbgxJQF1XTUr4FA8ix+pgREnEDHspbS6OE3scZcUvcELVeBupmzsIKl1cJchlCO981PA
Mp9wPZS9fxwKt7mJkkaa1ggJOcfWtQ01+5grCMagyuh+WScdvQulw7fthYr8j0lCdEyAbs0BuDZU
m6B0fuSFhuUi4DGVpo4FIYXqPLfS3F3pyhclJnHGvEsNuhe4AGUhxFXlXTrlT1KyixhmMIjlDc4K
r0ey7VOCgXMPrdcgPaS5UGud3uCDK5xT+dyBfq7mlrMe2sciVS6p4pZ8MPRSfkgv/z7zc80yX7mG
5KHYRXdtAjCIUmpKCcul7Uc3utfKVc1LGwP/GhN6vbIVAVvwBrwPgvOYNDTbTRp7FPvWxNJYlKoo
AAUDhrAhXqe7hvJ06vS4HyG+L+aIwsLWIli1rqroGHpqsza/MxL+idL7Jd6+adU4PdnqGHojkURe
OwREG/ZnFcsYcMkY3KdrAnobiBx1pRxqcfuOAF/gnXMHkKiks7SrG0HgEYYVryVU9S1jDFd0S7/5
qnt1vfqVaSGjlQrpgKvi3sR5siz9CCeSEb2rPueKi7Ukm21jMVSosSSNgzVMQTQbbCYpuCRdzDZJ
3tf8T6/3zipT3PHG5L1gFhoq+5DnoE6aIHoNF/UOPw30myh+FIW1s2oJnK/BIZCRmcyVGDesy4MV
++1tpdtkiWPLWmpluNVEZ67pOPzItOCRGfidznYWBWywCcgvx5hVdUekiTVuzP4bVSkuPBQEfI4b
GtKAyTM30qCs05vsppQfp3YWbzSP/yDyT83q2NWJ7FPpcDxppwoOQliMiKy4dSReMki7ctTWRlK+
qoJtT2Wb59gbD2XbHfWmO1jJxfaMYx3POE+rXgxF/GXw29d1i8Aoum4Wsv/wmf8sN1pX7cD6Ok6+
ugCJpWHzaoYQmQvTJTtYvjaVSz/8+OIQGAiGCZYD9FcT0fB5CHVr1ZQhVqYMrckL3nNbW4cjf2x6
dk+DUZOtxVQ6OwGxRyxzggt2bq5bJsNp8Na0Hd8KU6G+Sf8L4X3tU2/kSCLZc5qJ9wEfo+viVvbF
wg+GddW8imnaofSs9SD8FrDhoSwhW0gz+jI8a5+DAAPw7Nxs37z/+eOZPUx7SgGBxPrFLtajH6z4
5sxouzIkvb5R7d28oTG4oiPWTP7BHrKv3DGfLBIOXHjfHXTLZXwB/34Znstg+s4ibQvF65byoqJw
/RRU6WMKLpcgWxgZ93an8QmNe9VGX1Xr7PW2BObLl3RJMfBbpD+Nn0y29sWuoq9GJO9Sj76mpH3V
Z55E3cN0Ne8zCC5TFH9V3fiWOxuspJn7bvveTbVgCSz3FpIw5LQ7+Un0rkPzXKSGuohaXtLIu1Up
S7BO+1FkTJ3p1S20W5jVr2nms9OP3tsieW+l/RDyd2zsPe8pehMPNR/ENuN+/kmTPnx3TeMeLvM+
sYYVi8sfLPC2eBdppaaW0Ro5Juev71qwsbQpXNZU3xaMxcyxoBK6zkGzrraysN9zv+b9npevWRa+
04K2SsJXAwgfrVKvxSDuUXrWtmvcY6TktGru5h8PiOxXk0CQq2hiCrTwPXPdm9fzvQfBfQAZCxbo
xdhe/NGpVtynDiSiKU7bZ4i4uCndgvdKD1smV8X32qDVwEP5Jd54z7WQJE39gsUVq3LPoyR3tVmN
5KREMF1aQ/FQcy0o8WQshazeh9INFijh/t7sYfMKuqUxkzPtBDW0gHc6cO88vCVLP9WqhevZd3Fh
1FQ1MepUID/MUP/e0Y8xxHMPpzGKVaYHH73t3k2DvrOGfsCYXa+jAY+3G4cfsp4kLJv+oPRo5zQm
t43kJQBqv6J9nM6g1OZIqAbKSlyabMNgW+qxOFdhfDFbwJhBbkTcwMJk4fRNudIC0u4Owf8DEMtq
ORRZe8zTKN7GHmq2mpx92bXjgX509jNeGG4AEmIJBpiwSVJty3nVbkZM/KcinO5EM3hbJ4yh40t/
QBi0N+OIrKV1XXnUaLxdNFMaf+Oi3Fv1h0ld6NVtohgHnkZn01DRDZdo/4+589iRHOnS7BOxQaPm
1rX20JGZGyJUUZNGaSSfvo/l/Gh09wwGaMxmNoEqlMjMCHe62b3fdw4IgyFvThbkD64RzzxufzXO
gOtaUk41F96hIf3MevbPCbejHs/tKeD6YAx6pR8W/OERvq8sE7mtncvwSNv2t50Z44XeJrdwl96m
mLpNlQfNg+rqQyhV8dsaqlOhW7guG+sBUfnGm/03nCyIKET3GMS1utQcdE3Vwtfih3SekhEFB5QT
+gbRMZhrjJPlzi+VeyOrChRkFGJPztjeTSKHbAaobjvkKFCwynA/CRt15MPpVtFvP5GiCKku7SWe
2W0/Z/mdv2Geu+9hamz8shmvDEvGq1ESwE+tITo6Fi/S1IzCk4akhVjgcssw19P05rqt/+bwowl5
S26B99YHpWZ5H+LgLc5Eu52pvJ/kkL5TBuDXj9z5lfTu59C3z7lohidGQ19lEjUXo2uRw7ucEL08
jk6+4rsGUKvcd4EEyDYM7hoarHO1w+aYJSq7BgVek5m57arqqAa4rEuPqdenh9qDnCAhH7NbB0CS
1ulzlbKP8VFg3brx4onEe4pMXtapNDZwcB8Cvww3hpuUFwmykyWguw1Rk5w4OeTwHPflcmgySvkd
3PnHmv4A0phumzMuudntsIGubZ5T/cUoqx8Xyere6WCmtSQMVwwvKHPVBq+PyU9fGEFl2wyFZDvA
WQ+reU/trzh0eXVtZ2ambZT3DyQmVx7Rz0sEkXdpTEHsJhCvCD3btWF7HzALNjDbpvPc0bNPe4nT
wTP6RzLixSaWGVgXMB9MyzGeKI4hEhaJFaPOsoUH3iiAVzLGfBrC/ioSa1cW/astQGjx616FG0fb
bh6d9cIm4sIMnR+BMPMjK5uf2p6DP/ovujLfMKJiDMNx6jlr6apFjfmRFsYrpFFnQy6rXu4cUK7G
VBHUjRL4sGFi3pTJcGhK/F88AFcOWqR1VE0o1sbFWzmZhu3b4yMgQsZvbvJsVKF/8bv8O4vjOzYy
wFbt1mLyhFCo2ZBB5Wofhd5mCYAJQmjKN569szQhAfLB/GgICs+1WW/zBmoAGVUConRcz6ZtH2JP
3o2G8Ju56HD1eLW0DaFGi6C0H4FFBQ4g7UyIgb5N2qIQaJ9Ck4X1wTPmh0BR59D5Te1eYGikVh06
hlR7GURrMjnJ5bLts95Ye03z220zyNrQqyNtdogZXq3hlM3A0PA+zNoAAa4pX1etOhVcba7JOzFi
XBEWgSdtj1BK5nvf3EcRWhR2M7+5lOZnJi7vIRgv7mMaRi7bdQnCe5NoQ0WtXRWk/Nv92CsmT2Gz
qrTRAm8mR3ttuVi074Ia4t39q8BotQ2j116MIMaQwdojOBCJX1ZQEdM9nLjw9vcLRCwwI1EbbDnd
NGsW793aHGE1SBNShpOEWJeXzjm4TcH1g4JjPp89N1kOUvs8OsQeodnlB3gP1wbY3xbaGBOhzGe+
pY0gXnxjYetdPJJiWRSMlHzaP5NyDqXo9vYCwg1nMOfe+A45hvWr/BJLGm8WGMAszeTWKHGTBNpS
UlbzfCi79hVSQIxKwEBoaNYPne9/ZAYAQeor7hFsJaljILkpn0qHpVi+DKPFPleOvKd4Q56dAMBc
1c9vbe/JP6S3KRZD5TkHfT2+tNzpgOIVrET5XBPFshGgPZhbNB1PIGwtqfa2sPlvNirE5YJB6LPQ
dpcIzQs1NMKCwdye2MTzU2u+u6DLXwozf6Nath+7qX58BxoD2l1LZMoa+LqnxTKR5X3ZCkGWraUz
qdbPKC2iGbWSZhLOi8O4bUOHZTi6Yjz5ZJ+KZHgRYvgI+tA59C7IBxDEd2ii43keWnHy8+I69H4G
Z1bbcn1knqBNH4XW5pT4cxot0mnfKeS1B5Ut6b5fJM/ceYme/1a9Ri3iabSSB0Pnug+0or6AL+o2
7Fr1BuDgLQa8GKYfnQXCPzT7+Mk3nlv8UczQK1wcuIBSLQWqptxYD1MpSFizIXLTU4NBKNcqIYVT
SGi5UKA1Q1077hkekuDEQBRpFRFedUOriYCKcVlPH5sWyNccoy/q8Bh5+IwsLTaaW1iDvndqMB5l
vY/6SEuQQmxII31Zct30zjpESSHGJJ/XBex5ln+K8SZ5Z2NvcTlAuAtms1+s/sB4y+XNxzScTVR4
zXAztf2n6IZ3UVblU63lTRkWJyj0zU1WvHT0yGXFZaz7aLT1CeHHPxkrSOJgBNwQQ/VaETXiipoq
pFFAaiYcvrG3qpKemwImdA/FlCKctktmtFNQwT4rLaLi9c+WADIwiZR7rWVVtdZW1TECq2I0Scdy
JHKhqiVlFhyqolpuTWBccokAizIXFMOyG3YArauNqUVZiQVPt1LIsygA5zsbn1ZqIdZCMzBwRkO2
RUjc2fYTzbdomptzHtTxSf8deYzpYgUIu4i5uHyJ7iM7B0KhdrnBGKBPE644UnB0N8JB1kg8kcsg
d/ed4g6vtCTM0rqwpm/4kK+sz4m1LgPuAAQHYXg24TwtEdCRVgGv1WkJmY+NDNCkTwbRmvexVpWN
bAYGH7KTZjetIHk3l6FEMsd9HkcQNKK4+YeLwHyyVELGb06/mUPnt0Ar0uAqwo3R2rRFC9QirVKT
WqpWFGgqM4hh+Qi9v7DLX5CB560/NvA+ibBCWSq9K6p1hlnpCA8HLvqKlQhKdUvsJ61280jjHZqE
O3Pk+lsP/5s7m+JBaiWchxuu0JK4Eltcp7VxfYFyyk2Th6EKAV5DTti3Ltm/VhEAcgLUc7OW0Dmm
V1/yeehWTGXkvmymH+kW8TlUmEYFqTjy8kNyYYkQrBSTs40szBgrJxCXlP3yATY/A8MiJ9Qr9ByF
F8k+cnmazxaML/6V9EghctyU3B4iLHuj1u3ZPuAw357FdhwjAIDuJqAFf3CXNt37QXLFMxEccgdH
UiScmThLDAt+4cRJoGHbybTeuYx9HzJ5a6LoweqL6p3t8sWiHkdpBolRGJ1Z67fbRasEJ6x4fgeJ
X6U7+jYQwAf36kbNuxMzp2Nt9jBqMaHfoyj0cRVGOAsdLS+UE2Jr3zIZnjJwpMuwogDCCgHnYR0m
4aHUFkStQ2xksuWm4Z3l3HnnPJ1+plwtTyULgmJcvoUNjMFJk58mMdEn1VC9Kg5tlDDvPp/Ixxwr
oxC8RUEf6cmhsQc4wPPULfyDtytfU611tPE7Vvr0lmvlY8tIULZIIOMeHaTSYsiGQBKR3EBv+t0G
DxBB25FzFPsNjhM5toCom3KGrO6DsqGs+RlngpFOc5IhcJJueBRO1F/GiAKHFld2Zoc1x5BqVySP
rM3yYwWWJe7gs8QkvKu/xBbQLVIzXEpNc3HBukg6JqAUJdQpTXzR7JcMCAyUwGJfaC5MoQkxUrNi
WKDSP4Ue44GR4abyPmiujAVgxstIJvUdzBlf02fI+VcsUyDSGPZnL+dpN5s8DHw9n+yjFjMszwPN
sykB28yAE0nc9P+MmnnjONBvPM3BoUszHkzO1jDYsqsjZvtepgWflzJZY3Qh59EOa7YOydHXlB2p
eTsUXdwtKcOfuu9LoBURst+QA4i5HOMp/XAFkqZ+MM3V3xdsB9THAO5TaMrPpHk/I68x8D+u5gB1
mggUgAZyNCNoBhbEjdK9xR78oKZ+mjVPSC2PLDrfltr6XMANdfvahj1Uy0vHIJJvwitM+/sEosgB
VZRqZlEDvGguh50aUA5qqpFSZM5dQEcewKM+rZ9JuoEe07sxkEjznH5ampGUA0sKrOYfItiBZiiF
+qCTa64SmeWOyx4YMMcogm1XWPjRYKnWRcFSzADljnIahFDG9cLn8ZsAm99Uk4TlNBg/leHkFHTk
cGby+Bxo8lOA7aKXPS9gcQjbYD5RFvhoNS0qGhpClQ6fvPT7O2fw1pSK1GEgldFOjfEwG+2Lr/lT
tI52viZSJT25a2I5F1GdMs2sKjW9ytIcK6mJVotmW1WaclVp3hWvX02/om5xH2ghRpqLlYr5gcwM
foIkEJ9VHnb7PrwNLQ25JjFgXuFOmIAk8gnjIsFxcv8EoQBhZuYdUm8pznXb8Liyhjs/RwbRCdvH
aHybC5fVeiohDvrGfDZaRU4zSgdGgM5yjWe33g1Bmz5OjeQW5vgDQxDX3JW8ZXz4J7/DytqYUVL/
MqOB5cuhM+Lh9+D517ENgwtNsWNs6tF5bX9EGP1Wg0ijm0fTv7ZjGDKKXYKa8x6CFxkEsBzb3qEp
x59huvemp56jroaONVNolrK+YJjd5rhkdowESAIG6sOsMCCPc4N4QxlnOtDvZN7fVEbRXXo5MwnP
XmfGP0g/bwLN2LFwvvLhu2K53TvRGWXjPQJtt1tqrtOzD2IrbsuL+a44EgZesFO6P7fwgBqFGW/b
GIopOy9IyANwN6rrtA/tZ87Xu7qMYRf2mHlKomVraAsHlHEPxZ85McuTE46fAQzGOmlfQgA1gLvY
tpsW/qIi8QjTp7BlPNFDkv+C+i+4kPnZpi+cPQVjpDcOCPEkvxCZRa7jmQdAcA7lklXdGenKW74Y
h+3dyegOOU9qGZJ7cKboXvbt3feOHoTTvWt5vwdCeFurNb6B5X3ONiw9YchgnQS8uqb0ma5gxk3S
/Mhj1qlGnKGf6Z7DlsyxM23aSu6IQa6BNewrFNtb1OXpLoe3aLN0WQfO8NQFPqPG1rc47yiFA0I9
dhwxraGf1o2Pfc6uar4M4cMgjPdqDr6TCI9pwbtocRIodzaX8yLYR21PyHHKjpSU9Uy2+1HsgraN
732VLe2g5A/RubO7uGdawCcjnD7D3Oe7k2YfpHOfKTaRJyXlaRI4Xi8j9379m0/seTNG+MHnUD17
UYOOVCc7kkyxnYMSCMmSLlBLzdQOEqxjRI+PTtnCkCdidvTD4MAGtX9wrNzf12wGCFAkfGaMZQkK
h6N6j2o9HWxnzzzszlV6OI9MO/emYz2FEAjMRdxo6/woQHJbT0h5dp3I2UwLLVybtbzBFILohWX/
Ioh2ZEsmntPuJTCH+DHCYmTZXfPsTIQd4qW5Yo+27nSbGB7Fe6ItI6/bOLv4s5Ve4MoT4gX2EDfG
xcoJlE/24N5M4gsvJALXjFRf44A+TDF3b4Y3f0CN4GNCsIPfdBMPCreIaBUyL+vPBDv+CM9yEFa0
9qlJ6qcgJgHUtjLbDnZk4v9iuGi31WMUNpepa+yV2bjmcxw89oufnoshA1o6jPMztF16aUCj0LXY
jvdSeuG4p/XKyZCBoJNV4cVPKIVyh6kIXsz2Iem9N7MmjhDT0NhENEHXcMJZPYRRTyQuMfXn8khD
ygEjGoXVxnIHeIEMZ04Ra+s9ictDNKdP9BjLu1UjZp8bamYOTaZdwx/4JGq1tZxAcENBKgqSWa2K
0gn5SXTZhuX3nYC65hTb8CmN4GeG+I9Yj7Jdimdl3TgxmTsZnMg9m5cxi6h/Ya1xJq1sU4AtiTVw
fCG3cucekxRMJIrGHT49wOaq2xImHF4bl45bGFEbNpjSruqxd3gKDewrx3Tet0l5T9Qi71K6W4Q7
1gNmEJZkpl/SbvTdP27zZXRcx6guhDybOlYxlYJd0dXJd0QUh1+krY5TjLnPYRIf+az6Kj7j3oGR
cDBNY05MTNoR5rbhK3dY33Q7Zv5gpgSNBLq6g7ykrPFwpbr5JQ/0nyfvFvRGOV5HJ3uM1Wi+APFC
XUKfum9CvMlT8tDPJN9JS79nBT7XJbnPrUzueRoPe9e3H2rH9Emw8LMgeq0z8073TCqH+mhb6CMv
vAUxsIyJ5ZDzDWwbusOFvbYMu+L7SFChk/Ny9NhWb4FWR5tmMN3DqDOmAmzilUXGIyWs6joEHORC
nhDFzO9S1tPJoQdrJVBr80q+2yJLLmIBKZuTpzq57FaZEe542Ta8l1kOEl/y94Tvk1tZfQ98gsfE
30G0NtOaeBkYydiqYdDk//pCGrY+lfqm1A/2fpRWch2jQ1pFR5McQxIExqmtxu5x8Q6F5QJN1V98
xNYgO62zGVLRzdLoZMpnb6oB4rolj1C8MZ4qj+Sw5l/6suIninsSaNGt3Vyd0VPfSVHbq+oIe218
4Fm3LVRWnEZDAtPmdvxq0Xg9pWFLRGNGP9EGBlupPHyFelgeFJbv3CzDC+/eimWoojlfBNXJMyGf
VWUHx4V9ghSjONaN2NiIGV45cNQPi3DOnc/5OTQtC6wnhMvOLiaqhI39zE1tOKZ9GXPU47HNlI/e
vDWrp7lJaKSH8UVKK9u7Ws5LRe73MpDNmpckv04s2zLDq15GFQwrUxHB9tvqEnRFBtqDg+lkj4TJ
8g9f9dNdzZQ2xs0v1T3U9G9Pxog0NOwD3jSoYe2ivJeKFwqJX4wj4rmgs/0aNrkiTBd9mVWz7jG2
f5GUeTUhzL1Owve5q3IcnwVu2yX/6GoW/8y2aZcweO5KDFB5Z5k7lFnDxi4N4iImaQA3FtFlyRr1
RILI2XeJZFUVd/z/FYlA5g7oT0JUTbXRFOBCnf7mSUrNxWQb94HFzNrk9Xyir3DmFzceZGVGezov
v3vMzo6lKE2SEoRbyfF/isttVEfi3MnApGQYdLdFEmVcLEaQIYCXQ2LTja7amlRKZGFa8mNmhN0J
A/C0kr1P69bftUoxaxitP7m0NwrwK9mDQ9h4pMtbyXbRoeubssWks8xTWy9cg5vsKyCc1a4MOp+x
cvXF8fChpym5hofabpIu3LQF91Imnvle2MkHuz+O4k7y5OjNezBlJxIqRDkNMvScyYFqcFo0S4Qz
5WfRVci92GfP7Z1N0LQbYvLV3WgbLwZmSr6RiWIA8auQSXHJ6vDBydXGUtD8RWD/7jx2f6PZf8xN
gIkUWuudF3W5TbwxJU5CTjMhVxVPxeZ/Xuj7f4lH/5cQ9f6nvn2UP91/J3z+f5mhZiD7f8tPnz/a
iiJi/vFf89N//6v/gLe5nDhDz0J1ZPm2Q6nuX10/59/M0Pb4qPT1l7+4zn91/QTkTZBqpkmCm/ci
/9V/xKeF+DfXt8Ct8U8c/sIL/ifx6f+NjuO5AUdVnZrmfUbv8L/Bv7zONaTPo2Trdu5h5vXkRfk/
7Jp3I6lmEIlsjHgAeM/2UrA/pfjyn75b/yemWihIgv/X+LZHARKAXGB68Oqsv//8P0Hk4sS1Fy5t
w7av6x0DSJ4yzeRdwVab+GoEueg+oJaQD3/myJbHgEHKvuXKyOCteQX7TFo1w4meZu5HVrr+1Ycb
jWq1uE6JY12lazlrv8lLzUtw90kPtdsloYGRtbR2vh/+1AhKNqUsFKWL1xRGw29yQ+8ZRYNH/Rew
TxY4EyZAA9O/J25EEoiBV9wW1i8mgYnonx1idRdZTiffgduQFmJduipgv5l+e2L8NTvCudUlRyM9
ol1sUsl1yUHQbd1j6jZPFlH1HdkZ9klxfPVsuV7sSpACGIvz3y+ix6TZgLsAzPmP3Y27sbO+6+LQ
Eqaa7M+uOKSFE2zd5CNglrGRXu1thiDtidtkT4OrL5kq2bUzsWOknKTWlnIt8RRx2vVPNK/JuIVI
b+NyJGlFH6yV8Y1iX0zmkXDqZM5MfCEneAKPLjdNgjJ2vVMkdzD9gU5ZDGinYkkOohMnQFORoCSo
eIAhPgBXZEUMimLo/D4cKvafQUEAFA8CwgPVCMo8drjNusXFzGgdzGgTQP4DFpY5G+/m9W6ydgui
x0N6X2Bnm1l0AQpCn772CWzw8VO4xXh0JvEA8QAJUPsWB5IQYMhnmznTipHTPism98ynK3VUbncN
ybq1Lf/YfXwzPXAKYT/TNozqAzNZiu4+CUd6nB+KPBdgNM7SrXhAWd5S/CaL4qbA2Y2RfynxmUii
XSEUYQPxrOkHJApSedyBXlN8j01kMgPllYtDdn1lju6ZEGpxalvxYWWYQjLHHjZhMk8rrsik3D2o
Hc1bMgQE5oo3aQe7vBv3PpcO4Br7IJ84QY7BPyCRENJlDeOByGUqmIujTy6OSCxtV2GbN4/QIAEZ
Xmu1s+ca+DHOjDs880Maa5p2uHitI7lRvktGzOwbE5dIZ21x55sdF947ppKE9Raw8zrhlpw+FKaz
YiBDr3yrwo6Ydo/GkLD8GTXmuKOzZ6/N8h6I8mN2rGJvzcMfdM1b02mzjStHWNcFnPyCQdMIeauM
IPSCQflCXMWYa87euEoSj8FpOYOgkrnYDJQiuXYE37Fj7DrB0DtDiEUwsN+IDPGQwuV69EnkMMC2
+d06jCXKIPp07UGvB6k1BIAcyvRdcO+4MDwI+aguFuI+fc/eZVXaARpPi0OKxZ9nhVKzzFiSsqVe
moEshKK3OTrffVedo9KSSChMxXyN8HdTktaKWSbbBaN5gXvJYICzmXL/m03Gq5WIDDZeBxvE2HZL
E5O5FjraUuDL1l8aqzlEfrsr24VVCzVvMn4kikIKXaNb7VjcWhMQzc6vNXKPlGU0IfV7Z2S0btn9
nwIzvci66x4trsmATWDaWmWLJdIP4rUd1M1hQIrIVCJFIVn2T7K52m0a3IrUDXeMp2D1MP9fDdOg
draXTyDIprdIsU1M3OJrICOyakXl7ygWg4WvTYIpToHqIx9/cp+5JXpf5kmjMN5MrRpG+OPOjFPF
F6VlzRSr64s5EcM0LfsWpeGRTgtitHl+gLT8oxR5vQor1c7vGgyz/J0T2tnVQ7i7HpPoza489eKJ
alWGCTkpts2nsnGfPdkDVuHJHTjdfJ2aW0tU9imN9lISbY8ygYWViNU+SdjlVB5LbpFaziaMxSFL
++W8zFj8UIakCTeBgjTeffCGYucbfnwsuS9uUj3xcvricYF9fuvlgkJpavjhQ5LwhzY/g1J7QEoQ
UIo3HptQX2ymEHZHDnKMsvxjIj+GviFAMDbtNUOotpXSiK9cP7oz95ITaQB/R9y3J2bbr6ugyh49
kBhgpkp5HOLsOewwWEykyddW5d/iklwO87yKt63NY86N0x1BannxGzLLrv6S8cQv2ZY9Wu1OdVF5
G+FgrEEyaXgnB+1kfq/dmizlRJJb+MNbnI8Yh02rOZVPI/8EeIZILyPI/leLl8qqE7RDpdE/k0Yy
nlyF6czPyeY0HXaVvHRgWaIziIow2SxuW5+sSEbvKdTtEXc2dtHfLqXvDUV1qNWGFCtqDi0pwgD1
XPmHyda4tejtHdpg2aKlV1WU3+ayQNxssJrJhdETH+DED8DYaGuN2ejq9NxWHrKTYD2bcvyq5vxk
xONTa5biPVDNcyitX5WXLdSnfP+Rax4dU9vCHeLv2ABxp2wzXD0vVkodAnQ+Q9h08i+EJWgr5/15
ri3mPnFHTNXykSy12GK30pXYgPLiNVFQa0Ygz6uhc/odUsXx/PdLVPyeU16+gTsSjhlYKUZsrVf5
5L3HQeWhzDqLOnNeed6IlwR4eX2WRRf+9h1Qjm42E9eJ85c5a69m5v9ORjP83TIdZ3ZprEshIEKm
Vnt1jB9IuowC0/oWTC5UMauicM2qKvNpQ1aud8iy9DH24KYI7kqOInhN/BNdS+YIJEPIhoI/YxFu
Fj2SgFv7zH4qfXA9HULuqJmIIn332SIFGtdbcmlN+DgWgbWch3l6qvDHnCcyCIeoY0OLqECcx9Gm
Ys4zflt60XAVBUankSqol8ARMfsFnB/ibllmxaUern7uFIwjG+9tCkm747sbdl5H/TRuhvTo2PVH
DrNbMGB+Cf1ebEyRcYccGzhP+stsW3p1n57dIamuFSnozeQelHS60xTkj4hool+xfjM1ZXyem+I7
0Jvqv+vqmVmbvUj3WDlmc82tqLl25Udii3lrpZAtUunvc9G7d4IN3OPYupPDs0o6MJ68LvX8VdV1
tG0D/n0W0/heWFzwxzH6jXJjCDNezDkAzMS9xKURlUwsKaiGkbybOQvRynE2ZlHOWwaJE7LONDiy
WZwP3eg426RlkU0nCwV2r4pTqAO7zI+GPc0Ac1tbLVZp1iwbg6TlRhkBR2L26MR/ZHBvQrYZspI/
DmrKR4uXwA21FNqsKRVMz3MHqZg9Ha0M9acl60drFP05mjP7oJb5s8jM8FTwubNqDeVtZJj/DFFA
As98y/KhfDWurSL7mhlLsqYql6+HMOLRmc8oynz3eU6W8VI7i+TMWmEcXGo98jPHw5TIG7Ut92Uw
2Zo1uV+9jtP4XkHs22UK9D1pwemE8PfJKuNkM4xNA1eB2HkxEa1y6POaQfJKB7o/41Rv93BYSK9h
33liPMfi2uEP50UFuSrsxWcSRpCrzOhYCu9buR9zWzQ7EhdHkTQXWtwJbawU0wu7Ei2qmDZVwNnX
Jrey1oQsjqnFr8q126NtR8OWBuEo+eAUeQ5rjqjRqjPUAeaae/bmwCLU9isyFvVM78ZYj3V8N4zZ
2vc2xb1sqcn5tYxwK1d9ury4mZhaFi0EQRDCq38LpXA1/S9AGBPOGS0APZjxqUsh8fmFCRJNVjvC
zunWH+xxHcrc2dR5OZzjhlYi0ysORwHfI4YgjMuX7MGgR8gJeEzPleX0J8NujlLmx7owXkYKVYfJ
NMU+sDXDLWnTa6/ofpFrfpBOyy7DcoEYVfG5tTNEdXxMDKPXPQ21YHzcEkmtR5fAI/50d2Q8kvUl
TCh7MV8P6jtrOKi5fl6fwcKSaDRPGCZzYI9xUi/PqNNfVcPJJUf4uuI0RAjDDY1bCkaBTEBWnZVF
tUbNcXnO64AItmKw6kwLfTN4T44pB75jcX5lu392aqc/pk28LeOenzav3m1JAn+dkCs+R6bfnDMY
F9uuj7DMipJpscfrTCQ6/ZOrDyaqvIyycAdSLTwn0mADZ5nRLSt5jkQ0s3Dt+kfaeywHlMOtDXkE
mOiakc04X+Dxtm8ivyxe3Z/aRoxH1c/XuqP6ly2xeF0CroqKjAVH3L55Sub0ITSsc1n4wLlqrgOj
G3FOTCKxMwXTaqdN/LNNXWUb1OeJkbgW3GbbZfmKHK99jgc0lY5kowveWe7GZMFXNIziYCkv2Sad
+yLbxHrtO/PEz2U4osL4sl9aiJ4sXng5oFA/0CWl6FTMxX2yzrJ5seikbkNTtgdYlUBJAUM/4NRW
W4qwHOhGxVI+TepNNeBoi1BkEMeEuBAESfpIhHHnWNkH9NSBGIYt9uFQINMtHPPRl5gw696+E+TP
11HCgb2MB1YwcWBuShdbx5gZw70z7eSgqoI6cIP21kYUvucYpp4r8EWrdJnUKTeKhRCUYrFP7XLm
AjHUeXRx89S/omldtlPZAMpxhbjxeUzyhuyMz5zuRKyAsIbRtNuycNTR92/RUAHXc8FbOKqiW6ur
ZqwpRoq3p4rCcpmyEG4kwHB3iI+m1vBFjGk2DTXog+eHp2bx68sytNwgQZ5CcezFez0sx3YxCZfD
s9mb3Nj2OS1jcu5J+zil79ILnGvHy2yKe+tNkSefS7/5blz/2Y6puFRLdx1JthBNK34J1zKOhmre
WHq0R/yB+bodhuBkBBhIOB/fqdwgzOBst8lj7ycsS+vHaF5mAhIxWJZ7xEvumfrdn2QO8+MSpr9l
WVgncER/DCNAas3AWt9gIcsXQLKt3vlhOPCH5CVH74w2h4iD7JYUCDAn5T/ym/OP9Gs5OaknZ1ZA
a7iF+IUDvMZeWT01yGVsAYWZQfZkobbcLS67xLKkCDWK5ugMcX2ihXCNEmxxAYWHc71k8UGmdg9N
ZSLqy657w7Gu2lsjd7fcmVLaxOa5XfKc2kqVbhHQUVB0zVg/qT8mdngHPqEvoR8XZ1O52XXsm58I
qt/YGLiB7cV9bCTYGotqedr06gAhH/cpDxKS2/jijOTF4pp4TYvZ4ofKE6gS06sHW6J2/H4/+ulA
hwqluIqG9Fzyv9mxafquRFc90HtM1q3N4pMQ/b6xyu6VwjOls0n7Vdj+Drl4i70iX9u1QUHaCkkn
NnH5VlILyK3afLAN7kE8mIODNXJZGKuYHMzAh0w5+S/9gIhPtA5VNQJBPfTdesjBf1rhQ0oa5uRZ
/opunG5xNP5GGrz/ijwhslqnjKZG9hF6xJOZhjglQnaHeOzh1E2wY/KYenRSkii05Ae/Op4TO/7q
kuyUNQC/vaLg3c3BaA/uHYUApNVGLe7V68BextPw6CL/pVDgnCJA83SvE+gJIvB1s4qgWl59ThxG
+WwaNyHhlJ2jguShyFJNbrFPRTIhV1HnCFXbCqrmrg0r+wis8Db36JlN1Th4ZyF9FtX0nnc1nx1k
MDb9zPs9DUn/p/13B8dsl84bhF/cbA1+kMzB95kX7wqyIi8jUXcw5Qt5oeYPPS3qdLGgcSWANYDI
f3DD9CY81kFoyd9RAd5It39MAttZUWDs7FKwzix3r/EWMTtAlb3dQI9FMLMe+9KGX1tYTNmWYQee
xtsVzfgaGA7HVTRJ4I5Vr1aMhowd4zSskR0hnJbYQVIbd2F44KxzjJG5zV05TVhD937xMZhjemlH
S8KbONiBrPaKiOHOnqqCmb7jbjP+19vW4Nwj/RnCCoAlLynaI+G16FZMxs4GG1Z08jlJTOMqlfpK
I1G8EivzYmFuiN1Md4DaxxRH2CppISS5o+FzTY1vjiPfqogSpFBclUqpILClMUXn7FcQyRc2Ezen
ir7VhJS2gS2w8A3d916XbTuTpRfcL7WNopGzhdXx4RgkycFopy8jV9W/k3cmvZEribn9RWxwZnCb
85ypoSRVbYjSLRXnIcjg+Ot9Qm7A9gPewmtvhLaB7qubymRGfMP57lI9eOo2fKscVVcAD5SM6poD
kWs9V+w4c7Ee8vm3iPwK06x9Diz5R0nwF1ZPKDUMxC0htHqJJ+srHie1LSzrVRVFyNchB+mGr5GQ
ZYHdRKyWnD1gfTMJ80fZ2WpTQwhbj5LdGzmB/ie4S810AHE/cBtOGhFpJTP7cPwYvBajPTCSckBa
rcDbmcIPII7EtswMUpyHzwvroDgVKi7XXkmyjUhAsamNKdq4lIzWQcDRukoNd488wndZOpOhKd27
2TvemrOoeJq9oNixRtFcs6Dnzl5nfwh1k87s84fPp/mTcIeu51xsrICVarHirCI/yai3X4dlPnoK
xj0basbVZCfZcbtpXfs+mqTsuHG7JARtsU6ZDT+N1NopSfIV3jevYw/3HTIyiE0/ewqsH645VC9D
lG/zgjO67Dmk0I/wDva0D/C6ptZm8zQA6JmJxMOWdeotz14E9Jc00MeqND4NHvx/b/zLyLeDgR/+
EU0K2JwTczhnvHlTubNL+RVjJF10cFiY0WeRgi931bcxVe+6sQ1P0AvEKqdr92RN4bzOUrZLO2pe
u0jUPB0JCa8Ut8YrZV0nQ1mNg6x9BAmFZQaItiEZJP6desVvQmDBnSjypOYAKNUm9U85CwcX6ASQ
hPbRmqG7YlOCKgiIPQaMDPYqYHtu8pm6TiQXZj0S42TZPRuhc5Ydymx5Ybw2OfOixXpOnf9tzy8v
3z+yhCc26bWjslrraBMh2qZDvuGT/2tsF+cRYh7jAbOmCmUhWfIzcab+lNiAxyBTDJshy80re/J5
XzEthdUJ9Ww2gGmEH36FwhEslrok3KF3Q9OX9DVFckvmBhMz6N+zvn2ld/8Mo3DZ4933lOBIHQaT
2ridYd84Kds3dtzYLo+CcfX9/1MtkdjK6PnqiwnLysjcdv1S3M12fscXaQ6F091lbDjPo2cePfnU
Qi88czRQlKf8fxR/713rDvKYzPUJ9Jo2Ue3y5kWGyX2ZKOZiz0fRWMlJBmN17kLWI4VvxQBYejRb
X0U34hrsg/NUeYKP7G6ksnDqveDDmZPxXs+OPNVx9WJLdr4TJnAhtsTjCyL5vPVjRqcscBJ8EbBd
yvTmQogXTvHvcIGYpZIADow77BwLekPo+8W9K/pqM0FP3nZUFR4xTy2jrcJbHLXMX9rNrwQQ9YN5
92LdljWLvvTowDSWUbtxFG2mdrlkWSm43DlcH2eDp0tmQMoSxXKH4x/tMEKgSdLHqdt/2oXIflPE
V0Bq1otfGUR+apEem3yZVkyR2IesH+odOgLLDGQFNilfwR5Vqi+s/9+whdB8KYEB6KFJUDY+x3hn
9PBg3IDmyZyv/KouH1Nk/UMTYH4QN2s1jvqjclV5HKxZrHMpvKecT61NTGzTE3p1ZP67JCRM4JAi
LEOyzpj+MGfIYX3N/czRjJgazLZOLTCltGpnstGJHJYdf6TWaofV4pOW9xa5BWZmbR0YyuuR5fed
HES8cu2dY1e/CgJYOz9z2rUX8lFN26bYGrG3Wvoy24Af/N0MTszFoNrHcfiyRHOP0ESAKgclCImS
R3XZhuSp28F9zR33o5BJcEX6WQ+m5byaBVW7gkRWW5WssGVE7FK9sUGvh9oi5G5OLPF0a3Lpcdfs
5Il2GWQ0nihDBmU77njzxwtOUWmWdOoSSnqyCqtHNRTsm/bTey087iFhZDILnqrXwfK93WQqYxMH
ziOiQX4cR1udSlv8I23lnJEx2VMampMTv8UMfD4qkEhBEZzdwGOLr6mm1zk9dYYv9gv/SMw1SYcx
HtZDa1FwEbhN2VBlVBRL3tEVuhG9x/a58BmZA1jwPniEOcoqIiPoH8qGwG/ou3JnDDUaHqB4qln4
OM44AhjUdAszNOkHAebnxSnQe1gP2riB3q/iqw2HxTiyvFHval8ZQAEZDCkxKGyRm2+hJPfPG/LW
Ed28NDQ33dxcfqTs3gniBRuWewQXVHd8FfChIQ6tiX83L4vlGGtKbmKXtA2H1GBh1lNCCFmGbWP0
/TN5jUNqte3dLllb7FmamsqCPY+OjmBh2q9znqVneBygyHO+dArbvnDCtM6q+9NMlkmZ8NFITNu+
sLz3kG978oyM1GdWyhl74kDaFrNHrKfZVWHcPELOMZmyxgfR7vckM/09+qvBoV2mQEch5A0ayYiX
UmzH2AhOCYvxASKAMK30zJYFN5KuZTyQHl5mM5DIe9wZm4wHnMrZ9FYYhmz6ZZwHtrySQH/q9Jqr
PDy3EdK5peO4Se21J8+Uv2IE3X0Xwb+0yHxMDrZOY1gjuvl4A1nxHMvB+AgsRglZ5m64DSe+esrd
Fcg9xh1qoU5uaVGKS6obs99sImdSMX1NhT5uzXbVJY6milLszbyMWPjYEIKkMLKS0EfOhck1d1Hd
bjRqQUbO/OgCiw61aY6PxObtRUR/b/KUuFY5HndejifHLyeOUk39W/cLBiq+Y1tCXuQ9wo3aGG8o
h/Pa7j/6quheOQ0PO1ZGMLbzz2Ip3YvA5VznrTDZH5aEE2fOq8oDk2Q1b8t0GgKHBkG9qJuWcLO8
4lFoB8khGPplx1oM5dei3DUR8VfO6PA5HHKtjRe2z2Hf/VMS4ylbRz07xH5WLFXl+1CMP7qk6m/V
YLlY9fY+6nqbHYwGHExiScQE00z2tux/2YRpzjx4OZ2JPN3bBPVnzw5PTLPnh9qqGIlOnS2QlelR
OrW8l8Q2A7DeidOfsXesy9S/jVyGr5zMsX/5tiFnlxm7AUD5tuqSXzVK3C5CNk85/9A+iMNtwEW5
YbKCGhjjmJnvvDnQC0dWMQ4IW+YqZATluW09fzNnfborl9BeM85k7PyKuk3Q4mUX9VCclh4HHT7C
eQgYKC/8daLoyOI1hFSg4n1gWE/Muv0OZ/u45KqhqFjuIO4/cCxfB497oFMP3GBM/wmdCMmu5R6l
z3RR27wYPPnLGa9lZNs+J14fk70eB9D/hnjG7n4tM/PRzScJ4n3dxs3MhQLbD5OJm3O74kwOyU7Q
kndpSZYUbwI3ppnZjn/RhHS/omX1PCWaGaj4hMrpbroQ2haBvQ9Y/cvZLEZgLlBfV7GNsJsLtoHC
ksfVtH5dbC5edh43pzj1/3oEOKkz0K4W+ZXGUgYC8s4y/Un5Bk2xqIhXnNTpN+AhJll2sevuwt4L
3if+ohzYuVPFH99g+qUPwgpCU9qsFguhuUl/dfzxuaw3JAEYpiJ4+L74/L3priXtwHjMAle2Te+N
k/7TOc59cibdkMvYn6CYa1YNF6aExzlRxfVijX9LEmsrp4NV3MdftjGGREWrT9ccf5LeHdgys0Gd
iW7HewvyB3STlDRBk77OA3DVCW3bSblLDMv0y+28q51H8Elym/ZAcJjAH29kwT525s0/+hjqaKO0
PlevAmsazzlehmDbPilG5tlgia7d6Fq4JTM1umE2plzPrEbyiC2OliwlTTrSeamgQpmDsvbyJ3Ps
q33CtxSD82uheo6MOFlsJTyYlziUC9noxgk4iomVxwf0VDmk3jx00sj8Y5LoXOeT166aegZTNXzk
nCi6ERknCSl6Ct+9kkz9E5jVuI7dsl75erQvcpyrK+/N0HJg1PlxSBaI+GXg7WY1DGur2LaeIqlB
6KHAfl6zgZfshwrGcJcZFFHifG/mDQ6UK9Vu5hwAJIlOQmdy/l95QKBgxUTTPpQ1N+YcSkpS4da3
CHfsslp4lC2s3kwCZ2AhJnLn4sk2EBqQtNI163H5bjTNu59k/bX0KGDXCctLHFDy3cAF/dwMfsMt
qbd+lsuNKs7Va3ywIe5frsrDCtttuEGWeCUBYn0UOgyQgWbOw7raZcCKV9BaBhS96lDW43Eoq+DO
kDBVCBOo1ihoQ1e26s/qk12/emfMwN8G9uNM2/1bxoX6uQwBx6H2NvEEvczCoPrE6AJ9cjQ5R+mx
yDS7W4DfdtIx84tKBzQQJzP2iLN3Tiv5r8pCNWSPYjNOffkWdDD/GX8aoAwd26au9k1khRuGYxkg
joyID1X5TyEb74aCfgjqjq+venSoLrPFIMPwieZAe3KYOln7FdA34U7ZrQ4SOhrCB0Ftzhucv+As
9Y9JQi7okqMxZKzgStmzOxeQs5wLeRncBA530vEOI5bRYoiKMbbPVm65lxEMxQoo9rgDoqGuhXJu
QBf7Pc0mCeN5zs7pLO2VnfEWw1dRX3F+obPc/HETi49uOo3PfVVNe5ttq6PTdjzwyd8Qn3kPSG6f
Tdr0Z5U73bHLnYecw+A8RsNPU4n6IgxhbG5j0AUHmGzBdSqWeltdEyaujlk1xwRMgmsSSgb1xu4v
b3taaPaq6CSFVb+tr3EJSNqlnDrW8xcn0HUEW2QTUYHdCpSX3B1LBr3S+Vfj/rZN9WVUM3FkFlEf
fTKjL5vWG5xwsZ46cznDDAOzWzXN02Q3Yle0HJioGy87uinpGlV639he+VEm3XPaFz+LzhTQ3QN1
j3A/XiKfbpspviYSz+8ZsL0qpbNe24RuwWLHFLdg4SxG3xHR13GTJPtBbSqjNVqCJ2yKHyzDAPRd
suhGpXNYN1iRwEUr/xDPGZQ4iE4UrU2PFRpxDpKUAyir0F7a1CfCd+k6zVK+j4u4vxClqvd0tr84
Mtm7KEX9JPdOq7TOU1rwTXj9/jG3S3g1HI/PodyQJWrOLPJMJ0zXlTL+DCy3PCNt+y9N4EM6jdZY
JsVBD+Q9+/ROJOj1xgzo+ISvDo1/jlJTeRvJ7GDF9wgP0jhPYXPvUIePjt1nBxY20l0LGIvg7XCF
ljRz88Mnr1pJs8l1A/6n4F5b2q2f3bY94vm+40fWhzhmKAQjigSJnB9M34hjkAdvhka19KGWYyJ5
M5g8CZTq7nE7vDE82VG68yBkBWYInb7NcfAGeo3oPj0eepGxbz7X02djxjpGbDTnuJE8fZgUy7W1
HU7qqWnb4lcReOsymOOtDCYeGU0+X6ss/zPpGQRPutuGadKbyaAU5VDAHGAh+DYvaJLmXdU/6A+s
paycDSOPNLvnQtxsPX1LnOfaefXGbycX+5gIJdxKF/WGBoFRp/UxhFOzHjSv3ZwCQsp9AxyjBPTZ
GPE5rOrknLAxhfTLO7z327WYL9yJkx8y8/8QymlXjHi9ZTUQfORsi2RlMjxV8/iUG9lwhkWUOwmd
0rmvn4YRxB2FogVzMKuf4DfNSK4Mo0/MSwF1eSvFkjwspeAhZBzt3KDdTy47JsPc/sJ7L3f8jYzV
NOfNtlrK4pZX5Us/RcjtTpQdTSsk2oAbelu8cTU349ecKvkZuP0ZXq97dIdR7eewuYW4lnyhtP2B
tvLWb8HrBHN3HYXvbechEWiXAHzLcGE0Fmn72OiJ0tzyz3Ek6ES61sHHXoB2xo9qIQyGDePvUdlx
9YNqn+FWbRasgE1DwuQw+8DPurTk/IGoZ/kfkTkmt144XzXFgP0QFu8Fs4bXvnBPtts7ZL7MU6cI
sbF5KngS0P3BNA8A/7C0UHYE3ZIhbXC1g5+2tEM+ipw0ge1yEHeXV79jGHmI1JdPuhWcRFweLLHA
7cjyZtUG/P2jhUxWqZaH78A7yYGFcuEwqrVxLJf+TURttILhQtQxgecPeLglh+9/zLN5Q7BW29np
fskYlIIfjbQr4vDTFxVCwpiBhCWENz5nKQRg6ijhhoJ3z5bnuNMSUkhhgtB90jRvQFg8fkk2N00W
1kjgUnCRtyqzszVwHfDAwvs00SxZjlZvkW0+vKoiQ9+G68mVb0BwHobQ/PzAOPLfsc4VMk/ayh/J
bD7CFjZfsPT8q2mdf2a9cIH3k4V59uyRXrNs9WqgC66CGS6cIF9MEGD29krmw5qo4S6a2zeia+xR
1CEB1BaBI8nvAUrkPlnlBCs3nq2iF4Q7dadFelqa8I+q4nci96uhmA9T7f5Gt3iZWz7FfEQdssCF
CYJo0muBvPbgVx7fv6Ab8uLWIghXjfvgJPApq/TNieOLzTh2NEyb2Ap/DgkPTmukry2L6L10iRRg
1eI/RfvBxk7Rf0kIQyZtVv6cQdWcXOB0tOQeDd8aswj4om1YJwy54O6YTwiuXbMgpYIv3PkOiFnR
5y+ZzzvKFFx3TRk+ofKdlqD3CZe16ECLBDI/8t1FiWHz/YdkmoV/VJ7uDMl8cdgCgdM5k5kNq707
1MUNdWRDFdhDc43g/nlkxUODjFysEAL6jmJ1Z6EB/Gphzx+I9zHBooYNrax/ZpgusSx/8JE6VbDB
uBFy6FMpt+qOpQpWVvJVVE76fsXJJuEFYCT3M2nIiCbuhHaMJ7NpWrpKLpw+t+Qdh3XbbkPupSSq
YKfINmc7Tb7w246HYckP2RQuT9PsMC/W1se2NY+ES5uzYoMM/mRBGz6K1A0p3MOvDacNSWXjQhTc
XVspTkfQj/2aAd0QIb/fiKp9X1LOhGAS7lkDzkDkz2yzEXYp2HrOo2DmnDHNsLjbaWuyjEcxPisv
9tyVF8YkBQPiARl0yysuuQvVRUhemTbjndKMPhmRqJbnuCaiY2Oa8X2zbAzeMhDCgSMpMhpILjwU
Ap68oJQ51/jBwXFL51TqGF5aYpnwsKok/I5M5Bl/rhytpMwVPNn+yS/TcN9NdGCIWMmb4qRzZOUU
PBAxwqpGbC5igsGyjrL7949J1Pld9dPPtFTRxvSGP33TkHamubqrCyVvA4Y/HDiHtIgUqJgCAwms
0F5YzxUkskuFuXihFf4a2p441pY/nIAevRRm9lYrhg5GyRIpz5sBTopzrLIhe3LNfxJTdfumxRNk
AojArTs9Icy/pcnQX+Ou0SWr5V4my0RYeGc+JbA+NmXYx1tzifQYS+XqCchgU3Cqb1c2MEQgdrLd
Od85T3BKjPa9Bc0wwqzjqtsnEvetDB5R6DDWF6uFS5eVEl/3xjOhohRAAFBpj9bOlWMIkTiTjrRR
Wj/UEMR38tcdYTZEJqcKH8kYLZfFSiipS54y4GM2gaO6cxRIPgqxvDnR0m7yARmF2ShKxdSVzklh
qIMDPRpn+yGG+KAo1P6xR65dQqUEn4vUYG3XGrnX+3+riHRwFsgfLNvxz2r9dAspPjuTwFp2GE3q
gIbVHDHQSDIpXrzcqrJNJOj+G8GihUrDPvJtcmL9jLxvona2Z3CvCMInnrnzOV2WejUY5XzI+Jqz
1LAil5LcitrlOzUW0E7afD+G7bAjKKmIsy0tTOQKoooRg+YOlqcoF85TnHbxeVQ5a4tTazJRHIeH
kBDXeumm4uaFy1Hhoa+dLFcGzEzZX/ggXtzBgWe4ZO1RrxEBB0J4EH4K+osc/R4FvdtlCZF8C77M
tk7LGiwwRXrOr4KkNTXZwaJ4P8WEfZipqCh9LtNuQsgG4UqhGFbRjkrgdEDMJaTBqveUeDOMI2Im
lU2qjcR1+hwJYBQ6KG8nhqKyRRRC6h/f/0l0Ijw29Q4xoyP+zO2OH1VwsMm8Elotv7g7S1IxoED6
wGxvOIY0W1zzUMPlYy3R91cCK+rkQGDhdzxMYvBP08ihpJlzf1MVZX+BY/GWk19YZVYJOVXO9PUN
DFgrLwUzlG9sDEjWV8C1Fj1NSpcO4xZjiVBbnDkP+mNPM/3MC1UTtYkm77MOon+8jBBrnTUDutm8
MaeabAgKtB55UscinH/33Cfa0s8vhZGVQHirbpeYwbgpS+tzzOdfDAiaV0HMkp1tADNudg9HTcqa
nXibMBl9zRj24phWH+pU5hjpoNsY+UmBWizpdXmMXum+WhlB/imtmu00mo8sDzkXpdSOQsEfLYgZ
JR+uwmfWq2+b5kB/NeRKItWZSZAPPvoDxZmz0j/qzjFO3/8nLZMr55z45LGASxaCrHkOjwINg6pc
p5OBQmXwpsUQ2KfvUtO/V+j+3Wrqvrfm/vtK3f8ouf1fbMu5hIMZ3/j/b+RdfzM3wjaeav9HX+7f
/71/b42Y/wpZxaPf5tJVEV74X305+1++y2yIF7gh5+nAoqv2776cbf/LpEPsicD1HScQofVffTnv
X77leSH2rW37jiX+V3MjrvfdiPvvM+6+K7gvWo7jCK7wbvD/zI3Y/SzA+LJl4c/kElnBCU9K/xj5
MvvPH12W5Zz63T0R0fyYN+opFjBv/VT9SCceGISFMzIYqyJKxDPUHYs1hgaOY2Bdba/eiowSqp/V
ODleR2sVKh/wv/7BC2CtwYQWJPcBGCz6WljrC2Khr4okFY8AV/9E+hLZ6OukPbp8BG2fw6dX/IKl
9tTJxTsptzf3CffRSl9MAQFV5N6WT4+C2rnJeoAcAOcStzwtgg+lpa+4Sl92Q33tRWV9qwq3u7eN
uY0xziJLLSd2LsaLM4RvBDLEEY4gF+nYRZXrG+6PVQ0WvXxf9LXb1hdwKgTg7PSlPCgnsWvchBin
YoWCPOdwdcDfVm2Q7jKNmM1dY2G1qLkrfekf9PV/QgcotCDgammgoNSjpQJPiwYBiM0eEUFHZ1Bg
QXEgLxhaaBi15NAbfwoUiFpLEc23KCE3cGT666LlilqrF98/CCSmwP2QNQwtcJDztHf0zL5KLX5g
FmsNEkHE8/Qgg/4KKCntk6AE6YN+ElGq3KeeC/lPiyuZlllC+jeXJfEHClZ9dOuxSNcSXSbTAk2p
pZoJzab4Fm+0jGNrQWcggHeNHSJIMPnYkgmbveWPxfuo6AY4UCAslb5M7nDH94C5wJ3sZ5T1z0pW
1UcfAxMrsJ2cvlowRgUMiXkUu8U0m6dGi1GjlqWEFqh4X70pLVn1WryKtIxloWdxpxm1vJVpoUtY
Gi3fL9so5sZXuTgGhTt/hVy3xsp7Mh2rvk429xd/dGBLmPsGTQ087ULygFwnuYi16oC81eDikeE8
wwuuoEWCwy8aTZzRiLZfXDX/9EUpziLzHp40YLxqja9yCpo4ff4e+ZzGU0fecbXghvT9tE9wlp5r
vrZXTm82f0al7y/9lybosCHZ2ySlguycLyNiY2H0+6n2bl1d9QzNcG6atDhpa5ky1IJlx3sTEGp1
NNEyRy1qSi1vzlroVFryjEfEzwAVVMGTmP0pOJv6R7tgvUFQqNkmSTaBllG5vIY09+IKS4c5izkI
nhItuzL5i+mupdgCTTbX4qxCpZVaruWNxGdGS7gQHKo991EOIxz9fHTeQQu+CcpvqSXgUovBAaqw
0vIw9BbuvFySLt7sDzv+w72doOaLKQiOY8npwbdYIrbM0qA3eIPnptk3s/opxuAv5DEqAkjVgRat
u89SS9iDFrN7LWt7qjZXbTaTRLWnowe3DVN+/HB4dKwoJ/Lo+JbI0cp9LZp3qOf5EI+3yacAX1OY
s6pGfM5pdLXD2zAL66c1M9zRazUeqyffVVqhL7RW72nVfkC+X7SOz7xcuqYUJOmYovLzZZHgGzJt
aOEAKO0FcLKSpA+jlcFo8ymZem9rVAUirnYR1LehYGhvYdEuQ6H9Bks7D1S98j2zocaGCtKOE0Ky
90YQGEbtGZcO82Kut4v2MpR2NSrtb4Ta6ZDa8xitOwOM7tVn3nIMeY9VOW5vUyZfuelfLcPGhRC+
wg0EVYKpIjFXUEwZatF+y4LxMmPALAQH2Z0BiQrITREBsQVjlKkMDsAgHzUmTqjdnFD7Oql8Nmer
2ld++WT748Unk8Gb28Eelmx7msRwjPYyabfI0/tRic6zxKzDWVhcFhbyetIuU+EdhHadHOwna+le
lfajUowpv8VdgzRibUqyDW3QbWyCBHhi3rXH1rK1v2Vrp2vC8kqxvkYsMEd7YXZ/7rQ31mCSzdot
c7DNKMV8WtpHg0b7FRCZtWNCOMOw/J1TPYuN90YxGRnAydel9uVCDGHgfd696Ip/ZMoCNw4eKivX
dEy9GXOv1iYfZp8f5tWaKXNnxVOJhPN0GFjzpLiZ1msGVXELiz9YPbx4kQ0mOLZ2FsYi+fjskmE1
jliO6tt7JJSIBjydRusmUxKzBTZlgF3pat/SSPy/lnYyqVulqxfGK0Ptcqba7yTqvhPaAQU9hRcK
n/c8th6zWDU7MqmAURoyn8A3w2rOMPXaOUpovi5/ByLSq1R7rqP8lKKE/kYpaNfzIiYNh1Mbo1Zq
x5b9Frxb8GtYuSOW7hT4z3XIPWBC2c7ay4D1W2gPOMIMHrUrXGIP59onpjm75j34REGQeJcCLEg0
47Wvl4cTQvgMG2amM8Cc2M8+NvSCHd1oXzrWDnWOVd1jWRNB9cDGsnOh3Wxf+9pzxYZpzWeDlH7q
rOcBnd0h7blpCC0+xxH+1+gO3SGDPUesxH0rJ1os2kv3MdUd7a4n2mcnFHl0W+GicGa/AkklYnSl
sYu1Px9rp37Qnv1ITVF7+GAy+7OJrV/0v5gPlvdc+/0hxn+lEwCDzgL4thGSRW83VDbTfWq3Bbnz
JTrzJfar0mmC8D+DBTpjYOi0QUbsoNb5A6WTCESEfhg6m+DqlEKl8woVwYWIAIPUSQZtmfLNT7pB
6pxDLkEiGEkJK8aiKMC77pDrXERBQIISjMJnIjNhTqdSZyh67zHpTEWh0xVmFFtr4WCoTM3oXhqn
/LQH8ZP4OKkMa+pee/FRTwlbHomcaKqQ4Rh0mmMcnXKfmseE+cbfSwAes0J3OmVO8NvsIZGG8JCt
Xp8jPWN8wCYlydU5H4NOkczESSCDUJ/QCZNIZ00SnTpJdf7E5ia1y/MgZdXKQTONiOfF6QjP2ONt
m4qaRLEfIOuTawl0wiWj/J+QeEl19oU3BkEYg5LoR0c0hrvgrdZZGTWRrp4Qs0TEdhEpBbn3idak
OmPDpilCSGmIbe4qejmUfeKypCpXzILyRn/zOje9M1hL/IBD00mVJotsUNh9jwxv6bR3gf+KzJ2e
bf7k5zDaxehKmFMTV9wi1M8Z4quxM6SbQSjonEAF9zRL352JBYHJJmpktM2DQNSOr1RvC1OSSKVd
JusuYMCK12eCLZXSwI+gQpvxE7AMc+8Ff3zVQApnPPhiOt1wDIk/LToHVRKIgt2eH620C3elFW9K
QuHbtLPbO37Tof5OVOlsVahDVrm1VwPoF8elQ0zOj3A9oZuXiKZLzhHVTgviZ54Se7MGB0p/EQ5X
bP4IQXqSeI0u9dDdvHGu0R5mk88YwQzoVuu6dEiHmVp3COMT24ViXTPfQP7DDzeIuAgHTdoRqwvb
k6sPIpk0PR6QJNFanUkjJ9zz+TQk5EOCvksrDthVWiyrX7GZ3r2Zt1feZN1znMNzSHX2LdUpuEWv
d7e8Lht65wM4Ufk8f6fmdH4ODA3EkfF1HPmtK9gLGM3EVsbgUfs/8M2bU8gv1ehUXkE8bywNcnq5
x6qb7zxGneHrdZpv0bm+UCf8Kp31I1byHiyK9F9d14+qKeo1ySm5a8JQbobUvqDQFQ7vPNSqe29y
4IkTlp+SKdwu0jgKwsQP9nlmuuc0yclCX0PY2s+Twv/KmrvTQNHs6q9WEaadcMLW8RvXJec2Tgwe
Umu8zjEncafKCarHcb+2245wIJytrdnE8yvxV1wIk6UKat1uWU3b2esNWPxNdg6irNxwlSD+xbtq
ihlEKFsuc6AbfcCkoPvCUfyglEcFtfCAQ2Y1pH88w/0UYLgQ96iluA8GvoaR7zJG6MY5oe3ujMfy
L8BUY0XMhn/xYKAGmdlr2sF/DffvYuIrDFM+3ztR/4mTDxMCuYp4MbwEgnrUT2R6bed9sMJXYhT2
PuP1eY5Qc+oIzHDA0dyjF9IjMGdG/qKM8R3hndRlxIbemFHXzgIFDr08N4j8+7DY80KyT5JbT4jt
X5nvffoupJM5DX42Dk9f3j/zIcnBCAvSvaElWZtbjC3h0FtqV8ONkY+EWhl0OpDr5aEnk76ltuLe
HCVmZhORhW05PvnFIig8/Fze1RRnuIezvwGeACE3U8dIFO617c1rmEBfrAb6ODgW3oaPOb9u6V9Y
OPjhqbG8wqA/WVMGR0UlehEpifZmQi+zEeFbNTbOkwSNOnPR3A59yGE0kRy2Jg+KpOX/Nrn9333F
8RL8JBEmAjoDqvlTLNN07cHOHn0HT0dCzOjqGzUSBDRZMAOh35O9Co9tF1cHP2Zagck3RHBg1dlA
jh1P6GpnTggBs1wBujQOFTeyLQDQgYRGb+9cusiKOG2TO8V5sL29T8sIpziQj65ayBU2yxHoxr4s
9F/RL6kUUSH3YcoQH0bBdEJqcmP54g2L81x4gDB51DCgNcrwPnkDpT2YsPsmaIwbzM1zBqfgILQD
kbTkwUh55VswO3S1oGTjLnQlqTzjJt2GDC/MbtjcgUeGjSdJ/MrbsrxxYR54wnIvxKCFHxs5JxbC
CYzZfbGl78oz307CY+i4P8HSW1S9Ezqr5bjlOzk+jh4dsyYJySz6H15QLSe+7dYFN1wmpwLbGX8z
QMLoqR0VB3Ou3/m3nS5shoQrs1GPCvVw5SWBSVCUOA1n8mrXuUu7rzpRXKbSt+gtqfxQwZrLeqq4
qOjVyxjzqHfsgiBLnWRXS0jvIC31ZU8Lt1QuG743gPsb7bMPQu/IMBeebhicBp+VpqazCK7Bow3J
8Pr8vrVoLoxzlhunTS7QUpN9OSPiWHO+Z+8zXyexcxxSJkr6zzASL1kRXUxeuFVvBV/4AAzAJ+PT
ws1yKYCCgBmlPZnEuypq6XIOhxlTaSNp9hcRuBHDZ06kc7h2uOBzHILhFRVdtrqDR09wV3A5J0nK
6HcQwVMHcwLodBcwxucFPrg3S7sT8iSLodty0cW4HH4KAmEYS8uhGl7i0jv5nN+LkEfLWImfs55t
a5L4j8GWBJMiEXIAyDPU6+N/kHRezZEi6xb9RUQAiX0tKG9lWu6FkNTTkHhPwq+/i3PPg2ImJk53
iYLkM3uvrSiyjxOg8t7oQq3Q/ePQ9fvEVFgrKyx1uAED25z/M7wEEa1MysACyUc8INMhJyMnzBTp
viVoYlNM8iapLsPFEuykpMPcX/9yY0JGDKneWPXvdWeRWyIJNDy1G0YULxH6rEC21o+n6qexD8el
/mgMgDsdGZzjOP4x51WiY4as0+iPcu2sNfU/7N+7OM1E2C09tF89uRp6UuyjUvzTkv7OKncDHItz
f1j3FvwfXIGPw4xAM6NkiLcuCRtn07b2WVfHR0vrriobvQPamp+KVCMgHW50y1arQ12yoSFUYyXg
dEzeORMCa7TZfs4cNsPADtfGIsCcMP8s84x0jLTEYKSaAa7n0p1Ig4zoepAkZHfRVzeD+Lhrauv3
LvaRA+KNhD9f+6FRFdkNxQyO9zy9reQRFE2Ag8+gCvAH48Q/u7qyd6xYbPDxWUm/2fzn6Hj1NBZh
d70BXKt9Crcg3MqVF4TTLw0ZXGA5TPTMXusGYqIEqgkZOvpkxSBVQS6BoA4uPfCtXaEBZ3LnM9ko
wz2jcR/SSGPOBjW8NxAXFNlsbY3CXw0wFSfhIJ+Zjn6LLC8vfaSj/iY6LazwWtH3AxTCsQF1PyKZ
bJAPatyzi17yU3lxGngTuXu8nAh2kFXyDGfRIe6u7l95kaCzy5utZzjzfmBGdCKXOPQHNBCD5PKD
5nmVvdjVneV+xH3ybLbac2LSivcp+PLWGWRolLAuI+MzzV11pRfYmA4n4OJxYWxtBACSHZql3fH5
QOvISA/Kmgw7BY8G+DDH7Ez/QwFYdGHbw8Ich6LdDKdxiT871IXYJsAP+InDq6hidw5t5p6YtR2a
dv8Ty/oRtWjYHGKauuUvjMGa4h3rJNjZd6NLfkebnQwWg8/MZowbewLSYeyTAgSyni3J1lNWfeD7
qMPG7XyKqboLytmKX4pI+ygiwINshj/s0X5uNKQd5ZSWB0/c7ckqbm3XLxg6NWZLjeDN0BVBxXv7
mXwYSBjxljtpNwKU37Vl9VTUtnOXXkeWmxNUOpFBnnCeEt3BI2ODE+M2JV3A8c5jS33vJQ0kB0x5
ed/G2zHJXxuPAmvR0XRp3Y+5JjTCh9m0oEteB8CY2zJDYTVJ6+7Orv6QSXdoiz7Zu2zJNv3Eyiqz
z5A6jGAqrV3mVGPAiYvVynPOHnTWwXmX+Hh4sy5it0RkrZAgQfK1be9cIS5Gq3/z6JXbCMYNFF0N
7vjqal7kRgPKfmc3XnIu7R1CJVEddpRw+MnbGfegKRBNVrSv0KaMvcTJ2lrVayLnGN0+oLa4nC5j
Q2FnV3l54PbmUKUKRAZDpGffGmo3DdjcCs/Ldobt/ANeM+/6Pv9Sce0ds5nk8ciMGKp5/oF8Ard1
b23coo2rSMls4qg+YSBGh9kqjFtynsM5Cu256m9FvYC/8d2PviWwwrGyd6p3fOi5hrQx3cRS/3XT
GP6exVxQcF1j6mBphmUSkWALSz6sAF5h681IX50qojaBkFoCp5XBnCeyT269XMasN9DY+/NOg1uv
ipUwDPw9hyq0jytzLZx3kV3/URoGUjlDXa+QPxNvNr4kY2TvGvOpHBE2MbLb4NtKsSE1mDCkywQR
KzJypGMxgFQYAOp2U8whiDprQ1eMNDxmmJ00mOaZyjCpeOOdAGDMgLDWJvbzLFNWnguTab9uGOOj
gxkGHhx2lRt6cvDqAnVJ/9NGqThr9vCHBrwK1xQrNUB0SjE/zyXcmPrRoh8+gKVH2SW37CSGPXof
K+i4R0oywGct57jpkT5dOdgUJCFuDQ18AUW9e4oz45/jJpgFYyxbaURgZWMOTO2lhrprHt/pj7Sd
N1r/WUTZBF3q/y3mtj1TFzrwepALwYful84JxgJNpZGAERnVI28UTpnFw9gMaZYcDtbevcOp6zO4
Sr2dYZFWZTCmmwfny3KqbOc6f5VlH+alfmst41jHrKOKoT7jgUQaNTL8xcKoAzyY69XMg7AFPB14
wEIhpesblDn5vsunS9TzqeJJ/279hLUqKnOnn6tg0vLXbIqM0NGSg1y87iCpq3AcwhWLqjMj2t/W
oMrPcZoMXYqHd9ylFjhXw872KaugZwzQga0tfDny4ZKZspTywhbk4Q6Iek1KGW6J6l8jl3JrZcwp
eJ986Colj5pLj6ADrX18FxO+G9UZ12wNRwRil4W8a7+SbjQPo2DlVhncCS2hyBsg+zAKRuPSuLVc
1T/9Se/zK1HI6O2bVVmm0Pjzoq4053kqxvlYRz9qRrDM4eOCBDnqBN9QQM+buYgYWOeOecYvfqOL
w8Ri7bpHrHUuaaXkANWufW2MitG91VJzpdVBobHBPIMZLbKPrTRx0vIF7zBhhrMlXID65jVqk49B
FsgUk0zsS+FsDN0zQjfW3so4gd+n8jVhuzl0pv0e1flnX9X/DJLHdppFbLrNLrHkDeWCpKmy5Zft
U8v0QkNbFbtgPbTo4b9gg/i3zgNeIbwzXJTGRcbMQxeMTA6crHSMX2rhz7fW6Ej8JrCN+clQhPrI
jHtA00mcib8XpGPTWEFl05wGR3iRfzawCveKZdc+6ZaP0nCKUzJWzx0VIVyiAsF/4R954p8n2bPl
B3llNEBLFjiRu9J26y0WZhUYBKOgx5UgO4qIMZ63cMwOFhrutHvLLJZYJDauZIap7qITL/02jAUu
6aRc6Z7rlq3XlvVPx5YS0Uf2BkR7a3CHbe3Y87Ytki1l6riTss1IQCifR5hO58YlLVFibm61SQsr
lPAbR+sEKWm6PKTF/GDoEQET17JDjdaG4fzyp+l1TjMivTzELTtB+sm7hjs+ICDQPcg6dcPEjdBl
MFD2gNocC6dbztxGq3WEPSBC1XBQYroXYsZrLstlo6yJmL9sRIxblf9VRBKEeud01y7vv3tC8sai
s/azsq1HgbHrLtoWab8iiwakNaVLb1ybyMkOZMz8mfVrKbrkB6C4SgoNXEfevKoWpF/vfjhtjVQF
1VfcZpz1UZGdeSL0Y6fZrHFRzHgqdsIMRLvvLOkBBz3eUy/LD6x92BKui4zWqA548eHx2Qt+Z9vb
ag3fnk8YRZp/gZu8xkw6MlqzXeqztS2cBnGPex1MEaPblLD6F/ToaYxcaeiO42CI0/9+dLWP1QcX
kC1t/D0GuwBeIOluNtP0LmiNW9awcF9iBDCdtaXKOg1+iXhTpvWTRWhmrgDH1FmCwBSwW2h7XIJe
Y8WVrcf0nGnMypLGDFvZ/Cuz2HtocEh2KFzEIbVS72iQ8HNIfDaqbHn202KKOyqb5xGtXsAovCAy
AWDnyFiPp5GSoTdGi4ZIe/KWqj+mln8qyELcZL1f7Q0/J9jO7I1L1cTvqAnkf7OirWaqu4kHszm2
zOrRcipjuwzqxFENYVIHSlIsC3PsmrTIuimurmHIa52WW+UDcucMQLOcwxWgXkixuj95JjQVs3f+
M3vV77wczpITgzmLEme5Wln9DOeQWXs1ICzWiRjJ5U2VJhNoR7v0cGIXa3om3HtfA7DetGtDZNaR
trObwb36LbWBkcJ4r0x56s36h1NUnD1MoW2c+qAoGH9nlWJ8DprdKqT+hCSNv8TdF+Synzst1yFH
DOxucIVdEpkNL47FWz9q777n0F6jBw8Ed931fz8iCxk4e5Rg1ASKRFOf7qXVboSjD9fJzDQ4kSMJ
mcwW4iblEgwkSE4u7Xrlqo8mc7RDIlxqJavjlQkISeTVFd36SWoMqKKoo6kRLMzW0S7EMX8/x9bN
rwudW43HpNYr9PNljIZMY2rLg016Y6IBaNBu3CvDq9PaJ4vWgr7WuJvJNF7bqv3RO7Gz57Z/KWAX
hZ6V+tvWNx8S0i0PG9P9Shr6jpbE/EAcEZSLuUd0Mb67qZCYYwym5HBwz6RsRNuUrGeoul6y6xIC
HMmpJayRO/NsGW4Dc8r6nhHPabX5Jdj6bEpP/maRWFtthhhwLXrTJ44dw0lslrfMXTMLJ5650XU/
ReE84W/OA+ZHHz30tCmvEM+6d0lYIhFxzF4qDp+RxAwyfr1zO3bfNLyukz8BXHuPSWZlW74xLMhf
lOEL9kRaZQ+0OkaR+yjE29wZ2J4zEkKLCcg6qMo1yiEjZLR64K3k1ap4gZTOtI1r9npj8uyQ5rGX
ec+fjjaXeiwmIDKzkp2LrQhXosNSZwCvMTCKTMs8pSUERLWkxLmQuqdlhrk1UVEHMWtKM/OdXcGZ
vC3hn3qV/MsoOO2tV2us33yDXsFJ+r9uGb1YjHP3WmR8VLntYbInuDMpYaUY33Xfq5OglyT5Bgv2
urlVnbb1OvuvSvCjIeJza/2jUdOPaWfnqO8SXEIOrN0fz/njoqDfjUCeRFEiKpgpN8g75dzWsDgt
oISX+rPBBsNODEV/hS9DZ8+pHDr5RmPxXRrnXEWM7WzyDdGSrPPYQ2/3lzmVQTFxA3gzghK3CRYu
Ke/5MO952USEwhaT2rru8rrUpEUbsX5lbK2YBAJK4sWaX7NU/1OZGvmeWO+huEFXRnkp04crWcJW
Po5AryyRHDU11354Z80ht02pPy9EmOhI6nB3xSfDrt+9Ylr2Q4zdX6U9U/GOnF6oKYxLhyPU/ocU
NQDjLn9D+5EwlHtl30WChPtkNUzlYzTim25+MWNo37Jn+JlK4ws79uukJ2fLf15oKRrHYNjEm3Mh
k+qWUO8CnQJc/RnlNIp9RVJf19PdLRPe1smMm/V02enkwWyWBp/VMvZYyrW1cqxXU65f3IqBU0uf
6eYJbghmK3rtxG+eDrgeMqSTCad43Bl/UstELJP4O2gaP1G5EvKEbQdDa77igRm4/jHwTKMmo8Zi
+07PGfR6gbqrTbcaXxm7XRuTMZbGIHbQrEee+2gXTjxlCEBJytnNmDx5hubX0jffUtMkjDhml28W
IKAm0c47Ynl/BiKV9zF3EunR1WZrCnHiYfN3aTyzRyY0ZbP41rckBGDtmpG9X7NsYQ7NArruSV+C
1M3w5kOP4XQSFEX3SSKLZaMkzVDHUs4PX651txJ6pyRVzSZhuRRoZSP38TDLra9Ax81R/eGiFoNU
AADbUv9q8lCZvJT83a4gqiF7eHo8oUeHeJg7v2iibx3ZBAFByvdhcK6ZvcvG77or/iBIe7f1zLlw
02jzb5YSTWbDCA1aO/uxTOUQ8j7sM629E+Aa4ygpbotPN+C8Rw0ysbjmK0vi7kPOrH+MGUVPFCVI
0ktiq+O3ubBvJWqtoImVFupNdoaFbodWvRo90NpClVRhnXOU6eNrb1SB+7wUNJSNB0tuTAKvpAIk
cjpRzhExxgVjzcuMcWQb5ctRLhb5fp4NErgi9Fv6HoV/CzCNygRVVXPuFoSpegY5FjlUMLn1Pm8i
LKmobxLAxoQJV/+lo7F1FxgD1cR62eT2tZHMhmokxdaeJhRRJu/LBI5F0yDtofmZ2A3jlYaiC0K1
ecojixWb1cCQK0SQT2V8yZEIgdqlGxnbXAeXiHRaWhpQT7wVW2wK2RbBgPWeIPOb8EcgwnxBz3Vd
6tw6EB1RkTZo+1hwny3TmN4aJ5PsdHrv2rEjVdjOKbfwfeSRcVDUSrrdcwPDNWFNuv7Qu8T8/38i
XkSbYjrtvgQKj2DcG2YX2y3VlwGkLPQBVF49gcGTz4ifCyiszMULjjTxsGRqPeyOFRT7poZIkWvG
emuPRUAxnBDmpWZ6CmXPeFYToqR2KSa8O5Rdo2PL0CTRz5fOj7ka+1FfXHUuYTBNFS2ZYEKSbGvD
fKJP29Yk6DFqs25pszxJd7q4bZtuUG436Fucw+SOTCLmfktcjROa1ao8JAsZfhyJzKa4uDjbF7qj
AMFDC1icJXWBZUBEYt6WaWRf7P2QVyd0U1vXiOe9OzF2H9tlwH1nmrCKWlx29tmuOco6lzSywTx1
RK1XZYksMLDc6R6hDFeEYr8bGfnLMRzDfBl+C6Mk6CBmi+ADRk2H6sBaKAOwDzvcm7nbGwkr1BkK
47EkLHbZmh/azmqPPnWmWxaSXUVhrmNSXt5VeWZkop/yqhlvqPSRjjcNxCTZTDD+0mbnLeLkj8K/
CX1Y71N95AE9Q4RVKAVSMEwmVNwkF95Zw+oLPwOSHKh9NzDNWeByLpkEIoKccdRuO6UBZp6BNhIG
sRzUiJlVT7Ojx7uusl1QfE4jL77PZIwnOjpo+vDtmO2hQy14NwbAC9liXFtX6LvRNvaj1zKotmfJ
jgPJEpkvx9bxqY1BPmhZNxwAT5on7rL2FI+8k1R9yWJGL/b4EGxQ7nlWE7/C5ABsCvxAmiyBrhUH
AsgOQeqVu0Zf1rd6JUQtrnuZ+a3/SOZAQujd3tRdP1jgETDKQwCjU97JdzBJ/s3hGeakd3LgLybL
PERBteUlj1EYnyWooR3LvpcEQfqttqA3GxF9Qy8KImmATplcB7In+1PSGEVIoqR3I7wTsk7chEBj
Gx5TYpxaBdQFfQ0UGHdXWB1PFKRIakS5G2VUEsVqSk5jzTh61eSefS9BHRQ9WUgbXqreffdyVZ9M
p7wi/+9eK+CxZ+Eu79Y8cGqgcNwOxsIILerlLSlYnsUJJM2B6hIeGy66xfEPSvi/uq2LPzgn7/4o
2x/ZsSxM9dBzhRWYKrWuPVqUUCOrKYR7Em/hRH3OvMlETgPPVHzB9czC+SMTWbXTCbxPyrkKqyHi
ZazY9lD//HNb5pReEj96UXLCyuHRYUlitD/pe+QXUdiVrFasFrR5BYZFqCTDGjrQY7lkSlqlB+Gf
1XymADf2wMdRqA8BFjSgMJOmP7cxtABS2AetCMaRrX7lMSCUc3Kx0nneC+MERtvZ1Np8yspebVl2
zweLFoug1IfsJMorYe1qbTwslc/cmfpwkrhytf3oGI94xsSC6a0ngnO8Vv74NlmpFUxmOAJFDppc
/uPwASPQ5d+JI/SzCaerTvnIwHM6VKQNgypvjVQt8u82tX/bTnm4hg7epL8JIw+hD1mH2kodcqqL
M6Kz8nPbWXH6zqPrbPLv3B6yL29qdqrmtyD013yxV4a4SWgWUlLdDICYRg/cq+C6TU5TYjDIEufx
HSKRUIEM05EK4jW2zQzZykAOK8GYUMPKihYr7/YpzIYNkP/qOcs/DPmmMfJM2K08m3r7EwO8DuZF
ONz6FvGp3rhVjuVsKSBwopUWMmqnYfZRYJvp5kTs1PrWIkKCGqanTkyZFNJElfVlGFz69qojSRCR
WSAQAWXgSW42mnmRDPOpjZd9OwKs6GG8HJEk4QXG/1EN01Np1w89y5IzGzEtG+7xMiTPdtFlaG3x
0sy+h+JPspdYrNu68br975+8loOAHjUNFFsVwyJAj8XYF2JLuRcAvfmGriTJbosFyNScji9eLV5I
2XopRJ1cGE99EgFRnFqcQ0HUNv0+0vJLPEU3UIpbLAEOYgN3vKOgpNVVOLp7E1tj771GmQvoAT0f
O1oG0Z2XuXdi191touh+4yLawQTCjqXn9YMJDV0CioqwtTKqTjfqscFpf9ix22EC8PsAeRkrAmgX
X2arPk9dEi6iDYL5FJFTCitbu+aa/tINxKFE5nwbiQZFKhpp2xhPOosrWV4t0/3IjUU/aja1w1Q2
+17j4ZpL71uu6hs8uO9xNfdn8hL+rRT2fZvk+U0kSJygT1ZhnpnuKV1/TH6W74vYfFlKu7lVc9re
koi8nJFIOn2oMYib2o7zaDvZ5tZvivZhJBGRdnb0Br+qf/gmeZ7lvMhDj0zOrrI/gjHMppjpU4AT
qTCPSp7kNfh8appkZxCFI4fJ25pO+2vb8jDppcYQOflytJGmI2ZfSJnuNa4ZxtL76GZLX0MUNgRV
/8nqjBVQjfAcEZNETMlShc7WTLJzUTAaGEhChoRThaw2JfuD5aVfA2bG1mZe0bobPfKOKtEhnyLa
IttkYJaIu3Dh0Jtj5jVC35Qr60GOM/vSbst9pWWctpBgnkcsit+GYpHGJji3tFuRYX7lIF/CEcww
CodmD/K9PXCuH1QnP1C8L0cs7yq15XsnmKVmeB4DxjyrtzsaPzhycJcufAcE0xLY80Kjlb16CgKP
8JBG9WQSIdtFCdP135oOepkE58Og2eRQJnhxmZqND3r1FxYy6bNFCBkHQHeMsK0yUtP1j6XGXE1q
OcugyfhX6WV5yiLzQ0N0AMI3TWQYp3qy9aWe7QDU+ptWNdvKM3+1mHZeNPP0Sv0qd5JgO4EMK0RX
wbnv0kba2fxgdY4q3yBpoOmxd8xCfcZl9QBePm5s3ZWkwZAGLE0m2BPjdLylG7Laq62pV88k0vJN
cal2S4HsMNWw1RceJ3YzIgt0zMI7gqtBATyIsI7lQB4QgcRtbQT1LAxQKwQ528pdmUxZe5ENd2qc
wuvJKPmrjX8e0wFrm/ubkxK76zj2r4wVuGco9QiuXQVChfU2N9ENZEd0YqDA4W8y3zRwIlhjb6LV
N8uAg+xRrZbtHDHqqowq6+wi+yR96esWFnfhnHgT/k5WdiQJu9j10EQabXa2Xv8x4AA8Op1H3ZrP
R3MCKjzDmGQ1CQ/DnxcWggSG+5r6REjHkZCBeJvI1FJe/d75GrKBgZhD7ctc+q+xbqBcKFwscewW
gRR/LW3yTj77+BxqWMWOe1WxAF98AndS7WT6lhTFrRmvRs4SlT0fMe3IELnnS5ZHbdI+1QadSY4X
Fb7K/MTJNB0zzK5t/91S5W1MLZIc7bEkLgqo9YCYUcXIayfqhiADYTZlevrsMlg39f7VXrBHx7E1
nrkv+1fwuN3WtsxmZ8Cbt/xhnzbaly1YjIjMBbeH08KHxmnDnvB7f1gXUHUgyjE75E51Jv5w1+CH
nRi6b+dGiRD0zMhkgW6tNQkw5lODRgIhkGT5V2Y7PL7TQmjllIS587BQ3hWzhqCgDSK9P7bU1mZ5
YrH5ZlvqtVEjmuqBIWtKBUEWWemJG2vb1zaC4tmMf7PcP2VFij431vH1eOLKCJG/LtK+pIQ0Hun3
rMWOQOCLfujwxgWLmcOGZcHH3r6AKE9Sp1l7zr1d439ZWm11BJ2MyJCmr9u4QxOhgYlqBPPSK7Ct
GTjl20SMxzMBFR+aa0NlvepR7SDJ1k8ZDTWWl3inlOiRZTI89uNdBml1I0x4acOUEKy7aQDgK3fc
ucC90rx6ytMRqbwm2OjN7os39qcK8fTR7aZQG21x6byOaC99mUO6Z/tW4xGTllc/N1hVNx682R+z
w0OXWtY+iWaxX4gLQNtfWnCkEM+aVjvcffRWBVW8Gkp1JNLm1AGevLkId9g3oGXyhBHfVMwmeG6M
czK5/FoCmV5Pz+6ZM62F0l8FbIUjr73iMFpSbgziW6Zh0LatkxyQfnYIWnP95AjrWPgxOiqzCjtH
RJ/w4TdJETZC2YhgtOpVjFA5tNkPXB87fcUK6QqGoruWPguXbDZ+kBhRanbkdQ5i/PRlMmwaN5Yn
zyCltsMj3g/UejlyV8woa6Jt2ahtMb7CHJ7PFUOOY+UU3/FQMH+up0/0T0zUaxK6GiTBG5aYnxLl
1sVvoCmW1shOLo6f/veD75+Pldl/ff4XdFZG+krSH+u0dW5EEBc48bYqj7Uwberl0C+Ueyi9tjQN
8zvhFp+8BnaqqNSbbdsQa9r8POUJraBunfSI0HoTLUiijHvECjFD2HpDEw/Iya7E1TcZkHvLxPo4
9lGVTelpyOPirjGC2PFuPgALW8cMpA4tibRDDRQdyk6iuvzWJMhu69oxoDqrZqYUY81AAmkwfEUn
uXit2qsufvUHnbBeP9VeTHtoQ1uN7X7C3fBwFTemUUHLKGyzOthdhqVtXdWb4FCnjAMCSd+n0dlY
uzuj2TSVPm+kX7kXlWvORfVM7sBKkwo/9cPFAWUWjEr6O386JZj2XG8CAZKLv+NsOtdcN1a8TU7Q
LGRUnSUXA3zNJAc6+yTFoHvq6LsdsRQPk+itsBj7gQS17D6/i8Q54jlzv+GJkdRcr+j6qD86ypbP
RXnNbV3dM+VtCcCIjnk2QMQBV3QpO5cxrL26ObTc5QxhOuBHq+AOou52nG11NkqqBxOxJivmBZ6Z
tpyUkC/egBcfIkux0x3QJEoSfzpaXXcwcrQiohV78sXAjcr+GI/EBnACG9J4NUmj3gODAglXrkyA
PPmPPc8D/ItzzA2XWMF6gWGScsvr6+ZUMVIdBS9joEgm2QfANlDU+al5QVA0Ykl7XWiq+Ta60F6V
ZV3NZfRdB4WO2+oXT/dJf3Pso4Hz7PG/H2jrPh2i7jjyErLZsZUwSeZfpT05h4ZYBZInlhMYjeQu
p+6OPGg+07MzovJ/zaVGCiE6qi99Ls6phVqocoN+zq0nVbNkBtV8zEfvtxh67cTM9a138ZTSoN0t
AXR5sUaFKsnC95/6XyBYzO98+EmsBpJUlL/3uN9Q8/P4mIZffSjkNYkl5i+DPBpPh5Oc2QnLYIu6
ljCIS9Y5iMJ9LJksuu2SobtBhuA2cQp1y73GOq2upKVN85sWg+2WBe2vnveSuPB8l1l81Zqi8k1b
a1+TcRW4trzOVM1r0M0B3CCzuuFhD+T0Ym45wgoqzA5nYDxcE6X/TYYFrWgp6QnKY2+RvFVSMq6Y
LBbMZ+XIe9mhuvCY7BEXL0KRJf1ek4y0LFdbrYX9HidaEajsX58Ye5M0rpCaqdvWnIEVanZBU11D
+4c3nH1bjVsGS6H/q+dxr02vyRQ/ogkNk7N6aMaZd1Odxg+IKtp90uLkquyVc9yn9HrxsMkHnwmo
ndT3VD/YmvPV6paGJdFcr2uyH7z6639TGoRe4zXJmgcqg/kwTYjAWs4kmBryMtbvmt4hU/U94iLs
/jOipoRuUoQ8BeV2GhssbgmOhCy9zI7ynpxI+/QKRsoLVnPszx5va8O00Pl1uGHAue4E4/wro+5X
EbXxiZUcpW9uM/MWkXezasaDlR1GSc92C/h/tcgyRMTJTJRtfRu1JKXgE9tVsVVe46pD3mQWR4Cd
JvqvVj3kxNmDumym882vU+oQHUAexNFQyWqPFKBpojI/1g0rqSYjsi6vp2vnNVHgrLRMVGiPuk45
0tz+pS7GJtCa6GOJkJw1sV1v1sAqLs521FjUkzK3KaPuDaLP35bgHYgfZO2ltLoICdbuA1pT0jmX
rMmMNbIjxSAmnhkMdNvUr7+rKfo3iuljaI+a4b3MCp8IbIuXWCDeoVv7tdHuuooJC5NMMEMZ/730
x+vULYBRx7OB5jq+95pFoLfDwzx5M9KQ5aW6o9qf9r5kO4w6gzdBTBk2CP0zrvkVScHZMEoBuhRB
Xqos1XBdDD4ymlAJEZ6CWsNH5acvBoiu3vbCfvTtbZ4SIDCtDsBiYlLZEp84pSAh1TNx4T/54PxX
pNN77KJDSCR6+l4P6wohGv256xV3qTtMBzzTCMpyTSI1btLioi/G8rdLYoCg+b8obRUCp+pdR+dW
aemN6IyLr7sGp498HiGbbpupnPbA5C6JB3ipqoRPGM0GB0WDGYXC0sI2tV+vgT7ya1XuhJrYcWtk
QZXimV9/jeQfyF94Q+xE2mmcznFJqqWGzNPPo9u0SGfb99RJU5V6oK40F5fJBma54l/qKayKKWM6
1VdHbW62qUnEuhw0QEAs6yrl/p2yNeunXk7asqaHyDX8t3XOpZX+8cnXYYLNVgiwSXla6e9DKhhl
W40eCpemtHXj4gicxGaH3nzAYqr1NRY8JXJARWlDcsfyUTGLiPS1p0uTOuSM7DxY5K7uftfqJTVB
+mGXEnMCWiYmcCom0GbFGQZwZCm764HUnX9WiccWtREZLUXbgDiL70UW/3WsLgryxP7tAVgGsYcN
1Cn4jkZob6WP6m5K5hc9hrxUOuKlb0sEyiugqxr0kE4iwbjvcFT61b3yXos2f7Mld5m5PgWDI/9O
RoTqzERIzKhE8fwwZWQa1TNk4HxMpvSvNctXZLTYXxR224GgrW3W3NnI/RQ2HxaQDUmHPFLMnYK5
s15QBBfHiPi2oC7hAE7Gs9f6+iHrPpl+gGpE1LyRXQaoLEvXfEqDkN5U3+VJeTeV8ZJkmn4QsSLJ
FisFclzjHUAGDuiFhiouu4fGUDfEnou51zPSjRkzgfFs7Z7o061mxRC6VEfbWWO8bLLU9ulEAr5b
Ajl5oSpdP/RGGczxx4zfN/CjdX4zqhWo6u5duYDRLWD8JOQo+xlqPlYrFwaD29oHm9PImVaMF0fA
eIsFFYBI64+Xpr8kavKQlc3Jg9O94Zm8E/r2q0Xlq7t+fRV0zU4N3b13/kVYP7aN8oqth85xRdkH
JXBZv4j485OWoVXESWZl6a4W9nWBoo4llzT2rtRDt3mKVVe/WpNzXciNW/zC/Ur94+hGn5rp6Jem
YfiMOsCHmp1c/4+9M1mOW0mz9KuU3XX7NQCO0ayzFxFAzAySQVKitIFRJIV5nhx4+v7AzKzKLGvL
ql70rjeyVOqKkoKA+z+c8x1R2M5ZZzpWyMZ5rIrTWFQpRRu2wCJL73MQMigBLeIJq34763kd0Bhh
ToEaJ3k8LM3UDijlttoK8sEN0QV00oGAE39cKIocVFs60REFMPCmraLAcnoEiWXjlxluX2z3oDVC
YhhVlHwwSWOJ83sgQaRAsLTrBxdJSG3fStwFW4eByMbsnV2HEiUwNZ6Oui2COWLvxXtS7rDvbBrK
3g07ByQwLfSvwYZaPNVI043kFfku4ZMLfb4W2Y/T7PgjX2WbqXodToBOUyn/6CRFsVozJ1jZ0SLh
DR88RGFh14OxZFsyd6520EFfI6lH4bj03SUl9SuenZPCMuLLhXuWkeF2MDTrgDmx3WpGYWxCuwiR
VyLmKHs8HThRd8rteuoG8Y38o6+InGxvuRYBTUixTnZ5S9gT7ZI2Rd+lpS/svleRCNYeQj7UptG9
LlBZYiJytG+jVx6Q9zDGd7j5pIcyrE6xoccfMRwrRmXRw6Tidz4Kzc84ALfKQ94aQT7aEqhhEmyN
8mN9adpi+KWTHjUuW69ESKyn8yrbDxfGefFjE3FFLg2JPCu/SwHk3y/TALu4klAhmLr2ehvE3tkc
YvtR4+FFsO1tsgowo2WLmZqraVfykMXuO4iL5mdvD/KBcnU3V5ZFJWyhu8JXXNs1qm6s6Xu36vaO
J57xhbChVsklH40fgtH4fqQo3WTQ6VzcXvNYHdGTPE02O+Ih5YWZw6YEOAHd1JPuKdPMb0Pa/xR1
C6IwGXl0mjc3Dl/AyMij1OXbYHkPqhhJEVhf96/HeX2uG4L+toSVk9NGRhhhOfOG3XYXkLyR0kqt
zS3jToxqW6y+3ylBf8RJ8t5q6ceiuNkL/J5++rJ4w906yaSYsrEWDRmL+4U71Br4wSeZDc5j2SFl
ZNZEfQ1yq+NTJ84IT0G0Vc1EXJWLpCsOX8NpAuUGBhj1ovZEPzoAdiPCDmta4A1883slTsymfoiS
+9eM12wXpdZ8oKXclSgOvLH/UYXqVcU4Lpo6/CSiHMOFZNsQ1fyVG/Zvm6Fp9jwmYPXM+3qO5yDF
au8sIeXFhCUJLgT0AJOqdwCOEBlUUFbCY903aPhBX7Mqx3sI5wfb3eyODxP23IZ7qFeoiluSeglS
17aqgBmjNdrzV03AljanH6V1bT2uFXpqijaLL0WaQbx1ejy5qC50V9e2EeObKOc9zIS4QVPnAEAC
3pe22jO8r7aSpLfNYodW4GogTgUIP/AFDLNkjvUgGD/jVpHYMJgRMo15/3UrVzFRn3MLGYNQ6WUp
wz2G03SrV/KZHNI79ECUliRSr5Uv7H/eLY6/qCCmTLMp9hlyW4FutD87N+b7yvFQUOgB4jjNKsVL
hUAnSYoPQtS5BikVx4TDSO+0nxAR9jq6C2+QmPxYhXx9GDIMP2hKv+5lkbYOL7nvAYYJItdgsU2J
VrkQMNgWHjM92cfZKkNWS7sVlno1xHRHIot7W1l1gzWKu8zkPFo67L1rrSs4PuJmRkbFudSm2qut
uOSH2GD3QIdeH5SNPya0IxD/a0dujH146XP9/utnSIngAVDoumBabFt1u6qmskgDp881slXahje8
X5M3TmEzZFuh82eG1vQ8Ox1qm7XOmzNj71mEqTKyRZXpoEi0qp3b1HxTQupYvR5u2VI+TFX0geoa
2EohjkPMRAUmEJcOK2ls8Rmu6ppOWDOvPSa4TTvpp7XCTOfldWk1lgltdZ4oIn0rYtqRlMfGxfWd
SF6Jroqq3WAdU25mNhCc8sjNaPxjopVsPh5zrerwnhN3bmbcIRVCQs0R91mVfwidwwmsPtNQnWWz
wD2GnXNN1IZjvI0447ZfJV6maccetP5GIvb27QqdiCQ1Y2rR68myOLml1lFwQL6HyjTicIAR4Jeg
x83G3euQpaNx2IR8P7Mavwlu+2A0eVN789H1FDAfxKL0q8LvNLqHno6gbKMOZEW/RxDyYVqNs/Ve
7Gh5JZITZ03IQTVH3g27630Me2QYqnmLT3CrDOrsQa5lf8he1TAxkTnfUpBNmcu0gBACyxVPsqFu
Fxali7UySK3MPevYJPuJGhfmU7xFp80YUd54O649SJfAwIzEzXyca4b5KO78DnAEcivE/hSFO61y
Kx+qHgs+z7k1Vk4qF5c5B2PqPVgVExc7PxZZ9jPShxNL59eqppaPJjA+lRXvIpFss1H1X6ejS2wG
XeQDmW1qOzKB91v5oyV6io3WZpxHpqctBblw0w8RYXl2eAtCitqv98vgYGDSQTgiQWFgjDImbMH6
SljUjRsvUy9diq7cdPdx0V/wsvGceAPf5J7PbTS4TJNkWuWEzCTa8VDE9nuXUVkvU/+gTes4icxW
Wovk4+uGbQSfApt3qBLWWlerBk7KuLw7tblVnKGICikPsciZifnkFSN1es3Hi46Qdq/kUIS79cGg
BoQAVvh65LosO9bVBPSCXjG5zlyehq2qOGnGrkBA7wSCpRYhCTzY8IcjOILGDqwvjrbC5Y5YO802
AyjgCYL7SMqhyHTQWkir5LKE/pQlV1ihtFZ98RuSKNbBokbFWYZcaB5OEBcAHRlQZG7PrzUQ+tA0
r41Bed46TrHp2RwtLa9Yxi+Pi0kOkJs8k6OMSWF4BUNxCQe20FM/f5Zefm1rfqM1sjwsInVKedro
G0b0phRXoFq6wCyKnYgB0SC2AhzHGDmoICWZJpF7k812QJtKBvM46uZxeVHJmN8lzl1WFG9WrzEx
L1llosxTz551TUZL200chMEUxW+Ox9OY6ODMyPtMDlaWBTxE7+VC/FGbkRpe4jMrZ94mb7LOQ58/
LSaP1ZjAg+r61P5ry0pAkMUcxkWfPWXXRi0vBWS5zdJwOdfhjKsY5gRUZpiwZNipEOuYJFYKGS62
OjVonY/0w7jHis2tSUfMy/q9sCqGuxBQKUGs8SDITb9GTTwxrP3mWuBvW7Zc2CFpp7U6PvNW/bX+
cFw+d/SP8Sb/3cozp1+G9Bb5f7pRFv9YWecUEsbRpXGP7XY5qhoXECBRFIldLPxca/mp5nR74irI
5Qjdb2gMgEk285PVrvvf2dktS0pqg/OsTXS3RHfxGXY9HKMR3lQjfzdulEGi4GxKjF8A+ni5sPEx
PTsmiQ73sx6eMaB4t5ACy+Tl+bqkGBzwLR3mkqGrw6KYsZSJDAA2tetM753rEPhcadT6mvOJ0OuO
13nNnGo2mRwYhSXCY4RNJJq2VhEmLRPkVdY0VVvtsQS/kPWic44YRtDRdG0Tx1XHpCX9qKhrdJ+6
qT9lJjsJBKIPeMQIPtMalq7cS+1AvpQQxXAe5HzUiIu7j3ROMlRae9W2yZ0Tzpz2Bpe+4xB5ztjN
22qpDm1u4prPe+pywfO+61tGPZPVshJPMVYqBZAeO6UesO7NrgYdYVhp+//P5iz7pJ+f5/rzL3+8
fRTMFHm42uS9/+PfPr9+6fjxlz/4NlvOv2JzPiUZY7z/w2/5G5bT/dMzPBQulsbay7EtsJfTZ9f/
5Q/X/VNDMmZrHtsD3dRs4z+wnO6fMDwh5WgMcgwaN35TVw19/Jc/DOdPtHHS8jTLtGzLlH988VSj
z+qf+Kr/8fN/K4figaFb3/GPMVfo5j9COQ3NtFzHMKRNXJvufkE7399IUYz4z/X/MTpsBMwOS7/F
JHpjdjozTw9V4byk70x6nA0Ix8GXvL2oBgXHbUOt75E3RMY8dVxhHrQyecfspu4t8pRio3rNiRne
hnr6Xo2MrpTG+gb1Iw6axfdi89a70XuCo8pS1bzJHMLQ5UIMYWFXLEBMgtsi9Yin/tYYTQEiqz4b
2MvNqSbjp72LNDfEJ4+CnmkmeFy0OhvhEVI2EH6Ht0drELFRCLHVYVozQ0fTop4SEqXtuOpgnYXN
WNap7qRmwBCqWAw/rJBjZ93aaBe4UkfXPfRlOz/bnDt7sseBJtSqPdmRs8YWYf4dlGE8T6ivkD/p
IYJNQG4kzAybxKmBIsuYiyZP5LFaMrnVYvkjqRGZR6b3XpAleBpl+ax5qK0IsGgvLvP7/VKKH44+
3QnDZMjoOtaRy9bwJfbRY6hVXVD0kpSi0bhvXNc6EJRIFqATncPKfJViGm79lOGKK0LYMXPIxFmH
gmV077PbIuNLtYeolCkpZ+WMf0ghLQiN8oJ3mc7CG34DtH4n/44gH81KUZxzfYkuRaUuip0VSgVf
28nulK2twh2gFQQF+r0dPk2G800rs5KoMipuoEPQxUnoCwiXiHxpQlIc2MZuBQP4UzvlwxP+X3be
aWtA5tCmXdUt71LW7aEncXuT63nuE7FDOq1GpvTEpuCwiL66I79lOEb2aH1MKveudVyYAXmkmK3n
ctjndqR2sWLYLhoz4S4pfohQyJ1X1dZrOfEggftZyD2bKdyiCj91XpeP/IM8rLfYSVHS8xktVZf7
4aJ392SNdM8UNyv0g2iGWGM8GWE0LCstf2rMxvT1CuqLVtriFo2p2tlm2BxlNsxn6gCGPKyH9/OI
2nEYh/Ke5L2n2IpQFtWRerHirgp02Il+Ar2TUkC1l6WGNTQxTeq8MrwlOtIUMySETov0hp2kpp1F
ZNLKlqK5xky+DnI2mqdUQgRsqKh8XNzdJnMVlEAG8mgB6/S74+Z07M743FrMeu1cP0+ipDYr3Ju9
mL+rsF2ZZX16D1my2+b6lO/iuHZfYNr1PnHblZ9i7/FnA0AQzDHsdkXCXMSVt8IeoYI0LG6nlhSK
ouHtrqd+26qw2vbW1F1waf/OWiM+eEBtKWnL3p+IvUfU0jv7JpnEtluAyvVd9oyo/NeMBGwLrYlL
DjvtS6M3LVmvdDS9hhCR41GRtjgS9OQ5wzEJK3IwgHL4Zk/wF6YEaBJtlICJ65l/9L1AQJtowzn0
TMLBx/mX0xBVwACNgWorHujrVUBJjSEcIuBYw2fRC5OM37k3fccVMz0Z59Xs2MyaGjbY5QAwr6OQ
p/JiiI9EYr4gVztoGS7pLIFEhJIu9i3bCB+gxtc7lSeAaMz+spgAvbqWpiKL9Rgd1RhREWNeySHe
BAsrQ583NzqF5sAcuEmdpwpd+o7DiARitC97D5usXxqKdqtss13k9lfBdgkRQ/SjaYAsMA9oNgs7
QzBfrBcnR8ltyn5zDzhc39t1BsO+4GjD5ChJREJJR09NBc/3kuJsqs/jQOjNKAcYup62QKk1f6V1
LbHZVpFvmk3HiJKP0QPqy0TfkzdWr3w5nX7MFC6o8gE9X6d3j3nTnsHFvtml8+lkymPEjwIz60kb
ls507FtBqxkDiazk+AwQJ76KcOmOHu0wxaGmLv9w//7tlvunW83S/vWt5q2//g+3WpcIu5XkvR/a
hHmeSsPUj9PRwDJQ/YyMqeTVT9gF86wFSSnuVS3o/VSbbAbP/VCigJ615nn1PZsvuzLkPidRF3C0
eE8l4F57yS4c/QY4VPueSBa1M3Q6L8LL4cHJFJl+Oj/UWeIdtQH4a08pykMX+mz6Ixoxx9dkdGXl
SoWqFItwLfwtlukeGduPwlzst6kgfs7LYP3jFLZep7o+5y3i/mUZs50xY04am/ZDg9wKtE8oBlPo
WioP4UM2QlIAbbjLGUy+RM6oncJxBES5qHc1YdgxCtUydZcy0GabqXJd3o05r26nSeK8BJQ0gm3M
R7jxYJfSlmzvTpqP1SSUD7eB8FWdGc/Y/14kkfZeORJNN2bs0+rT6CV4JN0lu7mN131Dv4Oqnw3W
DunVK/lx72numVdrlLOfV9AHxwJO5Ixa9NVMZfSLEC7oSE3Caq8fZe/H+pJfo7bM+dR41jJa8a3Z
6tEWrBqP/cTMsbNkCbXUtKExLV+yFGY0UgJ6HSMU6e4U/qCI2DF4Dha8GizHFNDPJEy3o8SN05Ca
tp2U/KlbYRqYkJuJE6QblSp7EyUitaJkVTxoqsCvkxIeIAw2DobjrAa5kbGiRUaLRw43ONCDKIk+
LfIB0Ck+7y1MLnEtWVEEuUiMp9BpKzwWjjzzzOng96zPvAPlwR8zXq20V4dJtwF3O9Uvx62AdTK0
IChWg+zmmC+jbT45U/jaeM4YGI5rn1KPodLUR69953E+9IAOOFkkLQ6rH6xs5GAFlU5TC0yJ+W06
yF0ftSmZLpAk3cSRL5knbEAxCGCYR7AoTpZVVAGjAi0hAC1GT2k3qYsuUPVj4X92HV5fxlIJ39Pp
ha1nis6huLAAYcgsGtQNXAfTei+YQ/XdA5QAWVXBsuHOiCY0nHOYO5dhnY3xkAW6g2Y1c/g29xoS
sfXawSWBwX29ipyQmg2VaX1AU8KMbb2tksH5zc8eHWwA7KeOFncahyDiZW65fEY0MNntqz4CUi05
i11n6c6aiVJEDh0mz9xxfNFCXUwaPXvql7o/ZOuFGq5X69Rr2Cr5N++0NGzO0wRStEmrYue6S3hL
dQZtMoyxWjvtpbHlGhm91L653uUYM9RLtN7vhiiewszCPTItKpgn0MOGKtBHcEMlsZzOM5H2BaGz
WUNud1lETyqCHluvFUWx1hb5WmVElBuOi0AtlVV7GNZaZGij/n6YLeiwQOPgKERhH0Rr6UJt4bE4
o5xJ18KmqiUjsMzWg2ItewAO2q9d7mCwoCYK1+IoWsukbC2Y2rV0akzg4tVaTqFUda+CDcgHrm8s
V/WUrEHU25BieDdWbMFs8kNwcwNyJP2cCxPcw8E0pvdhLeREj1K3XYs72Vr9U9oN5MpSdBNhTDrj
spaDnvQaqF0V0pe5Kh+0NC43ZovKExNdjpWTjTLx6lym8DIoNvHHjj77x2ZnrqVoS03qdmN6rcMU
Bgz1KjaJ30IQkMMLWF7atahN1/JWFBS6koqXIQrjFWrgBXeDT1r3lXQdZHPEioAhziA1m/a3mJk3
WMzkp90n5zTBOJ2oazPoGMYtThAmowcShgh/1l+qlqGobQP8Rm+XHQX2fUJgqNTDtWa3Kd7JPfiR
pfNKgKzbCxEy0/b/SQu+/6yub8Vn9z/X3I1/z9n4X//8U1I4/hbL4b/1b//0k+Cr930cPtv59tkB
M/t7g7n+l//dX/xbB/1fNNf4CGlg/0Xwxe0tfev6+K38x/76b7/rr/214/5pIOfwTBO6kScd6+/t
te39abrSMWxL0017zZ749/Zaan/qukFShmcTV2TI9Zf+3l7LPzXTZOho4UNjIWRZ/zf9Nckb7n8q
RXQUbFQ7BJPh4eVs/k+lSKXVSpQCqjAEOjC3jLTgAoWNHt0RgblnY9M9Q3JE5NpApEoZKMncTK5E
ovVVmT+1a2CbUR+wN6/4nfZNJsZyKgz2uUVk1vQYtMIzq4KASdkpJPWNMRSXe1R5TwUpbI+0i4gq
uCytjyHqx8D2GpjXdWb5DI/nTWh6vyzHCj801vKJYd0nfZFeJjOhzXBZJKSjjQoyWpaDl0Z3aNGN
IDI1cXKWNKjY7/rCszUfvyugkxLXcTSB/HGRLJ85ZViaYOfluNq7hU3LszTNLiSbndWDi46rx2MK
CrK6T8iwoElxWl9IE96ys1S3KWefNMfiuRTlckfI6y8XPt8uNNOEcpdkm3lY2h/iGtt7eOLWHbIJ
dgOxTcksSxylMPHvMQhnWxzlxi+dBIhqpRWRFKS2VesCtXIV9jdQlX5v4TGcmM3fZ64WUlHR1xij
82AJ+ZNFtOVjMqbhJWPqooVseTGg9oeenV6vyuWDgNubHZJbbKpCP1XElsVuQxBdp35Kkq02zDyL
bxj5B6o1tMMlt50FXoEh33QysRg42WSes0T7pfXkbCfYc5H79T8iE2Y/UjQyBSJE9QqctjFF4ZHn
nGWPNBgw6kN8XzvoPxzQQPjt+cPqwk2/c6d1gXsCuZhfUo/tvN1WMFKr5ldtah/LEhUbrVkD3tAa
ZWulOHlvIgGWHtX2ptQp0u/SNkSEiLAd1SWMF2P6uWJuzyQ0Q9QlULKUkx+DyzVYZLpp8TwLrE/m
uvIsHy3c+cGsH4YR4aEzvOpR0+1RQANXvhcqN/wEuoCiiN1nSXOa4+k1xh966E1KJSAp0ItWgx6y
kGaKd2lt/5hsEZ3qGEEKlK1VG2a9kJL+BLmt84cJHarKyvS+9EgR43tHiSZnUhXUSmfpXGL36rk4
FC47hA7NQOfhODXgJ8P52S78Hc9fP7SLdUQCuIAos7z72FbcUGtu30TkZBABbj7j/XlFjV5xf+bR
RYYrNgHD6q2Yja1Vi+9OkUzf1sSEiI3SnYiQwzVFfNdrHwiuAfF3qEs8UySnym4GvzCztwyyyK/E
7d+BJaFWKxis6z3Kg2qy7W0HiZYlr2Peuqa0bsUQvsg0RucbW9ZlljPoi3EuL3mVB0nkxLd4XB7i
sYwv9vwzr7xrC+rtB47K+ppkR9bwq9hs/kz75KXvqvkxkfoL4Tv1CwTTrbkoImQMY9rX5Txy0XoP
JkPBS1X32gaq6CvTwvxeOk1+ry8YBMKOGmjmelUqHx4TcJUk3z6KDumzR1bGrsN5YUpSpubces2i
pTrnYV2ddZg5Br7QXayxBK81a3rMewY/xG6VQy7ey1lUW8seWTwPPbtx3GC4D7plm5ZjiYC7OVlD
nT0YQ5g+fP0vNDBQ13OKhK//LzbG8WrkrLLKhMkLtiuueyxPZ1sYwcQR8KYGAiFNx/juGv2LXTik
RGC4YuE9RVvXI2KzjpZyO6EnclpI4lM2WFt3MZ8ydi/nHibeNoys6Zp9r+LS2s41OvXKq38RGbMC
KBa0Ocsaj2WTMZaQlCN4c1FLO9ZFr2/LAtYDS+W8S3PcyF69RnE1BDcmlDelUUF0bPUrm6wjcMP5
mXP+Q3bi2PYS8npo4QkeDYKRTLiMRpaz7ghDfRfmtX79+mHRFv1aubH09ckmgnpUO0JWx82Y2XLn
tteWuc2pXUy+vJYnWzXwXJvZhCzK1gx/ZZwgXV/YU6VG2p5IySsO2S8jyfaT66r7YSQQt2wrksjB
N8Y+Ob3wmYlV2Y9pf2C+7O6p92irY4i+sqGFQM7M0I9tULAeZDzNWETQ4S523+8b15zPI3m4mzzq
h32NOQ/0XgjlfDUaRdHgHiKG0UVSgX9IEe2JFAMxpuGtBjCj0TxS6hCYBLBYOQiaoAYHF/TDVN47
MCtUUf5SSYyUaVnTMAWMEScR/WPDH7HJW/IgXOVdxwbrWYplY90QYk/pYfop56g09DUSV7QvbZQi
xkoWtEva7DWqgQkUUzXTS0FxL/TPEfIHJHu7+G10+aQYdQEPhcqzb4ALgloDILc0T4hOjWeSYtFr
tXoa5Aw8t/ZcaedKOhiHCHUtWKHtC0/ssiTmuc8GkMQsKbeSxTzRGvJdun5qdHdmG0V7/O4c9gVu
fNF8N1oLlnMFG26DqQZP0IqIbgyEek15MEfDOZsKCrvOWdc3Q3/39cNQm/1dGBn5xQKVuKLTGMQw
j7PDo7voYCLy6XdlAtWJBif+NekN7IuqQ27dktFTZNhdgDocxxAxsdmZl9woCK8vcnObqxEFfkNc
A8L3AzewtQ8Ho3xS9D1QeNvpI+LLp12yn3W3eMhQAT4WvAaiTZcLz0+xNwuQ7kkh8j00Vp5nnWlh
mSfoXoW45HKOKLLzvSs9YpdtiROG4zPorSi/s6j7MWEgpyAHgDtWWeJEyHbpq5idI6dZcTf2SAOK
rvlldwhckzgaj44RfqTFoO7yNLmLke35zmhQyqTN1e4nO8AwxekOUY+rz9tAWvC2ITjBHSKXt0Sf
QSNMpbygOOSow5KPc2FgNVjjfPC+DaYnHqoZUow7dE+WMM5DzV8ATid9RFoOOAMWF2pZfsq6xbt1
QMvOzdTtUdacBQztlzBJgf8uAgHrAIJlFtG3CgPdKc66kzFjNMY/ITbCVc91NiJxehyJ8gisyOBO
Hm1uuMmHhdh+S4AD9wBzTOcdqNuwh1JCxkWNJIaz4efsQGWeNO0XedKfeltf+eYiUPAiPYgQMDKm
2GWiwMHQoM03BC7YAnJtglx8MwzmMRNMIsIVI5FaRfLUtkA1c2aWKsGSMc4/rBRnjWtOxT7GK8RZ
1T17ZYKJGFnPdyN2zlWce3u4cRrsNvuISs76pa+bn8YSzdGdiWMIwX5s4NNAa/Qa69G0nuhP33Jy
ze4BpBoEEAUEWX8HfIJralD3dtgmx1h8n0sn27kiPoboD9oxn4KFtSuxtWNAH8rbheJ9yklRgm8K
lCpBUQF6BHybq5F446YtqGn9UwqDxc5Yfc9q+5COWNxwKxwoffE/QrG3zSU72Un3KZV9w188vXbO
OzAFNlJRTeCcppCaoQC9o43NkD6OP2cGfFwohFh27Bc6gm1N5ge8HxNpBBoUjt5rOZq7nzXZBpCB
1HcgdMzsQjSs2szedzGZK0Omje3k6CGM8mWVIPpu2QCAiDkQLuZkDRfE+lULhnaI/KIPali08/VI
0pt8TpG8Ee9Lr1EhTyhHfrDcCGiunF4A9ZsPmJE+DGty97lTiotXaeGlSJ6rao2O1qFBmy2j8kUi
OlpgLiPiSfIdcaGP8xS12wo8FSCqod0108S10jnsZlw13HO3v4wA2/fJoj10TDYxtE8brLLyyHRJ
+fNy0xJpXClbyOJNvcTv2Dn6VuyNJznb2qmEc0jsNIrPTr11xg98ZQtSogqVliD4YylbNuCWcYPT
5xy1LH8EeYUXtqdGbjEh40sm+NXEu6OvhZ/erJIory/3XAqwx8aTloPypvjIAxHV2Dzd2Lsr2s/C
atTJGYBrcL+dlN4+5wtMucadSr9t7eaOaci3itHNkcFQs2kruz2nTnwZatiUYMwZi8g2vMu99Nkd
4pAT2tNOBqN3T32OKu4vhWcRd405Mhj13Dp18kubUkIzxoic662xxfZNth9NiRvWF610nuulpRYn
JGlLVBwjU+W8aNnkWwpRySSHXT/1zxWGGnAjtSCpCdnI0CexD+3kvlSJ2gnFQki5IqL4cpAbWiN8
BGfpYHigyB7ap9koQABF9bkoQUPlJaZ7Yk2Xey2eiM+e1NGc5V1WRviWBS4SRaOzL9DjXk3AUEcn
/HTmHJidVM9Ruwccwi6oxmI89MxeWtAtBy8xb+naHETGmD9lAGVgxyAFZ3SKusuBPV1UYoErCbxZ
eqzFPNOQbHvn7um1kKNHtMOIbWDR5B0Q6wMbhddpatu7pS1+VqlVBouprwvM7ppVhrqOZJYSHeQy
6i61lxb+W5OCvAqhTpiVa/tVqXIKqhXTiNwtTWN2zKTvblqWtziwOdOcacbu71IkURCPdzGPVUo/
fewXg7M0tbEJMtinaKgEEnfFX8ApsQUl69JSv7pT+h5G8XwboIQGCZAFlOFMpEZD6FSAKXhb8gzC
QaVBptvabY12SIvsKaxG81vOPRCE1QwgL3Z9szYTAjOweva2hZi66Yjp4X3ZGQLUSovWn5eQbpJR
LVZtPR2Pw2DNz83ovMREAAcLeR/onbCw9gtCIF6w7Fxa0xsiQdIFBgLH9GYy78SYgD1h/uhHXt7v
kBCoPRuh+VxMgjcHsc2e2QFa3X4y9rBZL4UYQL7g0ttjvKw2MDB2Nmr8zV+fEg2l2yK0owapfVoA
li9l9l5bN1ygDzCMp1upN3S5pH+xqIK4tNiORhwySZ5LyVPStiLIVPiWeoDgE2eGVECiOPc4Wl3O
pGuWtKOfi9ggM3uluSCqBYgA6CkzPq3WeO2nCPnebJffU2hvKXWeN9fjyUMLi8mrWxFvxWrQvptJ
ftn1XfJIWiLMGkN/7gw9O4HnviNW7XeDGJyXFQOKzkO6YcN26US65kkP7Cw5eBKHLjCrGDvnJUCL
CNgRhoMsRFeEyYEShKd2nMhnQ9XF1uRsiBxZbOu+t2735HQ1D7/2XuOxDsilY32jMS9GTTAxiMa8
zBOjHD0+DJX9Ate599FhsAuokS33hf1uVznlicutENLm7lfcb0myjV8iEj6JSp4XvDeoLzfdQRvN
a8TEN8Vd5BnTLRQErA3ed73TXxoK3n2+wlxN1eONjg+t1Inam28IVZdTzxrszPzpZc092OW9/qN3
4dY2bNBRKA18OSNFCoooStryfky0w5wC2JpL79Ho+uGA6sOPFnkglbREc4eXIas09zwTjUD/nIxP
LNXxJhM4nehN8pqaPK7YPI6RYeSEgM8EldiOupSVwdQgfUm0tSY3Bib20EAtpKTk1BOJ5XmYuprR
O6RU2KfuZCEW2NNT10FeGzgMa+SU3syunYXvoTSmb944yl1JonvLEdQsuKJ6NONZXj0VnQ0uYgEC
iwpPmgaJokn0jgnlbZobLWDVcBY2iIvCXjQ/LB8aq2FeEXfxg8luziYVwfeA+290u1rJ7D3qtdkY
L1jmV5j6TRmpcyddhG6V7k5YVBJxXOmINZte32ZLxmHG/VraGFymll4kZNSIhK5lBKLbcVAy/H9C
5E4UCKDU/TDWSMMj7UA/Kt+FicjQK1HjAuuVezAIUCuVJ0jf6TLUkcWd1bp4kJZGnQ2WSVsxLx2/
dbgk9qztFFuiwCkiuTO6FcbhCP0gEL6WjZehgOGwEe647HqrPpoD2YMZaS9UVy1EwiFam3agglhw
tbG0nkbcDouuMaqM5o/OGZrDZOFdMwroEVikkXPMOLbJNIkfSMgYt4wlNw05lfcs9BkJlRy5LuIc
Mh/Ba4YOc8MQG3swo/4r3sLIRoNOzuduQflTdw1Jc+CWxGDcKoOIR0sOvKIWTVgfR/ZGVjIDa599
pkRTnQw+rlvsqgeGdvV9zEjnWS+gqkbzC7K9ahf2URyYyMrX3BObBfjYH7Fc3hsTghyLUQoUzeQZ
SJOmhfHn+L+JOo/luJF2iT4RImAKbtuN9oZtaERuEKQMvC0U3NP/B7O4d8MYTcxILRKo+kzmSbft
V45Zimccp+TE1HMwAeYlZUWNt/JjzJ35aTrjkwSVrqu8Z816a2SScfBibcMWhHRVm5a8Lrpsg3ye
kgfxz6GpIS6WGcmLFiPEXFkOUKF0Ed8iFoVQKarceNYm5i4uRIIMy0Xank3jRU7WsPeVQ4I9YRWa
NJKNTAFwc9DIKrvPIc7geq4OMxnqju6Aeub+3M5x/wJcaUC+DqUWGiWqL9/ut0RDeaDzmZAY4x96
x52elb+roZ+uFqVe5OIECSOcXu5kzus8aVirdXAfG3OdFxhHQgV4jBLuVscjgQc4U0XlIIDV3sRk
3OG9aCi88A8tIY/mvjUrYE4NFv/UNr/ismFgZ6V7mt57R7ocQlk2eNkE1hbb9WvDQ65QDbGNYhnm
WaQ1qepsuBwG3ZhlK82IMM5iPdtEVnKyESAPI6b7qk0B9hHropz+qReYjxwWZNQWTn3JZsJz8cNj
rS6Yf9jdGjsKkh3PpdJ6F76jCHRImMXgC9UdBsis8g8zhvc2zYhNmJvthHAWJo9sd+BG+Giut2+G
wmcRG37ziOwjyhIOXjJ7zMFAUEr6dBjhaLHLxfXgiJsAr3FSo9cBz/R34zCae1y9G70leq41nc0Y
MftNcZdde9xHwAmNm1os2y0oThGjkIldRATcqwyUCbwqwmPnNm8m/NmgN0GlhkRMUSN1y7WKtEVm
a19v3+vh2vuy2IaO+0/V0UeFVpen1WZIfEhqGrY8N7WNJGeTnQMcf3wA6XbEaQpgK4RNjm/B5ICY
LTYQWR9MTDPiJi5WhS5+W7my93FEH5g4fVCqeItUzdlotkFMUWGj8y75L5UFzhMt01aR93UfDOsw
aTdh2ePew14BXuxT9uzkG8v5qoqi3YUoH1d6PIFnd+Mlj4lQsiRdsPOm+4t4jx8A+x3QH50Yxl4h
76/Dz8ircWAjNlpX0mrWmQ/MrNCanRVVJPI6+Z6S4E+eNzAwLLsJVOJdkzn5g50NIIkeboUp/mQ/
jujuGfepbiVM30z/LySeBwAGxo0ZWU9s4pnURQRjLNqwyn2pyvC7VcaqZ2kUgMntAkOS6aAVtDpy
QNZuAFxOOlbmqG/ioGwvIwk+rui9VQMYjhIHzi/T9J5pOquiqWJUynxMvkvZENEgEDRoubmNEjff
DTqI/1wbTkK3vH02dA8hTiFL4Q1FIu0u41TikDNMkEzfckjWekQWhsvUPG6Q6/GUce98D5aFwUU5
GO0xp8wuicBkCd1V7f1Tw2Bu2rRClpDAVMgNZ+O/tkkLwWrAYgIXW/f9yxANa1PY20k48IhlfqnQ
Iey0efzL6O6QSTgsBboI04b/WNqKXMxa7pJBkHym+JKydIqS94ZoKWYDRbWPNKZeVY6ZLvnWmGtP
hp2f0BfctB45QuWLOqCK+eHnD4D1kkwi20SoOASz1JXTtTPwcveTrvdd0fBKhyetGrt6EykiiPWe
gkPyQhRXE0ord16mghG25lpq0XrQgHCGlblYz4cGiznz+tnApkczuHK8hV858j6Y1qfs/AKT0q8w
qjjRrUKtsoFUVQrjvep4gOBUKQ5Rs9o5wmRimY17rdbdNQAH/m7IjHhyOdFKy3/LGvMfbN6V74bA
/1GCew1iU0fYGwRku8oKB9Yd6CY0qyAIruz3fQ4GbYkrL8BWpwnc4h5OS4AyhpxMKz3Cf7zroJHI
NYcfOSFAHCycJRXeCj5Cvg5FOW2dPsswdjLJHDF3AWsFC4u4aU04C9byot+HwuVDSBtZJXnxCNIY
HZSQraE5RFAAvAUlZ3m7wWZBPnX81cmLHzp2kHXl3meNhi5UPJ4DCIyyTR/5WK7DNP1jMu5sBvI9
VDcgRVs+ToWbo3wpi/4hB/MfLtg/fgF9unNSmGekqyR292MD1tL62OUBosNxNfFFqRydPImZ0JwJ
hm9DWAgef4uUjIJs0t6QJugq/INb4NNmidH5+h89mbrVNJNwVRUUI4JF7JoHjNs4h8ARsoW0fHpn
G20qzs2bN4NZarPmOYdA0GY3ORqJuBspP6IxHl9Kk8koIT/8Rqb23jv+qz82F1HzLYhq/5AUjDen
FDUrmZNfrE8eXuLve4Red1fPZuK7DHufG+mlrsZ+M0vmgNBmtwqV59rS/CetMz3uNP0WbfvWDj6E
weVTkjftTIm3IkVpDefoRHQmwd9ms7JHQVA2wQ14MQOcU8fF4Jj0fINFR5fSyPCNZY7c9F1BWKCv
Aiq64VKNuy6nxIFt1sM28LfIRUgRfmXtvR/zq6gI0psklitmaISnDCvhjzLwh+kt05J7W1vXRpO/
YsPo1lHenyNJNy2yaoBEYT1IkAFEXDENUvhx4mXw4kRkNqsyvcR6ffIFRQVqjgvm0lGTRKBpsrza
Y4kc5JROvNO2N31kdluSVFxwNSaRgVnCNy4O5pOuaZI7yB2mIye/j+ZTEvXRDn/w39qLhxuv/G+0
+QuMTPwpHahMpS/2xQR0SAeCfFSdTW/jFSujBbbZjUh3NfLNP+P6T2mkMXG+9UyjbG2UHbcH1837
Y6vbf1jsfEiTFAN2xPVHjrKGRgO1dUGxWKfCDhIqBcLmQtgsyn+ta+o5wzORYC8M2AlIa1AYMjrO
I0393JjgwunfUZgEGUwPdn+Zt9fumW3odPU4RVrq7nbQEOvUtglGCjSUg3Cl88KLlRALyDItIZpJ
UeowdouNoSXq08MZyHw8/9MbDZ12JJzLhaznYtNMjbjkbVgH0lZ/+T7ULwgQOmCK9nxiykZyewcz
wauAYzAZYZQirdwL4nBA4TBJ/+BS5ku5PG6obWTO4t21WvDSUCnWHT4e4Bu9tc6Ewvot/xKLvNVK
83swmCd3M1KgkPjD8KL/kxMmbASabgYZxmi7X8kYH8fw3caxwxJ/YxgrOp6h/PJztWkbDAUesKdV
2amTLdnHpdI4xoiMwdUoplqfqKQNFEMO56EbVIMJ5YkhqTXoP04GN4e2mRCtMWYRc0FC+qa1bMTb
gvTg3GWXlPThGWrIP6dpLzphAkBmqHoUK24w83h0FUKzZuR6ksdC5vEpMpx3DgfA2Yq1lV9ektkj
XJnaPABCiR9LRURC6/98643I4X9ixO3qhcXyKS8kP+KBvDBG+kAGtRV5Goi5xotExFpqYF933Ac5
pVjSbZj49pSBaPa4oySzQBIIY23aeP1TfZPxi9rYsKhP/Zq/uz/0+5oFNdqX5NTUMZ57D8O4GwuI
ruj8sN83+74eHq3uRUdlNr9oyuMLmNHqkBj1OR4wCA5U9gf0DuZd75p9OtspIA5AW9a/yWUAlsd4
oDylkWAFX5Fs2yU8iyuHxDbbOUvsGuuMreJG5x/auu4fXciWNpXjUzIcPM8aeaYQ9RaCrUBKLCgJ
qX7OY19MoI0cd2vZMON8AZ99CE12dk0DdhbMoFEhcnMM/BIDqz0c/vUMh0t8CYQFJyQA4VZf6i20
/nIzMREDVpMdC5FoFzEcSZY49zxfp444kVNnReYJG8XOLSt3H6Z1fNeYmmSoFLe8bdzzPpprA8Hg
Q7Rfvs+WsrNLQvGkeDescjilTbewHX2XoZDmHA2HXR7K/WtIWNPazFtQ/qmcNjGee/bn5FFWzENq
c9iTj0J2e9iKlUfk6wryHjfzWMCegE8e+KLkNC/ANDY2dPAoHOls1F9MadY1gkuBk4K50SDZatD5
sVBjeArnz9jGKN7JooEq6DdWv64NQD4GAyQcqHN/wFpngjuQWEGXoXae2zu9yi4dQejmNKjrf/jY
wWW1LLlj0ZaGzxIj5N51RzKYwdfvSGaxw4peBK28a6bd2WYPBWNTOzP2+Gqz3GQS6gE9OKNjad4K
+WvmTfWYUNfsoa+lnv2EGUNe2+YVJdiK2KP2q4bhsyNKQ9KdxcNrmSO8UdamafW3Urd/z/gk6J7S
d5OEMNaCYESZydsohslL5TrmfRyr7KWMpvneMcFeicipT2KegHLMZg9nCgC4N0PErks7upI1dCpT
pKFwOJpdOJMqYBkmAFCYBa9D5J5jBJKajugfxUCF/ZZsotSudWxTBULyjvJtlY0lWouQy7Wmvg9y
UKOQhblNtImgtw5ZBDQiVt74AshQjF65sPBTYGiY+zF6Heft0Pl/NADA22iOnB2RF+IwtyZLEWAI
GD6E9oF66kWq0t4vBMYKJ+LW6iZJSEILcpR1JyN/d+e4BBgzjW5WVUhsSoS8bK1rVNWp3zzLqjdo
JWm05674yiKsP72Mtn6JUTEHm5cpzOYYY/K9Zui3QvgRQVgwVFMiw4Nq0l4smUVvGlZyanM7kKqy
7qbeXCceR1iJOemGOmOuKa7UNlFMe2phn2QCmiTllFzp3eigulyBP+Ww9FsNYybM2QV8XSGchVDZ
H4TeYvLsHWh3kcDhYCC8ZCn27o5uuJLk7LwQmbzSDbd6b8s7A+Kr7tQ5a6IzGrj5m/Cqo+uH6lCT
EbXBd8wMG5LjJhSFRsWSfKTOzHwc+Qw7ZJY7vMfboRinh+Gk1MBEcnL+m7vejggbZyG3FO/taQl6
qBhD+irLD4ZG1z7znwN4X+4ap66gfjmFBS16EuTw6IC//X43VF+eWgAlyypZXJTdHXy4xVf2m8Ue
E22+Nn3Wo/my1u8cpEVx/KuHJffSJEvjVZno3CWQ1bGiXWzMaIdhPVt30aQ2eenwfW2g60pgQ5pG
J5vx/dknVgXvwEjzQ+watH3k0klbOOchhzEH9G2R/RNLXbD3cyMaXkf/GEsY/XmNT64SjdgbdX6y
yCm7Yk8jbLWZMphjDbl6Ij3wdkHiKJBA2Ej29c6ccHjk9h7Wbn+VIIsSZT2zpD7O5dz+I2WTarHR
AHwNL4pAuXMcZ3/yUYcGqjsnNmr6hphMJvJprU7/fYnn5FkJbhaJTIHbHEUj7JI+OrLCwT8xhAeK
8wji0PzXst29npTxZ9wUH5B4vPNcTeeRoTGB0daX27bhr25i9iciAqtnVpcRtK8tDhd9zSXmoOKH
2wBz4JUhdL3x27neqZkiEmyLt0pU3V49mr8XMPwnI2U7UZfDS1J6P/CB6nvufNU9SdEDOE8mkHp1
VDHjnNr0UC1U4a3vvbNjDtoBX+JLPTP0DXWURL0kjBd3QmC6vB5Fu8081sHEM4SHdO5ioCt6iqaa
J8lFaMMsbknwYid3LecHAVTWm4uqzYmWeIlGf2ny/E2zqvk4m/K1cUa5q7teopP78NhXrfOJJwgm
RXkpaupiFJYelnBsFVaN+tyP1M2MQwB5P23TzM9w6vQ1ORkENXGIsMEj9pqB0MlLnasNhGmvfDuI
dKKThedkL//9U1ma+tUsWArY2ZU1NsC0snc3VoeSv69h2Btud5yioQg4W6pVk6th52qqO7MMm4O4
9cgCHsxxYw6L9yjFokSTN9+tkwV5PPWz+O2/L7D74iQet+E4WPAHf5HTM38iiWz2JDzFW2V4NlDU
yt8oP3PvZm8amwbsHgwmfmkVKUzSMP7DuobM5NH86nHeBKSpoBesupLANOJnTKd9Gmgh1kbBie2Z
bF7myj8ytSyfSTy/5q1XPd2czg0f2SsK13LnGEW/Q3BZvNRd9Y/M1oIL+lwNat4SK1muUz5xZRXW
MQ7dYv93Zt/8dOw8I2nW+upTcEkIdNg32PuOo/TsmjK+JCEX/egmNxRXeIkU+TR6wSJJt3sovu1L
6PHji1XZP9Rc3dq2cfbGCoW9Hm/5w1EmYR8JnBqLRRkv4BOvDdfoiaazYp+8ygVgedjaSOt5Hddh
bvRHFKQhkFmYTRjQw/4p3FCC2wP14ULVOfdp1sL7aX8qh+F6mzvaDl7AuCVk03K5znwtDTeA/61H
OQ2HWm9/wkj/EjjjVtXMXtmIW5KJcmYg+VBvUwczBqoqdxdj4kNnjIOEmQkXL6FlZtGeK6/FM0HD
yvwt2ja5CVuDIWXa6O8WUEQmGrp30BbThtGinMwiYaBchHamYbrAgPDTS8jvVsf0Ki7k1zQRvkgr
z/oD3jcD1d49FYijDk5uHbSkTgKts5HYpuJnjqV5kZqaVh/ZetaxUpR13Z3U0OOwRMoZ02ozkbdc
mZ6bQbcC7jOinBqmuhVxuaTBiJPkeDzLTofYUHNa9wZknc7/8G2DCANrwv04qdN8J/98bbZjdXU8
VW1nkNTbLrTRIebGeJtM47dVAhawJJcGOpOz5nQ3EpFR5Xms/lFlsrViGUbaXGG8xAhk9c55VqFb
bctBTZta6R9R6EwH10FHuBQqk97zRSA3koAhC9fpGDUNpAlPKZZkzy+DCMChxVJna1gwVlheENUV
FwZIHTc6SEeDKRmacdDaWhnUNnMfTeScKqo4dMxqa8+tnqYXoWOshj3Mfphug51dxCfBfO2ubKJy
19Oan7v/+xIBDdkwh7DWUnyWY2Y+mASUR47UclV0fQem4gQBzgBLb37U6mrZFAFR20aHgf9FYl7M
JpJKe+lsEYi524oUZYxC4c7pp3Ff5qUfxE5ONuzy0OhhmL630UhIuTqUKumoX9yC/TL0tjBfyG92
vm0LTubG8M61lR36WvmQgTJo7iyaTnEDL0vPJ/QZhm5tm4qKdpSGd23VRCh5LmRAHU+e6JIoF/UF
ZhGS0kCbVTxtCWwrGbiPoRoov+aK27JM/toyZN4x9adqkWD0SluaHslAo+1jFeiTYhjMIuXYkmOI
6ACBNgyt2Vvj5M/Prpfk56kyCKKIZz/e+vTZlFQkUaT99DuKB2L3BCKsllfj+N8v//sn2xw/lfS8
zf//q6qP/paTRBZVOMMxsdqb039GCJ8OsxjyzeJEklrPuGGGXT9XLF9DmWycKKkRUoEsHwz3blfu
NpRp+ZLHOCGdQRRPlZF7WdgLGtneMTQGwFvjS02ZVOT6uSpBLMqmfav9lLAi34Ed1OMlaN1fbsg+
gMXlGfBQerST4VqglVvpJnt1ZGBsMTDhuyCt0EDZ+hq8zGteeh5ncZsfiHT6QRrRIFU26he88biW
0jQwB8QebZjwJIc58iSoxhQAQAL10UaF5ZvhYTSNcFPKyAq8SlSPNCbos2+bf2RVfaQGUG/HHgmm
Y65ys+rfg7VYCiTlB2cGxb9MUNHWS64MBR0QTH4eNfwbqpgWbakGUZFa79SlkbmMYPyALfWLJwf9
phU5cewsNM6TZIYcJqfKx5khuJu2jIbr1ayS36ZNhdTM1i9hmzuhovnCrHcLV+GIiixCm8DvQYrh
weeWoZmdm6CVlb3JUHrcvWTA2RbmKuiWyi0F7xnorXHxujH/UAW+4L7okKZZWza7Fvj9gvM2dOxr
b3PEdjWkzXjcDGiKUavN7bGZtPqAXuEQhRZ0WwTDj6yRr3z7sAo2ljipKvc4gVD6RvOHbhfFJ8C1
9FCEJRWWht2908tnY4/wTtLFr67jlu768n3xr/UlVE4BfXA1d7rO1NEkWdYjwahnW88pMoYndvx/
GLPYm45QWcRtHLAqMoqrVnbz1gS4OzYwOashf3purW1SzyenIc7veWwabwjyjmbCrs0fgFsInBrN
NL8SUPc7LYQIqGWyjS+79yQsvucGegH13WlyyABoM2t6MM/oiEb+q/eKFHEvi/ajASAtmebxYTBO
ThhQnpk9qz0afQ740eFSCG/d6P802ZDc/eZ30qNfUVxT26bR7u30FUuiAofIafauf+1alNVuywI4
HDxtDVqk/2B0ZgesMGHPhup7umkNMsYBuTVQpfnAT5FEKNv7Gh1WsQxf164b5VfHN3+hpVmn4RPT
fbWRlnLWuUTMPg3hue4Xjxt/vtC75NZmNCUaIR+FhpJpLBrIgbUjUT1B0um1+TpIwtA1pX3Vlp6g
vSBWtyHg72Z7sMsMo9aI5s7h9ntJh8GWnAYbZOU9pYFYidmgOCtJoSAwtr4JNBC4UA0uLn6ywF2Z
4FF97IEnx9hj5Gs7zM7dZsZ9YAJNImfSOuukLL/pZvaMYHENognTnWa6RuwNRl2pF1SrxbbIPBlY
WhY/3DmBnauV6Y79QaHE/MHYmv27YDQ3JKGOBI0oP9trDMhYxJVrI4mRM9s3b0JPkNYakRLSjwED
ZuBaDdf5QRW2121UMqptH3Hke7ve/BSZ4W712bPfJ0tcSCdGFs9m4mXgAopw/u6bltSAwaPsrVC+
FjC9Aqr4f7njAmZKbNjngpy4vuzTfcr5yiXI72BKxYSf0EFrosGaork72Dbhf6ByL0ics0vskU0s
yLnj4eUEVVr0N9bIBjKt8BnRfa45POCfaNjExmj6bCYzesyWSHYtGb/r/37pTURERNRj8ONIDpn4
bq+QfkIPFp7/UN4ua3PxIgIdoBNek0freqC4l1+4TKPOLmy5udKZS9igSOGGGf4KcF4eaCNrapQZ
KOsZMIvACKmuuSuYnxYG7bYZo1G3BnSE5iRPjKXJtVHeacR9f+mXL4AyCL8uxleaAkZRqFN3pjJZ
28wH7CbGQ9queub1Ozc0UKd0cHdcUtkrSQDykERJsaZnr89OJ/7V7GqesEr6sOyfgxZ5DxSqUkO3
YImBS6hoGuBY+nRxhvKR2n55tnrg3AUqNMZXXYz4wYxY8GJ6nsCc7BzHPsd2ujDdENTCMPudpqo5
JekmHKGLWAYFMmDn5lQN/l+3S5kaRK0foGNBBGM9JsMwToqfORHX/gn2QrquxzQPjIL5lzk2T03r
aWrbZCtr55/htczhiu+YOMD1gpDYCrfed7gVqQ5K84AetMqJQ6ertNaTIxlnF+kcCPJwjpwB8Ctj
v9hrMRa90XouR9oXs991M3TkXYSoldwaYpA/T5+i+gaeMWMeSLpXEH79JvGgrqIK5lrFkP8g4Ic8
ZXJ5PQWSs/WPFoxPyG2RvqmbmkWf3VDsYZ3YlI4FIHwAYTGFykPulgVuWTfnKkZGY7UjuFffqBAZ
yZx4l/qhWd4Jmj2uiJxLqSysmTbKzgORah+h5S2SYKj/PhNoENZsU42i8H6lNH3rSecA45tFS00G
kYkegYbi20Ja9KFZAyiz+QstffWu62wiPTUScV54t1bntdUET7eYevHm5yMWYQea/uAxn7Jj+2YL
E5pBVTwy7zcEVP/pWQByImcYT//9spgB2vUZMkYnqZsgWZpBqo362TrEb1Gg9SIqUedbr21PA9ZG
rB9jJ740Seu/ZoOjjgbLSO7k8aLNKN/jGrcOsUQaCmwtChz2XSjGNAB0m7Zswz9dT9XYLDDFaB5+
phGmK16SI1hR40HUC+vI7tZKP3oLJVczoT+oFAh9z/oOSh+JXPacynPTK/eKlLtfo1zwbh1jxpXV
EIXRlZKgGZ5fkkxwW1BUR+zothHOGtaVbUfyICunLkv5ULmofxFVSVa0L1sukfmHkT9Jofq0V3bC
2iRRh5zch3Xu8pkg4bD2BfXitteEU90VyfCsEcpAHEQ/BvaaY5VSjlmSjeZzbvbmiK7LtHIjqJd5
oqoHgSfFFpio9Xw/KPfmFECDjZSYGjG7v0eJD8MMoU9vbNBMVzkodUWr9qtw82k3JLQETMzI6iso
dGISoWz825GdHCoyvDcpM6W2YQNpMe1Ss27cEw8coTdY6QG14sxSDS05aJNSJ8OgHKZvGbvEEhEK
sS5B8zXA6lAEEb1a5DMcv54uJ3Gb145NveDY2MUNbbYUhFZXunzYWnvkxkZpYxFFZQIId9CXVl2V
HaqBNx4CfhG4PSSLPGKLV3mkAGXKwyLaEG6Th+Eu9NRLTlbTTibWI2noMaiKfuymY9nhR+XWkvmn
2RULDJOpnt9reMDSvTll/wpilC9uX82bri6wBodZRzAveaH5sq6b4WZZ0ZsVFe62DPWHbpsJAuT8
DQ0WGkLUuMhSq72WNuErbKGdnDSxDYv8r04EGzpNGAoFoTs6hcoqHZc1RZYkSIKJFDNLTJ4CTRMr
032oehnEeGoJM81BeM8m6Sz5HCSZaZ7HL8/QRo4COAlS9f2m02oS6glZ4RnXVw5wCj9yiPEohzeL
b+xLPhnpIfaMrzr057XudOzgkjRQUforLD176/NjSojLwzREjHeEsPgFVacWqEzjR76k9dhGgEFH
vEnNwu8syYkYsKahIZ6D2RrUmbI+MPu++goHfqQFbdbcFNGeniJxVLUmGDXCDCdXZEqXl8HvYBXh
VgBcpuOuq6ud77nyiLzjG0FUQWmWtOxpnO+k0MtL1/PyUiLtKS498CFh+uNxUMP6AQvSCm01IjKF
I2z64JaK/B2MIEuFxtK/RmN8TY1lDyqp1NKy7fZY3n6F6laZan5TU/GvyhMeQYa7O8SwSOht/5Yu
vEBSZNa5B4Mtc23SSQdjq0sdH0Lm3TWyEg9dgoS4ZPFy8xjxpaXm7VXGlLXPyAxzx4fDQmhl9MYb
lzGrSoHTrFc6P81OW+cjM/R+BFpK3z/tzWI84wRHWuDM+2iA5uHAu1061DoIMRFviYGuiYob950J
V6OO7HdbtWfd4ArW2/zRMaPiVexJfut5T3Utujmt3Wwt7CnFhMgEtfjn2BlN0Kc5h0aZwr9+E6Ko
dqRAsQ9Zprg4jI605+bZ1bwZfwPveZRo9j4E9WqHCU1T0RxNrfb2ZefMZ1y98boPeUd9V5tOhHrO
pxFUPAK18jw7trZlgvyeu9EjJ6P72+n/qS42P0obQmmeWSvHGJcpgqatpEVgseVPPUwfLnsMSFeH
pOCVq1vj0UHdjhn6yyTA7RO0OioJ3YkuJuJXQDBsE8s0xbRRCoZ3NGl3i1UQXfZIylUV1/sII/i2
LFSCHpi4hMTq5jUdcBeCyyCfbHFKvvqoRPaVRVFR6gwnyw7dFbGNBQG6gLdByJndk0jY/uYnrs9E
Y7iZVmdc8ym7pY1ZUnz7xSsl5bZoFoipSt2VDQd8rReyPYi6uKQzJGrGUN9lOr4NTcqkq+yHs8iR
wxdAOOFYLbBtLJeO4664e8oVc29Gyh6DRdvRoDR7UbiZLPmcao/5wcS8ljXBOktFGAiWiGanX8K8
/e566z0aRREotqdgxTLrRRj1D1FZPqsutke62zIcwJPxmiUEXCs04rFGFK4f5/2VrF51dXrCFIvC
vyCXzpkow5VjqmOgq8UaNdzCvNtUfWlgab+38J5OFBZiXXBXoolGlWZ682sa296jQdBoAcg39ah+
aZY2EFfpJ/Irl6OZOoxQRGdFBk10FhaSLRktLNOm5lBzZbv1s5koxfjjv8/lxNCJylhH6BwRIYVp
DIzrbO6RQzu7MKHtK70SHa2GSR08HMwoKATJ2o+66DhEkKdce3wbO//c6ubD7FC+ZTV+kUr+cha7
eo2ZH12//qdZ7LTd7BBIMzbdAcjYqawNY+ebrbEfSK41ex9oslC3CLbR5b8vWNSBGSpXPs1T1Rgt
N0WY71RL0LdRht29mkwtwK9TvLQJXprBmOKD30JtmHtxmWDl4CmztGvmlb910Gon3S2eqd/neG2K
oyt4Hkbmmps+40/JkgoN7Fiu+s4zL4Wfk4DVJmf8KsaLw4N0mSz/qYcnhZPgSM7KkViPoAgr76i1
o3kHeZubuc/ndj20VMjjXdybwUjOKht1csRY6GFdGXo2mMgI1+E4s6URtgzAPDsEkcLgmb1irYxi
3hqO45HIUO9qZ3gDj6expWQpZLM1vmB638qISr+pn2RIFWRheuNb7J9Z6VWbyi8azlQY74zXN24a
m4R5pxWWBF5XHI7Lvj2niRPkc8B7NG0DQBNRs57doGKauzcIHYppB+101vnjfjR7zgN0k2F3HctS
fVYZ0aFGmd3ikaRIQ4Orxb+wBQl+oJZ+tVQ3YH/hxKHvi/daK9hQLSuQPsP8aeSVuEuXNZJsUmNT
JVMM/DimvG9DcIuL7KHJtK2Jcmtvdg2FSbNgsOLpXId5um8m71ak1ngqXIxGY7o0D+AkthyIZ8od
8saTWO0t0f6tG8nwbpHBxdMyFsZVve+7PeUMjpFq2nueY56j5hY6tdhZVLgwBTmKwjI6LQY3R0+y
U99/iDFPz17t/2gNwdKY43CpOhqVw7TIGvUq3jCDjxl6TWi8i3o38wjfG2R96F9iYy+JGikW4/9/
X6aJGVvJNvxQda2+ZbC5gDC95oimFhq/p6xdkYGfIpyNQhFfryhvc4W4t85wB3kVvI2wiEg+y+dX
TW9YLoTVHMDNxpdU+Hd/Miz2SCjTpsZ1n7jtfg+MP1dw0uQ9HQu+QJzACTm86u7v2SrG+whbNANV
fqxrihvXyTEr1lJs/a6F2d6F0Q6jzs4nMeq9srQ/ZcRGTc/saKVhX81ClQVZNccAqEpz0+fd61Rp
xsmvUeUCMJ4/rR5WgZ013DXt8BAmbzHqV/R/G9tPoj+mI+k0gQlzkKb8fiMib8TuzrXiBgVK7n6H
6Rw+8xCBOXGabEXFgc3Zp2p5xKvEF+9h1tqbnrpi5JrCKhrXz4TDsyiN60z+2cnCS++Pmf0/6s6k
N3Kj69J/pdF7uiPI4BCL3uScykwpNZSk0oYoqVSc55m/vh+W3Wi7bPjFt+jFBxiGjVIpB5IRce89
5zkwE13rVqhPrezyMdTxi23RyAt7pD8AFqz0Voblewa1Iw5eavgJCzTGWc1REm+gFeRPONwc7sWK
0BqvvDeq8jwpvz2BalgTZchmpLN+PcVtwqAiFqQw061i4e03IovdA5myJ/wramvPRr9rZulu/Thz
90Q8sNSiEsJNxlHTb7vyMTDXMmjftdXarCISwx/wKIx/5Xezy18957lBzbozivK9gge3yZXDlso+
NgDTjmXZ3AQ8gYfMP9ldqD+b3P3CpKHYIwGJkH9ocYpmdQ2qDgRFqu/yuMDRJ5yv7STyg5sQRGII
o18Z/eCcOgcBV1zdOeYmC7RF19JttzbeelJcljQ7G/U407D46M4TLkFPMq7JOmA3RIE29fCtAsa4
qlMDr1P2LZ7N9kxf8tb2/OKcY4Jr8BlvpkE/xkaywZVEH7aP7snb3SKZ9w+ByTfOdJznMeQbIPYa
/6PDwb0sz8wLPXQoKdp/okW3hPI1m6aFs5IXFkaHPrSPGDJgXsOywCWR+YASiQYnhLHCfl1H3cZM
VL8TQXWvSmESBxKVfNzkq0iNhfVWPIX0go9j01PSBtUWeeB0gfuyuFZQ7amo8A4mwsbJmddRVjW3
sN0YVLIWHHDgHob5uZSHcjnht15IMBKjRnMiT9KqPEC3vX0iDXbmmAIIb1wIfswpWyj19guUyA+f
8vvUulvPMm/6VtBmKAES664DccH0Jg388CZoXJQ7ZP6RwGwWkJF/prfT2Wx4hjxhkLpmTyn7Tmqx
jHcAMOrxoYgduuiqvsXQm595Q0cfkQ2BskBTGIv29MlXE9EQz0GsN1NtXvOBUQpYw1WRMXwDxWBZ
q3mCwU8M/Kl0yjevNiIU7GG0j8b8RgcW1oqqQ9uCi4KG/5efmK0/mF9/QUV/FOVUR0HYwgT7CzHs
qcj456/csF9+5EIgTdEUP9p//an/TkQyR4t/JZJdacN8e/8Ljuz3v/IHjsz5TVuOC/HbktI2f6LF
fsd9u9ZvwLYs4mRAbUNV0X/ikZm/2dJ0leei8SVmQOr/xyPTv9F3kkDIkbI4jiPM/wqPzJXg0P7C
+0bR7/C2TI3Vgn/Ugiv7Exk1CILEiXIz3xNJjKCeSTp5gp7lX3GVEH0JcGFLvEJ4zU3PvJl6vzu5
QEUueL8EgnMEdyu7FxQKITZ4VAu2TzOvAi3tMvZqAp9aIxuNA9trhaMsIYoZxNopaRf2Lo/tWjt1
+N6mzbAPvdQgjB0YLA73Id7jMoxvGq8srqEBhG/hFQ5kIHYNe1hkHWRP/uMMKOcuCCNUkXGj30pH
Bc+oRcO9R84rUVWe0AcL7saukm55N6tMfE6aAFGycIP6++RhqfWYAqAMncL2JpZTdiSEIX4asrzb
EnpBT6hpCgpupPrqJh1GpN3sSKciGLqHCJXbVz8dokXUkIbHKQ2LL2Yi1a0BcGrD0sLHxURHfHeV
RvUrsYqAU9HVbQCMpJfMlqzHvM3FUS5fadmXC2o12hKBMz1YSWUfR5sAhq2OCtBYELqpQoIIzHKg
PjQMU6RYJojyxlIbq6knQpQkjfcCrfij6jv/InFtwPVVTNQ6p1rINP7aUFP54cz+D7fq1DeSbt/Q
8WY17obO3Fdlhq498mKKP3fQr8ohHXoYBn0g6GO6dN2cfvdMtFMmt8FzY9NXmzgS3FWyMq75XDLJ
EUrbWLi7aq9yhgarCbLBbZvY475JwMN3vgouEHH8XVkJ+4jFh9YBB3UfaKIzbkwtm3PdYDitPZh3
DANKUDOmE6/K2gi3mbGYmklOza6BUyS3ITxRYtpUNb8MyM3XgSqqFwN/wmVuK4Jm+yY5V750T1UL
VJSRQwXLEXQbRjpZhwdUUZA2kYUTUm2icqglhsQhsQpY61Z4C7PZ2budSWwakQ67ZqrdJ51whGCS
kH5zQgOONv23CEKVAaKcrJJHDhJQFSpIPQWROZvS8NhpE5cWnyDqlOyxNn1QyLruZKks1NV5fRMK
51oViH3DSbA7c5gvI0HKkG+CdDBwCDKL0csg29mPQcxpNRb1tyQaJ6JgUI9zGhrDtz7MxIr7AkFm
nzvX2U+8Q8nhn4/EWaSMYqanBX1oYOjwNssg9gjFo6Pb50Z8g8u72VlmlfB8+oQntybulqkqynUV
Kf3AXmmzMREvadKS4ASby5OIg/Ymg3kEY6FFnQtzJL+UMcrixEo1NUVH3DINhUdojGJLWkpwUo0N
g8Au5h13Ub71JNlfvNue8kAPIO/YhS17G1mZuZ+9kQ2yD53XXA3U6t5M0Ulu8T1zxW6DKCLcRRLq
2FTa0Sao+fKzcgz3A+U/MhGn0zcqS72I6Tgi7hJ912MG4mvXan/cs2jJtUgK/wUxI0XWZHEQRAJ/
w4k+v8nTwTuMtUKm1ZgRGc0Ea115dsqF2IrMtBAzX8ZAdjyJjGToLZm/pBgGzoyRSzde+M3PiAVz
idRO1lUfeHeIQLp9ZkzlDZS44tjh278bgAYutDZac3U/cZ7HBBC/1kE2bytU948pi9yqkb6FOjCr
k4uZ99w77WTDopPRXvCo/KhnCYd7GtxbTv79XQ9iS68Ij6ZD2+bo+CxEDOt6bqGeDRGZIW7inRvX
6fe4OiGMFTwOOk/MR7zPM7ExiJC7bO4/56HAxtVTyZ8bi1A/k5PotzQmYnuVz6R3TU1IuwnOg2SB
h3rQlSjLIK5p+6Ftm+bS5wmpknX8TUhgPzkI/cmY4rOd+sY6HJsQLquIb5Bgq2MxBgv6VUfPSVmr
r70SHpngBJAdpgr001r2/RAAU8jL13H+mWzgxIeyq+prYbjtpxsb4PEaGxwQjBL9EM1jcMTjOt+m
mkBN0x476GeT+yIAGBtbHfb2spCCNsIJNp4hlzH89kPs7i5WruTeCobqXHqfiKVo+RBJ8cVgMn1X
jYlHUo1tnmyqMgRLQ9Q6m6js+QKxVDDvmQUWnKToHjPBFGuF75iusRv385PoBAe7KcxDtZ57IlXX
FA2k52KAvk/wsp1LUn0vcIgw2UXmJJ5lB7iaFD1QYUSSbTvTw0DMUwczme58N8BrLirgtnYl1aOP
nP972JWZdaZudoCXwDo+1dwJB7QaWLMsVbSExI4eEYiM+AlBrVR/w7oEiJm4yWuZTt4OAjeSIn9E
x5kmVbWpVMCSmg+O+45cxTyHroBcxMYZZGtWxmybjbE45qjAtzbF9KYaB/u2DJCeRmns7RILemff
J+FOGNGkV8HUBG9SxrRGSProbksVljdt2Mnn3EeljOY+eLfc2DvDF8B+2/aG2gIGzo9SRreWCm/x
HEQnSmg4zf1gHaq5EfdD7U2P2gqHvZKuce0Qg+xG1VenrofYjZr04sRNcZO0i5pLN/6rm9rmq2X0
ZDGgaoI9aPgHDRHoNhtt5xBkRfsFe3P+zIWobhJy2k+m2303AbnuFdNqJkwiPNFDNR50q2g21g0D
71ShyMIdYp9NG0kD65fCsErXC2+DabevtFOSq+NwGOL+MatvLs2GdgUXqyOe1YhYdfR0w4HCB3Pg
WdcBUSIDHnwvVKCm/5AApzsShT6cW6KxTj4O0auRNinS/rx7KcO2OtuRV3/1UXtuuomMP0xylbGP
qwTKQTQZ+zC11HlAUkfDvWqnVT6F1b0IcPqNnCqwDwbAs0WGl892I4LV0ARxcrI+Zq4kE4sRZwqx
z+tcSJ9EpKx6xDWMPN/3q+ShoJlPLRT4FxPMITeIkWffpsxN4r3swSagQ/IgbeW4BtoYVZha+MpF
0FTPbIz6hdNGcF8hGcBTkcmDU2jjNsLAuAdgAAkAZft7pjNUH6DvHgjoRMVjZ3rd4is++tJm3Zb+
cJNUcfpY4H2/AUlIBKGfq/xLyVFrG0jQo01Dx6DMw/smXojXsTiksQ6e4C2pg9GMw61rwW51tE/m
3jzYT3iN3S3OmJnWEtkXONbNgB1hinblaPn02hL5LpCs3ATMph8QpTS4L/FqtGU5fNG2j37QHNpL
ZlaYEgLG45oG/DGcvAK+UtOfyPcYvuUIB3Fj1hY9fT+qu0dRx8NDiK8d6EyS+kgWF+loEOPDtIiC
WrWutM70FxI4wQzb5kHGIBabblM7/U9jpFgGXBHsACnEXcgifhO7UPVWTVyUt+Caujcw/GIbW854
SJtm3MgoYi4OjuK1XSSQHD4tfE56Zp3LbeYHVmVgw7LqUL+WBbhzQj5YPNq0A//klU1YbJk7YBVL
fecLrPXomCdiRGtAmGydmvMrZjJYDVbNn/j9pN6V3zS3tDvGiy51dSpnT57mqBhIN5zGfUVvCJHv
YkTG9MXeXIDa41fY29m3NKvzILAZU1vhaqoRtqEjJZCcnBN0RigWBpx/2om3VR5V5Of4Maq4FP0O
m1hUj7dugeB+tsL40Qql/wHEdjaIyXBHnCJhNTKx4mD4dVR21mbHejHTG15bw5/I8ZIi/shvIxO2
w5qGIwmRYRlsYmOcD/nAWZIGlRyDNT3YVyK5iy8JtVXC33S6fUTJVa+005IdgM51m9DDR2Ki271b
Bs4DAg5cZkEojy30ibuGjLlDh9btk/swCPCgyfrbQNTSOxOd8pkPrE9+JYsFTjjcDxw5Y6actc9s
3AgOYAtgWkQ5qj3HiVqOU6kj7ziRjVsnzYwb4oaQydGe3EijYjMnf/Y8NBLQbhInD8KNnWhlIdR/
tocseBKRHRD2AwNqlCxIyL5Z/htFwHDJ6PpUSOlcADB1b1gQmIna5Az2CfyUxHMaD0ZGn9xwfq93
BIN4d2VHHCzJGo1zr4PaeS6q3IBuGob3/19aE/+Nmg6WQ6/g55dA/4XkrgW0/gdAfSG5/+//+fLZ
tP9j9ZkH39I/dx7++Hu/dx60+E04qCgUvYefLHT6C38Ejdm/eRT8nmLmprFk81J5Uf8RJmZawhUL
NHlJrrD+BEKXNB6END1XuPQtXPVfajxIssz+0ndwtGdp0yG4zJQujYxf+g6uMgJCmR1vz8T2K6b3
i6vE0+jYcMXLN6PB6I9QmsbdrUFyD6GpjwWW5D99Zf8QC/O3VBjeAxooU7mutxSm6hcUe2xy8tU4
QOGspPOutPUP1xWXXAHtQUOcb/QHDTqGuAAfR1oxOxZ2l/kNxdfAtJl4grzy0HWSCmx61rad8VZE
wQC6OZzt9ShYSDx0S04FS8SS7h3hpT/sAsGSPU+H1rKMdd0yDAlx+JTxgREQJz2HP1Z1dsilJrE+
Qrc6L4Hy1L0AHc6WmY/bGKpUFNRITgoMZ4YVkHgt46tCHrTyx5Z3dOTS0ihQBm2r//V/Yf7/8IVJ
cu5+vWjK9ISnUH6Y2naXi/qnZpFumkjFU+btCaJ/mvtTiClpk1DetswMGFQfOO73GLI4Labs+IYX
MNEdeP8mPc8SIcYKm/ShRfc8iOjtP7w5+Q9vzqLFJgQtM8u0f3lziceMc4zRc3miM9YjqaJe3u08
M/yQg/eE6oaQ5JlxAey4G0ZYiAMD4+nf3wNtub99P3xBtueSPsVBdQnX+9P343JnxKhovL2FoB+h
CVwnnAZ9LV5UnVyHKIWGAGsm75Ls9yiI3x//f7g0/3BlmJrwsUntM7Fa/fI41YxxxYiyeU/2NsPO
bMncHF84/EOyTwmq4AZd/ftn/bVxyMNDopGntXYEj6/5y8Nj+kSPMY929zbw4VVFibFCzPOA5+7j
31/oH75U0hDpgmo+m0fH869fqm3MfNPLUwr45yMHlZAZ8Q90a6e+jL8nVn6NSnlU5t2/v6pcfi2z
jaDIl5RHGrLL53N+ZkgoW9jil5cFDV4UbqNc+Lvuh3QtdEbpTTCVX7S0X7vaQ33brrPZSYmTcg7/
/uIuy+zfXtyUtPQVa6SyvF8uZyQ9Nddu4O5V6N7ylGlU8RZh2KbjrRpn8BFAcE4lFpQCbtWPC0+v
JT2iFmfRfImIP0u7xNsFplrmO3jqkvEFpgOpbE2BiXX5eVxU2ZrEixDyoVfvAWcpo6s2IcZ6pNgU
YE21j3uEp6FG7cBErXaiAe2FSndVH9lrqu4QksjwMhuJuaXz+u5mJYFkElRiy2zbkQl+isU+4FBQ
+VZ4JlEoPwSaiAM6wtDKEvBNDPCpiVS1FwJiFfk47wVU5xVqMPhQ1XxF42Rup8bE7IbRwJ7Qdedd
gItuaRNTWYRojqpNQA7NykG2tsYER8yQW24bE/KYY8tXb6QDk6oRn1sh0/9wnax/WHO0rR02U6G8
vz92Qx7haZqQmwRO8oNYD+w6YJGjwD5lo3PIzP7qdM5Xb0relEh/wKbC3TceqMw5fhXXTqfnoiiv
CH5Q2Tty16II0kPwHOlPMyAaBI6MJHU6id0GP9JgM/zy6CXw05OpbsuZzF+Qotd/v/n+8c7X7O9K
S1fY+D//+sDV8aRy24fCPFfFjYz9dU/ewdqpu7tqTm7xPtNJZrlXUuGCtjf//urLL//rY6eF4ODB
guTZzt/ufDSwzYCsAFVuUT25hXs1dHKtSuepLrI3JxcXTuHNf1g8WUcY6fztZU0hf2a/WFhmf1m5
q0Wp4poND5zuCfLNmsviUOCNCHInsrdaDy9NTdLGEMUYDGNJfpXhRgfTgs0o/VsRIOzzGdcXE8Qx
qwsuoCi438/C8OhzThWS7ICt2fEIJDMmdGFLbectnkAXLdHYj0iRCe8eJoq6AasNdUiC1DjkFXPr
Jkjyp7YxNwkWNIxrpDCUHQfzNuiYBCMn66qBqGqvXCdj/DUTI4PTqTj7IAstx34iaWAfd9GPrC+R
/yyCj7juH+yRrKw4gfyQgRThaL6umgdKFvwoCEtT8REbB0MaO9x9u65jhXABfSTARUYdHltVNHuB
o3JTpIcir/epLl5BP2+7UmBEyHKTefew9pCGLKce6SRYM5dWClZNzGDVuSUIaOV6bBqw9QHUje+p
YyZ0usozgKSBbHbEE5xy7qvBeVlOMjU9XgB26RsxN+zheiDpPHgxB0j2kchu03IUW9/6Bgi6X8u8
eitK4z1I+gf8egdiQo7jDB6AGqv3LIfxD9YkEVDt4iYZVv0rRo0VclCA4U52zgYk3aNJX8MMs7dB
j/GOrmbUC2iB/oZA8m3R9C9ZDw4iAD7R5gXFOVCwJk9/gNrdybDbdmMOfpNUGK6nnWYfc9w9agf2
Db6H1TAhoSx4tdrnRXC6rGVLtp+l0me0qNU6bS94DCx+Lv0x9/kLcOE9aootQ4ZbumPzzokQVdq1
JI4bES21L1KxydwCZXnyR9YT09mQVQHoGw3URHz4BqQZ0Qmp8YrG4hAELCDI1iDA19xKGXk8JoxL
cjDdb7KqOgCxXGovbt/JENixMGOq8gU5CaWNyutpbNp7cBUxY7oSBhZRF3nEL6xBanEceIKFil86
0LjYh+SjcePnrEHqLVQBW4mEH0uMAzcgf4OeAtd4+k6LeF023U0wOpvRmGHeFKSIzguTWFFgEncC
+qTS12DCXUKLekd71kbvVYMJ04samEehsEEP+V7NhVpcOmHjvLCQRtuW/0XD1l3k2e4ZUMkYUWfS
wkq01WeYUaFLm30jEjy/Zm9gvCSNYHDirwn7Fs8eMl+ZhwdE7ZHf21DCPO9QFRqULwStldkGX5Y7
RqLOthpIw5HrvhTDwg/pXEE0AKniqZGdXEPobTmR1mf7GAVKxzoICrcVku0XAep4M7gzJvIEV6qG
ndST/FCD5ASnaK8T8Pmr2lxkMVPw3bBwyGlOLSQPazSxZXIyYiZnCD3gv4fwA5YdlRWcuZOmpQOB
a2X1x7i6eMnjUKn3JlSLRtSHnDP2O9ml+zgHqGPUNeWI7X0qDbi0pnQRqbyvY56mNOPJkViuYJ2h
AvO5gTlqhsi9Bh55mwepLK9Oyym/U+QpWqQ4xr4VHSRJcxU4YP4uXf0gairi39YqA1naIXjX2CdW
pVE+R04DBs/i9XVZXSFhwM7mhJdxI4f58JKY0Qe6kyvaej6UyK59U56NQICho0RjhnZHnzJdEaTn
lNM+zSH89uF8pG+GZM/JAVKRrwBxOVwzBiSlaGgPhTBesqRB5DdG9Za3EfOhTSxCv++tGQIcHh0q
mTQrTw4PpONXJ9KcXmtiadas6+9lyZVJBw5MhR7WdQUmPuC9drYt17ansM2X8BOhsKz6mCHUkGHu
w2FJjgT4O1k/j3lV7eekoFCYXqyRRxF9fLPCUrnvO2tPBYXhLiiwc/GQrFoTHGrZc71V2e+GpPih
684mOYJ2T9OT9SSc0mM0tzSdmvS1rtlTfFxvKzXlbw4GD2E3JH0qlFtGn4BkGB/IbQYLOW8qcIyH
3GuohmLzyQggjJDM4w/LKtXwr0DzoDIS/nAUgNJBNxxs+qNdpB+lppoZxrJYmcTc/rxJ2JgG1gD1
UDYCbbXaM4sF9uzsTSueMXv03pLqd0+ZhD8gmLBlONYtUOcdI7etIbOz0i1jraM5q1srK0jnZbP1
OWRx+LEOBaI7YYlbwnyOZlLfOWh+xxiRW8Rq2g16myRxtRKz+6zL7B6X4mrS6Z0YpLyUJjCVCQnr
segLtN8F6ioyjh7J3002sizRKAZ2s7Zse9iMo3zJi0VdhbI5SccHpfNvkxV+zQEQQVLBxh6jsTJM
dJSOWXzLNTdQ23qs/37DaI3ZPd41Cv7sypHiMrv9x1BB1glGeQH98SIWX2Lg9MfcejDwuGMSZMsc
GBGQt/OYGRjvxymmiR2cvZwnr1HZdawYWleKvUQwVRGEW6qA/GWHqwkfiF1oJFIHP9PKL9pLC5IY
cthbxzBt+3OLxe6AcaiauYDVTIAPDCorzQ9NipTcKUWNUwHeWmCshRGz5it1zvPwLkGEe0pNUJyk
2RzMZUV3DSZzRBK80riwwExZOIVqlojSwEKAvO68aCWHAQMEvEq6lkl6VvNtIbBRVi4QGYTw27H2
wBHq+jzhf/z9BNPzRstAm2tySpcpfn3Ti/JRBTQx7Gk4Met8jXu+ijjic9hwrRlrrcoM7Ykz47JU
UXe3aB/nDNy1QyDVzimxWltYg0fFr+4K/1O04Fe9+EdgIe0vY1Zar2xf+pFztaPuZJqfGVEAeAHp
ttY1AA6gYXguQ15VZdkj88KzrYJvAc2zK6/oD6CgfEtsUDxm+96gJz1VOEw8w0GVF30pHWKG7bYM
98CzB6+89UrrBfVGtYnrDgYL3AZMiBnof/OpjRy1SSLlbtzGPbo0Wq9o8AkLMApMU1VYwKSQ4WZW
tbHKvPEdC/rIIuLVuywfQJiDppJ10a4Ykb+UPb0rI6+ilUMPV8opReuPws/EqVjEyRtpLkk8oGCc
nu2eM+PP5ppI2e4b5PIUhgGP2dDuiZa6o2bbe6BNT1WRvyLxiK+BWyKLeAlpSd206ECKCDOOMsQ6
GoDyewm13zxWt6mswqOKGXlHj5h9AVa0oSAcFMc3YKqb2PQuhOPgQKkBqEVje2dmLntLER650vOm
5dy8c0dnZ8l+2veVaJEU0RCc0NJRLrGYJxxvnQSJd3qMyBdmrYvqTZdj3jccYGTdCAuZk+bWVen3
yIg0boqMBKEYIUXVvSTEXBo8RkiZwSP720DjsJuYeUEJ3NUJgSrC3UlfoqNo5YaL8LmYRprJXcG+
RWbsJMYNkIZrooqXrhDHxJsZT7aGtW20btcAGjm19McAARRuLHsJQ8xW0KKWwJ1+gyPYgkLW3rcI
jENrajm6QnUt7ZeZ7JLStj79aGkTXoqa3s1sL+B+3VwnTjYjNLQhQaPioHzULdEMwsqjfcdbx323
sbHorAxfPyrOT0d3YosPzDrAW9He2RWHpZgV3DQ80hFA2jU/GqoptOSUdkXio90KrXYVkCm3rabx
PqsDLDDh2arJXSUqHpdl6j0N6cTYHCQkasi12QRkQ3UIHur5GWiPA4ezAkSlB5KTShd8z8UjlwBp
KMuWKn3UKFsoHvjD9NRuCqBSRmw/OxTW67GWX8iROShvep9jhzOdzMuN15OMVdnDuRvE5+A8tY7l
H51IgRcN6AVkm7gQIDiTjMTstD2F1rwM/O4xaQUbKwvf0zYjz6PRJ7ge0OnBWK1lbRDVtyT1GTAb
knq9WEB2CliS45jPoqDyAIC1NedoN1fhc6KY4Id8qNntnq0w6jeWTWDgIpWDuLL4ZBF1tkYYMaCV
OWkOwNBxC15A/uffvRHdCJnWF9lXx9yM7wc0OTCax13USwwouITtTp1KPOEuWFnLgu2DPe86OyPk
B1Lcg8Z4moimpyQeV8aijNel+b1aXPBMqc+4S921pWH3tUijjcE+060CT6nmk1kVx5QthSP2o6fy
cp2H/j2zuqchOrk+0+uxeSwrs9tKDyPA0L0NAWoTUAu7+qfEBqLoJIOnwevXYcHozY+WlC/P+LSr
7MMwaqKPiY7BKQ2CkFMSoSFcp/CbLJa7R4fVyi/jRwoCTMAD88m8gcUOQ32A0E3Vm+11C/dJEyyy
YrgIYbPJkcHibDdHqIN2CZ2D2RG7K5EoEB7Ifu7qVVNG2RYRQI9MrHhiBvnIzPHerkCO260GDYN1
N1XdiiE6JdFyLBsMJmVgySMdEBMtH1GbkUMQd5yxcHe3r3avnDVPGw2pinCnJnZw8Q0SUHH/aTso
jFyDI87cYJ01c4DCgUUbvvSBO8vwSyft3bCUrHqc7/PG/ayTGmOW6V4gUuPSxFrCM4Rax7tMwW2n
aL5Faqh2jNU2bjuLvUyDXSuH16k7DAPZqTaIky5WBFstvF7SB5iqv/uIEFbd588/qGnxbcbckzuZ
uYCRDVwCoTdxrqMMC/1QUyrwX4VBRPFdE/RMoDHx9hEq6WUSmdABIMN64aq194ZPSuj4Po4aJ2jH
GT2uT5xFQiJaqPDNZvpetigXRNwBQ4uWFgYgqS32mU3OOhf5yUIVFQid2w5i9zzyNAzY5jYlpIhV
M1vfVRG2EL/yV5I9FnUl6WMhzPtyI7B6IePMvkt9bEvyWAk8Oou4/OovQXtzfytoNIAjKk94uroV
Hcjn0YYioTNuKzMJSGEcn+ueh9AQOz8yVzKbPtWITzYD0Bwr96FS+XeGPXurl08E3YJuburX2DXe
KyQj6MOOqOywftCaVJETbSp0iZ4ImRg34aOewexxdK9rgZiNjgfXO6FiRPUx1h0hPRXc6LWkROFI
Wx/igsc1Ku9UlS2LvXMgBmrfVhfHn8VKhhT2JdQuAPXb1h/9/ZAvefPTwTEyf1MvmTmT7PkQpHTn
ONrrDh9INP3wHdRkidVvExtEB9bcG6rldhXJxVCo22xb0xtozRG1Eeaiwxgy9athKpB0cZxD7kJr
rM2brpsuaTT7ay4JqJjatigwScV2zSPPy0tWmnihSP505w2bO1DKgTFBVZ8hv2Kgx7XsVAqiH5b5
SNNvYpsIWiDoE/ISLz8UzXAfROLe9zxu0KmCp2zf1UjGRqe9i5nFBzp+javuiwyNbNUeSoI0sHyI
dRNyGOxU/IJ2eOty+6jCPrVFDh2gdCkIO7l2lWT+PdiAvDBwEm/44QPHKCy29mwcSRgvPkOvpsOh
2HY7aM0OKljJ09TWH5Ud71se4nXjRATdz4SDT44iVISaHPDAZcBTtGl8yLeB38UbD8vz2q2zd5dC
winmaO0MxWdFbbLTPmew0OQMOWsq3oia32uSZqVS+PHYCZKRBoFXxiSTueK1zfSDhxYM8LdNReG7
WINczHo2tLcY5UThesNmcMoXq/zKsIEMPRO2l8yDjzhP7VWoxN0ofWoIwrQc8kLpeAKLxTEqTLpM
YO44QNs3o5vWXECudUViNcFB6qOrWZmcsbmNdLop8XndWCXUJDMaa9bO+dhgz9Nqgj/IzUwvb1vi
kBudhsiu9h6Kkb3RUF9Ct33TH5P/yJc179uhR4HafXQPMp3pIAWs73WuFksOuiYyKNCPsfcNOdXe
gEijtfJbYtOuvlRLbmp/DmqMWDZWoi8ir3etsKw1GY7dGkkkm221cWXFVwJhj3eEVI399xX92b0V
YtOxXOstmot9ns/EtfZ4dEbzm9lgxciT/LikE1LlNAd3aoptGKY4paE2dq196vLKwFqi7yuwzJXo
65XV+ve9JngFG2S+t6boFQ8wtso6ANUsxEtcvPo+yIiBzoLBBIkx5qU3k+mGPWQbO2h7Ue/0HCX9
z7TFJA4xmcK5sah4RXAsHoLCugAAgi1EWBn6Hfctwgm5LnP9BGfWPg8I5vp4EgdzO8LcXIezhxqL
gIx1Cz16Yii9J+lYnUyIphwzwmM/WnihjfGe8BUcUAnUnkhs9Ug2Fs3Je81Ld/Zg7IRblHu6o+uU
I9Ee6lq48asUdgRW/lLylA0eOya5IOF2wpe0IvpFscyRfEnxC5zZ91rI2nmzEZW/Z4QFAicW8FlC
1D3pmH4Ju2scgk42uqyFT1Gl21Q7FcVIwtIw5nrNEBgQt/B+uIm4jFbN2bf0PkwCbp9bnMArh2V+
69F5XPUYOlc4YIsdlHMb7S38C+DWxyIN3uDX2NuYYhnM0Hw2x4JIaMWA2Ics0cXetFGdLDdY0PxT
LsQZ2Mt04lzvHRu3xfqaf2MUdLDz0vtS4dGVAvthKrxondCWP1aAE8AvIJHx4hVA3X4/ZYowKOEe
KSToK0C22JE+zAuISGwGGXhP0LLeAtEsbcjcJdenxMAjI5CXiCIO3Wh9j0aOu41lXyzR3mJt7Qlu
mEX/PRpqcxe7nr+dCZ0FTYfNOFxQWNwbjV+dIwpdCsHsoGpQL6zDFKp59MF1pLOZvgi/o1dsAxc3
sLUmqe3i8DW/N0w9BjVtkrBviQrmFDWS0UGYd20RPxYY/4el81iOHMmW6BfBLCACYptaM6nFBsZi
FSECWgbw9XPQ723KZmx6ushMIOIK9+PeOi/FtPFsgbnCtq4Lk3QI96YbtpDw/B2IiFcrapqTp+El
ulj3Vnx8Swm9b3ryH+rWBfxBs7DQquCwDCSaErRtYGHGfPL0X0Ewd8OLALtx4rn5deeECrZh68Dc
ioVB3jOFkaCWmMRlcoCf1XYXC+s3jFH4vbF4soP5MOZQTkJHxmso6KuaZAnCKUFDKvllsvo6RPY3
WnumdsQAFVYewqvE0Iekk+0XKY5L72eY5Wfvdh/prLZFSDpKgrZ/9JoPy+9eUyHhZSU5cUfyg1AO
tWo1A9kwJPe170rSKbuI25UoWOmx7yxKQ20tLhDmpc/omV8rnCsT1+VRI1gkzqt/GrUDcLNX7xp/
4HZyiUWOC+NAqVkvPslpHqw98d3uiBrKGllkkFM+285v6KFUZuR9cXkddixL8FQq+W+cohcXjTDw
KmhRoLiDKik2UCnIZlu3mGEYScd/WKbvdI7eBHmgAbeA2RdqBrXts/R5zJj3eTNuziQtPrNQ/Q1J
BIPWDDjLS4prXZ4HCxf3REV4KByGnQWQnjWry+/aa19NS5AX7YgjM2joD+Cdpsad9hJLwbbkcWyB
hckHXPTrks9+E+fxoXa613kOxD4pqiOyoI1N4MfaMHwKDkceCZOb6Pibf1BvkrXJoHXLAovKseP3
xuu2rpjt7Rox3bOEnBWBo9/3NBcdplCdcf6OLh2H7z8HyfggsuoOta7fZXCoQcEP5MlAXlz1yZJc
bbfYn+38mJslpmLjycZYs7L98N6nRbEl3VtN7IH7EJEw84t7HPvjvk2pjng5flD5m08FJdRUp/6a
lAxj1+XwHiShnyJp3nNzC6Nm4DdsfsseHjywT/hyfxCXDquo5q2uvYXF4yNkZGKydvI9zzkEjsQj
wKWlnpvYtfRUvdK33udcwxUzZIeUl6QYTfyHT/C2LZivBrL66KkAjvVoPTCE36G34zJnvL9K5VKD
akvsohzpZhqF701qq3WT8K9z0/nTIBF4FXXY0vnWmAqaF77Huz1AI7HNODj7AfpRY8bMoEG7GqVe
RuhcsToqMthjbNiCj+wZdtxixOhePDz4XLx/pAMOEnwBrTbhHSj1XHmMRhIAMmHy5nB6I+hc9AUC
VrB+FXWFQCqjdFAkZ5WWQ79DKdg4uj/UkRb71MKvkr6U3uh8EOfNHWsS/B0CVldt9mUJ+w+rGs16
J21XdhC9Eaf7HATRQxO7mELDEZzdwCSyzgLG4cXelA4UZpwnHkk3wfBaeQYAxYqJvcY1YYZVsq17
9zd1TCIbisDbmKr4Gh0lmQIsAXUsRuNeenvijlvcGw1rty2dJ8u5FpBMOhXMTqW/wSahEA2ErFJV
rw8VSay8IIES3irKJLDamRASGBKIPUq4FFN5H1zNiTH2CZvx5pmYOgzsjCmSjDEv2odTJidmDvg7
Ca/19j8ORfKO9jVlfSGxY48fzOZvgEZP0v2PMxRcZ3CTiMmZkbh0aEFX23tRtz/kkDKQ9tKWS9Dz
VqAd7jMDAf6FeGGzcBss1tgCfjfXD2PjuX4POQP3PsMkKA07SU6cW5tsvXrGKUVDDhxl+Xa02r9u
O1sIweG6KnoR0yPVp43dDa8VdjGLLI4WjCeg4Sob/vyXgzMBJWJsbuDRGbdZaKkrOZq3Lk/SvQXU
jDSiFxUwz1vm7beIAMuuWz5WKYx1GQV/2zKZMee8uCMGKojjzCfVuxFPgAvNwmQIm4GOeOwhfa9V
0egLg1TOVzviIsVA4w0guke+wxFP4jCAwvDb4beoCr7GOOcxxWXGo1i+Oj5L64JYeQk0iSHFtMGT
S+QRDkOC7wR9slu/F7b8mXr9XkdWv6774i2qBmPVjfkDF7PassS6q4HOMvbkkqXAzV25ll6j3L4O
y9WXGiTS5PKHuBi1HZ2tHxePpkVL4THQovqzG8JvdpRmbHgQ3sdieOnIkWauPD+1BQNDF4kLYeHz
wWMwvxZzQW/CYDFS22r5GZ2mXGJE4YAFg/MiJZFJs9dsi1i+dQNhBilm70YQaaMNgDYOC4Rzl7Pa
t8P2SzryL8UUqfdqeAvN6Y220x9yf2OnvsEaEbby6KTfZm7Sn4bvGDvAySv5gPT/RK7JPqfCyGtO
ybnkcIH21u7r+WHS+jiaLTw3L/nw4b4rBgBzjUDTLLJjHxdglZh6ONWsdixwFhJ/3dPEzA6x3OVL
VfILx9b8Ssj8gx/itncygrjqEGSmYF+HF+Gv4dFp8lDcp6D6GhNJwk//DtN8PRZ+hD8R/1srTqQw
kWUJ49VzCdHqm3VnswnAlLYSNm6V2iKu1i53Thr8jcd+5/Xs9WX6H+ymp4/FkchmoEbpAFQUu8cr
CGoivCrqat2CMKmL+kN00IxtFJ5yYqgO+uhLEKXVtNNXno1fXLYLaBG8S4pxc7J8es8s/ZuH/TX1
CtLu5AFFwQM21q+abCce4Zx8GmYyVpqY+6S9NbACV7RxDnbG9qwLwS2PYAMPB/90hYONKcAzmAu5
MirElXlmN0fCz/g1uuI8hZKqjRKtTpEt+CDIVy2LSFx242ER/kVSGiRwRnAdnceonZJV0JS0osn0
LSICMMNmPTEkrw3naKSXAY0AxnPJ4jb/HfhIjmZhgIJAl0s15wMDCZkWJRmSKmxFTJ0ad2Vm8Y+b
WqgeGu6KondXmayvhJNoRufESgwgV+vZm3gw2F7GoniVgvOzJZwJu2H+z3XDde7hriUd2tkOCfvM
ruA2mZnnrtnALAzT/q/T+ABiSKhoybbUMxBIMgjTlcjB6od07Mgt1oBpLk3KkqasubYrqisFSsss
vJuLM6fpg7Purccq3WUpezwJhBgQ8SPLHOyMovnCsrjjrTJXQtVLOn34CNnQls4No93Rki9Yg95Z
Bg27CGMefykP/xhSklr61PZKn3xLnyMB/Su/ZsozQW+18zZU6F1QnKzIrcGaO0wkvxZ/YqgzTYzy
J0jndyaErziYEjhhh2Lm+5Yj6T9LksDgPKq208+9/pzisN1gFb67EyNwqJpMucN8zxbQPSSNcbPD
FNOnMZxgfRs1ztOGMQQUh99qADuswObOAmBpaL9YYz7CygFfg0SPc2yBKguIEqTEySXDs26gasQb
Lx5fIVQpziCKbUs/C5GdA3d4MEfKVDxqa6MVfMJgqt037ETDkpwGH5U6PVwWWg1+uEK4xa42UCih
QMr2JnyQbeLibi6XSNIs4d0j4GfldSP0Z5/J70AJXgDPwdxEru3MdVt51KEqYwUEUmLuUDoYGWkR
gz3tyRS52k4KiqWv/3ljSj3ZEy2UehCl5ipfpfl8c8vmZvUDy0CGPFiAj23c5LsWcOXWz0jxs6bo
WABMUwMtiMUgZ9XG7Q4E84sYJZCtYniDV5VcSPJINuTw3G29NyF9N0QQQNv9sSK/OfphUKKdGF+V
GBHWNDQ9gXfwAEEQzgpMJUxo9DrAkJWJREYWb14bPUYhEk4clVvV+WCp0NPySbNiL+xfo14ezXl6
Rtv7D5Gfvfic/W2niZhJqleSjkx8dcn3NGqkGsQLZmb84k8UDqZiZ9drZN9EYH/NPVeRm4RvIUmr
ZSnOltTPiZfOexVGByIogcSbmEjtRiK4CnduLstDUp2A4r0RGr7KJ46uMPyaG3geeYUDakimbJdE
0TbqvYfGtN6ydMH/Zlw1KrRh46WSuSzksBWMdXKamQuQGmRvw7pENlTbVE0bVfDC2zbPn0cxsyqr
zF8peC28JpLn0WifFTNuZq/LrmB+yixWDuBBLlGAdMbqCO4bfGczsrXdBJaxc7r4RiICiTrenK1T
AsLXZo/ajSde+UaCx8X7LRTqysSu1nA9xa4xKvpwJARWR7YR6bJEuTtNvOd6eQKWUjOG8dZezc8+
Egpg1i38GB7aQR5pY7wtgveP3Iiecrd892RGKTGabH0zcO7h5DIPBUxI5X0OUsJs+sgDvTFN+E29
hfjWXthuiRsjzzNKE9oTVW5zl4SN36YIePg8RgG63CIPnVZeQ+KxYPqXslAHTM4lNrJcsgdi1hqP
x50xJKqJirz6MV+coK5CEQRwiJ59+AhYJsM+v5BB+bfBh3f27O/O0fuwix+9vnhcUKzYRldNwTlp
1dWw9vJhm3u5ZpCtk00GCI+NwUzp6cKud/ol7Tp8KyVxAxFqX+EwtcWI8Itffl9N+b3T8atuiTKz
4SZvivqqevxwib3ujI0ozj1KlrU/N2JVatIJlM8VjCsbiU90ZkT7K2bCk93WulF67Q1igVdcsGDx
5vgq84Hx5lytm5TNkfdBZM62CVCijoI9a1Wdpu40Z/lXX/Npqqj8ToRmI6PrbStSEj/a6d4L86mK
mpcoZ6+ZGMM5Zc49QtRvZBXvYrHUhpzGMCRNtscT8zhslPMmiovnCrjfiJMQZjgIP6uwhhXSwud5
Gr+n3sjRr6AkCavuXuXNY2LZ730U7POZS8XuBtrSYfG2mw8zXJk8a6dVJ927ZsSzYt64ssJFEDSK
bRahQoCikLCPYOliz3aDWPs0xujMpDIRv8kRxEyisAvoEchoQD1WEjZcMRQDa3jMmUeeEW/99caG
zw5v9XqooqcmH7NVPhh48LNPBllsKdtrastvlbHJMmuzOHZsus1EyXPmFv+iqjjTpX6HfnUt4c6Y
KYWBxZXruRT5fvLZxcFR16/jOJ09UbFnlsU+EwWteV4ibdujj3DY/3XvuMe6dcgIxMyN2yycb49C
20nvIhbdWcTdr+Y8XBN++NPbf3yG2hu/sRFExwNzqcHc6tGh6ROQPEx66SAwvI8ecNHkHFrSBsLK
9shtz0c6Hn00hbmnY3S2xuPU0BiXI+T9eYmjUt7nZGL7RX4YbWbDnnfSyogObBuMhClOdspHX6Cj
8FzNnObRdSaS2J7x0bFgJUQpGfsWRJSzlo0VvVg1Zl1hBPeE5SqgX4aGqYU9OkPaIVikIivc6RmM
XRW8qXz4Y3QlU+00OA8Bpr8ylHdOMayUtvOm2T8eIfucbIv+mpDX/lRP4da16/cMqMoBK+O7k1VQ
W0ee2AicrcnrlBIQlLVhtE4C+8iHalzSavEYwcJuLcJUiV+nFkLPCx9zC5vvFcMLqeaRfjWDhH+u
0dM6GB/N1DjPnVO/AJwmNTrIb42xy53MPBccvWVtv6LfAXjWKhpai8VglZ6mrFZHZGPPpE8wLHd4
XRGlwHlDPuXAqzoZ83ub54sgel3mdxFiTU6HMrm4kw5QoXnmxpc19A7+xkpDd+nprxOd3Uhf/lfD
YdFsLkMTTXMBUbU0j6TUxRNiQhX46FajPN/V3RitAYkhY3AXBQXJb0Zs7NrG7B/rMn0yOSzqnqQO
lTD9cIFYZN6dbu9DDyTZ4XE7GUV5ghFIdlHN4pag3rJyCf/u6qcwNk86ZsQy1w8hTm4utJFcPJM2
D20in8/0kS3pcYyq3+OOziKY3e0E62Oim0ZzVBOCoW6KzrskUQp+uXHtF6xMdoj1SNse/F0y+PLA
u5GzSS5L8FS7oE1ghoVp8VxmVPEKaFUsA76hIoSMGYTXQTrMztiXDp2p91HMJqPH/Y5plakDZLli
eElqnpHBZb4EpdZzCEAd52ZPwTuxLfD6tZegwlWF/e07OGpRclHfxgzuhfvXDyBNouLjgDBBACCy
P2RxKFZtKx/SdqYZZTjRMr9blS3hS7q2EmRAuybx++UFWct+Um/hki1guZ465IuJtnY/qPqrZybw
CTFrR3KtlzGgODJdqtdsO+QRD+gOLckDI5n8nMHh3XFYiT0J8AdHYamPweE+E012iB1a4wz9+yF0
6ZlYeW+BuXtsvDP2aDEfWcYvdyJR7iUe69c5C8yLX3rsh4jgQshgQZxb/tCZlx/LMMQo4gRXv+yD
a2r1p7KA5JqO8y+2w+TYVEQVD6P1x6cMO1O4jWfHGOdtIIHGU4MZ1AdmtDHwrr1o5qkPbNiuQaqc
RSS4NSbnrrgWd3UVTSQELkxEV753mSJ8Oi/nS7wE4M7o9dZpVjIxtONHkX3OvUIm7WsiKPJ5w9Ua
7Bw3gbhjZSiaCAsnKZUxlTP/dcPHwAm/OqsrTm4Wb2WjHiMR0Nk0P2B76YREjIhlWBiY6YgGhnSm
OTYZtKoB5qoKvXVF+CsCZIK5Tb1uJnalQsFdVRJCvBOlaxJCoJ1GfXLJfSbaFE3H2HTuCBXg4/E1
MGotX1KDASgjcmeb8Dr5xUvQcjrzMXzC8AfIM2l2gsRmRUXUooMv3mNxD2k2wOr49onh1MbwNbmu
Ov3WJqutaTDh9Cfut85RBqHHhaZfWdwribhaaeo9OIN86lAmRkV3M8VnXHPW1sLy1gPkUjRMnDtD
dQKZWWwEkuN1Q5fPMoGrsRSMr/oy+3IodJOYCxmBvrd1wV80oA+IjnF3Xt67GziZNeEFeo3n81mi
J1lLw3oazbDn5wwVkU04bnAdEM4+dcleB+GFQ5mOGjMpTRqjzrxCsK/YqXYef1fssXZsgBeysgpe
g9Y0L40sumM2GHtJTNrOcsa3sVYoyC021SLygGDNErGTSzdDHg7C0qklQZFM3zYjp0VlW6uYzU06
94QnOhgdWilsdmGo02MV8RMJElH6T0ejNrOon4qSOXlHfbjVYXtscCStK3lktpmfTVlfBnueT3KZ
uWGjv5igJ9koMhtZBF7gprdgi41tO4f5zkPLcicVggoRdV6q+YnGPiCDYh3U3AK9mnZTMgSXVs3E
nzGItPpDjI+cMSsmc5QxB6ViNkKhfm5HIqDyIkZjfRwsqosWlC7zw/HoQBqIdH+02d+lkzY2csSe
UkBSaLKJi7fPD/kSPdJgMFxls0ACxLbLCcZXnGbMeVwFjXgkn9pt83o31v3WEEtsUpzumlHT+kBc
W0ccW4y8WrkLWV6v+KQRRilOSd0eGAMz4dEIcrCLpqiEBKVYTzzTnBhbNwPUP5GO61T/QjZI+3zZ
RVpJ/xjoMedRgTNMPCbWMk4l7ki1GRynOIo6/pFxnV/jdN51/ZRg1qeVSBon3TZdcJzZ5x5mOyr3
kA/+NL2zqWbrVZjqKWUvsPckE786LZcjOzubhcscr40oAJw/aTdsUulgbRMW8xAikbix00f8HmsX
UTC6pC9nlAz/HpURYD9RF8K/OPzQMYZO80T/stCbyBwxCnTgDtDkAbKHU+znfLwZ9MYAuB9oxUsy
BjwH4RTnrDgycEUx5BDMPCSCeO7pko1kbfntrDZu0JwQq5vHWf/EpL1OdcWZAlEDwQz0oprlpc9J
TX4hBWk1P1lOmaxZ2iH3A40IB+rO/n7rOAmarvFhwmRJdVCcpJ/dW29mbWORQmCVHHBw1OSWKezI
iaTVxmn13pXRmfAc7+LjjNsWxDgjdUh/gTY5jDsavSp9vKDFLydmcvT5aFN0fQBOdloLNGLtm615
x8hgfpuH6hr4objvLY/pajS4b5zr+6I31NqdvHiTYJDkGt2OCTrHOHaaPQOgB88Y3qGEwMkchhPs
/Vsz+m8ONBnK60WXC21iTUAjLm6NDI12f9uQK46n+0vO3cZhl7LrMYAxUvnNFeQtHIRypR0mGGOL
7EIH2ZEFOvrd0le7aVpspj1APibii5UoVj6IzIrYSuWGv/kY/y4V9AjygaFCAKVTIuoKo3qTTSlV
ew92IqVOnmfjVpbWx4yY328CaLzINfCIsidip+8g7Eof5CIv6i0TwspYn9Fb4/iMSUTMr6Ytp5Ma
4TZbgb4Qu7EqlUpepZ0x544ezBzwqeUE74rdpbb1DNmDmODZXTK/+5UtGpyonS5Zwts+Jp9/5C5b
K6LO5DqYP5qWvUgDVxXZi+Wwu5oesBGHp9C2nyyiiHoT+2muvA8xWBBkGbcAu4u2VpQbR9v2blPo
1DxERNqaYALXDRPjjvXnUHePthmMl6rUj51qK3aR/nzP0bzerVT9dGgDT//9Nx8N1droZ5Kd/qvp
SsTfPZik9YT0eJ/aBs9o5X1MuPVO/8VnLbkAhzAep1W2vGVzgAi69MBcRYSLoW1rkTJ1gX9K/TC+
9mY6rvtmE3px8uAuI00LG/cPQK3GEcPJDLJuV7W0Pa0QGumaG+1x4jikdsjmijnjNenSrwWBFjBQ
KjI07v8K0b2NfS7+RhBhdS3qJ47+epmrGVuoAiihTQS87fKHWUNQCrNLX0c3ChHvkBkUfHYVvBIY
tJLV3F+85Y/Iiq6Jaotz1XQkeBmZfWoL+AY6ZdE1xxWs3e5clWm6Cn3FbkY/j06H5alRLirdAjSd
RYSCJFJn7MicT5npkOCCQK7083DlLVNSEgOYt0wUF4S/DYl9dfLkTZBdXSJyNd2/JUHWV6Dbq6wp
GLyxr2p76+i1sbkeS9NgxZPEW9L1/s1e+qf0u5Mi4tdjp3wfbKIFBeCUDofXxjedvUHAgkfiWuZm
txgFifShEAf5ojQdbV4qaLwA9L9qoowKtyBYDwVWqKlsJt2zfldob0Cqprc5M3vWzvFjVLNRqXvu
Wt9zs1cxzGxpZGFQULINSxum7lQ2inprju99Dcfe9KuP0rXSMzOjcNdJqyKsKEjXxMb132laHMym
Tm7uJN/11Y2cq7eUj+YrXrfnObB2wcBs050aWBPeW1eZ88av+jtCqkNqOM9WiFKkcikp5rp67Vrn
MbZiBD2x3jd1cagKrkOp12Ngn1HRGKs4QvtQZgUjHN2v5zn/8s30zD04IuW032JmfOtKQIqPijbf
0EiwmJ8RNVjbxsoRxLDvqqZuj5iN5oEPk2NiE9pE+yL74ieG8oxA1OZYkLelW0h49NZtUJ7QR7HM
tMQxXfKrJTamnbZslK+Yt40S9Lm/NZV6Li2Tz5+Ss+gZKmgrf3J9hFYjrTA4648kTc6Qfz3EPAMg
fPdXo1mGM8hOwMW7ZKP0kNHypkXGlThzoBuGc9GANlbp8P/8O38Yqns1KbVOh/RnaHgC1hiM6iPL
7SiAzEFKkG3grY56SHUyrz5thQaiHeyQhF7q7n5ikdey20ZZYkDabN0jK+Ys6wWeLiRQrQtaeCzp
MIi5JsH3rUUY/wEAq9rMc9WcLLaFfpPdKstE6DI5xlo5rBIz5xEihY94C5FkbsLrqtwTAjh5nvLm
B8Cg3FDzosnijAwB9jLgQSk+z49l6rNP8bDD5Dxy20xEwKERn5uBn26FyWa8He98rQ9ui1SE3fiF
Bd8zQSvBoXVAj2se24aSgOZTG2dbmT4e3M+4tH/GnpOa0DlxM4eGDflEwUEPceVOmx/OyP30RhrO
R+/o7zpativwI59T9nkXOHokm/mfVHn+d8p/GGG8HXVY5PuYM/uC/SXe6NENkC/J88j7skGU+Bp7
yKUzn8CiIbqwZuEtComVD6to3VkkdopRHCpnIja4IKvQxzcd9CJA3yK6xwlUy25mH0MdRLzCNLU8
lwSrYFTkXfTNVzxMWHCYkEjCIi8wJkgns7PHCDf+pgXTb88jEDIx4WtkldU35S7DXbFpcrTytdVp
rk7UOW2C3CwEv7Szgwp5pBF+0+UNNZcY8QKDH9/Afphb+GYbFcz9I4UpUwk5Ulcy4a24fAga6U+h
GSB3a+AieK159ss42PRxeveSirmm2YKEmckCzteO8JJbSZTvSpR+8aQ870IgI3HtZj+Bt0YwbkFE
POolumkmvYzxO4XE/yXCAafNcrvkRaB95ewx2IFiLteBk27GPGzPIhptqLTGuFFzaRO3zdgVw07/
5KbyYlL8rBKaWmIPXHGVmfjnotI/hcSab53M+JS0KbeU2hVn80gf0UwnRzYcUf0GmD/xK2HD5mQ+
OFEdnVhjl7h385BFIeNuQXrn1c/r4eoENbb5/gjQMXTSh7auEVnF+7jEtspOvz81HlmWcIZPeuLI
wbThb4gtQFpjqnDdVQXRGwG1OTi+eqWaNruJ6tMk1uXCxr4GB2ftgz4bIOSF0QWM+TmNgkfDFcPF
M9vHGon7MctN6gNSubok3tMMcOVQg8ZFmH02vuBtyZuHipBHw+nUJgsGdgSjOVw6U31qrHBHM4zF
1hZs4VvkVBuyWNRGoGwlbX0+dQ6VUVh6Z5R8RGCWjjqqf8x9Y9So9ceUx9mzcTX9yDy1WJppO9Fp
YAZFpNQEvw3+5QdlcRsZ0IfnXH0i3f52Mju76GliJEXIbzebIwBHU29GAgz3dt2x+1bp1YwUFqaI
23uacvqQJILtnjXAa1nAsz2cTsIV5wIFNa7/VNE5kj5n2ziJyK4fKDo4huAyEaLWV93KtPr04PQc
sG2ibvXEE6E8YxehJUTaaV7LRScc5l6zt/oJC5vzZigWOlmdHAJrPMV5n53Drv3sOlgiumLcwPrl
agQQ/yYLG1b7OlpwyTiWCaDP1UVq/SXrYevZFlrWitimMMRtRze4YrQq0NJX97n5QxXKOHdC+BW7
qFBTyXMAR6nrXNT61fiBjJp2uE6f66F4MnMg05WVsmFkfRIo7ABJzNVAesswERnfcZPW5ijPDAtW
Ay7yr1E4v70r3V1Tj9QJlFPDzUVbugyHz6hRPm3PPbIJI4uIDy/Op53TshgHj92uRw/jahv9kjJ8
wO3DXQb4wG/pqNlxfFaV+wI16NalamOTxLUaUKAxrnU16amULH1b/3UVDuHCLP8yGFQGIyapyMwU
XkOGvSSwOtksAOG1lQArdEl+Qw9MxZYGXLRJzZrWt3lCAOzy4tDItehATHZfohtubRe8xoFf7QAJ
YiPDxWIsiFnSLwitaXHzVDXPjhXfaxSqAyacVYqPY5bOgyXnzwGLXmQnv05lP47duKoa9wvCJGHp
k/fiYlYJiIWyyxDPekJqdvjdNOwU2WxVq8ZEF9C1f0znGoT9Qwo+cVUE/K9tNf6Z7fIxnsuvBXth
NMyu2vwSNgREDUtscFd3xzkAiDi6R5y3H/6UQhm0PIXmJXxJYPFiMV0NvSIUBI3gynGnR9oZXw4X
3s+jEGHJ9nojG1ZKMvtXdAooOelO6xp1OjJd8kGmi1OHwAdNKKypgUvAtoCpOmP34Y8AaJenxprR
nmtyysbmxWdDM6OGrBxIPOaUnDC/HBQOLUZGHtsYVNF1323pxYgokURkx+WsUcRsESRyX4QJGAVY
ldpAEhvTGhTshDakLfjEHpJOSQV0V/GbbmbcnT1G8iqfUSdgzFwZAcnJIiMQccRhEDx7ZZex1GMZ
2ypnwQz4zx45VsepdnjcTCxhhXyELXHzpUQJKJjKVYWsthAfTGC3G8ONXsymr9l9VfwN/smajQff
WkScUGgEPSrgni+HFT++kXlm5W2z3SChe8X1BuBRdPs8eYIUc3EMzzw2cxpTcPekFPlj/Ng1wXpI
oAvUhTuhL+sy+mCLLBBIiSBS8jujJPDsy8VJL8gW5cYU6260NqqIuDc2JJjUO4AZv41guA/348lK
ayoyz6BITb/dAU2BVYmlKshMRn3aOVL5YNs50JbOSxvqn2U8IefnKZnjiOhkd+xeSO04zHH3SE35
1vPSRGhMoRVIauTCyQ50dsQ1TbrbREyl6ArTirkqrIMGzSkxyhrfldjAUF/zFooDRKAA/RzLCT/s
9Qft3xqKT//tRPZjDSM6z1VwlFbH76UJb/Gea3awJ3KfMYQoxc9NLu+89SIUj/gPjGHFyYdLDJpB
xSyRTTvZHZF/Fb2+2OnKSP7VrToyFsQrSNAxy4MHS0M+kjlrRRSAdw+hktNhgo5L77U28IL4nr+d
HOe11yiIuiHuTwIPy53l3X00ppFEel9vuqJ7MnyQtLbYJcTSbuerJkzYmPQ9PvFd7QQeDaIJ7a1H
cmg1HKXdPbd6fnGYxW0Qbv0ENqIcs34dWlwXo82cg7Bl3aZowRaSJzc54hvjhfOsZKMTvdkR4GWd
CfTuSR1toGfPnPArTxi/QUWzx6Tguxf5OcbylxQ1WWTD0avnn8Cb9jaKUUhj6ldU+S3CyrNvmyWD
0cAHyb6sJkC2Y0F79dzowWemfOjN8ubXTXwr0G/HCXSSPvQoQpkZnc1PFrrU/nqwd8MMNF+pYtta
rIFi6fgMz/mB58btLnogoKV7IHUoec26NN1PBWvCRPF/TgkA3lrkRN04byhUUH9CVhDhQ2pFq5ou
Y99HfNQIjj5yf1QXi0kvxofgRHRadgCdQrSlaE5+lsNS1QyfnDq4eux2Q/o2uiZfnKWk+/Aq63nK
hDgyRvyu44a4jyDfRpq4aYAhne7G6xBlL2YZ4suTGrFAaVckseUE/xIevmzf/qZRQevJyg16wZ9K
uWzCHLlPm9rivVm2dCjqBrfcxDUduilGfalRtFkEEEStzbcU9+Oa052xKOD/J35VcsSXog3P4rFu
xgfmxOWLAzxABkn6kA5PwnfDk9fmPJOTV7FazOQ56OZy59uk1xE5vHWnOH8zQ+tHNME5D6PqVaLQ
s/1g4i1FPFIDVj1APQ1fKE63fvIgSUL6ElBWNn4s82Ol851OVbbczeKUNdl80GN0r2yRnFIgq5d5
mk6QepcjS8t9AjZ5PeFnvSDyHVjEPwS2e44m84Mpw3CIOifHLlTy6QX0JMM0c7SiiFtwlNT0vYPL
N5yZOaC3YDw0mfqXzKFjT0LdJhQcnuiYLmbbb/Mce2BPVpln9MdwWWJCDskgdHTSdnlLrfp/7J1Z
b+TItp3/iuHnywbJIBkkYN8H5TwpNaTGF6JKVcV5DM6/3h/Vfa9L6nYVjuGXCxg40KmplSkmGbFj
77W+tZLDdNXrNXiM0A22vGH0TjWVg55mQKPjzr4erXo7QDd7naxo5wD+qVs54buT43FoxBYI2hsS
ieERvPFtVTtv9CTHrZemTwFjoUVgRsk+VsbtwGJ9EJ72Y7CaL3kth9MwKGMdTPY9p3lESWaWXg+h
/l1anE4as2C81XkC6b4+O57xfNdoFQ4K/n/EeoE9zr2M0jA3llNuDKD1bCZddPIy+ah1dngdjNfD
LLExSufM+Y9dLgZHm9Jpu2az2aZ9kW6aUoc2N9fHYHp65IQZQjNdc0A20LDXE3GY2jo6tGQQtVVn
3ejc7SuZS7lyG4lRPEqPXWsnf34hfDNlNq71V6a0khX6qbcacf6TE6f2MmX8jb3WnhPYG/LUcwjG
WZHemxFzuLI8NFULiVtdkiwJb6L5C912M6vGo8M9usXEFa5acrFneUF28RqGv0CKwOALysYyUSjE
/bw5JQrbbuE066Gvv5mJAwk3urY10o8QFX0P86bGdEOjBl+OwFK1TGnOtnW9rBnXXXJrnhoNYl/X
pAPm9TSs4bo010kTfKm45d0uWAhLIMUG5tAWibEwXP9BxfEqVTgGlEAGQfcSUVvL4uiJTa+0J/BH
Uay/6F6dMEyfXpC1veGzzHuaO6LRvXVnK6Qo1JdZS/O+D5u1CiFCEyHQ4Xtu63RF4C10GZJZW9/4
jkhmngkc2OBn5a8Yv2edkOR8BT7XxqnXKRwKvPuCOMk4VjsdU5wV6vUxDQmqEIpjVRs6m4R2A71n
dWOiHdtksXfna7V3HAPzaX6gaV0Pj61ykE26atN7RXCyZVZt+o7qOK1Q7vgvjhvcTh62zJSp3Moz
SlgPRhqdLBa8DF90G2ru0fR0NH16itIeQkvoZnQ0AF145mBAZGZnzzH5QDbIFkOAWxxo/GmY8OUp
I37Tc+aCCt4pj+0BzZR78ARi3F4vb4wCWW6YwYF1sB0J5Jj0tCHltHmAAVMDJMt08qihxqQFnr7Z
ZnLvcQDIa3h/jZUsiX0BmlGKh8Efoo3mV29d6SYAF5GgNJ5agSzRr3LHYYrZuHvF1J4au+3WYBzs
RaSEvXOTvdC2Rn8bRnfUVOOSnwhVly/tg6k5x5aTMk6jL2b4Q1XTvVHXNyE92tKYf/icL6Hy1ogg
LewsuVe8Ogq5touo42Gp0zRos0Dbobhsd6S6enJFlebfWDGCN6CmmyqjiRZFmBx05ADNaJqb3PkW
hKibwumpwMSycnWlcHjqh8BCta0kNoCQ/knZ2keMDf4N+2ZWCeZIGTruJkyPkZnTwLkoyGq0EuNr
OdlbKTk5hI5YUrXdVMGMshpnGMWXomYm0cxK+QjtcTDB4Q58HnLDrG7cng41CIIetyK7X16uYH3P
tJmLVfI3uhG7W8t+ZrhMyZHbKybfP2LykVeIP5bkna7boqcAG/ghurjzWMsJVrfN5ehQcVa401iT
mQsEJBvHZ5k7iG5COFRmAnyP77XRgxC1GAt/adyNExOFaiAe2tbtr3f6qtV5K8kEFYS+MNCsaC6q
lMswNOCb6kmyUVWwrUvmOX4P+KQGvL6wBwARqfelc0HwDEbwrCZ8R33NTUv08XNm4G704ZjDeHkr
IoHmczqkKSiKTrYAkVD8xdqomBZjUjWG/B4J0sqr2m/wxhi9u3AlQFE4Ku2ZbOPDHGv/RxHIm9pI
L8xcUDdlr1UvIvSMECFag3Lb4vCVhnLbAW5YTMyXKFmWKT0sQH7RD1Mx5JcOTBVswzmGwsZVX+OS
mgveFvxdD6ud09ArtG4bn/OsnzNiCXQmzhG7eCk5uZSsR3UDAG6YUKoTSERLgA7p6HxT2XBPBgGH
Tw7VY11dQR3SENsWT73BEjfKpLgKwvALRWI78NcMgs+Bpsm1ToZdM5isXjicFt04IrBIHydzrNdD
nW3oIiZr8lWrRQ4F6kqZHaS/ipNMY2bnxsRCINGG+kxocP7xJRvza8sLj0WAqC4gRIfzd7fOou6x
A35rlFx5Ju7pGMY7jz6Xo16DeBrIt4xMVM3lTUdOEA7aOXaWqhtfJVVr05jYa1odEYG1tjjMBEWD
SxgkpEHbuGu172EbH0mHmKHFvZn94Jk5Ys4HaEbGNftTevo1h/OdeFl84N96ukU7gnazaeEEm/m/
P7GMQ/xPZRlW7qbzxbDyPQXQDdBeZwRvPOWL0WMyg1gJ1d4MwFJ6dOwbdZML5xm6xbdZqbxwBiTQ
fW3tJfU3MvaNWV6ENE9TlpZ7rMEndBDRYiq+FmFPADKpF0kHHTsrbvWmWUFDoUhEysDO4pXu1450
y46L9uuf0xB/Z7jyg7qOqUPFNk3D/QT6nVgz3cgb3A2VdkoOJLjDMsCHOBLX6iIHQKj33NXK2bhm
htGsK3WEGhjotcKGGdBxb9f2KWjVlkkRE88ZhOyxggn6YBzo8tsiZzwifCbnMNloMZpLZyq/oqtI
ywLwCl2r2N03AQ5bYiEQddc5S1BxEIWzTwkjhy53n5ZIPoaZRqKc5LYT6QsInWct7c+9ps23Ee0T
JoF4IfzHiW95xaD2QM6DvRh7BHtJWG09X8PnYfT1Br20XZ2pNvZWsTF14IqtsO+6ibAOIxR7TXgI
s8t5hWHBQAF7QIGIn1OLmXs0/OkotlR7xECy7lRe4HHLMs53o8f3B6e0ATGCLdqL0X3CuABvaB3U
bbGzIN+CtFnWmrPLpDNcyRj9gkqb+7QRO4SeksYnvhVQWo4In5TTXE9x8gNwzo+8it9KHQdhzOMr
MqXhJR13esCggsgTWGTwKRzuRDNOz6k3rpUTvzblPIbFQ1XNM8++G7YMNEm8Fzxjhmk+SAMgQHqx
vCXsOLw0HcCuSsOkMHS3faQ/wcdDQUkrhHVNfxtUVa7czKG6MS1Cu3hFwU8cG+tf343vMOtPT51n
EQXICd6Efis/cWizXFnckBbsXZdcq4m6oqTJCSdEp0uCyh2znwMpI/tWqNrfYFLFFsaW7qLLxhFZ
ndyh/TbJzFzWki7y7AH1pfbKEQhfc/pDGbXCVOY84b0GgeJg3PCirVOj3TDjwlySEr/KML4yReY7
FHhktRl5MKT8lV39yHUxrhotPWCimLZ6zYQCv/ZskioenTjgxdkcBpvEnaG9+LMVpQQhTM6SxjYB
ZRNUCz9Grfb6DFfzSzTissjmC7vzbODaFv1Wk5/UJV0QX60BMIXC9NdX2P6Hx92zDduzXL6CGZ7R
2z+ta1FOTBNQCG9Tq2dCuJ6Mcp9qzWF0GLbFIa0fMi46RC7pDrYhaF2rXWpJwLDfGHWKR+ulVxyC
ZZcjf0yWTdeB3guDN8+mqdNqTDiLGIZDWT4y06ONNmxl1L0FEU9o+sVWMESN4CRqawutbl+q5inP
uHM9Qz65Zr/tHS4MxmAsYmABbN1H3ZIe3/dOin4MI5Jgwcje8W7f0hKxWxW/RjnVkRsRCgy36NcX
aw6d+IxFBpXjuCyM4EKxi3+8WIEZao7hZN5mMIvXUcRvBrJCQLWPr4OaSwqGxrDB09ex93+41sAY
GyQwsNmVTyLAUre7p1+/IfkPnGbPs0x9XqwN3TM+vSFC5jSLno+3kQjBGN5EX9z0PiUpGJUdiXr9
Pte1l4nsMHoV7i73921Z3xMnQZllIuJDP8/pnsdjFOINyKkZh3QBSvwyrblKBh4BJlyvUVburRnK
aZlQTX3XfhbQO3QNaj/o/m/J9zjqKcfS7ilzi32R9Pjs2O+WrfIMbnmYUGN2MQsfVE6FqX820KXm
CQZGv/QAKl51JukQp6G56wNZ307KP/UZAE9HY0Dei3pB2LOLOQvi7NNUDcEJnaBuzMLvIKW0ybyl
EOkmy9PjvNCJivuts6KXYODsJw0SDsKRTYlPBvrca1/a92E5Pf/6c7A+0/GlzmzLRncIphZepPgU
toAuc4IAzzpV8C6X2ViSTQHedqA91sjkWCZ3VpXeRlH0BgF2R77x19inok8JYbD6uFoMM16ZoUd+
hQf4ytQ4BcQQYKORG5zlOGrBQ6NcEL2LzN21l6qxxjnJYCVGTiLd+NA5cwhvF71lKe5PrSpuB1oE
S7iqK/Rv7sKJgrOaH06YTVyI0v1zHfn/ebiXsSRg5su3DARFRFZP9Nb8HDFj8pG/3yt/Xak5mmaV
N1Ez3sIhG+++qzZt/iNT5F/5y7/ybX7z8gaJNqzY/5laMr/Ch2Scw/f6S/rl53f813/yVxyv/EMQ
qaDjESE/S7AN/EcojrSI44U3rzvvMb3ip1Qcw/xD6u57AMW8JXs2q5Iq2jkwx/2D4lg3PKIwJKHo
puP8K3G8BnvJpxVXkqfBxqSzxFmkTziftievRSSZQNJcCb9BWxCCYHzKRO+fsgQanm8ArcI4rZ0K
1mUmU5axTYwUG4BMYQ01lwmk5D4KmY3NkLOIkCZ3ID+VGslEB63kzLsriR7rUDw4JG+Fxtr1Cuys
UY6ZTWXGXoDKFPR/MZTQtvcAejJtzPcm8U/IN+PS1VGZc1LXBzr3mnRt/FtdsR6zBmjkaJ27Vl+5
pMx55LKuYlYI5Qb1WtiOu+5zAsADq7tpoOaEWGiqmbBGIsqirybtUMbpigl2cWQmQPZUf0KRawGX
bFLI3lX04LgrpMTtZQzGtwHZyFmsNZmcaYmqp9oOYYsJJiIFZ2LSvJNLXDKBCdk+pwqtHlIcyCh6
6C+HAIGCKbw7m5P3WtDx3RBjCaAD0+Od0lhaYTHfTqEy93iXa9Igk/IWh9ZjMRThdQjibZ93QPZM
M7su6gT+oV6A6BnSGy/yeyrMpNwS+5et0o5gr85ALe5pDRfMzAXTIl3fm5xouqzr7jRLR+LwZKHU
fQrr/MbRHbb/0sx3BbYcpHJ1tVY2Sa1IOot14PprDYQEuimrvRYRsngQcwPz8mrXl2Hy0nOOTYPU
PHQWPrfOYzzsFbHYm1F1HNCbPGdmkkFkGgSxoaZ4aOk+eKIJngfQ0YfAAJw4GWiCdDUcfL1f5Z6u
HZEl464yrQezbyWMNHMWsebnyiMndoy0gw1H4ND5DDnRRB5iDpLLck5NmJkMRsh9xrjegeCStrQ8
3UddTsYZdah1cgM9uWvz7pTpcb6y5mFC42DlMrvoxXPDDWbq7C4Q/oOmwmHNnn4edGvFxjL0+UtI
EusyocRbxQS1piVaCXfExYWY/WTXlbNtdCZQeTWnswAh0SVy/RrjRwG4aNO2LZVr+DXppL9IcyqV
YADqOuIra6vJ3qeY4vcYG09uPNVbOP/TsTItNNAJj4bWJodJ4ydEVBqvToog+Av1hrpTJvtVrKIj
Gjd8kcqlqhDBk8WQAZeDWolyqGnO2uiIwQ5cM/R7sYO22mcDT4UvxpsiZrCeRDC0VcWnb+AMexJz
1Eo1ucd5hnSdW9O4C0v/3i396swBHdFjgZbUSiBsiLlE6wSqnyEVV3bbyPUI6WwV55wkrNT8Lo3y
Sbdy92oadG3vmdynaZ46cPNikHBaiLcet2IkwwQRgy7ujVQ5K2J7EwnPz3AGeei01lj3pDrhucB7
nGt2ufMmzzgUFgzrGtbDyshN/TTVSU52IrEoecT37xxrB7pUHE1yA9atenW1ZDgPZGVw+B/xoo0N
gEopidnEBYTVul6mSr9Ubpxv1BBah66BQgsxgLGcUY8Aqrp6xTpN7eUkJwYq3UkaDWsQDyF9P+Ai
gC0f8qlTs7Lsepz67tateMNZBf4qHPK1koHYmWGqbfRyRMERj3c+OJdeOO4uaFy82sRuYsqKhn2T
JO0Ov+at7gTxFl64aIB8+r57RjXU7JTOlEhhS9b8yDonsDUsjBNnrfVo8edILuXII1WaUNorHXoV
s5NhiYkJH6cZ+EthSByHdXeKjMHbJr6Cf1t7y47zEEwEFKakUh8znMIPJvjZ+x5LaFJaz4hBgpOm
Z825IWIdiQ+CQlOOa9u2xW2rNQHeN/MolKfjHwrKjZv29yHZrjTmBzaLBokPsxdjMcHIuvXJQ2HI
dQwdU8KMn9f2gC1ljPNqA3IHhUGY4jItLHfGAQRrMQBX0mWeHQhCFssYySWnbmOtZynZDEbbA66M
n+maX6ROvVeEkDsp5zlIS+viJ1goKLs5kBJCcN1X5uoo3EI7QYf8ZrQYUFSd3LkRRlbR9Ouy880j
mYtXQ651Syz7DNwRcJDVYOElAOmy7rneKyenawjtMtrELP0QrfpnB+rIi03X2I+D5GIkrXEs06lZ
pEh/L43Stj2CURRliJYl2jBihMnGDi0t31mJ2AWJ2ezI4l1H07tP39nhGvbPPvawSerpQ8TcofvR
DfwyjtmTPW9IzlniHHNbtMsxq1g4Wzz0ldaRoeN6IRhIZ0toREeWI8CwGFWVrUpsdITHNdaJPEyD
E81V1HfmpaARYjdzbDH+Q+Qm0XjdRLQSNXTWV5PHwX+IVA249UAEKyuJP8EQ6a2T745bkN8uWGue
koF0qyWR9jTHw4h1DutS14ryJEMOl4iw+gpLBvsRxTpend4w2axCLkRfiX4vKvbT3l3EQWp8M56r
Asu5i8qUDnJ5a/HT7sp6RMQOSv2cFzPXQJ0arsxpSMbXPDO+RrokLgrO9Jq4LihnmcOszmjXmTd+
kW7T7HzyNK+Moejvx3YkAK/sjk7coYaX/ps22F9DRzXLSYdxQ1TQbRPE4gZsNgxL1cMBbXmQ0wSn
fd7g57DkIzubS9oOS0rcqXKlaXALUHvhi0jGx3hymyOgdGfpCSVXo9s5ezPYWj42Ih0/116nKsO6
W4EDsPRtbDT4qbl5r8d02LOc8udxGX8XE5GwsZvLbezSTROFUqSkF2vlTx4YcNyJ0fzl/Vct/jSa
vHMIXoQKhl7KXcGZZwFVtd+NIQP9BvnsWdLrNQA1bvNmbNccWPDI5S54OiaAJrE/qHhcZyE1qfat
MYMNmtBdm1kXXPWtn2+HidlpN4+f0spVazeO6o2HZBP2cAY7O/cD9u4YgkwnQJn78ClU1R7BaDR4
Pbo8WDjetGO7T6/9sU7nhBFvSwSYvhrmQJowUsFB48e5ZV6AvwhaAt74Evn+VF/jd2/QldbdWtbo
MQNXrrLCaret0mE0NN1Vgsa21+D7RTY5hWByp0Puabc+JI6dyloCMdCHEB+8D3rN3AUugh+NMQej
HFgxfYNMuZx765WeV7tq6JrtUPjAZVQbHxiaEx5RdtORDO4HiOFi74TWD21se4zy0l97eOdXoser
j2gr+OZ1wTZOx5tYK16BgbfbEUUkc0zBcB8POkAtMKfILaprTVZbVzTqAKJ4mVUFibRGONv9Cv1I
2/4GpVEAIcdTyAJlcA5yA24Kc1FMdubK0ZzhNLGFXcHtihZeavcHShRoUZScR40sTFid3o2PvvFB
B0QJPrbrN+RBPJqyrjeTwPtlxhTLlh5DG4tL3IWwnpd6BnzVmHybCwhWyc2wrLleAvNCRMVlkmN3
9JQDScSAvB2OGRNLBx8BBGguKG1cw7lWU9Fe+wNObSgvELT9dk0p593SzibrQDbikN5mJMpcVJ95
l6JyDgkYNGILKPKUmT1kDRHwBGAX6o1w5PYc6u7GL9NyYccCyoRTHDKvzC8h2xXYXtUc6t7LLkBP
o7VuVCiFG9lsoS2MrM2mftbAwgZWxQTIjoBCm+w3dIlT/w5xVH2r2Py6avDv3v8oTfRkxY3JVGn+
F2A72VTz3lkbo0llF3vO0jZdHscpIIp91Hch0KOrNANdgUSqXk4FTWNRpV+R/93ISpVLx/GcXTnp
46p1iaQNVD/cBBa5UAVTjQfNpoJofKBmZtIVN9O4r+AGrEI3UTvSrf2tUTHVk2a4dabMXLA3U20R
i44Smbxs9N/Gg7SxkBj42TdWzSAqt5yXemrvRWq+KBKiNu8vwYnk2FdhtgT4eogQLe+nXvKPQ/2m
SS2cS2qoVzSGVnWlL5m9bnHjoQ3CJ0LryiKCxG31p8rLgQaChSweC+ZIYbAX/YuhV/dJOd64AvaK
G953YY1gkeRjE2OIERh0q9Q+nfj2hcPWGtfiTQOKAABkw3R7U5uk9vrghYdwF9tMMSw40+TLg18r
sttuUCH3Dmws7BX1HWVHdVep3F6EGeXa//4zjQMp7v32nNqRt3br8EdgVt8HyM9epu96N33oK4B8
Rkhd1oTJxR5ZBeJGm0MI3Mt79kcboqxvsfKmabZnh6geLBihd3oFJxmE8ENU8LKuU7Dcu8uK1Xzp
1WgbxhD4y/B9bANKAYPtOByq8Sy8KLsD1ZRjRMge+ve/dPtsaUcJwtGohDeIOAPxPQOCpm9BAYH6
htMERSY8xTXP/uRijrTcSqxlN/vOaSqt6rksN8LsmJeleUjHJr1J6wG/Y60FG3O00hudUeJqClEd
mVVsXleZw9SjKp1N1rTGtQR2fT0YWrXNXUqeoE0VNC57OeUqxkeVuxm7cHYVTI3ahVZP974RxqWd
aBNHDGn277+F8WSsaAunrHv8LUd0MEVMpAiJ4LdNq8fXjqoeK+hh9wxabLc2zwSjvA6krF/SOsAK
IcrrkSJsCur6/v1L6fJJ1J3e799/y/qX7R2SwxC9Gs3CILOLIasZ3ziyYBcr73xYoje03ad9EnUP
UTlYN9pAD6JuIFk4TraxXF9dF77+FYJ9ecjk9ELO/S1+nH7vWxDrm7SMzhx+DtBMwmXDzbKsjHAP
ENc5sck/o3NmRiSdR4NuHrI4Y0+bdsVxHFaGjF3oYtSho+OIGzwrK/fJKvzgprYl3f3K2iO4kqcR
HcnSL6W2kIp/HHPIXlesVicXwM4h9Dm1cVY5/vklDeC19r69MtuhOjLtzMn9Hs4sjXMmX5CtrfnP
7dxttuQYX7sci07vX0Ii5JEUR0cwx96+MostO+cEGb2tXqdksnajMNSNoOvBeh1fg/dDj0yGFkdW
xLQdLdOGxPLL+5eKODC8/qRsG1xwJ87qi1bNQ5TKMPfvv40crFUlNhBUD6j3STCKSHOP+n1V5TBT
6s66NPaYnpNQnJ3MFJf3L3itulhySHTSPRLj5BIRSQOhp3EWto74ra3iZkM3An14F8D/S1N/D2nx
PNh9sffd7snjZ7ob8vAU9exDQS8CugwzRDJpVqbE9ZT1goP9FeXneB00ATEr2W0u++IQdoa8MSJY
Q12cT18HJz2TBBY+mqhjNnI+kQWstkQFMRhUqLtdO3Xehoi7byjqZzuMIREjzqGPlR7pKiUnrUi9
JQfTnMaQuWl9cer0gaA/u8UtSdiApkCMNpT+FEBtfk3sub/X3bgFjzzJC4cARButH303aw4HtjUd
B4CASzKakwXiKlpCgV5svIxKUDq1te4U6/3kVOcIGYCHaxkKBt6MJoejZ5qE6NQ1HnyXDKZxPomW
RbHMQoD2WrQWE0prMYRPTUGKQh2ACcWfEF+nEqNtV/bBRgwM3MMYM8XIeSJKAdB4WPfxkGTdNbHs
3vLfzHimdeqqWg2VQf/GCt6QF2yJ7gIioUCZ/JtdEtrVlm21qnLxFmL+SitQArY+N8o1mFrIafMr
3wIs1YiXn5u9N3+OKtV7f/etKMc6wnX26bf/fiky/vc/5gbxf/6bj//Fv5+iN8aHxY/ml//qv1Bi
O83hOXP5/9yXPn5B4PLlW//9e/mhOf3nf/dXc9r6g9Ez81/dEZbEY8JUheyGhjhi8w/mLTq4MBdy
BqQJ2sJ/RbYbBs1paP+ekAQFz+OYn5vTjmGY/A3Ha+ASuvevNKc/xaU7pCx70qALY+DEdul5z7O5
nyanuu/JwCyrZIUd7Dga/VolEMxIToSiD41I6l0HoQocXYj6Delsjs8hBcsdTMh/ix4PumMpbTWQ
ZrbFfOZtKpQw29gkoZNlFG55NxJCY+OWnpw6eWwhDizKqmHvSo95ZZ+tsgVj2OB60+LwlSYtcGQd
xiLwPHQbFSYIrR8pJuY5nUsxjamDKim3iqehib/4YWle5XGgrcosCHaj3T6ak+sspyHsfmQl3hmM
8/Xaxyt9yImCQMaXPv70if/1bPy3vM1uCrrl6n/+909Ts/crSKYz3X3hCmm41qcrOFChF7oJIk25
LYOpesOOvPbnY+fUz5Zw5GEHtwX6x7T9qp0cKJX1QFfUf6khol3FjnVn9h2atXCdARII5jA7LYlu
eifZ0IF+qvLg5JXFWz0STGOT/HymQbZpoEdlejJuIre/dK1xg825Wie2+j5m+gXr1ouhqAHgIXfI
qEiqWOde5S467N2/Gb6bH8eGznxrwwJ30XnxPwsw4sdbiAbdEACfxLGKOQ0EZMrHVdbkkCEromGR
vpFbfXDIRVSGTia1XqztjghQga7yKvPMW9HW99AREBlUG+KPvkwxKQK0nqbUvvvNZ/U3nYDlUHtZ
DlMYm/8zP+mfmLD3mdbDdolpqdNyBICXFtOOHItlM85Waohefkcwdup0BHjSD11MqOsZ4IqLDCr6
10bfbKe23FiRfOEfXThSntqk5UTVFXfO5O0BBhwKR6LUXMpC9xakidUYIEOxrFX8Rvf6OFpBfWUO
4LG57SJmC63aCaCVC2Bzw8rSieQO/fGL000vVRUxC5YZnTzdXvz6YvwtXR4JgGfrNuMtm+mUOV+r
n5781sn9XFaCwbO5AH5gI/8rtmBTZ1bbr1/JmOdbHwQwljQMYcLC1C2T8JhPL2UHlXSiSGrLLkrv
I2Z1G8QoXysqr54NnYhFg2lxcG7j6QchNd+SenrtULnilwbr/bt38y5y+/ndSEiczAktJoZS2iyk
H39wKfwE9oLkB29II2kD0i5dDMFt1nPbWfcGw5a1O2bFsiuI0KmlZuyTrMhOcUwEQ9AD28q9HFCx
vYDpts5idZkiUhVNDIK4ULxh7dvRbelWr+4UfEcygedzYvwFaUgFNazw2L4vSTNe1B3I6562Dk/L
sg9aiO/ABLTczlZJ4ZPD6foZnvjhoUSzvEXIRh6SDfSMSeFdVOJZMzU6sRiMb37zcbEjffi4uEDU
OGCOaQszF5XMhn++M5Ja58JBHV0CqD2wf+2SWcXbtCEm73whPQoNjno43yy67KgVU/5gBEX067fx
Waby6V18lvCNxEBGykt8YhRNzg/N1qtu6vjt1y/yt1tzfhUH3YNlcUtIU/90a/q2DDEmad6ycOci
De5sUB0cTX0rUc6Xhb/xiucyc75oM8M0REkWYRqwuuxbqoW/Eeb80w+MYtFhkO0YEsHYx8s+Cj1V
RQOCaCIxZ7KCdWi9WGm8/vVP/LdZtIOKRrDjuxYvIuax988fblig104tPPiob48ewKSyVAu3zg+Z
q/1mhTE+LzEAuz+81qe5N/2TqlWiYPRhTkwshzG4irqm22aONryEPVnz1oT4sNE3DGUXhJnR/8bB
u2hc0GO2EMeo4PnwJmObkUJ3w/nhNxfj094lKciofmyLKoitS7AcfrwaYNcZW8E9XYWW/5IEtAek
3l9CDykjRC4Kk+gCpHhHP2o7Dc4mqvRHjV4qCjJxNR9pcUguOzIDZUP0GCeeBRjgS1+SC/nrT82Y
P/yPi9Z7bQEmwhSWgZjg4xv1UNmh0rY9kp38TWZqoN5pp+7yknTbxvHIEvLB7iCOLz0m5daXGCCb
A9dBFBJ+oVYUhHxm4Fdtuu7BEbs0Pez6N2/yHz5uwQSVa8kzRfH86dbSndJICd4gTh34/YCkNvEM
ku3pxGDeV79dyOXHwuP9w3N19Bm65NXQany6JnkUNZQloVyqTl6Art1Geo7yM2zB3k7MCEIEfl5T
r5QdniYLPDKZHfmmCdRdU/d3mA7wJDG8XEUkxKAkP2JCmnWK+rOsHAyMnkKtLGpIWQ1I5JGitOoD
eGQcoGdnuwxQp5W6DqZa7784gXvfCe/FMCMc+0QMpeYOneV3qeHozWL6AjJ4mdrpWxh35bI1q+u6
jZbdMOvtsnOaDke4ZUcipwBHVfaXruFkK7CJoLneNI1DDGeyqWxzWkUhDDrKJDJsc0EGleBEaCP7
CQgmXmC9n9XGxKwOqGQ13QBSUr7RLT8XKQEV3ipqfrNo/cN96RKUwj7K82Oimfl4X3ZuhvEvKPxl
VspHv5+rvmdXvWZesRS5edeN7SKilfnrp+G9NvnwNCBBwT/tONJmE2f++fFVazID244h6Co2iDeM
ybdwc+bsI32/pW83m4kbfDmq9k7JekC2MHYnGGYPcT/e2kqsYr2wFtKCWF9NCHGrOoJUTfv1KtB9
3LEa7pbaB5z2f/GuHQ6Ds9yJ/cb+dL/SP67M3KdQFrE8gP/qrqaqe7RcFuDJo6WZFOO+ZIgaD/09
QpsdzLk7AWPAdzOOXsp/rdHA5bYCEoWfTE+2+ViDxmyeBrx3v36vf9slXJOS3qNOZqd3WXo+XuBY
T8NmgjG3HMBRGna7TvwfeV3e6I78zVUR82f14bN0TYfDk6QY5Tn2PtehdtH7IXWFtXT6bO9lauNR
XByDrH5tVNSTr6svEwfMEyHLQA0CRqxSfww5nB4L1T2LPn5BDnrt1NO4iSO63JkCU9pUzQ2+WJ4I
x4goxMcXo2dNaLOQnt1YFBxn7VvdS557u1h63bhHE8lJsnUIncIzY/bx+V+9oGi/qZVgAiOgZZj6
8YIyGRKTyDKMg0BfDP1psM3z2BTLppar91f6fy1i/C/Uh+HIJnSunmcKh1+gtGHn+VVX5tuXJPy5
IfOP3+DP9oyr/4Fe3BEo62aB/s/aQfMPW9CemR8DfjGfFf/qzgj5hy5hjkmXs8xfesO/pIPC/IN3
R2mlC8Hoz7bkv9KdQcD48eikmbyKxRpnfnoALWQ3CAabEGOtzNYt7x5+WZ4KnNJKwJU0HKDAkyr7
/8XcmTXHjWRn9BehA1tieS3UXiyyWNz5gqAkKpFYE/vy631quseeGYcd4Qc7/KII9aKWmkUg897v
O+fiG2Wwm/mnH2ZW5UdS/OqnDpNhm/cAviJMUOGE6ZEkFYHjor0zW5oGOi1ohCzuVBLam0jUwq1w
vs0s9N8KnbaPfma6U+SnBVFdsPwVjgAtpUFwjqwf3fJuTFck8RWIkoZFJmT5SvC0tQWYGrhIW4S3
zX5p8v6X7404Po2ik6csw/kMpqvlmpmDxh3nHF1hQgT9ZCjA2NtCw+iISiBmIURhjaGhZWeCCVJb
aX1kI+BdfcYYNTtAJzvgVSv2Sz5RLkjIcSOuqmqbFJN7Q5XFaSUfCHBr8EEy+9WklPS2YeIueu24
TarWBeN+upNZ5zPyVjeWSOoMP1NhTMcwLdxjXiT9i5a9i5hE2U+FE5vPrtvUj4ZfyssSLuVutM0u
akcfzHYOQooJdbnxUA+He58Ay++Z2xpxhVhv2TPIejv0DVAEaffJT7PPrZtHuOOqmdse8uYiGzGF
G57zGzB8tknzLFmLCjYx6ZECXEdgGLgqKCa/F7Jnyl+NN00AVq3ltXBT+aIb6wb1oBb8yB9fPTZU
az+YT1t0H5XVHGYQhmz35DC+JCBwt6A9pwObCK403uibL0HPanMFVHtGfwQl632OE++ago3caZg/
68AcBNXBejpBp2gvtH/B3IwiTRnVOZbxitqsu0vLhM1o12j2DMTCNsUoWA7PrUm3DEUmEUA4QxDJ
FoJDZC/0WjlJEFm9E1NuhwEthoqceOt2MQYEoIORD/DrXMGlaQnMDYRcRAk1e9VZRSjuaW86bDHq
GnwUuaYpEllDW1x5rWGexsWHr1LMdeVu2F8azrZwF//bBZYHhwz+6BJBWhaY32EvWZERwkKjxt/o
z6VEvJcVY7v3CoiBD/Y4sf+GHyFQYI55MVJqEpqDjkP9CmizdIGMDT2/25ZHCVYUgNU1iyGLgqKm
YYyFo3Xi3yrV/nxscjv+HllGwCEkcLEKUkd657phBx/png3GXif+9GIE6Fd34wwVGnxi/50bAEx2
CWmxtz4EaIWyZ+op2mhZjvtbb9nYCy+R9+Ayq2wz9H34OXhxYd3R0Z++wtQInzBgicPgcl4yE8Xy
s1zCuyWDWFPblPaJG8fbgZEcejmMPSvQMv5uEAtRCccfT3C+b3B/xsClAk+f4qhVJrufor4kExX1
pBLepgqnClZgPZ8DG45rMM5f/GG4acyFxgUVQ7aiUgxFSytza9xATK5JhLYs+T3lVg4f0kYEYTNO
JrwwnCtnSD6lb3e7Cp7y2I8t8s6R/WUx4irJBzK6GvXkFNZAQtoeyPIwlMB//GYFDT7bMB2dtvig
jtoweGy6lb7LEjSgNSP6lWtVD0R1sk1djB+Z09TAP7W7rRSIrNkGKWFr9wSx59zl4z5IsioaB5oY
gwcNhWBA9i2NuLhLYIMnt+9RvyXHPRJdiHrDuUKg9ZiQTC0lH0agTkNpCP7kxXHQFVq4lG3VLoy9
CPUQHcVkGlSCPK6btOcWAduayRXxvG4cD4VXTztARM5mbATVRTZ1p8mJUYUtlnOo7MLF0j0TzpaF
+N23y0tD1GKdgfgYWveBiNoaGz1wGuSK3pytLBVcRtXfOWW3M8rhe0p1jIUIuiEMMj0Hj/7sn6wO
rMZk6/cmTH4lhn3vebg/g4krnbD2BAWOQ5w8D6HB0wFdVp6+uxkjdkEdvMyYM9sqfLcT+zwEZb0R
fAN1AdDSsiaIofdWd5rIU2uqNg1WGQZL4brNzXBXol1LTWdX1zxcA8yovX+t6/CduM+WEPNn5if7
hG9HsrTNK/kHeHPTRhJj5NsdbfjRR9A0ZqegzPZSwnGwrihwtMcfjRKoyuAk+wCgF+n9srKz8uq1
EDFQkL47tvyPHQl2lqNxFL4zrNqRD+lA6ItPyUlUC1E7RJgyyfZtAwkyS8JPxjMhvLB34edopBld
qoKAPNErsKopbc6kvS/mk2SQDGw96sddLuuHLAzegUt3qJE/7biFGlsbBJgn3V55RT9WTXltxnpP
rIX6cliAgRzVRA27OVU1CgjCK6feYqMbL7ceUdn/hvb2jLuLr8tn7tML1bglIzKUEIttSMtmh7TE
d3kxepo/X7EMC0Ujf2DvWfmbXtze5l3MJtO12FCIxl713WisnfpWmuZYHo1EMTcxgUzsFGxgVTjn
P73ErE9xNgVRQJkviuu0PwuXY3c85nKtPFkdfNP4xXNn2AtDs9YZQPvw1ftRFuO8s6d+M7G0JFA0
av3epjFftx52IA9ft+2/7M6cz0RgUS/4CXuPVmQJai8r/Wx1M/1Y0DRc3WD0d6zESfG18XRLF9dv
Q2gzSjeceCDW25fvVZX4Gx8o05ZHdv/U9bzjSU4My9EJLHWDh1vy5FnUGTkEBelnqlzzlKdho+AY
dPlbSfCFfOmS8gcIBJ3yLKvQlVBVvgEbnMVETNt0IO34wCTN3m+bielKktlQTrz6Z69rbJY+sdn3
lPRSeXBMqwHOhjm3iODLYJsinxlaEZKP8RvZXPUjF4733FHqh0nG2Y8cGf3kN6ty9bugAxfSypyz
X2PMn5NIoN9c6zxx2ViMs/G+hIjPAebwOrN8Jz3g90iz62I7nXpMLEF2AdUnK5cknc1xDaeNF1eV
V8iuUcvOL2lhzv62MefWedC1bpCfleLDydPcXZMDVJxxyvycVFn7MSUy+V3bhT7flFnXnoX6MfWI
swEL5jHu51mwS+s4BYMq+ZDFs0Vhg3uY2rswIOmWpKGPfwWpKDVVErUYDPwwq8leVuC8Q3WjpdZA
IVGrkQhzO22pJ1aEiLHdXFLDbPhvkrF+tStQOaZ2EsJYRnYoO9/7JvYb/HamEpEqOzfwJQHYvm2I
huXYmen4UnDDRxfiDjU8OTsDOtcPYtyBxxZ3njRtK+KlXwC3LyfOOrG+0WbNKTCrGwhCHZauQ+xo
jdJ8dFrPfgvSMeYoQYqS1AmdlAtU5/yTcByqrcEVy057sHCdOuCbo1x683dIKDBC04MAXo/WIXdJ
m9VlEu+yvp8/8d2KaygbqoR8lrwDy+T4XckhXSKSKfODlt6C07kWyy3NnV1IzgtCo138lVRGeXWU
gjszqpRHPx2MhMnVoK6zPzIIcY3Y+LYmWZGECiyjX00T27yVoljw0JATfOjcQX8QxcAQIGkQnBe+
ECfmaAF6AYb7D6Vq7cd2ttCc2bYcnjwxyyesI8F1DGZCbdqz+KJaqr3Aspv2BmptdphJUe7kQvdp
PXOEO1UjdTMTHdCOINZyV4V18m51fApRGNj959z1DleWPrkrs9D7aakOTetET+t7yEBztUmGOsVu
258TCKKL15HKNCw6FVG2NC3vl8zaTRZzHunhHgkrL9lioGpeFmH7n/D20hlTAbsUz1V814ixkN9x
UicPuJmdu7TXfhEVuRUQ9R4rPoOdxQMJdsPHAKV24w918GS4DgyJ2ozlR6Fnl29YrcleeInxaRS1
ghdu9NW9DlNvlwTaf2gFyD2IJvY6DwTWJqWEd+/Ldv5BnFCxcxJOIfjdi/aWLwm653AemZSlLafq
tSNVgCtVzPMjTatg689ifF1cD99FXRZftOFCjjlTPl37ahlfhVP617jpyoaXiiN3obTHO0tKOKe+
ipFaNY7H8rm1OZ5bfW+xb6sm8H26Txp19FN+57u+w3pzGDBNzmt4OxhNujn2nzOj758yeSM2OkvJ
CYfYa3VkbMQBLBmGhqlbGHdPiplUwTfXRMB7GEMWU8FiQkth0glGOZ7H5mPsVAOzYwjpX5luPB2V
ZzvVWsD4vAljwyWqbNV9SQ7ANleLwLrS5an7FXt1lwqW0NODDHg6uW5SX0crdD8D1rFX21EtnyaR
3JHxZ66niHKSxhNtCepajGWx8gPEcJxzkvapyHpbfgmoUtkar1zgXgLcZPF2HACS+blNsCcDh4R9
lsS2g64x74YzxzXOSemsLMwSw9LsaA63C5D4G3QJer/6PfaB765nOcQv9JDsHw3p/O+Bf42AM8NF
KFFuDposqxk9IeFI9UYZSX7uBp3ctV04vxi114i7mJXopWRcifzVbM2zUwWokNzJsjcc8hHbel4b
f4Xcz64m/XwQVlYSGlHDbSjfTNrjmNdKWFlhoIaF1Cp/oNUyEGZnzFBSuKuzUG5rpp9fTlhr+5LC
lgMUlswvfV7APYpdGgylBpizMnUTJ1zlOL7ERZ1cOjAAm5JjTLyePYKaeKxd/tPo0KAKBrJrkrt6
WQg98Cblt2FxEH0lFb40myaop/sqV/Y1I2ovI19Zebqy82m6pIs9PhBozwvUCJn+mmVjrnkDxscw
a0I61hJKeYynaZ9XNh8prkXu61A1/POc3pJLK2IXrKRR+NPZSpXxPBgD0kqROG65thma2PAP+dUq
Pnk/5zzsWee7lrzyFtSg4zipnqCsFhvL7YJf7jLWlA1ueFWkNF9kuPo7MyPszhXMmd8wAuVbKEPE
Dh3bfNeahpdQot81QLMkYByXW1/QzNM5HGiopT6nUBB2MJhFJk9xJedz49iE5imPKPTVLrBSc6Ec
yayGo0J+GwmXVg9wOqACwE1yZ4K42tBYBR+FAeuTr3L8NQVpx+YpV+4WYvb4ItvKf5SLBfQnnQwJ
J8j1W57v8WVOOutD+f1yia2uYLztSCzQQdBcGHkEB8/T2WmabYeuYmvHq8lXYldlpv1WNwtPb+np
Cf5p0XPORS37YA4KX5Q/ziQlrSGYt0HWLxvBt/qeQiq1DCBP7Rn3nr49XAlYkpuA6AYftuJDCv+L
/GoknSU/qHFJ37wu678rSe+Bs4938bzJfeJ15GwXQ8zPVSu48XgVrj2ZErJAQCq52Ae2fbAXuyJP
YSmAYaCf3gkQ688glEA+2p6MJP4Gs7gveZseHSYYl4HLFCTJIACJ7XhmdhYG7g1uwM69spcpWMVl
mj40Ofy7tTALdHxm7x/iQt6w433aPTmylK8JBd4HfIzip2fO3YWci/W7JrKxbcKUa4RPLup2+KHg
Z4yu9abt0aDgYZq4kIR2+4MLUDlypK8fhZeiEYLWvI45tO2z0JjovCB/dhZ3ORmmAWZB0UDi9FIJ
yNrhdE+dbnBWDW+ehMuyjbrO7PKn2M6D5y6BnwjESYPQ0QnxeYDROkocezqjFrSsKMtHcgp8BbN2
5blDeqlcG997Q4TSbxcZrn0SBfvZnfxXOIjNZsgy6OT55I6vHq/Hbh0QP8l3yirFZ+ainvtfmVX/
l8nCf4ojEln8h/76P/3k/7LMbrLh8f/q05OWlN/Vf+qzn79lQqF9/vrHITXD37/+xT8n0yEFdWEy
8hbE/RzT9VgZ/BkcDMI/Akt4HtuSwP/r7/w1mra9P1jB3NbZPkNt6pJMrf8aTdviDwrogg0LcR/Y
I+S0/l7pv/y5j/kz88lv+K+f/2PszXf/ZfNHp57goiNMMpIuv9gtoviPQQLcfx3vTt/bT3b4TA03
3bTuYG0pH3bPtCjFwc6UYrlf/9bAnE8i6ORl1hYqbWNrcFZ5sAezOLhVs9xQks3a6g2oQqFFziLo
kq1jOD7JKhWcl8H5bNgL7NS8MnrXvEMBH9KfnInM5+IevK+BADlL7ynA6y3/K6doUuOH0TRVwzXE
P2Jw96IAQG+UVV1H8yMtDv4C4aLrnseslFcyV4KOO8Enr9qmMzNVuH85WeJYHHsxNQ9jUy2YMM1N
YyT2c+DlFKpJmZ00Xtk3lBkgRFjYJq3S99VcP+G5TbgTtvOW/zTNRcIrWkxEsI3gq7ec6cElUXex
AuldZAmUe/GS17xo2pOaWPN2Fe4Qc3lYvKPT++JQgQ/fcAUZ117c6K1P1+bepC27KxbFt/Htp3Ub
MokKS9i7Yla36+7Gk5O80NXurylh9bgY10EPUJkzc3hxE+enCpBFVO7PikYjWKyqvXhq3lkNPS3T
VcUlSHy0TSNEr3wyfxO8v++BTIHuAHYLRJIT4n0amumB0QRaPMf9YWrvh4iXX3PDsp36RdEyEAqz
NyPhnusG03ta5njgeIb7iflTzdnD7KNInVmFc+eUXFo5YmaTvbdujMm65HKxsB5fsrewu8bkLOjn
8aQFND7bxj7vHEBYvupW+ZS424UyRuS27WuSB+mDpB7CbuEoCnyvC1GIR/6hF9XMybHy6+BecNdY
yRa8rAsFnOvFxh7aEFwQDP04zYDhSFQrATeyVUpjmzklMwyTj9I2bq/vDXXb1wwyIpCdZkXF49hz
6ebUASPcaKbfPlOPcQo3WJjy1dyMb0Y5wX8hR7VU9kvQ8DeCnzNF2Gg2k4ajPUg9IDMvqaanGjvo
d2qHLvesu7suvQE93LI9UBfpJG2pwViIwOKj5oydI0CkrKhMbvPNwL7YACrT0SaLWM8QS5lOpujp
e4j7tuHjRqd1TU4eJMSXbfd1FIY4kuhORWh4nINga4DVZ4kvdV7xA133c5bS/S2Ef5miThXFFeQ6
Yo3O2tu8O4/uv//wHz9tLRSjXISj0PP1iQIvd2hZM87UtaP3jIVNwq7WK++tdtPGM9SX30tiuB91
Ls29O1HANetHuxvE4zBUyCKTwHkYp9TYqtak+8wc+tD08Z2z1OWjDJwvS408zzpoAcoxP1EBEIvg
7Rst7ULVcaJZvVRYz8xYoI/PPfMlA4u8Un73WWCEvCc5kXIJMqZnLgDANBa//ZrM4m4quktSxcVT
y+JwbejRvEt0kt9zUIQ1yMs567s3P8fQNFFBWgVggw4ujZ1DkzefeWX5n/RTfoax3Tz0DPqIhbfX
NE+yleAtcHSWGyxI4Deom+AxwR/xlPAtcaM6EsO0f7OtLKkjOJymY+qPDEgTfoNYUeyw2uresg+D
doaj7Of6WLxbrV/gjcwHcRyJjHMPSL/rm/0AViYfv47WyO1nIhbi5DGDpRESext0a/Vd3+fNXVqw
A3Hsi6YExOkpDp/H0PrgLIUiXDtvDlrwnWeV864THRBxU/wCU1LcZqfLZkrqcV9Rkj+SPmbkaLiA
Af/28//44W9/bUyZdaOFk/uZ1uCl7fipyZGedYPTbgyq+889yzkeRKYPj3hYq7Cv75dS8ENbyBUr
ru7Q00jDDlvxKbZBL+ThT7t2vW1fhi+9ogYZ+MuukZb9HHvAvAg+7Zj7thsTGPUe5WxAYmbuT7Ow
UTYpa9PNxRgJR/b3c9mH6BA9xs8jH8GQuf7W6gniNfWAgwR/ACuMr9qpxs3kp8kxsVlW9aF3gZNt
HtxBubu4qe7qUtUvfH8Uh2Iqfg3AgZ0lyE9maY+Hybajspynu4aA8J3/WlRUIpPBvw/D/tuYC/9Y
duxY4oCUbAPpe5/5cn4bhuyrMRjDWMiKtp4+W4aQSFt6awXiF/H4B+1++yXulHNMOrmlcvk0d2Ox
TQvnpe0ks0Z4IUUGYtdhm8UZcQJmljdRUGnnEGNVNrhx2VVhHWobnXcQtjKidMUdKrC4m5iQPHm7
JUyctrPb08d0f7oslJky8NItNRKwnKzqsYzxwE/V3UylaZtxE+HpH68rv0fwwSOd2Hvw3ANI3pSS
qyOBIi6AHmRucm7JOjHw1rW84XcOD8zMTJEa4PrcumEJa50Q7JmP2rvh+/WDv4zWVeXLuu4I0LY8
1TfGltNy9sAev/zzh3kU82Zp/acC71bKpfjcVuN0nksQpnPjd+Dp+YomXkLlzzQxQ41gs2kkRr4z
sfy5JUdihEyd6ah1Gc93s/YlfPQR/UQA8TrGmroaDD++54t2zinN3fXjQlGSOq+R8Lie5/r3ADEt
b8W0BrzUUKxkvTx6BN+XNn03pJ4PmeLtR9B/UImi4FcfOpPQJ2Ogh7EKhgeni5DknLj9O2tjFrej
lf5Ke/FM1buA30OFuRjaz66EFTJR+QSO30N+Li/MgfWmnltUZvBxuJMRbJoxuooHvyU1U1nutkmR
VAknLO8tm+VB5hTYd+g+t6VHvFnRovUMuPtW64Kn9JpqZzn+JWVvQTyWh0ka42FKM7ZxTu7JY5hM
e6uutx69OdvOH0PsHDPuIuYDEI+5g0P3mCU6T96UXF7JsBXpTk/gsmFiWwaz0DBGN9k37TlujPY8
sx0a2VjvZHbTFgmwt64NPrXzZ+s8D/mXEYYtqhOuW6Bt7gat4zNrwM3SLBhcPEDcVl58u+byVXD/
X5HTgJQ7BR71TKAcS0yim6K8xT7cRQ+cUrbiXRmJcjEvRlDe/HlTvx4Hycg44IPf0B7xyYkVma2j
1Bq4QiOhLWY7MkxUrENbvbXotffz0iDSSIwGjBC81xJACWP3bd1ptkdkDmjJcQxUybZ0gORUc8WC
3ELotnwKqxrZFmcDRpNpV5cVX3Y9zNFojXf94tpRhquOHd0SWdmpsf3+UNxsXkanN36SWxu7Tg4T
VsJVzewqTfhV83HWO7OEt6JrdciTUN9SXG4UpPKV5VJkT5Ce+65+qBIEaGglAC2p/pHNjBE2r/bY
3hR2mLfViLrFwGBC2W7LyFud+Pb70NIOSQjIAwgQ42jkgpaJri1Mq5xU0lkeCNgtcE2pQi5cMM9V
kO2VS6EykGPDkRpD9tLc+D/0bvWQyL2BBa52vD2LX73LUtVGRRuEPLU3C01V0gEwPAdZHUXNeFrf
WHIid78TA4KL2S/ppV5mzfPOTbfhh5cPDyOS3m1gT5/auhmcL7M571Mkj+j7hlfdl8x3suGJIy6C
absFiDGlbNNuTFArSTZua30KAYXUnB2ymVVe7JOAw79jCM7btwV4OZD/NHYhYog7r7pJGvyjHl0G
viyCEg+7nF5wQPTlssu08jZUsFZeg2xg5Dqgq/eBVAebqwD/SPNRJ3DTK3DzoYFtrV7y14axdwDa
i2xg+Zq4aXO0AMJX6fykbO+9Kl3gtS1f6v/bi/g/1QJ339X9V/Hd/msP8P/nbd30ba7C/02e7LlR
um/+9a7+17/273f1G9uVaN/finzOLYr85109tP6gGgZC1CPmSEo54Jr897u6+4fgFg+Ak+4ft/Vb
xqv9k0Bn23+EoOwpBqI3B8ZuBv+TuzqBtX/OWHJXBzrn8At6dJ688F9bDjLrrcZ0rX6PPOPJrsf3
gRNBmjqfykSM3WjzmXj5Cq3PuSNTAh9/XpcDydiEV/kapsupZp42ntgVQRYImLrNiG6IGJxHiwe0
7EZGcu7QrzXt4DA3T9ltEsbPQ7KdK/rqvyTgzZK9W+I8d7fmk5VaiEHGL3kN7dnbBN7AgqjdsoD9
ZrdMa451KiwoToagTGL1kNvTjhwwnsAMaZNajq1ZbJU9mZs26F5UD2x+QuAXlB9aGIdWzclmEfNj
6r+YRVFE7Ddf5xlLSVsxWCivrYdhz5r00zDjMpWm3lb2pymdH80Ub5gn/ML2c+/krMTzhNjP7Plv
ISTslfCnlLzTyu3FL+HBH84KttyIlOLOGSOzMvuVVxrlqZLDp2pzTp0sk0TcnJqK5fewgkTmrQpP
XqT1OS4ulNmczro9YMdIOcuQe7rv8s47okBkAhucEhYze9Xxp/PRLpLT4rbnTWqvoNRaZrzrQRyv
YPHw3Mqw/xGqu6Zmx6s2VJj4SMM9Npa1Zga4D/S4LYabcmawqr2/ApY7nmKvOucya6IpWUgT+vSw
hqGrIE5nl5QhMv+NnOVlQfIdUzE6KlQndQNJGhPMYawY73i+fAxZaq88k8GjhxhhI23onrQRN/bN
AWfxMggp8B9Mz81YDkhQYMM69Ii1q4QjOQHsyI1bdxN641kn+FnFSxKkJo9WZZ07Su9EMRT1Os1M
CHMot1eou6mUWTRy71iHk3FQnuFEjGMwD+Di7WuQ0F2jcmAK/nfJxFnPbb7t7BAXU1qF5NGGZu1j
xV3JEqtwC3OXLMf8Y9BoZlPO2b4MIKYtx3gsTg35sCht84e2K5otdAZzZQ5cfmaCPSQ9el76db0r
OQPgJ7eveffeTGEC0Br0tF31b7Af7wtjY4dI73WgeswKjKpJ9+WRW79SG/2sgMtsC6sN2ONglybz
z1eXQ96Ixa6zk4bgc75beMlYZWXwhYDpaLEXj+LcI/UCVJBzO3CjcSc1pC96sxzR/K3OSrWZPeMn
UwxwE5IBRZ7MhDYBilsoKCNbBNWqZ4ZOEqEkf9jhb60D5jZcPjG5CPWilnjNGu6EIPwX8SV4xOUE
A9Csr9yVxyg0E1QAoYOaYUje/K54wpmHtcjgL2RM21UZXLywPxU4Qtw64wyVFOxf0L0vMzruDFm2
gLIFyg4+EkZPvwo/LfIt0QiApS6AdGAkcyGcLKwZ7+Kb+3EI/P6ujBsoYW0M+T+JfwyFyUyHfGDa
cAXJ/J7LxqyqXUkcibDIXvn5s6KT47IvVSrvDuzE3n2D+7c7QG1g/b3il2rXacPjLtTqy/Zyb2ct
36JOvrRvNdu65tiCujEawTQxWQl/A03bLVnobLwY7VPiEvXIXZnuipi+xxwLWIDLM6s8tYYjs8tT
tgCEK+6Z29YQgLBdM/NEf1R2x560w3FKHeDq50JUxFaH/tkc2b+onjxiniavUNLYeO2aNxJDjAI4
P64UC+9b5c4w/VNbzycHhjz/NqUTnt6rseBLlb7zHP9hyTDbwhybtsxEvo3uicw/lYzweZlSqP4G
H7XgNDshtKA4BRRGkpHpqVzHVewcwWwYhzz+IeEyca3W3jYmNrDLGply0E52ouUxbAawDUZDwqEg
8LZu3DR8mRMuNrP2ip9e321ju/PuMmOINyhBrs0iGuKXbbeVHm2p3kuhBRn8/weqvc5s46HxmYfy
peEFxBlfho3FrV09dga1MLMch22mQko6bvtUufI2b3E4mlbEpErNrbYPFPtNGHi0JSNTmju4LdlO
LS2moiThRR+2OxTNdazV2clgpYXNeJY6xz3BR2fTdG4E96FHEBLHVJc/eG2rrQ7hgRq3xLOtbUbQ
on2drPhFpona2X8zMZZGvp07powp4JO2g1E9za+d673kTQZgJ+ReOeUMxcfpnnn/M6lLFVX0hMWy
4MM05Edl50RmS3oPzcxgorPel0YyXo77OCJbWm1QmMSZXd+prpXHWjp7w3XrR6+paa61uUFCenRp
dWV7HSBq0QRKV3COjn3cfAeFdG4fivuRxvyqWsIi4n9QWDuCaSU4kVSCkMjIXEdyohRrlKQSlIK4
XKvnOvE/utY7eks8HwEYMeCpDxrJ13CTGAQxYRTTKN2tsqpP1pWP4y2O5gjFS4kWViJjDuV+N/Mq
qLwX0I4tiFWxvCWLebjXJvLEOCmT3aJ9oukgZ4a84K0+32xY8sdYWL96Q6FM9Z0g6qEe3h6IZqgj
s419rkUOVzlDrqs4MJ6wMkckmq2nfma4Q7l6vXTURVCsPCkTjgrxvXiTZjo9FDnTMovt9VrfYzyK
C/AiwhnOTete5n5q12E1eGvHcp962fu84JFdokI+setFvmkCFzWTkXxS66z9gn/IypiGpCEbBdVd
sFmTVDYCK0r1uDeFKACbJGvJIWK92DBGlPjhANG4uknxFAd2dc99pMQJoNmg+sWF0hzk+unOVaXa
ZaqtabIxrACtWGxsnfzSJbMI8rIu9DFG/OZ0TvBWxnoRYEIAQQaZsetQRDPjWNyTAyyMYWSwrUJm
8V49Xo0Eu4HvDvASajntLGvcJHH/uy/St8Gk/xQGoP29APAqu87xPmzvDcNuT1m6iC3DrXFNptag
TkOIGPP4mvPEvIpVley6DlgXDs1oCkB4G+TAtkAl1r1fH3qxPHBihXFvW9kaBct31zLYaQeAcHFY
QvYCuxqwgp4N5xSwj4wg4kCqtMt3TmnNfS1TXqtcQ2GqxuwjOd7gRxs3dZU8OZB4uWZSHrVmwq4T
dpYhJR3QMkrd+pVwmfJT5eNcBqnto45Le0um+rbp5WNS10W4IjP0zGdgO7BZjcaxvLSEEA6eLr/L
Mf7BntfesGmiR3RWrkwg1TlvYUlAGjd9tOBarxfJH7qrOT278a5bSrkzUvhYBqcdc2GWHZTWmgl4
sG4m7yvLxAaMEtkYzm5WwUgFAMda626thbgyIetZ1YRwHQWfWY6f50V118njO7M2N4tDitVI562S
OLZgp3+lbk8yPR1eULurdU+2bBXo/oWUzh3pzGllgZo4uASK1r1eXqdqa7Z9t6pTDgNcX3uQR9g7
m3o9L9WTMyIUyz8I2XN8bAF6pc7MEBKf9iARyLlwQKDz+LtKYDAdRMi2oRZkL7pix/e03W5dj7BG
a/Kdz7Q/MD4IRfmruMCtWaYmsVIcKYsS30tazSvHogkVL+LXv7F3ZktyG1uW/ZX+AcgAOAbHa0Qg
5innZL7AkkwK8zw58PW9QOneUqvq1rUy65c26xcaKYkiMzIC7mefvdfOKbhDfOjWbsPapR1bCiNz
8axAD3VCvKWQpNZtMIS+2TyFm1oRAciD1NqURfCqW2XGYyB+Lm1Q1vgnfdFbn41V/Vz6iBK6SkmH
7ryMiAseOllwmElOzcWvb7b2m60W/5yKTiJJNFqMiLaTN7dOER8xlbbU7mah3IqyxqKRz+dkcPCI
yzWrrebceec6E2ypqjY4l6o4alplbaTjQTougIXtO4vidLOSv9ttcslHeshj/NbsQA9aUD2Rvb8N
cF9W9oTZHYSl5q2CgdqcxJ1PkKFo4nHTq+fGMxOV91O5NQXzfLZXtpY8JktnoJzXpNfAz2b7brR7
H1V93mLNqDzp4Oi3R7/XgABOoM83RvFYxiDpaMXSN1WAB8uzxwyVz/s21dVK1ESX44WM6lVfQcIi
bzTVKhxtmk3T74GL1iBqBE4p30jfaTx5BJTactuXEP3k0HF5meKDq4JjHqmvhGFoDq56oEPR62UE
JXdYe6FzowtcNxHqq6PtafsmDhAQhxACQh7jnwwllQv6t5RqVHZ8LXWluVbsbK1/MirsunNIJUxi
PWi28ZqZbuTzuv+cTN+g+3UFjoMOesBghhcfSy+a/BZpH42m+BkK80HJ9mos0fOJ4wBCLr46M0su
sm95is6L5FejCWGjG3g61482O+JrCEF8A7qtTRDojeIlKbMfZZhz0wHn2lgQJT32Z0XxLTF1CqqT
+taPyR4Wkz87mp/2+anUSn8qzP1o2V8Ggj7uQGiUHdjgoZdf/1+8+dU+8G96AyjTWVAi/zoJeO+/
+h/Rz6aZ/mq0+PO3/Zn/M38DzmRbugUJxRXQlv6h3Lj2b4ABlnSxYyyh++Xf/APP5PzmWtDkCaui
ptCfbP5TuTH03/j0wsRDDyKRLjzjf6Lc/M1jgVyzhAlJjdLPtERkl+zsXxgt/wH9woT+LVCUtkuS
sCEXk3U2MgKkdU//EjCwCijYX16p/8Lg8fcE8N//6EVS+ssfbf6TSOZZTLlhBIksAklWpcF3IMN/
Nm/84X/5L/408TeFynJJ8Rs0NWAoATti/j3vmARD4nTs57aDlkPeqRbtnqlCmB4mtvDSoGGslDRp
hGurdz3EEawDdtREWWwyEPQ+hsNV2WrJOq10ezM4/bvR43/T3vH4WnP4Ckaajzy3dFDyiVqLPrNZ
1xAQK18pVmGhrN3rsaPJy9nHZXIysHj+kcv9l18iZQ//pwrH1whlQkrbBeBg8q5bvtt/fUmbvHWd
obb8HG2bSWmXDjl8KzDWdwQllvid1kCFDF9qgwND62abMPKEIZ19nBFV7w75tMOoIUxp2g5HYYFy
YlMXDUo0HnsMyem60rNtFH1wtGLOPU5qARqYyXfNKs6YIneU/n53BE3sRRI8s+lKiBkdxpDdhZkz
3ySSpzcX1r2tS5fHeTEcCiucdnKqD/zjfB9OEa7GUh6nVGbPbZY569b0UPt/L0EoTRCMtSRE/cE3
EcV+4HbcB6edZSf7TEBIDbN9C+AgHSMyajkSY0ClrneWpXUM7gYsEhuYNGESYHb6rgzNm93urfqr
Nc6mou9cU6uPYYzskxG2e04ffWWFtr4HVr/qkq48DtMEzbXCgABIa5fQcwuTB9o8rUYbW/IqqUK8
Wvg1d7hXDqOszZuT6g/Yll6TaeGd29HjFBXG1kqNL0Q5ecWYRHdD2uyLYUyfaA3f4aP19bbODn2e
R6tyKfiEYPvBS+j4WVYdmC6Ip/ZcfZufoKawE3fUYrJ3ZK3lmbh0bePgWi+6m4KScFW4xsHPORd4
x0E6VObC2FxJyW6MrjJ1RblAnaTKgALorYOaspIR2aUxjzmegJifdIsIXO8FZ6D85c0qV5UO2oUu
rOyYctIf6Bz94Nrs+czP0MNIyVyqznroG7v022bq9156xd2O79s4gWgiKEIUB+tlHOIfMadTN05P
OiPl1u7xGv1ajBhDWu2kSdUq99WVTjjMGnjNSsrCNhKX0iprc/wacfIlF4Z1TtJmo08aSVkb5DiN
4GZtDKuj5RgPqd3cWjPyGexJh2HOIQyRCUZAyY69s/bwKzfdaLw3acaUn2+aQMy7PHtBLPPWVRLE
+zEPkg1Y4PpiSGAYffnsArc5//ePwv9EjJI2fCAeiOjxtMG4f8eGeWFp1FXHZJ6k3tkswu6oCK1l
q18//eMHBuNtavQfeHqRqAaLTkcGqIJahd2glmdTiiNOqI8Y0fo8kv4Hb28phkZ0LCzb0s8KzTtW
sh5Y5PUnXjCxx/z3org+zUNQnLImT9aVyIoT78zPiLa2S2Zm5yp5jU1YbzY9v3bQwp+RX2XQ96cB
Ftw1BuPE5rPvL81IAi8aUUVJ43BZL4M/AAf/t7ED/9LK+f/qBom1j8O2519fQp4/8zj7X9fPr/6v
l5A/f9uflxAgBOCMXGnC3WIZ9JdLiPObaXAv5s2nU9X2a7H0j0uI+M3ydOY0PAS8JwGi/PMSIuET
LCcMJ6m73EH0/1mB0d+vApB8TKg+wmSRhYX074SOphayd7AC+HFY3cvRvXJ13gu3vqcS8d7WfCrV
jkyzV9epThVkjVUAoqCs9ZfcdraZUCfqGf4NoMTEHPu345S1GMYpVmuAFwFiOizx/nqcKs0g1eVW
md+aLBKUDZrSSjjFGmX8cCSmGYDAD21pPNRO4g+QlCnHJSYcOSNkAw3ytSyCr9pOJONqVx6C9FjP
xnSvw6zYWV65tAz0R2vCLCrzLyPRzZNmde65rUS8IgWWHYq4uJtJO29JgD4PQ/ANHD5/ki3h044a
ioswJzpwyu+CFPjGiDn526DbyeSAgutdOF+phGDVv0B7qAMMrl4N/ccQDi5tr6A5wfio69nbW9mY
+1bOUq7bKDIch252eI2zMb60RfetcQV5SGj66zSdHvUqJiC/xF5yFmi7qR7a50LDAmLF7UC8yylp
LornR1fl9SWptZvXQlbY6nkEdxYD/TrV+wR4t/peDaa7yRwDboJNSjOvMJXkfXcdPDo+0uY11bFL
EjJyn1uPCVsAWzgR2sdo3rQ+COFpHQcU1wm9uY8GtQAl/rEtiXln1o9j/Xspw8MoIu3gFkdZ6h/V
5J1sjHXbMDaXqHNmHzsiFdQ5tGcvaFgfNOqY9D5kCW+VjFqxb13zdchmQRNK125G65lwFQEtyj+m
iKRnDYU9sM7sXrneQB/0a+MT946xM2RzpNZ8lYjxO2FfdwXG4kM3c+dedcVFc34ace7BtrY+Ascj
UqNBqWgjGRyd9NHrv6zWPLex/K7M1ls3feetOx6wXTrSjdHbiMe0NKRZP29xNUcr+uzvBknSLS7L
le246tySyC6TcIsuCbX9VscG/xul8cpDEF6rKtTQmrD5ZF3zxbZgepHu6Pmk14s4fSnzhHdgbH3Q
iIC9aCnFVtnY0XSikicKpb5hzyLeoyi+QX2RvfcAOrLfZmSad2S2XnWXkXbOTMCB1Clc45ndD4q1
3IkRu1idsmoUkVfvEgvrLC3OHYVH3BJLQ7tV+Owq10l2nTFom6KGtaA8rd7GhcBUKNRdy0zvaFMW
i5AznPqeIimR8yRoCrPdWaWFaNVm37X+zhcQnupJan7raKe+7S1fDWGyqp2p2CkxraEk1BQ10aXz
6w3VzVQelelBxNmxKazmQaZRsrXaKadX0NBOcZc91kG6JzBuXSIo4zenAv2atn/8Kx6syP5DAleA
B9EhcvJvSYQXzRDLAsZYBV5EyRVVpvGsrlqoGysS1q+cmAH5T4+NCmEZX40EsaXQx1URjGRVRdlc
47ENuGcSJczN5OL24mbB4zpGGSqw6Ce21RV026TXRjDT3rWRv8NlYcFcc3eA5H219P4C3V5ihutI
ToUuf0OteacVjiXkLEDG8nTAlt0ckFvxNLP7Zf7hg5oYviJ6/VQLWsdA7C7On/6BqFf7YDWps9JF
8gYZrXihamKELGCzF8ypEZgzKi5ju7hiFZ7XbeIc0nmcPlw6iwYPGH04tD6mHLHLiu7UYvRbDQpL
vJiCakPh5snJjk4+AzXVXeLUGsSQWmW/w0dguRy8e0DPTq7+JgusN4X3ox5TFmZ019AU0VASEcBM
0eLhTgT2LTM7lsaGXiBzVz2lF83WruGwhfP8RrgeIkRo3eKGT1EbswkLLaS7uW/lRnem09QU41q5
BusQqzmI3gGHFYo7fzXfaqIek0DmoYPnGKHD8NrCeV+bphOvzV5r/FBURzWC+Jz1pwrnwgFfEmjw
YiDRfit1u13pJTQXEcEG1RRQZP0yUPq1ynI+otFgdP7s8kMixz2YA+LcefVShw+iMcZ1Yt5HmwSD
1KvynmbHXs8e6QvsfE9vqE22UbhcVx4zUbYkAgj4RP307qCqrZv5yjDBrJcmHivYPt3SiTo9ajXb
+aYLmjW0XPxkrwnh2a0Tq1e769R6bOkh+3XotQGgDRMb38iG8QDeJF4ZCd3C5khLmdM0ICMgXXVc
0rc1gLS2Mx40iw4d44ADl0/ecs+M5vE7INotuK5D7NbeWhrwYGu9vmmq/WSJIFDtYxbNo7XpJ+8m
Zv4uijZ43l0tpZ/SfSdt9YoZ8eIOymd+HXz2ie2mHsjqtdVPRx/lN1EFJ2mkW8DMNB9IjIRRX7tk
hDm3gjDaOUj2vh1hca9MmH15J08aJLhtzCaC7Lpg890bPGISJyTfGZrHvq2TVUWAxY/nqDynyw8q
YQqYxXjjPu+wSx8CNF/pnh2bZfJKX37acWBi8pxORA2wHgwQWMoMjLMocgXrwMbX2dfhuG3CVt/1
NMGfh6Bkp7MqC9d+tqLgBy5EfPNZ5FytrqamrVU75VjsavkMjJ5enel7qs43cgvViYBycwKxU//5
w/JLJyjr09YjEIh/u59JE+c8Wn3C0jGJYAGSswtLel+wVCY6nw0rkiyLooxqcZm58a6K0x/cIdot
zbXZEtKHvbPc9SfsGaioSXdlgdifYkaCbpkNbBtzQ1x+q5PXnNEhXmaI3Bs/ES3yU1TGcL+XSWNa
FFtGD70vrD1e7BP/02GlFp9vSBYZT07EKLhML8MyxwBdU+ck/AxV4ZBwIKoGI6raBcv8kzMIOctE
NBjezyDtXwZG3hONdOHp189Ch5/9xy8DhZxrDpqJZs3rM1FSd5qBTO30Jr4NvEfPavmBr2/e4LCp
apzcE++XawDWnjDi4K4yupiQ0EFYIOGEm2QaqmNPoJoE03CuqcVwogqwgCjNrVIdRQx0GPpd6U7r
wRPyrmLGuLLYC2SYR6tPXrFEjkckmo0GPkREkXVUJQtossQGqUUqC4Af0lITRNwuvOAQt+2B/svo
Mi64Td3uICjk61AzcanadAKTw7nMNnEop65d2gZigqNGdJCNfvW4t17S3sX1IohwVL/EoMFAcJ/s
jqhrbCLVc1DnrS+XGXdi2DUZevNl+h1hgWyoR0ygrkfBOlAvNlzB/WJtxqq9D/C4DjIkRVxzWYWK
MsNZqptxO4TDFg/UA5Kef8ttCw28HzE/Nu84kzo8JiP2zpj/2KFxKV8Ge28Z8atl2LeXsd9g/nfd
cOYVKc92y43TWdyTziIX0MLVblUzPlEBNp1g4rGnjnGtx8pb/K0nuQgPdJ1xOFBjtkgSNdqEs4gU
vPw4nOAPY+z1PqQ2JwcKWfJjV3SoIVxEZVveuIiejUUAUYsUohZRxFvkEc7antQ0sW4LC4vDu6If
NHVth3ImpcNlO/HYnmbs8Y690Haai5dnXgQZx3rh8X0AJpL5uDVAu7QTxUpuU24C9ytE1UkXeYcC
9ANBdwfrip198NbjeglLFBpBdrAXfQidqFwEI4VyVC4SkljEJBtVaV7kpYhj+HEg9aPH06uNAjUs
UlSGJsUhwtk72a8dkZMNCCxC27RZ72K0rGgRtXTUraatOarHFEssJeEj/5gJAbd1ZdR7bkfW6Tob
q57P9CrVzlM27vISQhUrCMPjvmTBHGjwwJrob+lHSqAfWNmxUTZiqrVqne7ULK3jc7FvGuymU7mO
Fd0QmBiPI7rTxmqqfM/b/5AvyiBoHJIvi1qolUS3wxowGYplUyqTWIGEhmVM074o4oMjW2YNHLTH
vueIi3jLKG5pL0OViR1aHAubaOmeLy3tQxT8RmtN7r59RR+CSZTnxopLsY8Enf/oY4rmc/Mo+Js+
Efa3WZoa4RYZqPow6PyuNZMPWKXB1xyk+WiawWdAypAAYnBLqAmFrQHRpx+gGQEPe0wiaaywfHdf
enVtDf53QZiHezIcv0RY724Q/zsmmiy3qCvWyrSD6USBHy4lEw3SVmSeyzxPLnpLi5+X0w02unb3
5MT5Se/kttLj5thNHoB1LtkrD0LVA07FTRjQr8LwBpkgUxsnjMcrP6FMsjQfbFqFit60z79+5TJ8
PpgtxzTUqXtc/46xZrjykA8jGlAS2UL4D0JFNV2ocYth/Rux18L9L442FPFTbWQh5UHkmrmsgqiw
2kvj7SkP9DZ9GWUouml6zQCK2Q430rTnv7aL8dXKuO26EjwzhWq82bX4nTH4xicVxkNc/D6CWSWg
PUY8LgcuKFpxL7p9rfOZmucAaVPl7UPTYdcKbWB1ofc+4Fq5Axx/0WIv9A1Hq3icJawo84SBlnPI
VxKwuY7P/azXASRhgy+LOvL8hiD2pRk02CRZvyfBXPJeR8LPLf2SVsZNiD73Gyqi3FS5fqtrNG/1
pTiC/nzuqik/uprgAx4LbZX2vXYsaNY5ulwzjunRsJJlsJbBrXBqg0cE+/65iduXCmh1qu/iwXyY
CBRSo+ziAcJQYPUcgWZaNyfdrJZDwBmfzW2RC+uzKxvgCK7rl3PcPGRdSmCsMaL3gUdOX9nI8Pb4
NoBF2cipa+48XMa1VZhg8aXzHmk+/OHxW88tcV/EgjKzAeMnLmG1omTYvExyBvFMVc5YVmgwHe/2
oPAohza4p9YYX7NhP7p55luxPW1KpIRAQihu+R65gV3T2KocbEV+xH35UozmhggMM2fC5IErPj+5
DCfTAVWhvxtgD+45oIsDbVDcRgllisrEG2fA0bKF86DnFu4kKzuXlCw/JHBW7cGqjgHO4Y2Tp8v+
M3LgCF7CwJPfFMgSWhMCvGjCJPoRG9aBYjkqhlOTSGOhur2hyeOYZPUdGSWif0gZlI1x9+lZYruk
f9p6wUGM2M60qsdDYLqHQbTtzmhwMU6CeStRjAlxyLhZclFfjhtvWkkeOH6CBX/fTozCXqEeOhmA
p8TFdmrA2dF1bR3tCTBRxnbq2I2fEsTIGsBnekAO36dYc551LW2OVWP/pFpyPGkeitLQnG0dLwyZ
uOQY24PBoV1bd+Fl4Z7vijgwPuykU+C2SrJXQi3TrnP775yU813XuPyXlERUTfY9h+93MLMCfUjJ
z8Br+iNNeaceDXdbx+5008tCQAIzrH1ZfesApNBgm8d7A50et6huQtse2MMb8sW0IHCN5Vjd7MCp
bgGIh02Sc2fWeaJXUdAdmiLWN46VowjRWHadVOCtRo6Jx4welU1lhvZdN7ph1RgDYZZBnGWB2sRD
Bc9mo2u7qITICWmHjdA0fOhA0PFvYE9D+oDANhLPDfEtyVQ+DOnMaaVj53ZKsHFxy1STZsWKgEh5
JV70mC71gkh2FUHckSkCPPJzkVF6p6tldMpP1ygq6menTNb9VI1+rioX34ybbmFHYQLkQqDIu99z
g6+h9IZvsYyTXaOPu0IA8opJbibhHXbDudRbc59ajthErj6weGPCHOdafNp59JyH0ffZ5lrjWeX4
klvyez0N28BNS4JGLNVyWmI3A9rCVoUB30x8RT5siWkkLeQcDDVbB/SR7+6UfjpjJR7GQHNXhebb
fV7vLY/Lc9JM8lrGuNZK2b/N9c5MVP5OqLz2RTz80OpG3ypmpnsNWgMbrqWeK63B6oXJ8Rt7lh91
oPfPVde+g8F6drgcvRNRbjeWkbaHtI6/V5SE8JQW4TUodKAaqRquqsEimzmez4KnuQwd7+S4+uwb
Uz20af6UQ05cxwxb7IC8hyapJK8q794+Tk85tkup6uKEb4hPmjc2V1BpGYB1bWPOOsVW2hwezLbM
tioWxQ1rSb7P3A99yq016sV8CsJfKWGcOk6dbeMIo2zdUHZodsQB6eAtdlO2F3UTPHr6FW17uvT4
Qd2qI0FV20/SSqxjTtZrBbtv5RKWfgYa+sry115beGMvsO1XssWB5M4u/SwaLn2isj+Vmqb7nA8X
L/YOEXSF66yqdaYFxTluJ3DW2fxDT7vpsbd9+P4RlupXtDKxJhGAeappfxoW8cgiaoeDnePgHRxS
370FWzVLkx+50w5cg4ZXjJMjecBi3GpxkhBljXgzQH7dzmz0r11IuaDTPtYg+/KeiciUZY0VWYZr
I290jMhYLoE+tA8ldbMPrh6f65gQbQwqSb55qt1PGfvOxgV1kvc8vw0DG12xlaK6AvGhEZ1Djo90
3R8DEwGuqfZ67Yy3afkB1hi4buQexg/fQzTEpNUult3uJeusr6bX1Ubx260MTFIT6toeFzbnOFWr
Huc9dpzqUNnZabIMsLlLkNxujxqbWpOiZXIJQQXZH4ZPtskEpj9MmTWOKLtxn0uPgF+GyDmU50B/
1aQbnvrU9EEbTOTkg++GZpnbOd8Mqe9I7IPJVBxgwUUMZWm3wYPfrXS0x5KaxcpiaCXZtQZszEkZ
mKysgfnQK5lMyauTRFATTIuroIuVcEpiVFAu3ZmxsZbWpxnEL5bg1jem/kNZZrZDk/ps1c3WYhhu
mTvQqu2AurQTCsEJgVkGBJt2ryobESW9ezbKbVgKtqzjZlTyTRsx9VfkfrnpdT6GZxPCVEWVp3mo
yp77HwgKR/+cc/1kutYn5HS6IqD82ZF30YVOIeBgLSkwvh7GgAMxfCrgVVX7na2d8SX9zrVlImey
YxHU+Ek77Eoht62ZvWaRu9fT+tV23mx0w7WM0PJjC1w8xKMljmF84sZi3euK0xjgbaV4Tzvj49wS
Xs6J5zKZZC4EAUVbFMtqdJ8m6i4dFaB883nmNYDu0ehS32STvarb+V4XfIcxAzNQpp8dj9NVNimD
A4Haw4737qNukB7Sg4tVfTS8d9ZzPquNVtNW4xb2KQvHHQQl8qUamiXELnKO5SsYRq7Kxj23ycrT
PR9KFLEgd7W937byzIpkPcQ3J8N1FZPEW7tXzG7kO7wUOm1AYZO5FzosGw1J1u9d5oGw4Lun64iQ
VhTiY3av1Cb5IgB5kMJqLSsW9JoRQYjAJNEaR3OO9oUdthscNwRdRAx4NcUU6XGy2cYSsJSBtcqC
8cxwv5TgErXmyX8JY4DWZdkTzjZZg7QGVjKGyiMnzysCC+XhCm8C3VJY4sNtL1G8izZ67APZss9P
nE0qpbbu5g9HKukDdhrFd7YUK8uDHTV/NUW/Dcbp9zqRe6Lpgt1Gnp1+/VB0mn6YuAKhemjnkooo
AUFymyw2NbuxD3yFVGTG0dHDFVTlBJTAW1lXtuzvOOm+YNlBY4RuLGKtO3r6cLSsHPPi2DwJ4M1U
Vr47E1VkETNIQX/DzYj1717fzPsg6d7SxHEflp8kYKm+NeZLUWXjtnJnuZGu9zNucM06QKU2zL3I
FVQe7ApESvZck7UGCWdeciO5aEoVm4Gg+6Uezc+GuWRjGEPu62NYv4jcPpHMNNAMhuogZtgJFoNC
aozt2kwtfWXkRNLCDsqfnRRbb3DNo9clZbuAydQmDoYYmhpZSdgGFLZ0pCzxAYbHPJsuRFTDU9UK
7YiKF55+/bKrdqCb3pOk7k6OHHGINlR0EkbKfQK4tNWDuILS7x3NAgycZx2nUb9nRYT630AULgtH
POt3j2bTy68IQcX3j+donP5uelG5L4AsGUo0l9pToR8ahjqMcfGgj3r7FGfMtNVrMRv6lyXWiYWD
s5x7mlhZ8G7CeCj2RhTwQIYpd6YTe097mrHXfo5Lu7tKOijPnrfmfLU3o8E1pkkK2uAj170GFI3H
+khTPJXxmoaho+1PY0yX/LS0ytPhyrNqaZqHjzldZU37PIBtStYppCfVbj7rS0c9gjpJDeuSub7B
l6Lx4CQjYAFkod2+oOZeX/rumanLYwUxZsX2UDvnNo+hLHXO0qPZUsBw36B25C/olxPtoAXghRfT
4QPCx+g2IA9GCDUrIttwcTCcilQcMl1AR51Rr7TJwMdEXHgLuzXYVJoH01ovnzsLe7AaUuMMwTt5
7pzx7BSO+W00u/cBHA1U0zbekfylX9pKlN80qU7qRBt3ECmhj8Szt/W4mG4awolQ+MS5oYfdjXnQ
8J8+6r2a7200fOG21S7vcEX9uq3mq6lnZMmIhrK+cq1naXKliyLKP3VAdG4/Pqd5/g7OY7GqZuU2
9WisA7dGyqriJu4W+clUCoDoyDOhsOQtzJp5Re8RyGJS+fWOhg13NSbUtSQ5uS1Ooz4VpK+YYB68
UTfYhGQ4q8rOXXWzMd7TqH+KEzjRM+8Y9Br9TK1yeLRsWzwkpjttQY9oeKXjfaDn3W00bC4hlfU+
YAo3AIc/ZYSRXminRT4tWLqBDFxNSeNtaDX7HhnKQ+8BdWggJ6cmizfNU9NGU4R6Kn1OOUhFjiit
yMQHSbOaK8KLVpmbt8SihpEkHqCTLro2+rCiX687eIG8mR39vG660Ss73oeldu9TQtujB7nX6liu
hUSPfjncoN5Ea+I8j3Jupq0RURjbuKE4IClvs3okW1Fz8OMmGh7STF7JYWNIUsqjLBoCS6Rg2Btd
iQGGHEfhpBeQ4gg2JIJ8b/mYIFyodd8lAx78iFSNTNg6tfrzkJKRB/9HE1J0ClrRAtltGg0kHaQL
mXOX6toPHkFqKytTnNvBgZ+Ux842xwc/NWlxBO2hX2q6GvzC0uEgzh6Zc82uDuBfoHqig7NkZl6O
Mtc96fUwUte2Vi2J1xluPN/PNr0SxLtjJjLIFHbyokCUb6umrfZs5LQj1DwITFH7ZnaG+RPBk7tj
HvtepbvoXfkCQ+qtDWDB8kOk3ldbRg45ziok3xjUEM6DJz4006FbGq2depYA4ek6stLhDWiG8PUJ
aTfUK5ROu53uGUxDK+zrY7AkAbIyveZ2szMr1UAEZ48kBtZNRSnCN5Yp3H0EnVdmTNhAA49JOcFj
S4rz2Zc6RKWitfX1rFGMpxbsQzxM58a0pnPbN82+Cd1LpEf2MR9q+8j0sytnNzhWuscGbCZLOU+f
LNWRA0WJb1CEDDn6tO6yKV6x1+PWOSZPVlM7e+hEF3cKFcxDTjG+k9vWmg2fLmKb2EdcfGP7roQ/
DcMtaCO1RYl/8VI7f5Qyopw0/sbFv9oJN7O3mQ4toyuGiwtA93GyLgmq8Gzc0l6+Bkbdb/pFHYjI
8exTvSCpyypKgAgD8tqMpz5Q3CKj4KRYe1eeWSD6Aj+3S5YZI37dguvqS5WUu9zTtTM3bV6mVp0I
363DnEVCNozNyc7C8L3PYQNUlXihwEZc+5lFZEZ71HvQorD3DsJWnsED7BKex5ZrnErQB0BZEzZr
1cEbZuXPFff7euz7KyhH+xQa3rZXsJzSKe82+ZTW2zHhuw9HpjjEM14Ao83u1tQ0b1n21hTzMSFU
8mhyy0u5/uEkDMXWLjgNmgA5y3ZZkCTUt8NC8cp9NDu8fcI8u1cCUdPTehq32/yaxME+48vH6xGE
V9FVr4hh1QNojmY9MQ8e87B+aDTB3Rz96LGkj2Nthp1FuVVobw3hPY58VftcjyiXSitJ5A17B8Sd
9Iyvkp7tNn2m7zhkJefeOLTxLg55++Zq8W3GTTfqNxVOP3qz6p9tNtCyjl/qucMJOscoZ+Ml4lpA
RjAtz2WS+fRNaifSOOuK9c1qivT4xGeQjq/hPhTp1iQ5uW1A8W7Bnu5sE4hzK9wN5h8UusLi3tos
I3S5dQfaLWk5CDcjifsVf2/g/GqHeeWUoyDKWdWUTVisI6M6xtST7VSbG0ePZdwK0JE6wtHdxr3x
BqUj2QeBRg1lj0+oECRbXeUkKy5zrExtQLKO/jRUPXnf6LmMQ1ojHY6UAFfJ3kJ5gnGug1E3q4SX
D+B3JsbgYr6FQxSdZVtcoX+0q1519ralom/LAwlaX5sSZMrF41Ql+iETXrcueeOsC+l8IwOm+ZMY
ybC6xEZah3zmUFmaLzq5ZHTdR204GG1Ckbwtwxtcz3U6lt16TNS2SHWcy3iU1nTYXAMJwkpRqoGv
wCIWGyExskMCSR5/9JrnHuKkFre4dCxqmtxua7DNvTi+sDtJrA+eliAcfm2aefp3Fu3FMvYH+/Dw
RSEz/k6oCwarHaoAJV22GPv+aimDV9P1sFWpOw+yD8EFIxMavoOyOHtKXPF7PdVG9U5M7ICBmneJ
9UCW+bPKCLWTz9LPA1OE/r/ZO5PlyJE1O7+KXgBtDsAxbWOeg8GZ3MDITBKDY3TMeHp9cfuadLvV
sjbttagsq8pkkgwG3P/hnO8E/aPZsWGhKMKsHn/7mH1l513uig8vTOmXi/yX1g5lBzjmf5EW/hc6
ejwJ/8c34AqyHQNKDynEf1LtKwzJJMkY7Zon8+Gu+ibFuT0kStP+Ta9g4W+j06j/RotHzu9/8WlJ
Z0KHJ/i8zp2n8a+v29RANINn0HHqh6+yQDNjjphtLDI89nCymq0zdB8ESIenLGYAqCxGD6VvRS/Q
dfOc0YOLATOxHrq2Ld4N0T8zbl8kRgCsykAI0Bt4qABVBGp+8ArbX+Xp0K7742D1Lut/lDsdXQl6
OthYGu0NTT7ZOCSprtDXp3clQ9ob04Z1Ydbcw0sTz4YqgMIPQpuxZML6p8wVrClgkyCYqc9wZ0fh
Aa0DajDu9rhc23b/0CAuLM0vFDGHUdwZUnbxlDvOxSv0e2z7h55mI8u3Avsk6vAdDM5nK01+myH6
K0fnkmpVAn35ctPyIdHOgwr7G0iLF6u3fqThXqvGfW6i+dXJDZjaOfwGPkcdGM/zRAxrFO1a2VDu
NOk5tO1tBTAvhvNbETqUj+lLdBuKAaGdfgJF9eBmqLwG9TmxT4JIvmGtefPIJtn3jYANkMntLOp6
VY1kVvvKtXYgALtNLIFYEVJ/t58n03uiYgREqViaRAUD5yLnGynNfaYA99pPDWNtIEk4FmqN6f+f
jpD/ryf+b0xNtnTvKNX/u574pW2/9P940F9/f5r4P0iK//0j/ykplv/mA5TlKIATezcq8cj+O5HG
I70MLS8WJSxMd68Sutp/Sopt8W8SR5OFAvmf7qX/JSm27H8joF7wkUHADEG41v+Lr8n+z9rdO4WW
aDOobIIUe/Mfv/8vVpj7Gt/VndNTGLrTIpdk6YTpomte761ZMW4zL7qSjNFJ9Uvnceuz4Pn+D3kS
h2rAram8/f1IjSvjIRmdM2NhnyVDINaA8qLrJOWVizh7oZK7mPCnVH0u4MRuJOFPTiiSLwO24V2l
3Pw3gbIYx/5zniHgeeZHpu94vLQuN8p/PAs7LkZ0MX1P6gxh9tJqDkOVDKyLCnORg0/P4b8OTJ82
TeeQoDRuja5Ij47obAhV1l/TQ7ESoE/EAVF9dlNsbshVR0BUvyNhq07CXRWRkA+6bshoKMAiqJHA
VSN/UlW0Ry46HWClTQeeVjTHeNeWvTSnY+dVS0VmDiAZN75NWZQevamuMYEItWf7MiwAYjUPeoh/
yrC5wKcFt4aNdx0SU7BVQXJMZLkO5VRCwmQCZgXVASHl+BRParqyhWFemoXrMXWD3Tip9iCGEWla
VbQb9tkQ0drwQnBNs4g854sZarbLRLwfdOCfetcjTaTrPkqxa+DCqLkv37Fqr/wytj+YgW2M3BE0
0V6HnLkiXcPXyS2GWbuJKPbPc5gw8rNsazsiwD6GeYsxNw4Ae5TTaxSbD7ULhZQ5KGwwOMNdjZu/
KrW7mwd32YvW4zQH9+DK7LFK7J2DthGFbCDOmb0SFK9kNOYWAXmRt6pk7iLDSmEROCCPcigBzvgD
ivXiGjGeHX33+uSuBUMRt66vJuCqY0uIlpkkhypikmn7zz5pUTumcYj+mqTblI0iIigWn3VvqpfW
9ZkjZvULqptgISd2qXIcSohAI+xM900IHGDoGf2ot7ZpZxUbUq+YlhVrizz5qi72qCBN1hYMGCcx
f5c8gYtBTBs7hEfWVEevq0duuhbkC3MeAQ3DxoVkOTnlsnhmLLJg8yBMNSyJUsHoiwooSCH6p9Ss
zr03TFv5wnrN2gCd+obGEe4h56MS9ufDpN3XzGzQqYvkkZEQ9WDt61OoM1aJg4V/ANO/pSN/a6ZD
8VyDJZ2AxhwjK/ysKk+fEGZAr/cjSKWjAzhnGD6zNgwXzVxfERpuNRcOpBe2Zm68t1gjd33GQgj6
8UL5IQyocr55MyZrMz7RcUDDrfKbHMiJNTLK0cDZlKl66dL6IUn7q8L37Ts+UTudu7EG9tF0sws8
czuSCkjwxfrFz3/h9BovN8t3IsgWAT4kUnvuM6Aapl7wx7gv8EXsv9IVFYvaKaNN25OgBYJ7Oa2D
GmZBSeFRqvLDTUy1CJpsj/BhyYo14h2SGIuQDDjG0XnJgNE+g7TeFu6Eh96gUgpAAtvzeCpdfVFy
2rm43AVPDih9vW1Mgh3Dazall0rrEwOpc2M9xqb9xzYRq7tk7LjzfDZkv65Tb5t04S5Fb9/EZDtJ
5Dv08y4Jwyp5mYT6x64Qadl4mpvuokPUJhMk7WhIv+eQTWKUYgZMKbmdVTAx5YnmBswV47yIKT1f
78pVO7fA+aDSzy5q4D7aRLKZUKstqL1M+uUbirYP1XjVyjHcf0jywRE1BwnBMa3nR8M4wmnQy7uv
0fHZzZXh0Sr8N36eHH4WKiMPGdPggFsgQAFy4HOSCH4wKP3LKvA2qHXY1Z3c+jXJ21dqnbXpjgS2
tKAKI3UQNdlOImtXPDO7Uis0BDXzcq3PTsxoVmTuuaU7lImieM3nC024GIe9Je8+Ly9HIFw9AGPf
Fc0Vvai98Kzpc8BZzGkUHnmLIXQcIA07BoLWouMyw7GCT0HGb9k0nPWst2S7ryZpnVw2DFpi2XCh
aLNomIRHN8nOa1LmumP1uEG79wmXnM2F96mT+NVM9DUMgt9pCn6Mu93xLjzFF39KQpBCXHnv7nyF
A/OB58LXb2WRo9XoSwTMSeQsAiK6iCKANZGhbrW7EjahcUknvkbIsLgfYoDVlky+hfU+au/dGPOd
P8gHsmr00hRA0V0CHoh6KpfQ70iCKJ6swQN0DuyLKDjBMWb99Xugr37yRsPa7bOePRQkUCIXoPUs
ke5I7Jze/CQamAU9LMwyToNFbhrpei7iH3imko3gErau2JlO8jbEDIQ7o38qJAJIpzZu3dz+yVsB
kKW0P0SpP8dae8vSM8S6x/7SaY4Xy4/Y4QYz83RNELTr9wd3sGrs/p2/7WYuP7fhP4uUDn8OQhtZ
eg4PBNV4l86Pc0laeUr+AgaCgSA3hwVnn55VC3Sk5qlmWnMDHgJwQ9+xMY26530h55rrbuM0I7ND
ks9zRjiiuVs7UFLWf5r7+qdSjbvt67xcQGPYRjVxH7XjBE9DeRHszVnmMTMFiQRlGeWlCcfZgCM6
DnpYA3dfcuB0ABB0tS79YdME0zVmaQ+o7YNvErVWoOSGARQ2KJPRvrDV9z3eCSiM/zaZ6EcKLB19
0b0zxQP24emL4YaH1A6rb4fpZqbPGJOgdekaiWibfo4uO6rGtXGhJvDMh3Yf5yy9pXZukmEpuwN+
hE2leWQ6B3MjSXanf/ziC48kdXGPaor3LgLiRdDxdWBAgCujQSyVAJ4X0gRnOfpQWeuEEX3b4JPC
LuRI1O0YHZpN7gPfBTJnLpoGbHqW3d9guGR6LEZ+VPyxopRTOOkeilHmIL4DUkjuIkWvTlam5scb
OPaWbwknRYPa12NcwVkI4Jm/FN4eWXMUB5IYvyF4JcsJkM3IDsdilaqyi4u2byM91kCWO9lI+wUW
7Flch3wq0FUZb6WFVDCus8eoLb+AflCLuQdpFs1mwl2zbDwWHUonJ/ISGIw5aC07ozyJQhJbndnZ
yQSKt4rGCiupnxsYhcNb2SceqhQUTZnTNssu75+cyX+Oh24ztEzHYHajp3WC33gwR0pEXB/93rdn
rHaB/axxSzEUAb5KjwZadQhZrnxlATfuDIIon5lfdFDeGCXl5wkn0xZn1iOWoHdrmlLOoMHBapGz
M5pI7Czmh7Jiu5ND+YIgLPsdntZhC6P6pU/NixVJPEIV3Wc9Ptc9RAvXblhttse4gp5S9d46GmZ7
NYj+5tpltxGjDKj98KgOe2KH2OlCye3YD1sd9bevUHC5ZbdQ5EVttW6XTD3F2sjLZW9Ph7DPwr1r
G5uJ1AE2aROQWQOeJKIZ36nYMnHJqHT6U/nsr4IZj3CEaLZx8ne/Gp4ywqt4GiKoinlscQbUOPN4
yQlJyhZ2buSIaj/TjLqVZfHBUcO3rxx3xandLRHgROvSDqwnxoY3X/ZnpFLq1hu9fYmi+cUc8Ip1
RL+g+YBgVGVWtckmuckMdkqKtfNAEIRb2ecW0nqYjdQ06Pp7nGz4c53dHOLnyDFS5QyhV6nDfiF0
rK0/0CUgUOvmIdikpvfdxhRPhSdOHclsV7DF56lJo5MsDOsaWDtfDvHVQZS9xdkH6Q6VlozRCMe9
i5txYL/FpsPaThM9VWMi9hYDEPLIn/27rlsw0sjSa4z96KhKoPRt/xbo6A6qURRAyFxzRHeGtdHO
egSYf8519AwqZ91V2K617B8FUXCPUcwNU3VYzQPAngs0Q2AaQ6s/ptUH4SBI9yOvvths9DcRr+ot
Tz2x6NM+39bEXxzS0fqpyI5S1uCvOiyyF4aE/l30YbEL1ON5LOKRPDqNHteHqTmx2l38798wBCfQ
kAZ7c0JB53NKzzmU7ckxHu3eoHRjf7Zwg3o+qrHo2QahCUxBliJ5ml+SCVIM+WvPHIhMZ5jWL9ia
3Gos2Y+ZreMVQ/yavRWYPhz5TK2ah1qyCmSNQHlXzavUrMYPx7cOPcD/XPZw30Vtn6zg0dZZfBmH
09hr+JUZcZdMu3gQ2+GznuNHSvQvdEvfFvYJP0Z1EWInZNETGA66u4ZM0VEw5m+8nyiZKGEYt44d
ibpNfCQXNVwGGS9im+b7CfHtMgzwTFrmKvfsT4yhN6A2yDrwui4l4zXLpJO+rxQSF42pRNRhFafJ
xOXvFQKdfnlpq3BYIzqsl7TMGCKil/gDGvewQ2qx9m1rWMTTtUM1bxjvBfrMXS5tY9lPzTOZsIYM
SRpNmfhhNzWhHeglySPruoDeHRUh2D0gjMMop4XmMSi99C3y7N1se/jcdfrHC8srgbbbAMHzCjuE
opPJDxAXYMLG8g0A0DbwxYeDJzJO2uChIR2j62EHNQVioboxrwOm40VUj/C8qML27ZBtVFGtGl0l
T+mA0AN7T7BNMpaBdsPGpsfpc1GdWLVGWK/rqnSYOeSPKapMSFeYQRvWqhvsOBSukAeXUTD/2lUZ
bTM1y2Vu2mhhhfouurc6jZtTyncWmDUQUkZiVZ1vAw8dDNcEO4O6Q6gSZvdtB6CRjj/Td1fep4Pu
kjXqFuooLoe6ILJM12I8cWP1L1lNnnmRjQ51Cl6GCF3wE9sYd2OnnU2oWSofCEVeN0mYXPB2vTjm
FHdLHFn86B9YMUY7BTCQLJOwPATuhyksOeCEQsRjpwxJ8XLYO69EouH7KS8cQUVoiIe7Ka2Jz15B
5InGzrJLYV7P89rN+4B4N3U1wXqKFNgXJz1q3d7dpj8DGwlyt49hXPGyYSpduS189choYP32Kw97
tXLgv3aetZu7+WcW7Qs6kS/hTYvO/0bM9cfUM/GiXfuEUTRfzIVBBAV4kSRgxFDj/6RvSC9+mq2C
2T7VttykfvwcgoRbMp2/OcFw6f0MLUsU6m1kGVCztXubnH4zYDVYThUdUjXo26xbAo7zFkvrlAFZ
rUd8RqHKLz7rPGJ1phL5F4rYestYeNoAVterKbDbbR38dJUVn0lLBRqDGXWJfQYxRKXgmVe4QpBw
cZK3C0cQghqiDcL6C9ODePZFr9o/9Ha4ka122vDpokWXWsF2LClcCKXBKG2NbyVW30OEKKvtV7Lv
zbt8ttgUFgcOiKpl0Q7dwXCrAAQzqHVjDiuCyyNNzDDnCREHZ99H0abnEH2W+kZqvk8tucvV5LAz
le85qFUyDMk2Ga19CVE1AURwlZAkp1EDkQEp1yPn7OddkCU9Gd/dNQgrBiizuamH+q0zvEPQ3Cut
SZy7+yHWhu17K+7B3XElloYZvYbBb429OphocDoIWcsmiVE01C563OlpCieCBBSrjsF1ABnfib48
3hYTNJR7QAJlKxaeno966mkR1RmV/KbLuaSZRhNaVGFUJYsjiIqzNDSby4iGzh2RLPFERwX0OmPc
OqP/HLHPPKWYFKNYhpsEWSfhBuimTO8pLRIEwgX9D63JibLWzK21J2GRGuVD5DPQZw+7CZXWVxEN
3iKP4JLixyKrmXwGYMN66UUpmu+SfgM0FJKWNLhRW+llV4HFxLUK6xrYu0eEgTkl58lsJyaP9YNj
mzZrocxn+sDtK5KkPbYlOvbCzMKrh3lnaU+PdVSZtzpzKbfC8jEe82c/yP+MVG+ngPyPFUHbz3Mr
9Ea34FBqz/2oDAv3iFWQnkog/GLO7IokoyUvuLkTvD1BsWbzulZiX5ANGLW1j5szLsDT6f39rY7g
Nd1p8HyMgdDmBp6ZHgtvxgE01E+N1/1SLWc8V7V+ClGDuEWt71DM4uK4B65E72hU/qszTA1CiPKx
KdifBx5FZ8keaDX3wY1HI15DyCLo3GzsfZ2Kjav9s8Zxw3Z7/p6NMQTWFEbgGxamXb6QGML7pG3q
lXGHXIZ3UZIkpTcqcqjJwy9PPciF2g5XkawXmTVDZiPDwZ+8p7nACGkLtagFAwqvUH8DVTUYf6Yv
0QlCf1yjRGPX0AjU6XxhaZ6uEo2qJdauRFcvvrK4bU9s1Hbc6TWZVk23gJZnkL2FjzcJp2sk37JA
YTesTLqIQeF8yE2CBbwaMoHQYJ/t+pES5UE3wbjDosluZ5jv5r2mX42zxUmr1c4O0ks2Tj45G2Sj
ZunAOVjcJiI5zn6SPA1DckJcViwKxNDsPi1FfrhKj2p4ztOHuMlx2iT6qSzHMwrDbJsSMeHgKGaG
0rNWnYuXnj+znhMCNvtOfjRsAH+YI641yUpHU3HPN6yKBrIhOQjWfDoqGeinS2VZ9r7IqMBnNYLI
qFB7MkDEBxCsgZA4G0wD84o4klfYoxvByGvtZhkOIxVzGzbeFfo4VjQF2rEyqnlRkXOZG6h7mAg+
R4y0l0TMuOfRLIkUqTZDzZpsaCqmKLjktwle1ijIT9gajyXeXrIQs3olmO0hM4teJ8g3i0zzsb7S
4QabhVmR6VlO6TEI6nOvvPeg6UiItvjOEc9ERM5H1VGb3aNJIahou8boBBJpN5qwpbr6IeJiaYx+
Y8ziu0SGu5Qy4OCuAZVE+R98xgdI5/0CU/+urMG9d6U6wpZ61P2D3/FY8CFULPkPBRLckeC+rksQ
MnJZMVYVNj8UwduqbB8q1DGQyfMvlahn+mjN6Ul1UOp/RNCXpZuv2A5XfIIaBDQRI1Xobvltb+ky
+172zs5VxQcPJ/BUqNwJKj0DBHGh1cnlYGeFfZWNly0pmoGhJcCGIxtj1ehyTgd+uLHo91JexcQh
5IWcizzYKzh4C3vkQrqvBEave+E1vtLS+vwFlMzWBAB0MPzzxLJhnOSzjaCjROWPsw/1N8JXNgHF
q5GLZ7MkSNhrj8SBHwC1FfClWuo81KLePQK+c34wniP/aTmDPqTPEaya4b1xxXZ2woATqEPnreX3
YL02rrkPe16fGY8neR5G/NySaQ+RzFw7Ledwn0vSAK1sscU7OKZgt/3u0Rq3ZmtuItnqtcr9GwIQ
GisMuey4mMQx+fxtxAQX2vFIPHqVZv9eB/5bX7lH27bspUdHSEKhuHG6QTNrgapWxwZXFmEKPgUt
69akxC/OfUJ3nsU0ENy6tVn+DWc/X3WDdWgpGdcJdhlFgdo12HkHxMbpJSgLvZN4VjIhLmGcvNY1
w1+fvdaCDDwir2pcyIIRP/F6T8qXf9LKpOMJTm1bvaUMZnlPnDwdHDtL/3im+kskQLEq6+qGCOzN
i5FG1P2DEQ8/dY39N3F/e4+kdrJ9FkNxqma/2MyB2Dh0c1vehcxPijXNNXSPgEwaEMZXh3TeSz52
u8woX0Xk8OYzjIRiJXMZTyKODr1PkuKtVS7mR63uIbZE2IdV5C0N5SbAtkBXlTNkhLBjHmw75nun
wp8M0R/a+D7YmKXnrGjJ4dq1eiMoSktYnDBlQWg0BPD1xRnTlHe0616CCNBHw/to2m44as/cMWSp
V4EXzisykjMsBO5nh4Z34UDPae6or6odcYrcj8kKU3Jq1GtYqtY+jCeGGgnMg6l9S4RJVU4Q08pK
1Rrj1mGmg7y3K++kXcs1TmiGDxjk1ih2+w0U3Y4kBz9FSYNHTsbGY5pjqivUW9kyWjWnPF+P9B0m
ZvBDjJ9kgStObCJirpiFVUhdYJ0HOSWH5eEODSizjC6ShwrLxNbslIEGhiPDaxTCPoOnCoBtJkPA
dNAuNljnu8Mwz/s6NBvmU9N4Rk+2GpvyaBtN/lGo+Ql2e4ryfkvIbczEp28x5hn1ihhZSkXkuAv7
yzBhc8Sg6ZcdstuF6RH2U2fv2NHakNSzqBpIqBHqxyYPrs1pDJ23qSYWAY6zXmAOOXal+Sq1wdit
5IEsq2Y3BivmHzjiwgSTmW5XpDRV5Nvmwcq824UY7eA5lvauwsHPXsjtGPo4n2XELUPyxdfATNiT
nKPOSAaGia1mGr4tlBbanb6Lce630lAHywXLj5eF7iGc8/VgyB+n93cRop8JkxDBfWhRJw8oi+1Z
tHDVEybSv2VjcUWX4hqPkiJrVERe55lJVMP9OC38fFtYTEbiFkdfB+XPx+j9ig/1t8/HI229ey4Q
0rmTZGqofIzePV9oRQGAWg6jH/Fj4z4C5eG3afrgl8mXl+fbrrLJEbPpwGMreZpbS2xZstaHgfEg
onvcVgoMrWmEJ6svn10dik0pfLX1SdhwcRczwAyzFea2d0yvJFFLWMChnn64IS4MkshASEF5zB0I
I+aFSUmxYBoD80XenUskHOvC6FBdSLK0iBPzEZEz+EwM0hPhCK0aD0FlDYFgYc51ss3T5krcsr21
opUSWXUB+PgdWaRGdHZ8bYe/5Fj4r2q4MUYVAyNqBmsDGJh57ybeCaV9cXDt0TzUtfzK2OwsUoqP
nTPqA0Tw6kGK9DcOzfciS+F2BDCNZEUFJMhtapWtNn9oFmqIycyPK4FoVcVc+BPHVGuOO10XB8wW
8760C3loPEC+smguttt3mxpBdUydTzQ1unWOYY+F8welt3sgIb1+7nuPXgogXhmNZFnIUPPahM2Z
2PD+3NDnA87LgYJAoMa23+IOScjpKohOLksusjsdfSTVkQiSYtsrKIte7P+6LSev5b8GSRXsOwrH
fVfpBxrOB4UtYVPLsd5SkFdMSppBXi02PQ+eRwdTd6zyeFgyClZJZlaa/wm6Kj3mZVBteth+HlUe
w7X2UYUjZifDpl5w1x1bS7DQf5Imc49zSFBc0kFHMEPSTDLTdGA+MDINiQcLRiBY0xy/OlVprad8
+gtXO16WnOWHitaaggvmZnCnotf3iBUuliWQmh8Rs6pwLdvFcE4T4FC/hMyllr5keefolHKhXpep
iX3jHs4hhhgTMM8xAtL7Evi+D6vbmYOK5KtDoqGRm2gpqA3VfPOLgdKeTMx7/OaatFKF9ZqoyKJk
ex6Fcj0PAEMtZkZtS9AO2Ap74bBjQUJYrpFWwADwtEaHW1coqBuHd5RUGzeEaoWZSvLEAjzB/2uf
iWmcWQ2V87pqKTdjcZF2nOxoxZhmksEJ/VwEsDCeMxwBaRa1pzDwGCojSFgo1oL9SG1aqP4WpHn7
mFZQObSHBDwvxb7TOWqNmAM5tsyXO/gnlN6vN3bOZSyMW1/2bLRN8Rq4KtjeBXy+lw2HcB6XvQJa
mmf6PZ2rcxMl6QsoigU2ve5JJylQvIwo1D6DvGh0xmtaUIW39yi4lpvy3S1RU2N0vJlIObYGBMlH
14r8I5L+l9J1qMfnt9ArTp4PYGas/pLDy2Pl3CaClbwuZHbpXBxKhKWQ9o1/n0VMfPmEAxq1BbQh
7a9K5G3C4kUvMRqusNRA7AofnTp4GMKt0ct3cPJbdGY4YYL6XUpCUzrb/xvneLMKdzhoTBnA3r29
z8m+GA3/OVXNe5L8DbvyK4l+SX4C6YTMUGrvYkzT+1Cs8eLePdjoNPjhv1lO8JiCEOYMRy+a0GTa
5s3vzYOOa5IxO6QPGnO7KqtjImYkdcmvP1fvAVtwOpxfPce/NgdMyC53UUzpR9NQFntwCNztbyIY
2Tr8aZEInwQX8Wum416MCtrW9BXgzVU2aCBQGBcaoOdB1CcdWHsryU5NOz6Nnw3OdW7ueVoMOPEr
l1QXbFll9gEFqcTyDL41Bhd+/79Bk/yR/vAwK8yP2HvAqeyplKc1GQYbCekbS3iKaSOc9blEHPgA
zgU7DpCGzvpmy3tmCyFfwyn9nVp0IEFKbYT2vT1nyGKXTgXrFU8MQ6+J9JiInScan6c+NoB8Ouln
T1+8DMPIXYn6HstYePqamq55wnwMx8wt+F/JvKEfbq5MKNpg8hjg+vMRM+Aeps13qtL6FTLjwzB/
OM09TCAFGtYl6B2qoWxR4xarzpXJUyXNkK0fqKXMQutdyyrDADcUO5K5v0WWTWsdEbXdRP3JY7Z0
skx8OY7XPJucPAtTguZoq4Q8nZEIsLnUtHlY8C1DGSvVtWINQlZu3Mj/iqzKWEamexhdVu+KcAWa
QWYMozNA3ieiEnuy2vB1O4e4Z+ljKGtbo79uNQNIJatdi4hga4Ys3qdyrA5uTCxT1PvXeZDRtnPJ
5Mx5egnLy7YWa9SIychKu/68y8r6An+iYulIFUo41KYJrfEg2k/DEn90jMUKB016LHsCDPIkXEkG
h499Kl+jAchbBwYAXNkWdwuLzSre517Dl8X5vQLfGS56oFW8XcUZz1W4NqP6UHsx8c/S/qpNnK6Q
GT08p1uAdzFT4JlSL2fhI/OBhB2bzrTO2LvlnFykaznnFpTCswNVLsPhunPxPkTpmLy71S9jWpyZ
sUBSg99oAUaNBdC9Sxmi9yQ3o10EW4ZVinP1U46RFCxP0dEnw8PBsDN+EGKLRmjy46MCI4wz4hTc
lS7jnMwPSSWeuGsQ0BSwplMfrYBLKsd+8AZv1c1YRtm4b/ugNQ+dRzMZuvIByUV77CdJZBIRZXXB
qD4w8WLENHJ7a65qxmol+KyO6MpCm/kKTnTKKioIL+gUzPOITa1plzE0yQ+roJKSpt9eKCYK0nPp
BZ0iYupJqQL0cDpZMSJUOdneqx+ynI3xlC81T5ZyYEmO2AJU188/WIxvba8Oiu3DqQva+Lnx+5gq
01NbN2FVlHbVqo4nZCQJZu+BDIY6cr+7gY/X+l6sQVj4xy+zO7JuxAI/+S9BnD1S+DH78KcdTivw
coP/MgAOIckqO5idv5pI5mBEv3LSjAjQOrqn4QQW5lzv6kZwbqySOiQcKZQU7knFMK6HNvfBNIF+
457P43kDap+ge5pq52Q7BSgrft+9KyUm+Ys9fOlZGgGG+RmOtvs6uDY7QXtvOPBI3SD+4YK1O1QI
uvZ+Malky7SnQGHvS3A9yJsA6VBf/i0IqV9UdcBzj4W092GQBeqp9BKGavM+RG6zmbVt7pxwCLEe
6xs3WnOGNkEvjKRqz4L13LNmPGDSe88rEpwJFFZ7z6+eKxlnm9pHQyIlXPa2Io2h3huFi8cypuS2
2v5BGb51jY3kaGXII7qkHdflONlbZZ1k7/8YrFK1Aa58pBFFGRDf7uY7lpdokFIMuaWVf+NTvo0i
JUOMcdlpzA4OnFS/SJ2TH/e3vmqOphu+W/2YL/Mi3vGO8YEPtQOO3YltrSNvgx+QZT5d2IwQ1iSb
clVlU7Fsp8he5W1wQR9+NHPykWKTHSIXQraYTdZQ6NU8cBsgvQmoZu3bLg0vvzrAAkjK9Vg8TAcu
gRJ6ZvxTxO22gvwCXJO3EDsTwQIH4OTSidV3Q+r2Qs5YPeaKGCxSWyTyHfBFnZuBNehwFgsBUoOR
MY2KAl1o0DikYOFghSabruqvRCJV3K6atKqBZ6gq+68RXEVdvcWVhYLRsbE3SVCzTNy54gO51Nrm
5HHZTjmZWmV82dBPituc+X/qtH8ls2wY2nnL9jrYzgPnC28/SoAJEYU2+8/aTKc1zCH6Z4tFe1Qg
4IIfsjAsYHaJrm9BDkdMehHbkFn+2jETQYSM1IfaQOVEjTUUII6S9z7OT9o8jnX9VA3TTOnI6CGl
Jcw7Y1PN2YMBmgWrUUdPTCJAvZCG+eWJ8s2uvrKS59XN0422s3BZEmUPtIulVf+eOr3AM4yEQhBc
FsN9s9rowzwPaCXDCp5XZRZPgw1aoS9ttJYt9pTJfHJE9I4yblg51W+nCKZrddOA6+9uGiXjwix0
tk4cbpYk4lJT3lMl0g+iZtQSL3edspWq9G87VL+hB71jRNPRTna5MhF0brtRvg4NiVmBRUazYBCU
TxTNhW1XIL8EucXsYnQLuCBxP1nI/dosJhZpyo4h8rzvyMvZlIlLNvcA7SR+7w6m+simmZEFDcM8
P+mUyUtfTnBa6u85ZrZRxw01Pju5wmWBa0RUWnU1EBosgmOTmn+MOXhv6HfnxidVKUJc2XfqkfSh
91IwC+xKpBjTKYjFE7Zvl6FkMG/r2HizpvQZ/2gL4HjJgAEhrxt9DRVPTddPe1c9q/J/EnUmS40r
WxT9IkVIqX5qS+4NNk1BMVFAAam+TbVf/5bu5A0uNyqigjLYyjzN3mtP78hrxY7PW5BFZDaNS8sB
PBgBtBqRMIk+TC2FYr84pM84zjtb3pT58CMvNNCkT4m7EN4j63+zhE3gYbnP5hAZG5e8U6Jlnrq3
wiwxqPXD2R9mMIRs4mZBCJ+yLiru/o7odWd7eeDxqDZxiEcQXR2qQJYxzb5w1VsX81EWYE6N5Yv3
8lWzEwXa2v4qmKniQaooWoH7snfGLYKsm2i0Nsgkpi5TUcfgsGAwTXfeDP5jtxrWWYeLoprvZcRW
0is2KGCi47xItaNLvXRRfi1yBxyUU/JETndNx1wr1zCydsJC2T9lTtZt29QOy2GWN3cEIJi0L6wy
fhnEk+HGOOCCmtduWkzUC0YMomqanTepMAMTtsmi5Nrb3i8W0u0Y+3cNEttWr/PbQkmM7rpCBwbB
4GQM+YfrWkzqKZAVqIUuy1l7LavG07xl4/I6SjAfQryYXpUGPeP/ZUjJXCe0ddUxnMzEDk2SnzeD
ygnkq8W/ETVPLh15nwDuZXVbb4Ts76nu3HJVIOxC1pClI0FvAzdk0jyUNaw5CD+nziKZTLHjQEJq
8ETZxOGN4gLqP21/45pmKpMC7BtqPSqO+ABNZZst6XKK4bv0SXJH9/U52cOjVZw9Fm9bwcxhA1sW
rYEsis3E0cJ+h3hUdIwuSgzMtFf5PZjVd9d06aMTx9+uqs/o8YZNZ2V/vdZ7GYk4wo6egWYe57Nk
nJbUBnPLFJl0echMHH7sZ56Mhe2bPSUXOYA+ouicqfERItlyi0TQxCnuV5SdJrlQPNg2+kgLd/ux
bJe3afVcpzfNN15mAQnPjjipCKremXZ+yRlj9lL7l/r9fz1PijEQBVgRDzsAe1XAk/QToyJkUP4o
50FjUa4fRi35aBzA04077SwGtcOcraz2hGAFscOkTRypGpHIMqgPM/NPpKb92KPY6ZyGUVYHY1eN
bJ+HXr/oIjrqbvkeS6vlE23WFBRFsEQA5zy828MAyC0LF+59LBT2sq8nyMKSd84CUpXFTqDi7M1K
iKOqShLMfHPr1XAUlxEH8RwBb2C96IEf2M0Nkb8sYLalX5y6jvg4/jbI7+gDyQ454JBfJutRI2Nt
M6vq0cfP1To3S3L68T2udYPUE8sdnYNSL1mPTKCtxUvevvqdCjzM0r6Sf/BFTxAhcGvKDhG4LNry
ER7mjTp3DYCazDerY3vHwr6t22SPlgvFgl7isW/qp8SM5qtnq7CHhPZZ9jqqH4c4B4+jhpgK3OpF
w361rATLbKsW4Bj9fu9ZpXt2vXkKKDvYzq+6Ftdh7komB4QRK+4/2JMeysU8VK4Tn6Sa6NNjYmGi
FuRXr1fDtq8qgVyOK9cSzqkpbYS6DSZ3eAkE13fWnw7U5BaPoQHM40PXU/p6nzPBb3VuDRnXO/Yp
aH9Bszll5R4cY9l3puS8w4l87pMJy/sgL+Z4yq1Eu1ZVBn4omuHnIMdEaWQFtHURDotKXphGfSDx
WV6GlIaRxPou1MF574SDa5W2unkYInHEVUSHVdSKwVXs7cahwNkztelFuVwsuLatgMz0mkLC+tuC
9oTIND13kbEgbaiHpyWlRvU8AA7Q0rYyt50LGkzadxGT+sMicc+coyNhvTWeaRfQOpa/JMkQBk2D
3CX1ARK9cR9HpOIGiWBb/H8XAz7bkTcovhZr8jqHAObp/sns4+aAj+jFiZlMSK9DHVUgJ8BDkJwr
u756EIMPBf6OjcZAc1cbmR9G75n3rGI9XNUQI0trLs2eKLWZR6EnLIDDe+eUz+VcAq0ishOFJm4X
dMgks+x8c3qzWxM5W0AJiw20+GtOdGeLUr+eiYhH/82j+NT2mAImQGJBzH27r/3yim4IjTLIEE3H
XNHl8TkxTnw8WXwk9BgTMn/gwf07/ecW0DAVZdNeM03+OqZ3Ad9AQyq5AN0pR9qHBb2zLi4CJ7ej
TrMzHx3MqH91XFIgQMRDghYVN8QGQDIB2e5fkqn7bVJh9ACg43QLBkjVnzPQ7Ci/4AlF0HPtsfyo
tvQ+TIzgGWH4if6QZn2CQPDuZcpGK8cFaVSB90923hXL/DFXSzAZGC6M5dPp/V1d1T96zRiibk12
oEm272fL2JY2DDevB/5uUGJ7KXEA+Gq2DjEsRwU+OsyI6GM057BlJftpDPxi4faklSaSaFjOdgs6
pMu7moFh9zMVdh0kg7ToWAhUCJW0nGtvEDU0xvk3iy4zco6+KBjg+ObJt3v4oX3K+DKJvbDzIhyq
EfYxc0X6DuI66Ja342mbw2a2ww6M/0v6QnfkHboEeR74Jy8wNf1F1Di3TSNFXmLIE7PNOMjaWg9g
96KBqwkMiAztJRtLeXEMG3HfwjmXpJlzIIqOVoUm3/b0+i0bFnPnwKJqdPvbWbUWyo5Bfc8WyBNs
HmmL4ALAl1vXzl/bWGrW+Kiea0mJUfju35UmexIuIZ59BuN0QQYEM+EbF3EcjKr+R440lBEv+4EC
L/feIBFN6hkhtceuaZI7M559pnzjqsXSYEOjEKC6YxkQlPGWzGtlcLawrD+UGt7yUeu0KyJrzDFw
/IFrSb0mEKBMr40jWx5LEKk4xcPBcU4LFMBDbZlr8h5dWcvEv3LHSwI2fQtu7d1kzNlp2X2y9dcx
MxktaZINYsZJgrjiaBP+O+cPruceilK+DuVjN0e7tB5p1Yj23mAmVGAurrGLIs0DPOXEbAfJD3yV
EQU3vnVCJFcNq52fLMo5WXp8pCbnZrBSYVPCk227Z3SYW3tOWArXyYscMbQ0o/9GPMKrqox/VFTF
Tmj+s0Lwv50YMHGRJ2ejaoeQNPDrOCj7ABxpZnQyZHc38Q8sHZ8WKT+ypokZK6Ckm/GmxBq2pqpn
zpM2vxIAo4YWJsganE5sUnB8sJ+1yoV/PL4OjcMoHn3gwW2qB1GgQ8e5cc7vYKxKBt/YPwBc4g3W
sIOtaB4bOBooTzbA0R/bsb0g8hsoFeRNMSfbmjquCKOC8Nw03plYQ4tJjVsjAMX6oG+bwSbmXFZv
GlgroFNjdCgZ/qwl7lZpP3Ok+NXhvuPAQL4CEuXoJRXSriEoLCImZrV+Gdg/dzEvB5fg1qJvQpZN
l9glaH2cFQpVpd52HEnRXN16oZrQpNp++dmNhEITacJuxSvUBkjgK8R54hUSe+8CCd+ijZS7Ycz/
juR4Iu/jp2QY8eFqKBzqhXiwxd1Bt4N8Wq1ZXC9irjAa5cYNevhJKRwKC2scwufpCTbKip19L/Ov
ZP7G3lJtx4a6cOxj5HKg5WL7qNZUizyzfoy+vWKsy9l0FexPRvmkjdI7NEZzGiZ0lcluYLbPlA+Q
QiYriXFH3F2rQAQY1SHnGGXqRNRd0i/oV+X8OOAw2dDTwepg6AnrCnRKX/8lhIU7ZzB+CC39sKyR
ciKTryiiEEzhOyQtCvFwjDgfmtZp/Y/9CjYoh3Vmy8awGhHEyqsnScGMNLqHntfA3kLbTenDFOOd
5bRUAdJAItUc75K0PuBOomO2jJu2ST6VF4pl2kl31Vpa7hMdyCf4QG0nizGggmSmTrVSwa9BBpUH
nhF5xNB1m3wEDz6Yz6DkT1hizsYsPntLe+jXOaR3wh2PGHwyD70o9E2X9XeDNpXJIcFv1oGnCrq7
tTO4vhQXICxYFu4WggI2aFZYoUvRreU8KvfYij/RQGppCR5zo2sLI4gc3md6spfy32xH6XWK9PTK
gIKbFXPEtk5uZrcODOdqZ0UTy3pqucDs8W+WM5JUBQ2DBYxO8qE7r0M0myy0jI9V1ByhLqRcpdQi
BYPm3nlTkx+y+d3VDlgDqrjDbCFvLhH5It5bS2rxhJ7T3OgddwUgIDdJ9rYloVGJ5AMxzZNf9TRg
5I6zvyi3Wi/M0EH9tQG2byjI1SncryDxjmgomPh7dwza21bLylDrOkSOnr1XJRAXt3yONfXtQvHY
Vu3dXHP9lNugF6s+YK6TQGeCJClLxhJLv0Mubl2rqNG2ddOIYKpTqqAc3qHXiS+z4pdXNV9uZERH
Gc/bdmRWqwY+KdC/+Lg3l7yt3wTMJlvnSplAfklfv3tV++wyKhTF8mRUjCcTdiiqoa8zarS6ev7i
Dib+OzIbg67QQ32sgZajGGFQV4V5M2tEGNSEOHfeHp1+vFFOjPTfkoooDEbCraEvh6FhcTg3+Skp
PLDfBt/dcwsEHoP+p4NxNObiW1EM7zRzNaXJ7qVqozfosieMfaeydS60hW8qrzZRWYZN5JySUTwD
t92nsqYhy/84lCdm9B7HdXfMm4XKKkeDQkpvTiOzTfThpcE1Gc/xU1zIjxng0obt7hM68BfTd0PH
mr6jsg8Twz8hbvEDFLSskLThZLCKhKbDLHDkLhfLHWnRV56rsGbiw/PenSFQMXFmQlgsq5cXjhBE
D/tE8tLN593esxmnn9KJHgK9755Yw54xQWWn3oTxv8A+2gMb1QKnQi7kNnO662EN7jWhTXDRnZOK
VX5LKoh2jv0xDbl7goZCcODqTvMhu0v4MEFZzhOYQPThtkGakgHXooC7Fhg0JsH00VjxvVao5vzl
5GnNvZH6PgKLE4GmCYhn+sHfgidFI31EV7zPFbOuqWn3RV0zgXRnMjPy10FYwUMVmfMzUXT4nHJE
QRoEoAgl1mwwEjvPfUn0VMOEdQV+sadDxlHjq1oqDG/VTOrPfxggdwewAMSdVfm4wLXXyWKnX4qP
tNOemkK8pS6fhDSfEHxw2vr9GCwkN1ELkFfuFqEzVjGhGPbfxGfeNwEpRlaZMeqv7J3roqFlQcK0
jkgsnMqBsGP3WPveCWMtbhe9DToqym2TUqXFULXqtd5W9YhUmrbaZgCLjCyClMnDBf+2h6XEHd7H
AYys5gJmODoQjPoc2fGxXyA1Kia4mWGTUqOdorinJRl4+AqcZlgAm8sCWeA0x+PRm+BBFlENdA/u
abxwpvvxybBkth9RboCqsq6NavxQn1FIg7l0NiMzpEPl+OtVkGOOnIkgzwbmA36ShqNZmSy8YnW0
3JbCZD15KqwkJt1NbVsCfmpR7VvdPGS5oqhkvhcikfwpXlj663eGwY88LNolZgFrKGUcDQ2lXK1I
Qc/j+R8nXnoZ5fg5qyjexWM77drazMKWnDTkJKN+AikUmIUUR2CTyWFsGUTZXnXxtfGGrMNxrRlR
p2DGrUlCaBsS7JPCJAp9qJKLkswmLUM5qOWd5VL0eJ0bMs3QCQ6nSdc4qF1o9WpuT14ir0qALkic
1cHtkHrptG8NAV9yyv/5HSbDZlLPWq//aASd7zjav4xowGnKOF1MjbEnMSsLKmRNwUW68XivCVTo
Zc+b0EDnssEg1BPj4BkVb4q8mYON0T2OrRYjJ86zTjIB7mtX3+JgPvUT2GZJCM+o2keDsdPRWbxX
mUy7VCuivdE66bawLujex4eUrs2HihBRrSSwHv8qwdbIbhdIrywWgBXrzx2FToA+nXkJBfymsEGg
V49zRB08JrazpfTzEEc6DwAjmUH33bvjDF96rJ6p/nWI+s+1AKPf1MVuQCALH5lhWjHm6FGwcvUi
6omLRwpSRRfdHl5R1ahHvucT4TQu1Q3QyU2vSgSyCTCpeCIno6Zf43lCHzgyl/ANoE+NTnE4US5p
6d2zzVdnYQthk1U0DXa5/Zz19ts0lnfTjx+jBGi1A3dvM5nmJ+MJ9OkNsLBVERJb86fBj3mGjc0a
F11LyOz34C7A6LI4ebELftZ+8v4sqHj4lIub56OQH5u7tZrbERMmUOFrYgKn6HtZE+zs6oflQxs2
Euoaiiw/n4eAsA+Cux3rgcod5d9MUz9IsEZ1TM6W67yxW/gYzPQzRUuGcr3ZZDorQzNX5Wk2xIft
TSafNpa+ZZq4G3fpy70zzk82ZOUHjXQrRSDfLMnUkqKrw6ThdSRcqTtp8O/OmgtOF3mcQYgqtDoW
ma6+Wr8Uv0jubotlAgLEekopn0aWIj3zty3GZ/eVq27YWnOOksmozyXmgWOWrrOEmsMttWeLMLMF
PkAl79YELIPz6mFi8A5wEaWOPTdXWWfeIatL1Dqe/oFdqXlMcy00ssn6kuzu7aa7t15+JMtivlaD
Axqcgf44pulhcvrfqnmedTC6iA28COWl4/wbl7qitPJ+sEpbgXD6N73Pb02m/pbNZVKIEO/GqPNA
oCCa6rAXiX6OHP/Ltr2PZi7JVEj5JLJfJ3WEmSkeDSKj02330ExhV6/KDM8643X+mMQtSmz3oQR6
thGdu4Vx8eUiS2MH59CvFK9Ff+mdGMU4wIMuwnesldaTFZlgo2fuGVK4BLcwAe4VjbQ7GtGnOceB
4hjkklmnMU79jJfgPJOy2vac/o2AiNmwOtmPHkGLSw0tu2zFT6aznels3JgFITDXiZ17nDECGJA8
sBlEhOqZzt3I2gLP+dC9VoV966quOPVkVV1jdgq04+lzbvZqg7hYOyBNh6icu90a4DsD35fmybEI
zWZbO+2S1Fn9JvM/k7SAM5lQv9UyiptEdLk36R23GvdSQklOPqOH4i//HGAOQxj34o1OXNWKgNt5
WKU2YG0PaWKd8Q/csoEGLKtVHs7i71wQ+bJyehendnk7k5s3rBA5tO9OW5NfpTsHy7W9I3RVVbsr
N9nowd44+2bSTgQGVNs+xT+ODYqXskToNBi52dL4IspFhVNFqlPpE/8VJe8id6cr5jZRYuyg2ZxD
4itr554l1a2Cqbs1RYSaMq/3jo8sdnY7e9PD6B9BC1Axu7fEwVNhmO61ZeLiJhjnuBlIUTars5OW
j7FVd5dpzLNn0Ux/e3zDYyVgzQQqlZBpUhdEHpTzIEU0MLHzAZPe6UeCFv6MU3E3XESuU/pmDrhF
symc8+gp7xUwkcjdlbYw9pZQj1pc/vr0YjsGfLOwzkVKVI5dms2hHLv3nEC7kO3rxdQQDFEDiBA8
Dti8Vj0Z+tAf28cpkcuDq0rrQY6Gvndxf5FYcWBayS5jwm00ZNJY7R3bdKrHGwpveNTUEGkZpbiK
/OYcW8VrL+qXTKri3oxVWMhuuBWlSQ2zxN+2ZfPsIMDbz5YPc5vWlXKCNqjCyfswGBh/kRkjlTHm
/WBM8p5jnDcNtkpOEWFWk31yqRIxB7VuUMfFIjtomUR0VJQP///SOfI20R7t3aZfQ9K0/BKPuiJf
yMnPOQfaQFbmxaz9MI6y6MPlWUwt99m2jfgpKrT+bC2xE7LBBfWUH6QojEdsYPVNWxJ8VvT38hEJ
hffGhcuskSSzHf3zBMJ09Zcpvw3JyeTapYU+xUL7YUCn43ZVxVEm5V2rq/k0CHbPPmF+ShCaHnc4
VdLh5hDIDNPF/PbdC3DAiGvVqI/Rh2yyz5Q0IZrZ+uq4aPhs2zpn84SbvhI/FdboXe+gpOP98+54
tERkPP5n3kYP3gMq1+5G5+srlPu/5HM6XQ1CYuHXLhnPOmmCU2VyGfdLmMDD26ZV9Encafkg5/Lm
az6zjbwqWXxiB21sY+cRirWLdcIm/ZF1ILuKbEdVwEkJixUHXlrvdJgqWMSz7RTlxhV+vL9xo9Lb
GTMwPJXq7oMv1R4H+76bnL3LvfAdY95sl+LQOXmNmj3qztGMRR7p8AOrDnWwUhcTHEkXYcaYY1uV
aAvqeInwwE7dEYEdBx++eVz96wLQc9yjwDqhG6XYq1ZET9FErzxqkfO9mC9I/IOO0+KsO2m/N3uW
dsMgmXx5WgeWV3yRvSffK1vibS8iHfjw8iG1zt2Bf45Os8WhwuO6y6IMIcPaCfq6GVgSpbcwWJSz
YH2z/JrEv7w/UXc3xyVf/SzMR/Z1chWp5twXcMODDRnB66LdnHHSizg+yIn+ehzsa8NxfV2HXMGQ
VXTDNN37oRPmq155kITXP9KXQKFYiCmK9NkPYlN0923eVHnQZGgMM7ucbwY3RTiU3rabR+fS0NDE
UKOqdICSVeK3i5vuoLPsfE0n9aPPF2dBcDyIpT/X84BbqlgusbDNg8XJAGUDCnfJHC6ef1Aam2fH
dX4644mMo+rGO30aVmAfU+bsgFq/3WW2AIPFQ8eRIq5mSVRT13wzQG+2S5fol1qmQT0QKONOpdq6
ZLbtC0pvbGXkQg4onFmpFTsSIPOd7a1GoVK/6wko+pSJNoSNZC8Qy8TNGu2qHqfaT/bJiLViGZPo
1hvVjpC+ZB+7OOMWtQEiHTTouJ/7Lr8PBgdI3kDX7xLtAUTxvetjnkdHlYdSX95lz2mJCQJqEzES
dp6GGlldu758+O8XyZnC9M+VNHQIxtp4kNckjYnD7KdzzdzCKHXYXF7OSTWT5yu65aWd1E75zG9T
254Pheo+ZTz+SZTWPNUM9bepcfDK1rx7LKIPcdfBQUBBtLDgfa1GCFAeTwuDEbs9Glgfj2wN+m3R
tuKkueQxukbvnpD8fXuMcZIxEjcWt9wio57t0PDWYZ0kFj1Pd4gMqzlUI9qTPFHNdswsoBOZt8fN
aO2F5RlnpgBttNjPQ6tKoj6Me1KfIQf3f9kV+WSpeLS3dHW4jsxdkq0CZjsOYMX8qxuic3zmoToZ
qK7dWkd/XlLCzHA5tsWygYpgP2kugvnRoa+rHapORmalaGtkulRZTqXCKMKMgJptAxDgtUYtFxoj
wBwneYyq+A0M2LRZ5sIMIRIR/sF71nbVr2ej9oo7ocLckz2ktr1VV965HRN1qRFMILJDMYkcPzm0
RR5kpd+EaV6+ekWH11+5QMQm3Bqdty10g6DiGbGHIADlXuNeDxa05lujUb+F2+Qfk96cayfkrp8u
s3nCPN3tGATLoEj8dAvvy12dTPFpkeMfW0ToKToF1qjDNeKkrnUpZ434Po3g385y3x2PFY3VtFQx
6x9d8WeEgPWWJJ04j62zkp3+xcS1Xcyk2y6CezSDShVLGWrshY4L2AY9Q+zxXNKdoDD0FE7h4Y4s
9SjXdPTUqN7IbY8DszWekLq8dgIHli0AVuvLqyRYRRD4/ZADO7WNR9npjxKSS6Q73YYpZQ44J/8u
+4J62CZYo3bLPyhar62Hi0k352Ag6WrPanXr1LMKXZmFE6gfDDAKcWtrXqrl0Lr2McY8H7oD8Buf
vMb+WMwuJ6vBNKFbinrXVmQXFs419mAcwU//Nbv+WA7j3Yuiv73Xkr82kAuRjh+mRiYSeRy471ZR
gHjPMvsiGYpvzC4pd8zxPQs3O7e4BNbAxnxEsNeuMWbDHUfIN39pQHlI0W2iVN4wiuFVa2lydLQv
D7Y6GllUTLMuaQ0RtjAt6iwLhJ0aADq3NS4pxotxRgaN02uApewXK1lIQWuuRbNyEMCDIaR6jEdg
P7Ou4xZKEXzguBTHRYCZwZRLcoWqiCVlSuERSUHBjV9x0gvCSpi+rqkTp0KHeM6SNegsND9z/0Bq
BnybBk38DByjdYbLxF0CKUjF4Jii5dSl5gXsMEkOUaoFA/8e5ZHdB+1gmA/E5OhRfLeTdHnToe64
A751LalUUKMPboaJWHiI1WHLk7JPi5d4KV3Cocz4U8iD6kZcVq0Qu951/gxppl+nvr/XvHGMgKZN
PwiGcCNWaurN5dHPiUZgEabI0YSUaJNgR79tdVfdMGnOF0ysvttTkEXWxmWSS+tZGhCnfjDfOCe7
cY5SFjfXYmHQ4RPzRjdGge4tN/OG7V5cEjndhmXdNyaxHRYV+I+q1Y1TsTTxxu7sad+zdd12FYYI
rhXnJlAQgc8h7WVK+x+547igA2/95LF1VBWUYhr2fksk6AqzHJGGEYwIcGKUKO/GHm1UpZgYc9wa
LARRJ7Ut+rh5HiaYcsgyXNUI4tiYX7iwsQ81wLEt/m6Spvsl2yetIDJYL8vdlOHZ9A0EUHi0xqYZ
cRD6WxrZ8sWatM+msIDwU4tkfupfOmNMHtddlFiy+mmN09BI8ZybyL+VGuviWHnyaYIID5fTP8D9
vetzzjoICfWYlaTG9zobBMW2LxmnNEx4WifAViwf9OjmD0SbglrvDm3u/MVZTTylzs/UFIpY2mG1
eTDdUxjajB6zv9Fqq+ymJVJtiQWiICStk3L8u6EiYnHSpn9yLTZTsQPsN26Ms+ZhTlwG7D9dm3sv
skOzjg4y83dAo6nUGvchm8QrYwi1aXtohHDNT6nVYQ7S6680qvWLU6G2L6tiCvIi0gK51PKwhqrq
+b1r74Va6ucpqr6ixESa2n+Z3Uc85CMkRtxIhhPS29iPJZ5YbYibo6dj2jIHdDQL+JShrpYTg89X
+sjylEd4v1KdZr5+T0tRf7YFbaSs/zgqNV4o8P9OlQR1V9lnoWibmGGCgIIEe6isiBlP3zY89NiX
MoYRjqdg4Hc4KLQO47W1ArPynBtz7M6L151UV4g/RTOyWLTH4V4X+q9wIy513fhY2ob17RRjBmzs
0ClMc6fZZrYnlg7DqVEDvLBn5u6GLI5teltschYnfCxpgvO0c/7osGbNNqJX9oCKldZbPWJMmApQ
BwZkE2YY+i7mCqa9uhh+dBhN9ABJHAewoimLuV7otAnZVWTZ4XlImR+tbuRXIRgHlOWiBQS3MliQ
WxilV1m23MLaauvR4KFABNtU2YtZVjerNYxj0zqce9I+eAkACjWPdtifl26YSeUzIQY23k1wnuXM
qea2/7v0btjOrCXQo+QbI6rfLSiBm2qHNuRI1s68QT33iclT38QGXsoiefcnnQNMg6nl6KTUV0iz
8saUl5H2WR+LQBro4toUGaNHzsgA/o9pENOPPr5onYf52UqrUDdeFmFzF9VfXsH5ZcCzoOx15uNc
iHuCljmoG0eEFrUEg4bNgv71oXbam6vP+BUFivTZ7k9lL21qlBhzmjs/lxWlBanXoZ1Sf808wKc5
p0lvYoVdJlWYRjOGnl4OnYKqgQYkh6wCZTy1fIQDJpPnVDX3ObMV5Plt07JQThCj69ZHVnHuO018
85Zy2OFBZ/FjTsjcRsSW2fw75BbJ7Ta/M7cbD3aaXD33yShyH0KU2ngl/p9qEdbjmIC/b+BQNDjl
EyGgjMsW8SbR6gy867PSKmOnCwaxk7S3qfSZDS5sVBZPVru0sJlMsWI+VWqFylaQM2boFMcmqTLu
OPGgVdovTWAf4m2aOXJQe0zCY8oiCOs2ckpEVgXEf8Y0ysLGvtJEA8U5OmrlguTy5tz8MG3/pXfV
fKwS8hZyVYNSsSCUsnLYG/VLQ17kFo8/Drk+HUIH1/WmwyK5Ry/0I3oPQwgdiRj69sGPo193PakS
GsuzU5XPg2sAi++BuuVDK16H3osCHc/Qhp4R42XfT5e0blisRPBqiDbicvfjZ0zmy9aUmJPrGpOE
S+ETmMQ+H/AckCs3S0QIM0pEWhOTjdKYBWNJBnE1RXshiPybWiTkLbiWbWS17smsl08O6Ooie754
TgYCOKUTKme6bS9azjBjorCuiJHth8lg8QwjgNEHweMj40szr7vHPEE70ai4PMwsBO9TI7R7pK9h
ERbiFHQ3ZEMqI7SQxp0JNEnJhmeZFk8kRfiErCAD3TiN5xFsQ7yAAfg2bjj/isuQxLAPDEzwhut/
pIZgEk3kDcZMtJeFc4wKavAqGt71Bs6yNTOMZbSNw4At9mI7WRgJB9jv9JZMwKoErdtGb7wX4loh
NqtjzU7FNqvHvrllCpkf0UpPxYxURkYU0rX+rhvjvWW88WD7DDV6UCobcmsu2dR+eRVYHKrImbgD
HmSqIJGETgPVAFDsCN5h7XJ9XrBMAC74frvtYvuP38BlsNpmt2g0JrbiC25oJArMr9ni68gXoc9G
3bDDVXMsujgo5vZgmvq50dN/YAuykzR+6ITInMz5KBmtGUqLjDYjZYY6ZhQxQES2UWbefPddJ+WT
tE/kJg5WgiJJfk0n/RUt+XUA2pCXac5DPiAth5N7H52PuZVnbAVhjigoq9rkGLUGPNR2k7vFJYek
gQcuOulpcSsB97ApGygNSf1M5tVB7fD+dbm/Y4SO+48+KTXv2RHD+o9YJozcrf8iF5sdkeqovIDU
9emvoan31UwJ1sdkn2PfRfWM5IrJUdu/l6r4wof2pVfVN0kHz0PifI2J8YiqGwoc5xdliZKTF2iT
9kPAT7d5sIyiQ5B5GpS6Eb6Om57vVQwsP0xyYGZBhWR28lczaSrYXqwlZRNU8rkChlj76kUHN8j0
/Iik+iqWlarBd019+hBzpJmmciR5Ckmg1vn4keWz3YkrYdrzrqfWDwA03K3ludT9fZqYYsPonQ9s
RrQ1deB/P6K+vhSZdWE+U5VPfJTm6CWhLSHp411fWCDGtBfQOF8onDGgSfPeVBPVWVT+OOmfhY3s
huhD1qjWSwqvLSfVrLb4zQ8mysOoe8eZ/LD+3x+eXJfj3xJnauT/sXcm3Y0j17b+K16eIx8QAQSA
u67fgH0jUqL61ARLUkro+x6//n1Qpe2sqreur+celKpUmRJJEIw4cc7e3/Z2eYdZL5lxlYZvvbFn
tk7bIy0hIDT3a5Ol3jjrZTDsnQlVOmvWuuKwu8Nuj/B10t/LesTsM/LuFfq+c4x5OuVt+oHJV42e
oTHf46m9+TIc2DdaqJ6HMkFt3b/iOzuRxDMsRyO6q6XzCPDvPGEhFMymWze/Tor+pRjHUxwiMtZN
c+fmKGgsIa4IsQYakbxCn38YEXpbU/ORR/1RWakNnEt6S530rN9w9v8JYfgXIQw2fUEl9L/+DzEM
2/z11/CFf/zEb/ELtvkNUqil49B3lbJBPf8jfkF+U5Y0hW2AjhbSlIQ9/IxfMKxvEHtIazBs4dpS
SaIFauyQwd/+apjfHAfJiq5Lk9VdOc6/E79g/DGjYH5m+pzz4FrKNqRu/D6jQNh9l1lofdYUlCvT
Ge89qvLWbQ9DUrjUkxqfBh0Nmqu91qhAKi94g4XIya0vnn+5aP+fwJo5USdP2Haz3xJ3fnsmPBV6
4zqXak6W+SUIIvGZiity5teTyWIwmf5nN69kY68N/yIax7S4sn98LAsKsStcU1q2pc9//stjMVAT
UgZBvxYGLfCJWmFhmYC4kwmhBZpFd+skqdwA6UNJ0cJLScw5+6o7tW7ylI1lwOlLfngo9s9D/t0Y
kJD0QZNeAztel+Fg7zRfJagYwDXpQ5hv8eLvjBH4sx2a/UJpRHd9fSkSuQsYijEkMdSxFD3cRK/f
txnAg0iv0Q8FmbPCHqzwyban0FHWWZjjOo4reso1uq/JLc5W19Oqj0YT4T1lPE3DN4i/HzpaAC0T
5tkgk+HakF60bwbP2UUZkc+QUc79GBfrxM+pYAgi2kRR+2JAk2H5CYFFUSBilWueMmcKbsJQNY+j
vxc97idfD8dNQqzTxXGdad/3RbqIxza/JDJwbtCUJVrUHfNxlkTUdHVGX6yyQEvWNsY3Y0IaUEXq
R+GEwYM7EvpQoXvmSBDWhiS/Ig+OCGT945AOeKwLbcfllbs+w3joiTZb+kWY732FGzvObFK8DQOz
XzV7HIUGP4fG+y0yAXoX41q5ktm7Kh9y+rpXdCsYc6p4rytzW9OGWZpW7xy+vgwUQQx9+KK+8n29
XN+ykLa2HZ8LklPW48Dj1xFA6wEtOQ4kt9/64Bc3KcGuS7dn1cYUNR01eC1o0ExzbQtApjiSqT2q
Kjzh0d0GBlgZJj3VdSdH2ihZe9R8zd6Wk9vcQs5fN46V8xIKODYDWZVNbdylQVoiic1tgAD6sNe9
GuVF3Iu1W2O4773ggZIk30bkBXGLWuO6iMM3u1Z726fCwUsP+oj41KR8pg1Na1PdY0chSdLWIJYX
2v2QZbs6CS99EHx2aNyp+pkkaaO/6dNLDB38UAzGodOjV7eFu9yV5mVEZ4m1i324smISpJMrEhv5
pHacold6luwAGXVLwnKfu0JbdBOP5OjiwqtHjel5DurD5Co7jkNbIY/w1tGgv3RkYjq5/4ZknyEt
mAebREM3fsyV/lbGy8znJKRFyC71DNmVnz8CHl97hVfvS0a6cS+ZdatkTwg253LFA2VkoTvdR2IM
76mgseUiCvAwQtoMLEWGZ5MuTybNB20EY+G2yIQHHCCOk+9F4F0FaXFy8/5u6EhPEvGNFRQ/Qs94
SlDbBUFcLGs7eIsKyiVGXbDvIZ0wFbi0ivdQZWcEs6uwIf5OqxA6YSGcH8CeJ4CGm+orwAU71Ad6
vDMq7JMpM4XRegd5yhBXALgbHnXD/7Q77X6urCwKQshENLtqFBKcCSATSlbljB4ON2VlR0+TM4Is
qfWVMtH/CsVjbBPVX8ywDgBXvrZ5Jeg5VM8iX9qZ+wmlOui5wEL5b+gyr1qg0/Amo4XVQQMOrMMM
+NCDfWHbaIW5j7TOvkcXD33NuxljbgHLR7JNxdXX2ZOmPRnE8HTkFJbAhHzsPaHt3c9LuOtG7/kP
BPuXLnZvGIAcPA4PsATMVZOPT62DYpctRZQUOVnT0QjVsYVyQsEf9WyB++g85yy5H8idAdzn7UOf
i+gZ2VU6OnROWvfRfMnH9IpR2f1ctyuPizafehANbQbG6sgxeKFYvPPdgMVwBS6p560wcARaiHp8
5osXK6+9PdojOtL+SEyCqcR2wt5y0/Z0iwN1/srQZDQK+a6ak8A4YkbOcS4qi/LDcC2c/BT19Z6C
Doio89jR/ZgLe5o628i1loI8eEJf2FA5bBgB21qccu9UuHIWiWWtTUPDK0q9yhDbiBrCgNTOMwua
UtT/GOE4ZJkON6INwNM7GgSvISY0LvTRLX/EGRnUVLmz7JcuOxerafm9jD3P+J3wmSBFbRm4+91L
BitwrQm46BLBRBK/jTGdodoxL7UNOsTp4u+Nn17x1A86zkGiLg960T552UTbh0NeH77V+rTFZlfx
KMzQmA5Wz/F41/vGPchr3hpZpUzuN6Q5vSXMCFIaIS5nKE3XPtqhfGO4dQ+egmOGiRfSMuKTk4mb
zkaD4Fuo4mPerGG+ufiMHwI9vVT6HPjE68k4bHVGA1KyhVTWa2vyGNbNjIzpsvzxqxb5T7X7L6pd
g72AilP9UrmtXpvXv3xkTUjr7DX9+NtfTyGwltf015L3nz/2W83rym+mtC1l6LD+ICxS6v2WOOaK
b/DuHGnatu1IoUvKzZ8lrzD5GeUwcdGlTsj6XLP9LHmF8Y2PHIgL3XEMflapf6vkJUnp9+WfQ2oK
JTX+VstUPEXxh2xEwJg00OiP7MxYPhZKfxRhO+zdqd/39GKWikEz81p8ault45qg+qfwENI7XtTz
6hKl+K0JFg2abOEP3RHKER/HXt9DqX/pxzJbk9X1NMXie1lbeJHgH84JyoYNijJW43U52A3GZHxa
Zjs3QgEb6Kl+0BpXn+FCAnUQhVBjWFC7wO4iTR/0vd++R14FYAcbARnh/RJh7qaHi1qBWi/AF6MR
0/ihkj+d/b+AVNPQWPVSYTUPLgCfcHjTjYqk/q7Qtogq/F50Erey3eNqriv6LKxvQ814MlGEtqQN
PSQ9INlAi2xty7wMHwNYDTN6kR6WfqNDGFbPio2RMV2lw9TRU2KWudrrVsvemTg0nKaBx0+281Za
w1XstvEyTYPpCOOdAWaHqEbgG7N6SWqq92EbwX7U65t0vI9HAanRc/FoWA9RA7o/IPYY8a+GCJ55
ErIm3RPxSvjFQxfLH8ijEJAxBsO/8IKbaI4MwYdAGiyOtTVlCvMz8Fgkc8cLoHwDFsryoWUMmmo2
nXmMeE7p/jCAE8QWHH2EWD5/eTjDlt91FGwLEwlDquR34hye3AhAAZA/MtzoGHr9SdrpEfj87RzS
4Nf1xfBsVJ3NRr3qpMKaspDbcciPiIdwQOiINnolSHKYq6kpPRK0egHD1m07AhuBuTHTap4mPT5I
M/lgoDiug4BA8wlZ4JCV737vNqucU0SD72MJ0/SZQ84RbQTFHjHJFtjPRhUXOqI/irC0sQXBmOko
XTp7mL2kwLlxgOkl3Xw9HNaD1rA3VwyVrXDTNIMFIUTUTDzmiKKK+Ogp7N7LaLh2XERQYToX/pLj
WU+vP59MTFS5YywJqAp3U+BeAYXJ6e/AAcGrsAgiCEeWibIneq9IsN3KSJxb/u2B6DtGfGzCCol2
pLcHpgBno8IwC5/YX7Y6/qRCg8DWkrATVJ9o5HBsWt5V2YebbBjOWVaLtZ/fpb2/ofC8JND3tfFo
uw0IYAH9Nm6uAOdwA9XVlaWADUz5OqrKiy8Z9xb0He1OXGLigRamkPdSpY+BfhQjmhfTSzfShSfq
jtFN7TxrqOhFle2kEQI8o3qoLNHQ2WIijij5YnQclBwXpbWWF5Ccx1VvksHSl9xqXvHaZvkJpyez
E5E8IEg546dpIBqiw8lVuY1g7C+7AWGqj+IGKSuG78z1JSxCNBz+vuwcyvrhYUw/wzH+0c8mkam4
zqvkI8jlXWt1d35KbxVi98Z12mmJOQ6Ss05eC4d+bNR05cqsXJrd9Fj5dwyR+r02A19qM6L2GEjl
CoZLlBnQKLzwIGIXptXorxwNUqaGNiQthlWaxt9HVA2rsAjJz+vVqf8sGy9bh1NfrkPTJeNLb3cw
JXbQRqtb2OjoqUglNQx+xiuH3WR+qC5cTop+c2aZZ63qrjhFYpKK0c9jwr5Hg4F01o2+F771CXWH
+cOpr7LibdpMDUcgl0gjG79HYLhbmR61IBgQ+WYPlK4YvYiSIZE0ldsIfjIkhgc4B7dq4sND+Mdp
LNHrxR5ZA/WiF+Nj35ivU/wdbN71iMVumfS084BD4pW9nT91E2s7fXumV6NgeudmeMyRarxoZXeb
2om+hlwRAbEBi95ygCRO3miJAwwVjMK84FMoST8BG+Tt8yy8g1JAqhJqyDyhA6t3ADZXhYMQ37R1
eFE5ARGVWOVG/9lP/pqZsIG9sJhucJ0Sc8QTSY1qXXQeAil7Iua9iR3+K2eywuRY9VW7Uja6dR99
LYpaB2HqvW+zR2l1WxzMrNpqRC0Qlm7OnNGXaqpeA6M9u50Mtq1hQ9xiDF5CGyt6DlAqqs80naDa
lUGKOhzlhOBtGgNm4a6KXrTCwfTI9UAwUm9EXtxHUHft0rugsmNRcstbwu2IBAzKZ5NOrF/lH33f
ATxVHUFh0SvHUsLEs3ADfxMMWT1I3AflvTv2WASUdp23NIbns2hbOCsnOPQjBBiDcM1VaeK61bUJ
8ypyjWPM/HpohL1pEVYv0CzR/TYttDbyyR7tfYMyb0lMdYdIfiLuglv8w4Z5gR3bGBa26ZEJg0+E
eCOsanhP8GbPgEZ766QNAspgYxOAyEHjMSGxCuNaWhDa1b+bapFbuO2VxXqSCcIPKmYW7GFJQPCT
bm4026iuCxR55yTbA1a2bnO0w6cEoXDhWjd6lxh3o2N3y4B5/6ZD8nCgIjp2bly+mTpCmsFe9bHr
bFSREAvnAoQKAmthFE5zdMyOHVxh2Cg08Nh+g5OvUUY/k/O2ZaTpuMlsA5WIiTnEYC6eywJ0sLs3
EUxgSNXIvQu8a+lMMC+xoKFZE5sy1aabyJ85r9F9aaIX9yBDiXBW4AzZWcW4NZiNpdg4oYoODRyW
T6ODfOrMM73MHxZFh5hFJuWmGE1t16o+WtP7Ufip330T4H1pMdnv4/YgBWxxx/TI37EMuvUE3Fx9
/VdE3OK+YUHNJnPf2qhgNC+DFJ3D9EaOvXezprx3UBAsEdi7OxubPqXSRMeDPh3zxoZbweQOcKP+
7I5+eAWqlmhP+owI/bRhn7cwLvJwwIMnNlYZjQwhkn0zIuRn80geMd94S1zDy6GsU2bx53asw73h
Y+d0SiGO/pROy6Yfv3OvTee8lvZDo433YV0EW0NU3U6jSlj1RTusyucJneTJxjfKgpyGh/hmUIJj
nRtVq3QSzZXUi4sa22qHcx1KhNlitS2Hgv0T/RnB4/clBOltC2FpJYmevAs8ucHTRjzcLCqpWiz4
UiBGg7f+9cWq4S13KafHqLGh71g56TAsL1U5HkujssmGXQQVDg3aHVy1sV2VT30HkHHE3BA8IuXI
2c/xq7RFfc9PM5OwTn0E8szxZ5BxhVFyMnfJRI044uRBON2frRFlkTOFVDZ1uDK9/l6m0tqmafaB
hhxdqslpzkJPsug0TKyZ6Wzr3v3sGl5kJrg1i7La5HxWNmYZvOrTB9MYa0uI/EuHPBlwKgMrpDE2
Gp7MRPsllioRz0GInVy6FYwNdR8a0X1GMRGxFqY9cts4qQSuVJbHzFZzfpp+oIf6BoSBjqOMe/im
I2YPB3WT1iYdQnVAPOoT+PypS0nkQLqx7KR6KT1tI5FXoIqJ1o4RkrZIqaXBCxcYpFBHxC2N4/EK
Jt+R/uxNn2KeoxkUoI9BrznU20a4l1Jj500JlnXxE1KyAn6fcd1qMJdiUhQQ9A19kwocctfJ6Ij/
qydz6wR5u2Suxq5QLDqXaETUC0vu5k8OLVT7pr4xDciVrX7xYiBbAKPyMdjqasCubqDHzIdHyfQN
vmi7s4xqLzu03wYpqIGMd8JJgm1i6PQTIOnkmCkXgjPQCq8REun+LAuvO6akfqF/B5to3NehCwnM
BtZddeS6hc7GtMwfwDo2umvudIH3z7TdZV9z6lGjt7A5pDeMnHHQ4wuhNUz+hCjiu04U1KYRvSO5
qtzgu1cTCVl2bJBN+eQPNaYeJF3iGHp4Ws2KW0oHB5V44xGqToAqLX70BeLhKXspC/ukAG4YWfJi
kgiwVEN1n2dYckuwUFMt3xUKrKXMtIdSZ9zaBUezQtNoxPEjq+19ZVBnNYViz0jlU4YiBz/RjV64
YgmKdQkXGi2idlfqKd56JmqeFRKMVxX6OpU3dC7h8HjJreNkz1Uz7ENqkczUmZim03ayaFLRUMIt
Ab+QSpyjcYhRPFLL2u3ux7p+UrF4V97w0cQkHIQuHpUWsESGUpeZMS3tdIRmBQM5Tuv0iiH6Krez
g5b3tD2aWq7gKtN7arsdSLWHkJM8w0sCFCBRYYzzrWhFEXSflyiLtBILT5G+z25NX3c0jN4WGT30
w4KxWqA+5WAXZixc9a6sppvJxwsm1X1nJndDo30fjNCmP4XTtwvSPRa/PWQWhHMmHKlQhku0cz+m
WCMkvuqJfaruY1bOFYFjYM9dcY7gK42jeM79B8Vnox4fcjGmy/lKqym8Ac4Af9p6D4z8wzR5D2OY
rgMStymA2Feb1cH1fX9lpTHOvCI/aQ7OBt2wd3oG6Be1I4VcrolkVVcCwDXbvpXPyiQdXtAgwZcm
NYBMOGZhEqtl2zXzETcNNqXQ26VfJm/QcEjYNN9MUoHQ+B+MoN1wZs5AC/gbg8WgyzdjKC6dGe2h
4FApZ9E7blkOBXICH3QzWryzIc4ArL+lhN2gYQKViIUGCmSjercL98uxsAYJuxSDQ2GcPzM2P3dT
fUX/Fk9H3t+Mws5Ppu7t3RqvNwM/E/AwpH1PEVhpUHLYyXhvBNRR1iCiVXOa0vA6LhxrQw+NK8n5
P4HmiTrGuTLj0CbX0bqLEgA/SKJY0fQcBWpWHwVoE71Wy7L1miOntv2UcXntiT6cTz6EtItrlIDH
EIUIIhvYnMNcxDINcOwJxojjXRsxjinyQ5Xk3UrGFkBz671J0J8rX0S8IyOsKYbPaN+fu2TckVse
MuEQryUrhtuCFAzhFOVOi8Mk8zH+UFRCU+GcBWW9jB7SYKQl/YjWIYOZWzVo4exz6HXEBA9n5eCo
9dsPUaH6qsDc+EV7I0Mpz+3QrfumsraO5MAEeB7htUeNVxmsVvU9GxT1VLnQPPZAUdThhi7MOeB1
RLjelqB2Gs4wyUYTHuHWTvajCdyHztnSQO+wnxTM4wJCsU4k/+JuMY5EXtSrUnhvikxmzoEOYiPo
+B0hxUPQ4qv3tA8nsveum/vk2cLEVGZOKBSO3UVel7O/83kI9O9TB1eg0KtXbo5gmhLkJWQx6k6q
c2IbVr0OfDVKP3LbPQ0CJ2bvrrS4O2B0oe9tOfS9ab2CJ0CqN+lYGQP83L5/jYXuuimzHzRnyC2d
tT0k2T4HiOtSOPD1rEpwag6Sqnxp6Y/BDOvJaho4MqTBY9BhY82DscePLPdRw8nQc3X4gpXWLuQ4
LKTdf4edfD2p+ASO0VmX8WfSAezMKu4ayWQkLVET9iZe12ae2XAGWAkhLsQBwCpsG6pxLdjKznvr
yjZdx1jCu4qoCJ1I2P/0b79asP+b/q20GfL/n//73+/Df/kf+Z/6t6vXH9XrX16zH385v/qv1V92
r0zBwj+1c79+y08Jg/wm5taswepOw9Sd+6m/9XNt8Y1oLROJAm0cx2EQ+s9+rv5NIgJ0HesfPeC/
t3P1b7oUCjiKTiv4qwn89yf7UyZQ/+H7v+BfwMSZNfXf/mr/vpfL4qEr20YqofNMXDzPvx/lR1Ej
AHQwRZzV2BZdsDKHBMv5zahJbsdc/su1+vnwvz6cnH/f72QKukV8pYHUELkEbek/PJ6fMp0trNpb
WxkwNzJIhtZaJcNT7ZwDSeQ6FSgqu4J/MrgRDOzpyHB+vApz7IKECDf9kys3LGKbOggIVbhnoHWy
7fEtkM+JDxcaXZxfRCuNrSX3XzkQ7P7nVzB33//8CiRGIXJdFEKLuTv+i/jBY37uqrREvEgyCfyW
vdURokR2tBZdD1p/F931nKoNv1pj613aoDhUpTbIwljEuxVqXt6TZaR4ilQUMdMhv9haDfYnvCwo
3j3V/gu9htRn7ccfLrojpGNYUvEm/0mvkQZ2AbTJJ+lgAr4kInPf+aF/BZH4RbN3bgfXbQjYuxqN
rahyaVslhrYEMnzAIRUjEQcRNqjpEBKIvmwmIJ1R3Jl7WgQv+uQiw1UVgs+t1xjJsXRIwTC0fpaB
hUxAs03CQdMRWE8ALr4I77N30AH2ARmAJtV+v5h7gqpGZc05JLUWAmdL1LxYmMfnHHlgF0zYUO/n
00o9Gza/BkCesE56qa3cItoUtAs9lwyyt7lnijpmgb45frVQkAwEgqvGWuYwCPIPH/OmF+C90kwM
SR3qnG55aMpbbrhVj+GCKUDAmaAa3nAvrHrYUKYyT2E3bGEaLiZpLcmxpesYLbBtIMj2mw4YT3KG
b34we3koRjhE5k7GBVm99UGz7Cs/UEjSyjuj7q6LgRlvRXsXZ7uDxjHp8i0qQ0/Sq5teMMQcEZHu
5yeVheZWR25Njgdl3rhObe9gBc0qxjLresnV6MVrAQQTbviNlPZmqOWupnxMxjl4iP5LElW7wToR
tgWuEfmAJFFgfra57a09HrrT/WOOt77LnubPCu1C5ondHHCxaEB3R/oZ6i4HNQbX1VOcdgtjMFcI
oynDydlqzq41rVvcUk791moAhoF12IFG4hlq6vENhyJn+St6cEh10mWLEVp6bz5xhWHarawQxPBk
r1yDB9Ikek/EBuA98KIu/Dpa9c4bIuZVsHG5xBk4GvIQLRQQ3bVRvg3OwfGvaQPvs4mJRYhuiJdn
UVcOBX47+ja1i6sJ3m9EAy+8i/t8p1XnseADGRWIopcTr6SLyKQy3wieWwZEUtNNWmT+e6m4JVBU
YodaOSk6AmbxaGy+XpVj8GeOTQMf2nuRvtQTBOOkN99xIT86mg3pq/Fe0iLfqmHUDqhgYRu28TVK
8OBkGeUFh1+2ha/Elfb5+Ey24YGnypPNLLDaEC5R70cDlNrQdtbeCjxYtJhh0Q18phADECFQVVlB
hq0uBXxLtCCXlhdFHV7stII0u8ggJkgzDetB8ndQBa9z38ZXIKZNPuCl6E0oC2XwUMDWjEVHSwBL
8Ai5eOVb5JsgYyMwxyW3sA68F8jxm47B9ymu7Xcz4JgrvbRCfYU5WRVARtygIVbXWkkasfh6ERmQ
M4JMQIJ5irrIP3SauhewCU4OyiZsFzWqbXR80FRA3I+Wbh3sFOS15XFUAsV4sTGst32rHggtOlmy
hiYV8FFFtgw002q+d66z9/Tav2qLJ0rK8Arv3nXXU3IVkvRIZOs3rD4dQXVouBunePn3C6JT+F7l
WC2b/57n4O95MVahHzRfe+0/v9t+5POct/7jX/rdz7BB/5ylz+XF775Zf9Upl/ajGm8/6jb57ff/
LET+t3/4c+D8r6sdIVBH/rL//anamWuchGLnD/XNz5/7Oa62vgnqEcITdRRhFC3Mg3/OqyVFjGD2
jB/pj/WN+ubyP13HVSz9yDf5ob8XONY3g6rEdRRlk2XzWP/OvPrrBf26+zno0RR7tXTRkTrMBGYN
5y8bdhw3di4Bs+5teGenhugQEnvRVyXakyz0YqVEiSaKzIIndIP7CYPJNiLyb2n6kbmmkeetdUZj
XsvWY/TxROIUM1RycD8MrMzERonbWqcEIKr0XVo0dVsI4UtUdySOJbucbLN3T2HPmykJNIiwQabi
ACuLiBoPHdoIQmbnziS8UktIQExVs4cX/J2OL3pvm13QycvXSa+Mbe2SmMDq1AdptvQq1s0oT/Yl
qyaHi1VmueORanNhOfUxASmI4+rBjqKToI0VTHc6NLe1F9m7euho1BkAPvqeQAqpiDAI2CCIJ3Og
VJrVIptqLPhhC8R9wg1T6Jo4JH4rDtLDkhLbXrgWGBMniHkB20xCcqOZMGDyiLvYZFHz6pP0c8WU
Ar2Y4RPwRQIgypsmfQhiR+1kG44LI+i14xQFgKMIhQplpTGBnqMTUBi6ut0dHGR6B2G79a7oTPxF
8QRaw9XicxrZwbGemS5AwWQ82I+D0RRX+OEKoNR1eE2/TiyGzv8RGLT6yYq/IxIAZrI/eEfOhyj3
G7qjRj0ebO86TnlfWy9Rt0PGnIx9A3s+Lf+ejluawtMcCfyqk08FUEyrc20fsyoAni3vqQquQppg
+xhzf1Y0T9agzsVAYBZvZsygCvZ2RIIE4xUtcO410lYYls7tyDpGAbazTXCoU4MQlTRnC6QZhfg9
nJM5cGU1hu3Rj6/gYcdMp+macSTE3d84uyzkmwC+nzl7mouy/ZFBslo2hKQcIWwZaKPado60s5H4
sEnnMVt6THLUUvfpMrTppkjlI7Mk7B3znBh5VLnQi+ts9Ay2BXs2+5rfXVUQ3Idk4anKsShobZYe
6aWCfYiHs9/EBzfWdqrRtQOT4tAp8YnLaoNxSyxTq8RPygw/B7+sOQ89b/URgOlR6T2VU4XMNFYu
7Wsn/DFStm5k51fMSJg4DlCjzYR8CEFYdhheQxrr13V9bDAQkSrnFbgwws9I0RK1fOwCbf7JwKjd
2ZXtwxzMFKVFYqxqPX6FTtiuGjsmDMf4HqMv2IMEpRPWNSuzzZBKlc11Xr/4aeJvIs2eBy8whHJg
2YH1OBaddtunEKJKYmUA5bUnWwf/mzDLfCCDZhONhbGx86qGhtBzZ11Qv/nPUwboWrZBvfDG6g5A
XXcQgCtXdaOjWmTQ6sF8SF2uAhRJItjH9oT9r9wklXqLAqJixVDTIzLScJPGxmdiOy3W3Yzgj5LI
Y6/qyHT/EjNoxTZs+22QquyEVEHbj4WTszoFVyVwSWwntPHMlyTTrgfjU3Ts704k3j1rNqJlWzut
m40dd4pFsGm2Op37Te+3imgIvdsy6csImDDrPYkez8UX6cSKTsxlvU2G0383eSQaTz7zzSHW3ui4
zhmb0bgUqArdVttRJI0wLDvvOsram0jBfC2ikeofbSBQgUsn8hD4Ax01RmNexehcI5GAQPHgMBDp
jDbU0hZDOD6byIS8iUIvHk9GVb4nFjo6BbjYrCGIjb4WbQkT3iFq2w1pfJdYjrX3Jh0KgZdfe0m8
lml+G6Mb2hr2dCTLriZVBdb7KPC8CFrrNLHctV3a5J8TZ7/MoldynJ/6BKFOXTfF1ggLB3zAkG9b
nZTneXwETUavYjAzFJ5bHN2gmSOn5nqJDZ0ewnay9zrXQWlZ5Wft09JtMGoaVj9cQnYpZlBvsTCw
msGE304G9lQ9UysztltUDMEGUf13RpMfHfrstZlz5MCljh5hWlctb1dtcKAhr8ZYlIjj9wbRpQ3p
PUjs7+d/OzEbGQCBdjUjSC0/6nfJCAzK1G9cC64vYLtiW2bDBTf+R57YLo26EPjvaLj4+tCSuuAB
98k4lMs6jSvefyjebY924WYcnPhhcMcXlPHGNQfNDysLGDRhX3oPMJFyC0vyDoKZ2mhM7k61zd6t
HHE3KqWDAceJJ0EvamakvyKVw63Y6vYlYuYFgLeOCUW7phMrrom+uK49knJq29aIseTLZJGYG7EJ
LuJuspB+JOU1XbccSnJM1GTV8+38pU3spziKx+talsxCVKbfdTJPwbMSZxSKcs8NaOw7DUGGE0za
6+SdsZBmjBNAmaSt2ZwzG2oybJi7Lzm7GYMdCuGlr2RZaSszjINLmFgEKznl92kCqhQPY4wyJguG
U4B47ZSGFAZujHoabawDBiiFMO17qXXKoWPs8hiiQlNvqrjUfmgJQ6EUCtKdpmnjxhJxfKQSLk8S
s+talMZ4wNoCdzYueeN7D3mKKbs3Qsrn1LotbKXmLsOAgMdgVLd1Fw8rE5nSwWMMfawpKq5RnKFk
4tzpFswiHLbcFE7ESIb4wipbUjwbCRdP9hwDwzw5Vm7ZrCxnqF7SRL+Ved/exTFLaJpEp6+9xQuy
CHw3X4RT2weENjjxh1smq+qYpsPW8A1Ot0YvgQUP4bpY5GNuvmokWK5NfM8H36LJroRgsAPMJoUj
wGS7MZeY5uqVK6riZJnAcdgqs4s/Jmtdt4ZPd2umTCX1OcjXa2vufgQzLhSHuGWSEmtaua3L9Luq
sXxiBdtrYQT7HpJ54sp6XaEzuwXwzihUgHcqzPucNv4hcNA1awbDT3rnLR9PNwXLBCoLVbAJjbXJ
xkuR1ydcfMETN/HJ1GDXTUEoTwkBrrgsedu9CEwq9bt9LEMMtimmC3Yq27ikAVGWtJ/Y2LOQocBU
cQiqaIpPfF5iOtvHCnzSFl/sZaQsJhaFo31hy2SV+ON0qVWasyNKxhhZ7W6sKouuppTZIOwccHpm
VHOmDzZsMMG1H3BgT7XhJsTyuUiFXW5lPm5Ds5ZnFy0/rDMwDqjDe0y5nn6X14rV/8sWhAMRe0Y8
3Q8NRMQm8tzbwqskKBhZXmqKV73FkDtkhFYokqvLBq2VW5N9Ekzjsi+9o+7wG/QaO2/jqp2IvX6Z
BR2EzuxJTbIEc2NehTe2A0wlCfpzNnUn0WgesmkSF3SA22NTvSWqOOh2SzCrgyVUeQzeyhIffl7A
WB6y/8feee1GjmXp+lUa52LuKGx6EoMZYMIrQt5m5g0RMkm76f3Tn49SGikrq7qqow46cTAX3agq
SYwIxubea/3rN5PlNaWcqzDUtbpiZzX9KeNgfJz9cJx7FRlUSm3feqLozpIGPr/o56aarfXehRzd
CDKPcZAKhf8wmED6sL6O49ZRFjrOJCWGhkFN7edX8bVQ1LVUszNZ75s2/siEnk03uWzw2luVgU8Z
izJHt+xr6IfjFrV2QG1oxzOPRG1MOJ6iAuhpxDVzoffGJfZucmYQybaQZF6IsiIHxXavKWbus1C/
KdpwZaT455jQUepo2AhfAfuYApmbGa5YGLkGkAJROUjCoNEdGx1SAsGEKwywxtCIRYsFriOyjXeJ
VfL3DWbTqiOGRVH3Ck4UNq5uRfkY+xGRjZFC3j2u0ydNz/E5YAa9dDKrWvZaa191ZftkR2S2iuxz
y2ao9vi6FIPnwEaNvVPzX2mkbzJmqPLHBvldT/3/a68N+v77k4XTfUq0ZPmTVps/+9JqG0fEe9Mw
6yYaLJPF/63VZpTA8YwMkV0ShpkNbP2VGm4e4dkIL101VE1nnsAffW219SNMMYUJRYor0rz/JWo4
RPD3QDOttm2apm3zFmxTd35E9zEyZRsUsbtpJgQN1xlnHmETQkQ1WfcGnJQGSgdJEjmaGWmtsRCs
IVlFOvTrCSRkuoprLNMKAhSQnc8EBin+aJjzEl4NO64CaqqrDg3XvafkN1qH0Tt0tLNgsnXm+WWE
yfM+IONeVgrHMBnIcjYgTVzQYpyrI8qadPR0lPQEXJVxuA2Mpx6D0WWbuGIVfXDHXNm6LUWHnjon
GZSdjacnF2XeOlBH7nDuv4pIyZnlFkinHKdQZphxDcGhSpJ/UD04F6NHkwID/TiMh+6q5SBfi8TH
WgdJYhIl1UX0cdQHa4HXhDPLKweThDDHIlrc6nV1npKKjtTvXMYkDuRSOa7UKSwrq9Rrs7hRU5Un
MrxsUxXMNixPRrzqghxT8CETycLQxbyjipxjhk2Ak+l9ji2fjZNSdqF69J1tg0e9bNQAA0pJeKQV
CJxVxVVVBuGmbsWdpeAR7uq1/0Enq7C8cbwmuNCGQq4Rc9UzjmKSCOjPrRJOaqG35HpoH1PdLy7M
ZjLYAQEfwFZWXVj0C6TgzhrDYrGqTe6fD4C0wlMad4pdXYpNH2KOljOiV9wbV+GswXtiWI5DdhMo
JIxYNuB3U9qQS004thLpeJuX8ToNyo/SJciAJiJYh7k+zL3WxKLDBtSwABd7r8ebN9MoZooRJpQG
cmhX+Oh4KgCuHlT3iR+zu8NjvlAyyDEdOzW8PhWWsvQecSuH3Ovjy0whRy+dAZ6U5KVD68mhGpC0
QUGPS3KdX6sNYNCAT/5Mi4JqE44G/JECR0kNe2FF1677vs2o+np/1t3CZdZ2EAuhMDUB5jHYVSYc
p0GCpQZMLKrZcJCM7nd5he+w5ZpbP+GUyRP27LIjOmTAoEuVeroeIZ4SYIUrDrxl06bExBn0zAcK
YjZRremLuRipXsDhpITgJd7xHpirdFazI6IZmqjRbXwG85jtFDWJcI6+a4pd4zrxhXSNB6cb7hS1
ThFwgmfzrcHM5K6wxjzczWD2EcYQESzR3CeR3q2drjkfy7Sf66gIZjLAm9pql2SJDRyv8dYELkgn
3MBvQRCqCUtIpn/1JnzBBGiwJ8Qhm7AHrNkIqCTiu4Mfm0/4hNuZd3hmxDbJHk7gxiT2ckgi8mRK
xUcktUhAJZswj2ZCP7IJB0mCHpo30TNBoHGSaj3CStXZmLjiCS9D1wVwRdTFSaG1uwSgBTL6BtH/
jWpUWw+DsFkAJOMAzYwmQ5X4MtMRM8C6hc6Teze10GtGljoNntffefmU69ueWAA/GQBQAhAUTYgQ
lf+JE2c3IiZ1xnYV79hKg5VQnwuD6DU8gmZZSVBAi2LnGDs2VQmhD/qWeYXJtZgp4zlOe8MW77Zq
EQNYxdSqu1wjSoxs6O7ahTtbm+4jsbdsrUMQnkd+RR2WxPnJSCD2natDbw78UxkPAaiLGp/ZJn4u
MzdDlJ1o1QZxd7sNGAVtTW2IjyOAt+YFgrMHbFrA5LQJnTNecDqJC3GWBvK2MgmCU5je8Q2C7AUT
xpcB9ikT6mdO+J85IYHJhAnqL/BgMiGFdMug9DIBQqT632pGMBnsZNVZNqGM7oQ3YlQL+Mg2BD/I
YVwHg650WHJM1khX0c2NqMg6deW1ytNoAWmS9XMbA3EaQJ1BY7KJyHFXkk2pTErUCRUFNiGhEJxU
xyNuwk2VIlbXjpbuoWeYMz10HaAV52Oh9PVxaCjWMleR6BVFP2wgeCCOaLzPGNxtS6kB2UaC2IQQ
9FUTyWNlRpucPRx7vmxOSmHMSzqPSFM0BE3iSkywcJlbz7k3spwS0oo0i69VlP3OJ7xu2SHuWuqK
AR7sD4DN5HRgCuXdDzRqx2UCYyab0Ggy4ZhIdoyyff3Uyj+pU0VWTrWZNlVpHeVaNNVtTrTuKeOG
qZ7D5aJajlON107VXjTVffpUASZTLYhLXMrMMQMWxjdHyxV7XmpjP8c7PSSgjbDG0pc7vYi4UzpP
s4g4W4yx0K9JjCGWcBKGTGW/rDVOGd8jMxMJ6cLoHG+n4AsLLIqBfROUk5+xetPJbqKRWqiN6mar
5Ma4YY7FsZ4z1hGOIALHUXlGiWsnxOxYIskmUCd259VI3iWhcNT55WYyAL/UhX/MqJIkFxt9hoZz
88yymo8ys5+TW9tQWUPIr5gnPHUJtoJmPc4DZpjb1G7P6DdK18yXNLyE75J9kqfeKZl+nyKl3whc
l+J2mDPpJ/IviBcW4cBcOyI5Ghr7UhPKAzjzMUncbGh2dxJP7MggVC/6CjynLC4y0a+mTiMM2Qv9
81KhsZWknLSdvhJFcu4Zyv30FZt6ueswkuxoQ9Ocg9YOmC/oSfSkNbgStsipq+NRhKdjLo8xrzJb
JmqFiXgrG6Mlmr8pAnaf+MFpnZDIEmZPSmle6mhWTItnJQ+JdxC5+rHW18wOtKXSK8W8F9hO0ZMA
4jc4CWJWTYdETNUKA9CzkPZznngxaLUSPIMO7/qq+lAyBNSgPc5Gi4S22MHcAYapiZmQg0ic+odZ
cdys3LBc5KV5Ifr6A4f6Y+0XBdVPcxz2ZXJWq4pcuZrC6Yyz87KNqpMaq1pTTT+npv6UIJ0C7qkW
2krB3nkRFRiqEwCwouFifBf5O9/v54jEThjbEstAqYGoiZm0Yoz3RkQkmtkMhDaDlvZWdiLTS8PX
llDIBPFk9Tlijnimte5JItq9J4Bd7ErZpdngoszqYEC2wQaDKVqotDw1UADMC6CLRlxYUSdwW2uu
uoLALb0NLsZs1xBiiT++daUlKqbpQVTNiT+Cjsthzmp9xBZpntMyc22/WWB3lVN9xibsVdC4wsb+
DY+zzGwfQpBSPfFx3+LeQaAglTm/IdgH+81xbJc4ACuSkObUX2Z5+2AljKpwT+cjFsMqPyM7QIUn
hs7MKM4NAJ+NkRd3aY7xN+chY2IBWT8doBtDzSzr4cIsiIpTeVIRPFM79JBda/NibNV+IVCSzax4
rgE+Zy3yg3ISItgcuWKSJkT+Z8o9tbCDZTdJF8xJxDDqyZmsTH5Xo/Czwu6xzgMY5BQakwTC1laU
k7rc8mM5dyLnPAKiIYwh1q5y9TidpBTuJKrA3x+5jo7QIp8kF3WYrs3e67a+y1vIJmEGVvP50p7E
GmKSbfjoNwDePbxMSmzLfYwWk4D9uTVnozYWD+g3d2h5mq0/SUL6SRwCs1O9ztCLxOhG0klAEk9S
kjg9dpPYOItGvzoPVRs5VDJ8rkfa70B3fKRbza4mRRaGqLLoQvehGInaUikKWl05Rgg68NB2NmOH
ezdI3a1pYdY12OgPyGagAbtSK4Js5BjGSzcsPlA0D6haqmsDJGjWBJgqqgkTJzznwYXPbVzKT1OG
39Sja/FCMYxkOcM/4d4dqpNOlTsmruNc1YduO6oGYalROqxwWT1PpXwm/ouESLnMtTqbg4kNq5e6
OO73Aq83S9jdsiB4gyWTTVyO8Il3cV4S/WZ6XjCrkY3Oegff22Z0z+OweaqNEtttnRAiame6B9IS
aSH6pIkYflgxfHNYH4mNga3k1Fl3FELCicxTGRXpAg9iOVcxy1um0VDNC9W4H+hNWoKnrMBeK7FT
LKzY21uJuStrgqWDKrzv/dDDJ11Zpl6BXATzLpCOUzWBv48xnEdWlL9x5rFLGZm2iFI73+SxIQt4
jI29QfplaZSXoRt+BFE5R7MMVyDBw1KXJ0bvJMAqzYmo0i0JZvBDyB4H04KemaVY0WXHbYv3yugP
TwpOnti4a9d6QAySKkVPMDYDiELb8797WebkEXOe0F6xYejhVZr37A9Ljf5ippZpeoI7wtKOHQjL
CcW4J18ZZ/+rpv9n/ARLhd9o6n9Ix7x5hp7g79N3HlLq9798xU0c9UiHozARDrneq3D+CwXThpyJ
mZELpVK1aQG/4yaqO7EzNaiRPOK6wE/qG26iYjA1sTNdGgkqIfOvSeptBwTmLUWBdwWWY2mODT3P
wdPqB/OmMHbCSketzgDV1D84QUhuYlQAd5cYgW7qqDIv2sAi3i/npE+iaFTIo6pER6FopuedpruY
pUSKtjKyOj3x66y+yfORBEpj6KOFNGi6iXB3x3pVCZMAiojYI+LCPaYIED7LDBd7DZB/VnLI7ux+
dI7Drqt7hhmaZy1RaNZnhWI4OA3hTP5IvEkEpd4okRF4MfkUYR5Pue0W8VhU1j06Mw/rIJoFWZX6
Wg5SXNky6iHhtTp5dcoYiHw7OLV46p086WYCrJexfGVlt4ZncrZaSVFdR4OSH4cFJlEMtwZSL/tc
3OMuFd5rVdzDVrU9nAlVEjlvOituSa+yio2HevhmsEZ5J8KaUtFNu4lezVfMaEG6ZJyYDAX6pVdX
DsPoIdKgaAtdeZKAbkSHjODNVTcpA7FkjO5rrwo6Qg4JWNb4R1gSkYO7Rt+oCECMTECYBTTCN6ST
mCgacSq5aUPtbijwiFTG+B66ljS9q8btiksQ2B5GiU/D2hcj49LRYPev2uxz4OrFk+qP1mlvd7bE
23hslrXdY0qNAnqBKqZfuGNJRKkiw7u8wtrajXNKga4ZNnCF0y3qKNIz/aE8dxVTORdxpOxomQX9
WOQzj5NiZ0x7pgbWAuEsFp9QLRH/bvjeRaYTKDswNeX0xOB51kolQxdgkyioliN+vNKdm3nfLcIC
DMUj7vxYc8v8NieCeAUQyAHTcCzjke4m2A4lirPGwudOLQeKaq/SO4cNVgUdGnOXCV6TN5u40HuH
BBojBGRR+vS+g0h6rvhqfmlHGlaWSjCMS7Uwi60WVO6dKtxqb2AeTmaYjmXFWpWEFcPubLslXdR4
WikF4VR4HG61QhQMhev2wo9M6jpAEzQkjhvSYeg4KsnMMigKHINUcEffyEG0N0xz5Q7PelY4hg6f
kZniruDrWAe7dmp/Eon0p3AOx72xUzWfR3WICCyARAsvIJW0wZ17HBhhcEnUgIWVsQ4yMCKs2Oc9
5+liqP3wqnccpiVqHOhrYbT1vT560Vljqep2EKl5JtrSvNeKJD8ejGTy10lMBa6OQTWJ7M+ae7nZ
3hBTrt020u42VtcPDxWUh/vEKWoCKTynfkhEn0NVDWpGFiEMoXJm6gJKzqAFe91wGXlwhyCBeIFt
n5dpJVdhGzBfg6SkIyvOomJdxNI9RSkhNyzbYJ03MeE+GFndoPHzQUhM7Zpnpt0MFeM9VCw6080i
BPqizigRNvkq2wQoEQWD5dO4FIrA6ivV69NOzaNP1hAOlPpUJ9nC9drm1GiLAlm5auA7SgIlnbpN
KtrO8nJ106Rdu4MqLHZQrYh4RfOEbwSMCvVGjqWTL1G34V9uRsqdHRPI45S+uBq512yMtcQCVhFD
/1mPoJrNIpOBFrMUFze+aPIbkzFTWijPOToh2Nny2MMHdR3KrqgwMp6Udz1CEgI8dPaawK1xEXdU
edmOISQOZyACUqiS5y417M+9V+cLl3hvELAa+ZmqYcJdlHBeXE/RHeqqfoBCDVaN6lMZ451iJaoO
26QBqR5AKOFbl5tqqOyPvZaGp7DV8A3vyoCeyqnKKYEgITp28OjTheXncp1ZvUDsrgwfhk7i9WeJ
9EoZsbDqmOGH67qx2xN8u3SMm8MWN0x6iUQPnWTXRmaLbJ7S7zPpuMmnrKDhwJ2ojLZ6Y7onZLgD
naYlzSd5JsGi8BpuVhY4mHFbaA9BvGCZA72l8RZyRr5D42gsRrvIr1vRVVCccB2eEm4H6DSwdFGp
Z00nPwMXldEiYNncGXQcEzG0eMiYdtwajjQpyxIN+7k+ci8Fz7e9YWiYf+xq0MEZ3CHkTiHiinCh
khX6LGu/DZepwNZtIRWVbhE7SDwzugZnl9jPtWLOyR3DfbIw3sUmf2A8pzTGNI01vaeMJ7XFe7iF
uVeUPvw3Sf8wx48HDQQAh3/PYN/fWXHTfwiqNLoVKmYjbPBAH2Vf9XNMEdj9vbE67iINMoziU//7
dtJvm7ouUSYOCP9HJWj2thObDzxW9nMYOd5GKZzsHOzFHmdl2egYh/UW8LJPVqydEvBTUcNwQjmd
9UziaP1JBmawc5JUhpukBgvpUoCMGUB4zvAgRZvPbCO9wEG8o4eywk8Ja3XhEGmxxjEueghrpOBJ
bgFDjaSaXiFKx/DegPS8qzV47Fi+1w+dl8V3kd7e+novFY4nIlrZQixYx17jpvfDWN3SnwWrMsxt
Ak4dcWxoA+rVOAjw8A3p5xeyjdIPbW0lt1HaJg/MbmDxMvAmHyXI13ZTVpey7VGYQ71mRqunPeYQ
sIDHjmSIknggNrtN5hmgSmY9nJoMkggBy+yG9I5cHU+ZaJqP9hB6lylMvhePF1xOVL08qewBRyzw
mGMPk7i9jKyPIo91NlLTIbO8qpKrzq68S9lo8Z3pCwX+nBEgpYdarlV9tc3b2ptZcJNWo9WAjgze
6F1SLjgnUqTxSRsoMRVBGXLqtobzkOdBeUJJKC8DU4NoHmTRxAGyLNjaWVobH5n5J6uiNpy9CTG1
m9EdhR8VVdan9DVEO9K3osBPI4R/RtSc1YbqfHTcultVSjPkx5FqETxY6J1xrONtBKRSYlCAUAYs
X2SGWISKSloQEZ6r0s1qAnjjBn244qZbvY+HO1lNrPSoq2+ADqorJbQdXIC98SlLBBQary3UE1+a
/KOf6eWtlQmI31Yu01OkhMa2aAqmyOOYfQjS0Pzkpkm85RYoK4c8C9A+YuhmXujWx9jYlJcVVMhL
X0umqZLVLB0Z+x+Q/FR4JwEEl76fnSSmqjyoCutgRS/WdFeE1MstOTM9idqFto6NNP2gZg4+PCFN
FmdIgyV+ETwpsDK21SgKfLMNaJjQV8tHxWX6ARUniVdR66RrctnYIDP29BRLnaUJ2+g0ivSQe6c5
50EIyhGHOLvTmZa3oiyKsybGHJ07rX4KC1fZ1PZQn0qXzq4t8oTsybacuxEemEHjTN5/KXbjElXK
gx+iSyScSGWuNTXDelQ1l0OuQcbUREEEmI0JRmpnyidXU8O1XVsWj+TgxnBWJyvYsZfpg1U76kXZ
Rsq8TrUKcMQL+zXDGcVkPNbjV9dKVoiTNsZxXqFOHElHvW7pHW7H2GkuY60rTrViRGkdevaprjXj
naLBU7Pyzl03dQtTZyRkV8Ykv1YO6U1B6MGuqyjKoELVAJ1u/bEge3gPClQu1WHszz0GtkB9mc3x
ggh70Ya1vqQUcdet5RuA7i2vNBJZlo6O9qmSundbyr5aQXIr1o2uIOQMA5mdQNpyo7U7mj38YVXp
T4o05WsrQumu0YLF2yrLqyuMnJyVVwKXC5dIcgiRnMGk/dmfXBxdeZAAz+/yIAEccgf3rO7G5IOD
aeO5puvqMg2E85FJCru5GafqxeCa5mdSHLP7sImUczJV+gUhBuKxJ3PllBBItgpXuuXeH7xwneAV
c+kH05DSk/0J2eo9VVNRMqXRsn1CqiWYbceoVtTGhbAKB9xaqBa4E7FQt0nRM0SrpqQXEz8FbAAF
LQVTj+oKk+GQGaP2OSR3aevLOklnMQnqx13cykXHuXtXhnAGS4HP1CLMjHwFbUW/TUzYWkucXeO7
Fp7ZjR0N4VVgTGMQh13kOAvSDiKJ1KqL2K7z82IwoRDpfjZsykjDhayQOOr4WVHSWZli3CUIn9d1
7plXTZciubEiY+5K3d+AdJOhrhbOiearQHBJWt1aQiEOXgbKXEGue1v2qUKku+WjMRrb6LhLLQ3E
Db56Oo7ss1FbfihjXVy7mmdcNlpnA19G+l1ZGuY61bHEcTJbbAk6q1YhRJ4zzX+mMyIPMc6Ff9LC
dSeWiTDVYlYNcXoRFH6E81Cc4DCfZeBeSQE077eyvS6MJMzmopEOFNCWs1KDeoSLQZNG9wQDG+OM
dezs4ODClMocGkiEwyMdA6boo+f7F4OHw0gVOzGsIC/cwFAbVgKwdd0VUXJBEIV+ojrqp861DQT6
RbIzi4GODwv5GOuWAZqc7o3dqcpTvDCZh50LMhSP7UBj1ETWgfURWo4yNyv4wY2wSJrrNWsl2SEY
QRSm3a8c6TQ7M3BMJPYC3xj8dWw5rVSWoW1injfjaOs3mWjQUiuGFiz6MWoRrSet80n1Cg8fmzzH
TqG1i4CTweqvc+yKH2wysFfW2IQf/7q+5U/Qcv4fiFve6GB+o275pmOdZCkvAtYbTIEmK8U3+pg/
9UtfBbE/v9Cfk8twEGs/amVe3tTLm/mjayR73nPzhPkjkBLmSgLijGu4WPOoMHuIloRm/fJj2zpS
heMaAinU9EMVHAi+0Jt79Ht34Y8/4G+VRL+9zh99gOeXmz75jOuuBnb1jsP0V++BBh3JZowLSVh1
0X1OF3xzDxx+PPmX43qGKllTMWj/99yDx6xhwIoKy0fW+o6UNSmI/swt+OEK35eBph3BwjJV5N2A
i/AG398C2z3Cs95yTEB6nOpV83XZ/ULLgLf0ujS/i+T/6jIAQoUrBl9MV+Hlwz2DS/ZmGXAPkGsZ
LDfjiwT+37QM9k8yTBdhVZfhY/12GfDVqAxd/txS+OEq35eCqrHcBUp+odOSGa54vxRwfHVg+Vn8
H8DsK63v19oRprwGTT94U+A2uHjbWur0YOjI/96vBvXIxJxAF0D4mBO9ZD38WrdBA2A4cCloFrsC
H82d1I+2jh3Eu3swLQXNxq/BNRBF4RXxes9/pV0B+2P1xRDhz+yOv/tIaM6RbjNb4QAQtmVZPz4S
xpE5jV7YPQjywDnjV9sYuAmaBnB14HLQxREjY1aEYzo6XJPJNuTtBmkd2Q6sD9u0WQq/3k3AaWIy
dTj4oVCPNJYUrhUqYzNmeO83Bkc7ErCaySDRMEQziGL5RVfDjxE4f/W45KGwDH3aGCFYv3zp71eD
fURCjmFPZZX1C64GRqyH1s6aiyzcUXEjE7rtUI2/vwFsngaLQPy694AB4qGrQMfKnXE1DwTNCBZD
guf+7Z4wDbMt9IM8MMJ5HXP/WsckRb978MaoH1E3Au0I3F4cdsYfKkfsA17PjV/zUfiyMR5aP2tT
/BXGCvAFKIyom7itb5YCbRQSERVWA94BkyDk39VG/XDMf28l4TtM7e9BpQJpXrhOkJZKScTVbPv9
TZj6aVYKi276hVd/rV/reZi+noOfB3HkGNSfpJq51E0UBe9Wgm0eGarFWcz++LIn/HJHJHX/wdUS
xbNJjcS3/MrHMbBSe/M42Aid2C+oml8K61+wYOIRVl+ruH+9p2ZPAFpSTWHbGm2CjXPK25vg2Ecu
LRZCYZckNY3t488XS3+izfiGxEF/Tp5egLrwufoZVPd7v/AVxfrtz7+gUxMEpQK/vPvFiUb2+tqv
m8v07//9btt5QdDe/PArovbyOl/+/MsH/O1Lv3utr5/q63/chM/lvnyE+PkCkX15m69JL/+TPgVY
BV6U+6fnKngLHbzCJ9/f0H/9n3dv982m+IfXL5t0/xjsk5+9BIc/J8zBL1FV76NqXtvcQy/LRGhf
fn1332HFQy+72ZfDj0zA18Lz4CuH8nfvNF3HVNcd+hLbvZTNP/5jL/P//MduXwUyfHeHvhROh77K
bl+mgOnxD3TJl5P44GvzKCQ/XBic+/Bbc7KPq2D/1D0/518v9rIRTPGdX//DT7mk32qLP3qMTvdP
wfDzx3TS0R7+AufYY1fv7gvo/lQFH3rDL5qn5jF4Lsvh67Wm2wJFROXwO/zi2J08fL3O64VfapVD
L3y1j/ZVHezfYepfSoBDr30dxnH4LltLZ9jyN3yHN3sZJji+PjVv7wjVtcWZfei7vq1rjGR/ck7o
GEz+DSv8/rmq/zF7hiadfH2zL5vua8Vx6Ls/3bOZs2HV5bs1/mVcdujV4Tlz9R+A9y+I88HX/r3k
4Zez/F/fUTj493KfvpoEh4/ZA9/ucTXZ6FVv7/+3AcKhn+N//qgQAI38Asoe+jJ/nFx34D27gT3W
vF9B0zsHAf0bnt6/5Nl84Af5J46JB179jz0iDr34s081uR/ePcevaPbfUUwunpMgfPsAvF7a+BuK
p8W3520Rvtuhv7zE33AezjmxnkIcv99X8t+w/kOfLnJv93UdVr95he9A+qEv8XLO7OPpg7z7Gr68
wt9w0mw5Cn73+n9DP/JP1T4HPgEn+yfuz9ubg3ZYFxqMBIBV/gGa2T/dj37WSX4jcfy2v/xKzvjZ
n71vnqffeEye9+V//18AAAD//w==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svg"/><Relationship Id="rId18" Type="http://schemas.openxmlformats.org/officeDocument/2006/relationships/image" Target="../media/image12.png"/><Relationship Id="rId3" Type="http://schemas.openxmlformats.org/officeDocument/2006/relationships/chart" Target="../charts/chart2.xml"/><Relationship Id="rId7" Type="http://schemas.openxmlformats.org/officeDocument/2006/relationships/chart" Target="../charts/chart5.xml"/><Relationship Id="rId12" Type="http://schemas.openxmlformats.org/officeDocument/2006/relationships/image" Target="../media/image6.png"/><Relationship Id="rId17" Type="http://schemas.openxmlformats.org/officeDocument/2006/relationships/image" Target="../media/image11.svg"/><Relationship Id="rId2" Type="http://schemas.openxmlformats.org/officeDocument/2006/relationships/hyperlink" Target="https://www.insauga.com/high-rate-of-violence-against-women-in-mississauga-causes-concerns" TargetMode="External"/><Relationship Id="rId16" Type="http://schemas.openxmlformats.org/officeDocument/2006/relationships/image" Target="../media/image10.png"/><Relationship Id="rId20" Type="http://schemas.openxmlformats.org/officeDocument/2006/relationships/chart" Target="../charts/chart6.xml"/><Relationship Id="rId1" Type="http://schemas.openxmlformats.org/officeDocument/2006/relationships/image" Target="../media/image1.jpg"/><Relationship Id="rId6" Type="http://schemas.openxmlformats.org/officeDocument/2006/relationships/chart" Target="../charts/chart4.xml"/><Relationship Id="rId11" Type="http://schemas.openxmlformats.org/officeDocument/2006/relationships/image" Target="../media/image5.svg"/><Relationship Id="rId5" Type="http://schemas.microsoft.com/office/2014/relationships/chartEx" Target="../charts/chartEx1.xml"/><Relationship Id="rId15" Type="http://schemas.openxmlformats.org/officeDocument/2006/relationships/image" Target="../media/image9.svg"/><Relationship Id="rId10" Type="http://schemas.openxmlformats.org/officeDocument/2006/relationships/image" Target="../media/image4.png"/><Relationship Id="rId19" Type="http://schemas.openxmlformats.org/officeDocument/2006/relationships/image" Target="../media/image13.svg"/><Relationship Id="rId4" Type="http://schemas.openxmlformats.org/officeDocument/2006/relationships/chart" Target="../charts/chart3.xml"/><Relationship Id="rId9" Type="http://schemas.openxmlformats.org/officeDocument/2006/relationships/image" Target="../media/image3.svg"/><Relationship Id="rId14"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472440</xdr:colOff>
      <xdr:row>5</xdr:row>
      <xdr:rowOff>137160</xdr:rowOff>
    </xdr:from>
    <xdr:to>
      <xdr:col>10</xdr:col>
      <xdr:colOff>289560</xdr:colOff>
      <xdr:row>22</xdr:row>
      <xdr:rowOff>15240</xdr:rowOff>
    </xdr:to>
    <xdr:graphicFrame macro="">
      <xdr:nvGraphicFramePr>
        <xdr:cNvPr id="2" name="Chart 1">
          <a:extLst>
            <a:ext uri="{FF2B5EF4-FFF2-40B4-BE49-F238E27FC236}">
              <a16:creationId xmlns:a16="http://schemas.microsoft.com/office/drawing/2014/main" id="{307DD49E-EBB6-43BD-8127-E87BE97EE2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525780</xdr:colOff>
      <xdr:row>61</xdr:row>
      <xdr:rowOff>68580</xdr:rowOff>
    </xdr:to>
    <xdr:pic>
      <xdr:nvPicPr>
        <xdr:cNvPr id="5" name="Picture 4">
          <a:extLst>
            <a:ext uri="{FF2B5EF4-FFF2-40B4-BE49-F238E27FC236}">
              <a16:creationId xmlns:a16="http://schemas.microsoft.com/office/drawing/2014/main" id="{469AB18D-C592-43ED-97EA-0286D9EFE6A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0"/>
          <a:ext cx="15156180" cy="11224260"/>
        </a:xfrm>
        <a:prstGeom prst="rect">
          <a:avLst/>
        </a:prstGeom>
      </xdr:spPr>
    </xdr:pic>
    <xdr:clientData/>
  </xdr:twoCellAnchor>
  <xdr:twoCellAnchor>
    <xdr:from>
      <xdr:col>2</xdr:col>
      <xdr:colOff>556260</xdr:colOff>
      <xdr:row>0</xdr:row>
      <xdr:rowOff>68580</xdr:rowOff>
    </xdr:from>
    <xdr:to>
      <xdr:col>20</xdr:col>
      <xdr:colOff>91440</xdr:colOff>
      <xdr:row>2</xdr:row>
      <xdr:rowOff>68580</xdr:rowOff>
    </xdr:to>
    <xdr:sp macro="" textlink="">
      <xdr:nvSpPr>
        <xdr:cNvPr id="6" name="TextBox 5">
          <a:extLst>
            <a:ext uri="{FF2B5EF4-FFF2-40B4-BE49-F238E27FC236}">
              <a16:creationId xmlns:a16="http://schemas.microsoft.com/office/drawing/2014/main" id="{5859826F-614A-494F-814C-E07166ECE1E8}"/>
            </a:ext>
          </a:extLst>
        </xdr:cNvPr>
        <xdr:cNvSpPr txBox="1"/>
      </xdr:nvSpPr>
      <xdr:spPr>
        <a:xfrm>
          <a:off x="1775460" y="68580"/>
          <a:ext cx="10507980" cy="365760"/>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chemeClr val="bg1"/>
              </a:solidFill>
            </a:rPr>
            <a:t>EXPLORATORY DATA ANALYSIS DASHBOARD</a:t>
          </a:r>
          <a:r>
            <a:rPr lang="en-IN" sz="2400" baseline="0">
              <a:solidFill>
                <a:schemeClr val="bg1"/>
              </a:solidFill>
            </a:rPr>
            <a:t> </a:t>
          </a:r>
          <a:r>
            <a:rPr lang="en-IN" sz="2400">
              <a:solidFill>
                <a:schemeClr val="bg1"/>
              </a:solidFill>
            </a:rPr>
            <a:t>ON CRIME AGAINST WOMEN IN INDIA</a:t>
          </a:r>
        </a:p>
      </xdr:txBody>
    </xdr:sp>
    <xdr:clientData/>
  </xdr:twoCellAnchor>
  <xdr:twoCellAnchor>
    <xdr:from>
      <xdr:col>0</xdr:col>
      <xdr:colOff>350520</xdr:colOff>
      <xdr:row>4</xdr:row>
      <xdr:rowOff>22860</xdr:rowOff>
    </xdr:from>
    <xdr:to>
      <xdr:col>6</xdr:col>
      <xdr:colOff>30480</xdr:colOff>
      <xdr:row>20</xdr:row>
      <xdr:rowOff>114300</xdr:rowOff>
    </xdr:to>
    <xdr:sp macro="" textlink="">
      <xdr:nvSpPr>
        <xdr:cNvPr id="7" name="Rectangle 6">
          <a:extLst>
            <a:ext uri="{FF2B5EF4-FFF2-40B4-BE49-F238E27FC236}">
              <a16:creationId xmlns:a16="http://schemas.microsoft.com/office/drawing/2014/main" id="{2D882E6A-4DB2-4E52-870D-6318B5361A6D}"/>
            </a:ext>
          </a:extLst>
        </xdr:cNvPr>
        <xdr:cNvSpPr/>
      </xdr:nvSpPr>
      <xdr:spPr>
        <a:xfrm>
          <a:off x="350520" y="754380"/>
          <a:ext cx="3337560" cy="3017520"/>
        </a:xfrm>
        <a:prstGeom prst="rect">
          <a:avLst/>
        </a:prstGeom>
        <a:solidFill>
          <a:schemeClr val="dk1">
            <a:alpha val="27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106680</xdr:colOff>
      <xdr:row>4</xdr:row>
      <xdr:rowOff>22860</xdr:rowOff>
    </xdr:from>
    <xdr:to>
      <xdr:col>11</xdr:col>
      <xdr:colOff>495300</xdr:colOff>
      <xdr:row>20</xdr:row>
      <xdr:rowOff>121920</xdr:rowOff>
    </xdr:to>
    <xdr:sp macro="" textlink="">
      <xdr:nvSpPr>
        <xdr:cNvPr id="8" name="Rectangle 7">
          <a:extLst>
            <a:ext uri="{FF2B5EF4-FFF2-40B4-BE49-F238E27FC236}">
              <a16:creationId xmlns:a16="http://schemas.microsoft.com/office/drawing/2014/main" id="{32094A2F-75F0-4E2E-9206-BED13BDE486F}"/>
            </a:ext>
          </a:extLst>
        </xdr:cNvPr>
        <xdr:cNvSpPr/>
      </xdr:nvSpPr>
      <xdr:spPr>
        <a:xfrm>
          <a:off x="3764280" y="754380"/>
          <a:ext cx="3436620" cy="3025140"/>
        </a:xfrm>
        <a:prstGeom prst="rect">
          <a:avLst/>
        </a:prstGeom>
        <a:solidFill>
          <a:schemeClr val="dk1">
            <a:alpha val="14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30479</xdr:colOff>
      <xdr:row>4</xdr:row>
      <xdr:rowOff>32657</xdr:rowOff>
    </xdr:from>
    <xdr:to>
      <xdr:col>17</xdr:col>
      <xdr:colOff>236220</xdr:colOff>
      <xdr:row>20</xdr:row>
      <xdr:rowOff>129540</xdr:rowOff>
    </xdr:to>
    <xdr:sp macro="" textlink="">
      <xdr:nvSpPr>
        <xdr:cNvPr id="9" name="Rectangle 8">
          <a:extLst>
            <a:ext uri="{FF2B5EF4-FFF2-40B4-BE49-F238E27FC236}">
              <a16:creationId xmlns:a16="http://schemas.microsoft.com/office/drawing/2014/main" id="{89924073-6BF8-4567-92AB-CAC920400A30}"/>
            </a:ext>
          </a:extLst>
        </xdr:cNvPr>
        <xdr:cNvSpPr/>
      </xdr:nvSpPr>
      <xdr:spPr>
        <a:xfrm>
          <a:off x="7345679" y="764177"/>
          <a:ext cx="3253741" cy="3022963"/>
        </a:xfrm>
        <a:prstGeom prst="rect">
          <a:avLst/>
        </a:prstGeom>
        <a:solidFill>
          <a:schemeClr val="dk1">
            <a:alpha val="17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327659</xdr:colOff>
      <xdr:row>4</xdr:row>
      <xdr:rowOff>15240</xdr:rowOff>
    </xdr:from>
    <xdr:to>
      <xdr:col>22</xdr:col>
      <xdr:colOff>576943</xdr:colOff>
      <xdr:row>20</xdr:row>
      <xdr:rowOff>114300</xdr:rowOff>
    </xdr:to>
    <xdr:sp macro="" textlink="">
      <xdr:nvSpPr>
        <xdr:cNvPr id="10" name="Rectangle 9">
          <a:extLst>
            <a:ext uri="{FF2B5EF4-FFF2-40B4-BE49-F238E27FC236}">
              <a16:creationId xmlns:a16="http://schemas.microsoft.com/office/drawing/2014/main" id="{B4D6A628-508B-4FAF-BE22-E79D25BFDC5C}"/>
            </a:ext>
          </a:extLst>
        </xdr:cNvPr>
        <xdr:cNvSpPr/>
      </xdr:nvSpPr>
      <xdr:spPr>
        <a:xfrm>
          <a:off x="10690859" y="746760"/>
          <a:ext cx="3297284" cy="3025140"/>
        </a:xfrm>
        <a:prstGeom prst="rect">
          <a:avLst/>
        </a:prstGeom>
        <a:solidFill>
          <a:schemeClr val="dk1">
            <a:alpha val="22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391886</xdr:colOff>
      <xdr:row>21</xdr:row>
      <xdr:rowOff>38100</xdr:rowOff>
    </xdr:from>
    <xdr:to>
      <xdr:col>16</xdr:col>
      <xdr:colOff>396240</xdr:colOff>
      <xdr:row>37</xdr:row>
      <xdr:rowOff>121920</xdr:rowOff>
    </xdr:to>
    <xdr:sp macro="" textlink="">
      <xdr:nvSpPr>
        <xdr:cNvPr id="11" name="Rectangle 10">
          <a:extLst>
            <a:ext uri="{FF2B5EF4-FFF2-40B4-BE49-F238E27FC236}">
              <a16:creationId xmlns:a16="http://schemas.microsoft.com/office/drawing/2014/main" id="{78EDC611-6F27-42E9-A8D6-D6D59B4DCE11}"/>
            </a:ext>
          </a:extLst>
        </xdr:cNvPr>
        <xdr:cNvSpPr/>
      </xdr:nvSpPr>
      <xdr:spPr>
        <a:xfrm>
          <a:off x="391886" y="3878580"/>
          <a:ext cx="9757954" cy="3009900"/>
        </a:xfrm>
        <a:prstGeom prst="rect">
          <a:avLst/>
        </a:prstGeom>
        <a:solidFill>
          <a:schemeClr val="dk1">
            <a:alpha val="14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510540</xdr:colOff>
      <xdr:row>21</xdr:row>
      <xdr:rowOff>22860</xdr:rowOff>
    </xdr:from>
    <xdr:to>
      <xdr:col>22</xdr:col>
      <xdr:colOff>579120</xdr:colOff>
      <xdr:row>53</xdr:row>
      <xdr:rowOff>79466</xdr:rowOff>
    </xdr:to>
    <xdr:sp macro="" textlink="">
      <xdr:nvSpPr>
        <xdr:cNvPr id="12" name="Rectangle 11">
          <a:extLst>
            <a:ext uri="{FF2B5EF4-FFF2-40B4-BE49-F238E27FC236}">
              <a16:creationId xmlns:a16="http://schemas.microsoft.com/office/drawing/2014/main" id="{686BA688-DA8A-4B85-9D4F-E2E30B2F0764}"/>
            </a:ext>
          </a:extLst>
        </xdr:cNvPr>
        <xdr:cNvSpPr/>
      </xdr:nvSpPr>
      <xdr:spPr>
        <a:xfrm>
          <a:off x="10264140" y="3863340"/>
          <a:ext cx="3726180" cy="5908766"/>
        </a:xfrm>
        <a:prstGeom prst="rect">
          <a:avLst/>
        </a:prstGeom>
        <a:solidFill>
          <a:schemeClr val="dk1">
            <a:alpha val="26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91440</xdr:colOff>
      <xdr:row>4</xdr:row>
      <xdr:rowOff>167640</xdr:rowOff>
    </xdr:from>
    <xdr:to>
      <xdr:col>11</xdr:col>
      <xdr:colOff>411480</xdr:colOff>
      <xdr:row>20</xdr:row>
      <xdr:rowOff>91440</xdr:rowOff>
    </xdr:to>
    <xdr:graphicFrame macro="">
      <xdr:nvGraphicFramePr>
        <xdr:cNvPr id="15" name="Chart 14">
          <a:extLst>
            <a:ext uri="{FF2B5EF4-FFF2-40B4-BE49-F238E27FC236}">
              <a16:creationId xmlns:a16="http://schemas.microsoft.com/office/drawing/2014/main" id="{81A8DCF5-AE99-47FC-9545-E0F38AE862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250371</xdr:colOff>
      <xdr:row>5</xdr:row>
      <xdr:rowOff>152400</xdr:rowOff>
    </xdr:from>
    <xdr:to>
      <xdr:col>23</xdr:col>
      <xdr:colOff>43543</xdr:colOff>
      <xdr:row>20</xdr:row>
      <xdr:rowOff>163286</xdr:rowOff>
    </xdr:to>
    <xdr:graphicFrame macro="">
      <xdr:nvGraphicFramePr>
        <xdr:cNvPr id="17" name="Chart 16">
          <a:extLst>
            <a:ext uri="{FF2B5EF4-FFF2-40B4-BE49-F238E27FC236}">
              <a16:creationId xmlns:a16="http://schemas.microsoft.com/office/drawing/2014/main" id="{8C06AB60-C087-4A83-B5EB-75D754683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83820</xdr:colOff>
      <xdr:row>5</xdr:row>
      <xdr:rowOff>83820</xdr:rowOff>
    </xdr:from>
    <xdr:to>
      <xdr:col>5</xdr:col>
      <xdr:colOff>563880</xdr:colOff>
      <xdr:row>20</xdr:row>
      <xdr:rowOff>45720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7F1872D7-5864-4A8B-A333-B05047A311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93420" y="998220"/>
              <a:ext cx="2918460" cy="2705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60960</xdr:colOff>
      <xdr:row>23</xdr:row>
      <xdr:rowOff>91440</xdr:rowOff>
    </xdr:from>
    <xdr:to>
      <xdr:col>16</xdr:col>
      <xdr:colOff>0</xdr:colOff>
      <xdr:row>37</xdr:row>
      <xdr:rowOff>144780</xdr:rowOff>
    </xdr:to>
    <xdr:graphicFrame macro="">
      <xdr:nvGraphicFramePr>
        <xdr:cNvPr id="19" name="Chart 18">
          <a:extLst>
            <a:ext uri="{FF2B5EF4-FFF2-40B4-BE49-F238E27FC236}">
              <a16:creationId xmlns:a16="http://schemas.microsoft.com/office/drawing/2014/main" id="{90458486-E016-425A-B901-0948BD0BF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304799</xdr:colOff>
      <xdr:row>38</xdr:row>
      <xdr:rowOff>97973</xdr:rowOff>
    </xdr:from>
    <xdr:to>
      <xdr:col>16</xdr:col>
      <xdr:colOff>396240</xdr:colOff>
      <xdr:row>47</xdr:row>
      <xdr:rowOff>54429</xdr:rowOff>
    </xdr:to>
    <xdr:sp macro="" textlink="">
      <xdr:nvSpPr>
        <xdr:cNvPr id="27" name="Rectangle 26">
          <a:extLst>
            <a:ext uri="{FF2B5EF4-FFF2-40B4-BE49-F238E27FC236}">
              <a16:creationId xmlns:a16="http://schemas.microsoft.com/office/drawing/2014/main" id="{C779DDAC-7583-49BF-B485-40542A306B5B}"/>
            </a:ext>
          </a:extLst>
        </xdr:cNvPr>
        <xdr:cNvSpPr/>
      </xdr:nvSpPr>
      <xdr:spPr>
        <a:xfrm>
          <a:off x="304799" y="7047413"/>
          <a:ext cx="9845041" cy="1602376"/>
        </a:xfrm>
        <a:prstGeom prst="rect">
          <a:avLst/>
        </a:prstGeom>
        <a:solidFill>
          <a:schemeClr val="dk1">
            <a:alpha val="27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518161</xdr:colOff>
      <xdr:row>23</xdr:row>
      <xdr:rowOff>53340</xdr:rowOff>
    </xdr:from>
    <xdr:to>
      <xdr:col>23</xdr:col>
      <xdr:colOff>60961</xdr:colOff>
      <xdr:row>53</xdr:row>
      <xdr:rowOff>30480</xdr:rowOff>
    </xdr:to>
    <xdr:graphicFrame macro="">
      <xdr:nvGraphicFramePr>
        <xdr:cNvPr id="20" name="Chart 19">
          <a:extLst>
            <a:ext uri="{FF2B5EF4-FFF2-40B4-BE49-F238E27FC236}">
              <a16:creationId xmlns:a16="http://schemas.microsoft.com/office/drawing/2014/main" id="{9BD73B5C-9FD5-41A6-8AF1-D532DD686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471351</xdr:colOff>
      <xdr:row>39</xdr:row>
      <xdr:rowOff>144779</xdr:rowOff>
    </xdr:from>
    <xdr:to>
      <xdr:col>15</xdr:col>
      <xdr:colOff>471351</xdr:colOff>
      <xdr:row>45</xdr:row>
      <xdr:rowOff>175258</xdr:rowOff>
    </xdr:to>
    <mc:AlternateContent xmlns:mc="http://schemas.openxmlformats.org/markup-compatibility/2006" xmlns:a14="http://schemas.microsoft.com/office/drawing/2010/main">
      <mc:Choice Requires="a14">
        <xdr:graphicFrame macro="">
          <xdr:nvGraphicFramePr>
            <xdr:cNvPr id="23" name="Year">
              <a:extLst>
                <a:ext uri="{FF2B5EF4-FFF2-40B4-BE49-F238E27FC236}">
                  <a16:creationId xmlns:a16="http://schemas.microsoft.com/office/drawing/2014/main" id="{F906A7D2-C84B-4980-B617-043872DAEF7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786551" y="7277099"/>
              <a:ext cx="1828800" cy="11277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562791</xdr:colOff>
      <xdr:row>39</xdr:row>
      <xdr:rowOff>160020</xdr:rowOff>
    </xdr:from>
    <xdr:to>
      <xdr:col>11</xdr:col>
      <xdr:colOff>562791</xdr:colOff>
      <xdr:row>45</xdr:row>
      <xdr:rowOff>152401</xdr:rowOff>
    </xdr:to>
    <mc:AlternateContent xmlns:mc="http://schemas.openxmlformats.org/markup-compatibility/2006" xmlns:a14="http://schemas.microsoft.com/office/drawing/2010/main">
      <mc:Choice Requires="a14">
        <xdr:graphicFrame macro="">
          <xdr:nvGraphicFramePr>
            <xdr:cNvPr id="24" name="Crime_Rate">
              <a:extLst>
                <a:ext uri="{FF2B5EF4-FFF2-40B4-BE49-F238E27FC236}">
                  <a16:creationId xmlns:a16="http://schemas.microsoft.com/office/drawing/2014/main" id="{206B41BD-F7B3-4FD7-B332-0C8CE0607B82}"/>
                </a:ext>
              </a:extLst>
            </xdr:cNvPr>
            <xdr:cNvGraphicFramePr/>
          </xdr:nvGraphicFramePr>
          <xdr:xfrm>
            <a:off x="0" y="0"/>
            <a:ext cx="0" cy="0"/>
          </xdr:xfrm>
          <a:graphic>
            <a:graphicData uri="http://schemas.microsoft.com/office/drawing/2010/slicer">
              <sle:slicer xmlns:sle="http://schemas.microsoft.com/office/drawing/2010/slicer" name="Crime_Rate"/>
            </a:graphicData>
          </a:graphic>
        </xdr:graphicFrame>
      </mc:Choice>
      <mc:Fallback xmlns="">
        <xdr:sp macro="" textlink="">
          <xdr:nvSpPr>
            <xdr:cNvPr id="0" name=""/>
            <xdr:cNvSpPr>
              <a:spLocks noTextEdit="1"/>
            </xdr:cNvSpPr>
          </xdr:nvSpPr>
          <xdr:spPr>
            <a:xfrm>
              <a:off x="5439591" y="7292340"/>
              <a:ext cx="1828800" cy="10896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478971</xdr:colOff>
      <xdr:row>2</xdr:row>
      <xdr:rowOff>106680</xdr:rowOff>
    </xdr:from>
    <xdr:to>
      <xdr:col>20</xdr:col>
      <xdr:colOff>144780</xdr:colOff>
      <xdr:row>2</xdr:row>
      <xdr:rowOff>130630</xdr:rowOff>
    </xdr:to>
    <xdr:cxnSp macro="">
      <xdr:nvCxnSpPr>
        <xdr:cNvPr id="29" name="Straight Connector 28">
          <a:extLst>
            <a:ext uri="{FF2B5EF4-FFF2-40B4-BE49-F238E27FC236}">
              <a16:creationId xmlns:a16="http://schemas.microsoft.com/office/drawing/2014/main" id="{42BA5F4E-76CD-49FC-8723-68FC26470C89}"/>
            </a:ext>
          </a:extLst>
        </xdr:cNvPr>
        <xdr:cNvCxnSpPr/>
      </xdr:nvCxnSpPr>
      <xdr:spPr>
        <a:xfrm flipV="1">
          <a:off x="1698171" y="472440"/>
          <a:ext cx="10638609" cy="2395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370112</xdr:colOff>
      <xdr:row>4</xdr:row>
      <xdr:rowOff>44828</xdr:rowOff>
    </xdr:from>
    <xdr:to>
      <xdr:col>18</xdr:col>
      <xdr:colOff>74913</xdr:colOff>
      <xdr:row>5</xdr:row>
      <xdr:rowOff>174172</xdr:rowOff>
    </xdr:to>
    <xdr:pic>
      <xdr:nvPicPr>
        <xdr:cNvPr id="31" name="Graphic 30" descr="Statistics">
          <a:extLst>
            <a:ext uri="{FF2B5EF4-FFF2-40B4-BE49-F238E27FC236}">
              <a16:creationId xmlns:a16="http://schemas.microsoft.com/office/drawing/2014/main" id="{D0514FCA-DFD2-4C5D-B1C4-7711300D195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733312" y="785057"/>
          <a:ext cx="314401" cy="314401"/>
        </a:xfrm>
        <a:prstGeom prst="rect">
          <a:avLst/>
        </a:prstGeom>
      </xdr:spPr>
    </xdr:pic>
    <xdr:clientData/>
  </xdr:twoCellAnchor>
  <xdr:twoCellAnchor editAs="oneCell">
    <xdr:from>
      <xdr:col>0</xdr:col>
      <xdr:colOff>454799</xdr:colOff>
      <xdr:row>21</xdr:row>
      <xdr:rowOff>85971</xdr:rowOff>
    </xdr:from>
    <xdr:to>
      <xdr:col>1</xdr:col>
      <xdr:colOff>194656</xdr:colOff>
      <xdr:row>23</xdr:row>
      <xdr:rowOff>65314</xdr:rowOff>
    </xdr:to>
    <xdr:pic>
      <xdr:nvPicPr>
        <xdr:cNvPr id="33" name="Graphic 32" descr="Bar graph with downward trend">
          <a:extLst>
            <a:ext uri="{FF2B5EF4-FFF2-40B4-BE49-F238E27FC236}">
              <a16:creationId xmlns:a16="http://schemas.microsoft.com/office/drawing/2014/main" id="{EA847ECE-9DCC-4757-9F02-7AB75269510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54799" y="3972171"/>
          <a:ext cx="349457" cy="349457"/>
        </a:xfrm>
        <a:prstGeom prst="rect">
          <a:avLst/>
        </a:prstGeom>
      </xdr:spPr>
    </xdr:pic>
    <xdr:clientData/>
  </xdr:twoCellAnchor>
  <xdr:twoCellAnchor editAs="oneCell">
    <xdr:from>
      <xdr:col>16</xdr:col>
      <xdr:colOff>583028</xdr:colOff>
      <xdr:row>21</xdr:row>
      <xdr:rowOff>94458</xdr:rowOff>
    </xdr:from>
    <xdr:to>
      <xdr:col>17</xdr:col>
      <xdr:colOff>332738</xdr:colOff>
      <xdr:row>23</xdr:row>
      <xdr:rowOff>83820</xdr:rowOff>
    </xdr:to>
    <xdr:pic>
      <xdr:nvPicPr>
        <xdr:cNvPr id="35" name="Graphic 34" descr="Bar chart">
          <a:extLst>
            <a:ext uri="{FF2B5EF4-FFF2-40B4-BE49-F238E27FC236}">
              <a16:creationId xmlns:a16="http://schemas.microsoft.com/office/drawing/2014/main" id="{483DACEC-CF2E-4DBE-A5F7-CE736161270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336628" y="3934938"/>
          <a:ext cx="359310" cy="355122"/>
        </a:xfrm>
        <a:prstGeom prst="rect">
          <a:avLst/>
        </a:prstGeom>
      </xdr:spPr>
    </xdr:pic>
    <xdr:clientData/>
  </xdr:twoCellAnchor>
  <xdr:twoCellAnchor editAs="oneCell">
    <xdr:from>
      <xdr:col>6</xdr:col>
      <xdr:colOff>79886</xdr:colOff>
      <xdr:row>4</xdr:row>
      <xdr:rowOff>26741</xdr:rowOff>
    </xdr:from>
    <xdr:to>
      <xdr:col>6</xdr:col>
      <xdr:colOff>412373</xdr:colOff>
      <xdr:row>5</xdr:row>
      <xdr:rowOff>174171</xdr:rowOff>
    </xdr:to>
    <xdr:pic>
      <xdr:nvPicPr>
        <xdr:cNvPr id="37" name="Graphic 36" descr="Pie chart">
          <a:extLst>
            <a:ext uri="{FF2B5EF4-FFF2-40B4-BE49-F238E27FC236}">
              <a16:creationId xmlns:a16="http://schemas.microsoft.com/office/drawing/2014/main" id="{22A95CB3-A94A-42E9-8F84-1663F065554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737486" y="766970"/>
          <a:ext cx="332487" cy="332487"/>
        </a:xfrm>
        <a:prstGeom prst="rect">
          <a:avLst/>
        </a:prstGeom>
      </xdr:spPr>
    </xdr:pic>
    <xdr:clientData/>
  </xdr:twoCellAnchor>
  <xdr:twoCellAnchor editAs="oneCell">
    <xdr:from>
      <xdr:col>0</xdr:col>
      <xdr:colOff>494408</xdr:colOff>
      <xdr:row>4</xdr:row>
      <xdr:rowOff>36319</xdr:rowOff>
    </xdr:from>
    <xdr:to>
      <xdr:col>1</xdr:col>
      <xdr:colOff>233608</xdr:colOff>
      <xdr:row>6</xdr:row>
      <xdr:rowOff>15241</xdr:rowOff>
    </xdr:to>
    <xdr:pic>
      <xdr:nvPicPr>
        <xdr:cNvPr id="39" name="Graphic 38" descr="World">
          <a:extLst>
            <a:ext uri="{FF2B5EF4-FFF2-40B4-BE49-F238E27FC236}">
              <a16:creationId xmlns:a16="http://schemas.microsoft.com/office/drawing/2014/main" id="{309ED439-8813-4E92-9979-E4F19BB1C1E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494408" y="767839"/>
          <a:ext cx="348800" cy="344682"/>
        </a:xfrm>
        <a:prstGeom prst="rect">
          <a:avLst/>
        </a:prstGeom>
      </xdr:spPr>
    </xdr:pic>
    <xdr:clientData/>
  </xdr:twoCellAnchor>
  <xdr:twoCellAnchor editAs="oneCell">
    <xdr:from>
      <xdr:col>11</xdr:col>
      <xdr:colOff>593272</xdr:colOff>
      <xdr:row>4</xdr:row>
      <xdr:rowOff>26128</xdr:rowOff>
    </xdr:from>
    <xdr:to>
      <xdr:col>12</xdr:col>
      <xdr:colOff>266700</xdr:colOff>
      <xdr:row>5</xdr:row>
      <xdr:rowOff>124099</xdr:rowOff>
    </xdr:to>
    <xdr:pic>
      <xdr:nvPicPr>
        <xdr:cNvPr id="46" name="Graphic 45" descr="Upward trend">
          <a:extLst>
            <a:ext uri="{FF2B5EF4-FFF2-40B4-BE49-F238E27FC236}">
              <a16:creationId xmlns:a16="http://schemas.microsoft.com/office/drawing/2014/main" id="{101EFD17-E59F-4F66-B9A8-09CFFE31AF1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7298872" y="757648"/>
          <a:ext cx="283028" cy="280851"/>
        </a:xfrm>
        <a:prstGeom prst="rect">
          <a:avLst/>
        </a:prstGeom>
      </xdr:spPr>
    </xdr:pic>
    <xdr:clientData/>
  </xdr:twoCellAnchor>
  <xdr:twoCellAnchor>
    <xdr:from>
      <xdr:col>1</xdr:col>
      <xdr:colOff>349431</xdr:colOff>
      <xdr:row>4</xdr:row>
      <xdr:rowOff>68580</xdr:rowOff>
    </xdr:from>
    <xdr:to>
      <xdr:col>3</xdr:col>
      <xdr:colOff>228600</xdr:colOff>
      <xdr:row>5</xdr:row>
      <xdr:rowOff>167640</xdr:rowOff>
    </xdr:to>
    <xdr:sp macro="" textlink="">
      <xdr:nvSpPr>
        <xdr:cNvPr id="51" name="TextBox 50">
          <a:extLst>
            <a:ext uri="{FF2B5EF4-FFF2-40B4-BE49-F238E27FC236}">
              <a16:creationId xmlns:a16="http://schemas.microsoft.com/office/drawing/2014/main" id="{B55E83DF-BD47-4A7C-88CC-9CD08476055F}"/>
            </a:ext>
          </a:extLst>
        </xdr:cNvPr>
        <xdr:cNvSpPr txBox="1"/>
      </xdr:nvSpPr>
      <xdr:spPr>
        <a:xfrm>
          <a:off x="959031" y="800100"/>
          <a:ext cx="1098369"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Crime in India</a:t>
          </a:r>
        </a:p>
      </xdr:txBody>
    </xdr:sp>
    <xdr:clientData/>
  </xdr:twoCellAnchor>
  <xdr:twoCellAnchor>
    <xdr:from>
      <xdr:col>6</xdr:col>
      <xdr:colOff>498566</xdr:colOff>
      <xdr:row>4</xdr:row>
      <xdr:rowOff>43542</xdr:rowOff>
    </xdr:from>
    <xdr:to>
      <xdr:col>10</xdr:col>
      <xdr:colOff>563880</xdr:colOff>
      <xdr:row>5</xdr:row>
      <xdr:rowOff>152400</xdr:rowOff>
    </xdr:to>
    <xdr:sp macro="" textlink="">
      <xdr:nvSpPr>
        <xdr:cNvPr id="53" name="TextBox 52">
          <a:extLst>
            <a:ext uri="{FF2B5EF4-FFF2-40B4-BE49-F238E27FC236}">
              <a16:creationId xmlns:a16="http://schemas.microsoft.com/office/drawing/2014/main" id="{6CE0B6DA-614D-4EB7-AF60-365EF2AFAA82}"/>
            </a:ext>
          </a:extLst>
        </xdr:cNvPr>
        <xdr:cNvSpPr txBox="1"/>
      </xdr:nvSpPr>
      <xdr:spPr>
        <a:xfrm>
          <a:off x="4156166" y="775062"/>
          <a:ext cx="2503714" cy="291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Contribution % of crime</a:t>
          </a:r>
          <a:r>
            <a:rPr lang="en-IN" sz="1200" baseline="0">
              <a:solidFill>
                <a:schemeClr val="bg1"/>
              </a:solidFill>
            </a:rPr>
            <a:t> rate in India</a:t>
          </a:r>
          <a:endParaRPr lang="en-IN" sz="1200">
            <a:solidFill>
              <a:schemeClr val="bg1"/>
            </a:solidFill>
          </a:endParaRPr>
        </a:p>
      </xdr:txBody>
    </xdr:sp>
    <xdr:clientData/>
  </xdr:twoCellAnchor>
  <xdr:twoCellAnchor>
    <xdr:from>
      <xdr:col>12</xdr:col>
      <xdr:colOff>365761</xdr:colOff>
      <xdr:row>4</xdr:row>
      <xdr:rowOff>32656</xdr:rowOff>
    </xdr:from>
    <xdr:to>
      <xdr:col>15</xdr:col>
      <xdr:colOff>548641</xdr:colOff>
      <xdr:row>5</xdr:row>
      <xdr:rowOff>106680</xdr:rowOff>
    </xdr:to>
    <xdr:sp macro="" textlink="">
      <xdr:nvSpPr>
        <xdr:cNvPr id="54" name="TextBox 53">
          <a:extLst>
            <a:ext uri="{FF2B5EF4-FFF2-40B4-BE49-F238E27FC236}">
              <a16:creationId xmlns:a16="http://schemas.microsoft.com/office/drawing/2014/main" id="{297FD4A2-4A3D-4FFB-A08F-2232120390D6}"/>
            </a:ext>
          </a:extLst>
        </xdr:cNvPr>
        <xdr:cNvSpPr txBox="1"/>
      </xdr:nvSpPr>
      <xdr:spPr>
        <a:xfrm>
          <a:off x="7680961" y="764176"/>
          <a:ext cx="2011680" cy="256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Crime Trendline</a:t>
          </a:r>
          <a:r>
            <a:rPr lang="en-IN" sz="1200" baseline="0">
              <a:solidFill>
                <a:schemeClr val="bg1"/>
              </a:solidFill>
            </a:rPr>
            <a:t> Statewise</a:t>
          </a:r>
          <a:endParaRPr lang="en-IN" sz="1200">
            <a:solidFill>
              <a:schemeClr val="bg1"/>
            </a:solidFill>
          </a:endParaRPr>
        </a:p>
      </xdr:txBody>
    </xdr:sp>
    <xdr:clientData/>
  </xdr:twoCellAnchor>
  <xdr:twoCellAnchor>
    <xdr:from>
      <xdr:col>18</xdr:col>
      <xdr:colOff>168730</xdr:colOff>
      <xdr:row>4</xdr:row>
      <xdr:rowOff>37010</xdr:rowOff>
    </xdr:from>
    <xdr:to>
      <xdr:col>21</xdr:col>
      <xdr:colOff>342900</xdr:colOff>
      <xdr:row>5</xdr:row>
      <xdr:rowOff>114300</xdr:rowOff>
    </xdr:to>
    <xdr:sp macro="" textlink="">
      <xdr:nvSpPr>
        <xdr:cNvPr id="55" name="TextBox 54">
          <a:extLst>
            <a:ext uri="{FF2B5EF4-FFF2-40B4-BE49-F238E27FC236}">
              <a16:creationId xmlns:a16="http://schemas.microsoft.com/office/drawing/2014/main" id="{7D75B3A6-EBC5-4949-9879-851C8922A7F8}"/>
            </a:ext>
          </a:extLst>
        </xdr:cNvPr>
        <xdr:cNvSpPr txBox="1"/>
      </xdr:nvSpPr>
      <xdr:spPr>
        <a:xfrm>
          <a:off x="11141530" y="768530"/>
          <a:ext cx="2002970" cy="260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Crime trendline districtwise</a:t>
          </a:r>
        </a:p>
      </xdr:txBody>
    </xdr:sp>
    <xdr:clientData/>
  </xdr:twoCellAnchor>
  <xdr:twoCellAnchor>
    <xdr:from>
      <xdr:col>17</xdr:col>
      <xdr:colOff>419101</xdr:colOff>
      <xdr:row>21</xdr:row>
      <xdr:rowOff>85996</xdr:rowOff>
    </xdr:from>
    <xdr:to>
      <xdr:col>21</xdr:col>
      <xdr:colOff>419100</xdr:colOff>
      <xdr:row>23</xdr:row>
      <xdr:rowOff>15240</xdr:rowOff>
    </xdr:to>
    <xdr:sp macro="" textlink="">
      <xdr:nvSpPr>
        <xdr:cNvPr id="56" name="TextBox 55">
          <a:extLst>
            <a:ext uri="{FF2B5EF4-FFF2-40B4-BE49-F238E27FC236}">
              <a16:creationId xmlns:a16="http://schemas.microsoft.com/office/drawing/2014/main" id="{10CC415A-4A25-4B3A-8C97-C1E9A28CC9DB}"/>
            </a:ext>
          </a:extLst>
        </xdr:cNvPr>
        <xdr:cNvSpPr txBox="1"/>
      </xdr:nvSpPr>
      <xdr:spPr>
        <a:xfrm>
          <a:off x="10782301" y="3926476"/>
          <a:ext cx="2438399" cy="295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Districts</a:t>
          </a:r>
          <a:r>
            <a:rPr lang="en-IN" sz="1200" baseline="0">
              <a:solidFill>
                <a:schemeClr val="bg1"/>
              </a:solidFill>
            </a:rPr>
            <a:t> with highest crime in India</a:t>
          </a:r>
          <a:endParaRPr lang="en-IN" sz="1200">
            <a:solidFill>
              <a:schemeClr val="bg1"/>
            </a:solidFill>
          </a:endParaRPr>
        </a:p>
      </xdr:txBody>
    </xdr:sp>
    <xdr:clientData/>
  </xdr:twoCellAnchor>
  <xdr:twoCellAnchor>
    <xdr:from>
      <xdr:col>1</xdr:col>
      <xdr:colOff>345079</xdr:colOff>
      <xdr:row>21</xdr:row>
      <xdr:rowOff>113211</xdr:rowOff>
    </xdr:from>
    <xdr:to>
      <xdr:col>5</xdr:col>
      <xdr:colOff>220980</xdr:colOff>
      <xdr:row>23</xdr:row>
      <xdr:rowOff>30481</xdr:rowOff>
    </xdr:to>
    <xdr:sp macro="" textlink="">
      <xdr:nvSpPr>
        <xdr:cNvPr id="57" name="TextBox 56">
          <a:extLst>
            <a:ext uri="{FF2B5EF4-FFF2-40B4-BE49-F238E27FC236}">
              <a16:creationId xmlns:a16="http://schemas.microsoft.com/office/drawing/2014/main" id="{C0E59752-CDDD-4210-8708-6A99DA3B9617}"/>
            </a:ext>
          </a:extLst>
        </xdr:cNvPr>
        <xdr:cNvSpPr txBox="1"/>
      </xdr:nvSpPr>
      <xdr:spPr>
        <a:xfrm>
          <a:off x="954679" y="3953691"/>
          <a:ext cx="2314301" cy="283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States</a:t>
          </a:r>
          <a:r>
            <a:rPr lang="en-IN" sz="1200" baseline="0">
              <a:solidFill>
                <a:schemeClr val="bg1"/>
              </a:solidFill>
            </a:rPr>
            <a:t> with highest crime in India</a:t>
          </a:r>
          <a:endParaRPr lang="en-IN" sz="1200">
            <a:solidFill>
              <a:schemeClr val="bg1"/>
            </a:solidFill>
          </a:endParaRPr>
        </a:p>
      </xdr:txBody>
    </xdr:sp>
    <xdr:clientData/>
  </xdr:twoCellAnchor>
  <xdr:twoCellAnchor editAs="oneCell">
    <xdr:from>
      <xdr:col>5</xdr:col>
      <xdr:colOff>16330</xdr:colOff>
      <xdr:row>39</xdr:row>
      <xdr:rowOff>152400</xdr:rowOff>
    </xdr:from>
    <xdr:to>
      <xdr:col>8</xdr:col>
      <xdr:colOff>16330</xdr:colOff>
      <xdr:row>45</xdr:row>
      <xdr:rowOff>158932</xdr:rowOff>
    </xdr:to>
    <mc:AlternateContent xmlns:mc="http://schemas.openxmlformats.org/markup-compatibility/2006" xmlns:a14="http://schemas.microsoft.com/office/drawing/2010/main">
      <mc:Choice Requires="a14">
        <xdr:graphicFrame macro="">
          <xdr:nvGraphicFramePr>
            <xdr:cNvPr id="59" name="STATE">
              <a:extLst>
                <a:ext uri="{FF2B5EF4-FFF2-40B4-BE49-F238E27FC236}">
                  <a16:creationId xmlns:a16="http://schemas.microsoft.com/office/drawing/2014/main" id="{4CCD0655-0C13-47FE-8AA5-D9CEF77C07C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064330" y="7284720"/>
              <a:ext cx="1828800" cy="11038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78376</xdr:colOff>
      <xdr:row>39</xdr:row>
      <xdr:rowOff>163286</xdr:rowOff>
    </xdr:from>
    <xdr:to>
      <xdr:col>4</xdr:col>
      <xdr:colOff>78376</xdr:colOff>
      <xdr:row>46</xdr:row>
      <xdr:rowOff>10886</xdr:rowOff>
    </xdr:to>
    <mc:AlternateContent xmlns:mc="http://schemas.openxmlformats.org/markup-compatibility/2006" xmlns:a14="http://schemas.microsoft.com/office/drawing/2010/main">
      <mc:Choice Requires="a14">
        <xdr:graphicFrame macro="">
          <xdr:nvGraphicFramePr>
            <xdr:cNvPr id="60" name="DISTRICT">
              <a:extLst>
                <a:ext uri="{FF2B5EF4-FFF2-40B4-BE49-F238E27FC236}">
                  <a16:creationId xmlns:a16="http://schemas.microsoft.com/office/drawing/2014/main" id="{D5A8BE6D-9A5D-4CA6-A899-D0F3B860D51F}"/>
                </a:ext>
              </a:extLst>
            </xdr:cNvPr>
            <xdr:cNvGraphicFramePr/>
          </xdr:nvGraphicFramePr>
          <xdr:xfrm>
            <a:off x="0" y="0"/>
            <a:ext cx="0" cy="0"/>
          </xdr:xfrm>
          <a:graphic>
            <a:graphicData uri="http://schemas.microsoft.com/office/drawing/2010/slicer">
              <sle:slicer xmlns:sle="http://schemas.microsoft.com/office/drawing/2010/slicer" name="DISTRICT"/>
            </a:graphicData>
          </a:graphic>
        </xdr:graphicFrame>
      </mc:Choice>
      <mc:Fallback xmlns="">
        <xdr:sp macro="" textlink="">
          <xdr:nvSpPr>
            <xdr:cNvPr id="0" name=""/>
            <xdr:cNvSpPr>
              <a:spLocks noTextEdit="1"/>
            </xdr:cNvSpPr>
          </xdr:nvSpPr>
          <xdr:spPr>
            <a:xfrm>
              <a:off x="687976" y="7295606"/>
              <a:ext cx="1828800" cy="1127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548641</xdr:colOff>
      <xdr:row>5</xdr:row>
      <xdr:rowOff>53340</xdr:rowOff>
    </xdr:from>
    <xdr:to>
      <xdr:col>17</xdr:col>
      <xdr:colOff>297181</xdr:colOff>
      <xdr:row>20</xdr:row>
      <xdr:rowOff>91440</xdr:rowOff>
    </xdr:to>
    <xdr:graphicFrame macro="">
      <xdr:nvGraphicFramePr>
        <xdr:cNvPr id="61" name="Chart 60">
          <a:extLst>
            <a:ext uri="{FF2B5EF4-FFF2-40B4-BE49-F238E27FC236}">
              <a16:creationId xmlns:a16="http://schemas.microsoft.com/office/drawing/2014/main" id="{0C398E82-9DC8-4066-9132-5D5C2D3B4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929640</xdr:colOff>
      <xdr:row>7</xdr:row>
      <xdr:rowOff>15240</xdr:rowOff>
    </xdr:from>
    <xdr:to>
      <xdr:col>8</xdr:col>
      <xdr:colOff>640080</xdr:colOff>
      <xdr:row>22</xdr:row>
      <xdr:rowOff>15240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818BC32-BC15-4051-A1AE-DCBFBB3792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954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472440</xdr:colOff>
      <xdr:row>7</xdr:row>
      <xdr:rowOff>15240</xdr:rowOff>
    </xdr:from>
    <xdr:to>
      <xdr:col>10</xdr:col>
      <xdr:colOff>289560</xdr:colOff>
      <xdr:row>22</xdr:row>
      <xdr:rowOff>106680</xdr:rowOff>
    </xdr:to>
    <xdr:graphicFrame macro="">
      <xdr:nvGraphicFramePr>
        <xdr:cNvPr id="2" name="Chart 1">
          <a:extLst>
            <a:ext uri="{FF2B5EF4-FFF2-40B4-BE49-F238E27FC236}">
              <a16:creationId xmlns:a16="http://schemas.microsoft.com/office/drawing/2014/main" id="{88B4967F-BF8A-4A37-B840-A2AC40F88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601980</xdr:colOff>
      <xdr:row>4</xdr:row>
      <xdr:rowOff>137160</xdr:rowOff>
    </xdr:from>
    <xdr:to>
      <xdr:col>8</xdr:col>
      <xdr:colOff>312420</xdr:colOff>
      <xdr:row>19</xdr:row>
      <xdr:rowOff>137160</xdr:rowOff>
    </xdr:to>
    <xdr:graphicFrame macro="">
      <xdr:nvGraphicFramePr>
        <xdr:cNvPr id="3" name="Chart 2">
          <a:extLst>
            <a:ext uri="{FF2B5EF4-FFF2-40B4-BE49-F238E27FC236}">
              <a16:creationId xmlns:a16="http://schemas.microsoft.com/office/drawing/2014/main" id="{F440020C-D747-48C7-B082-E9641B5C87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251460</xdr:colOff>
      <xdr:row>4</xdr:row>
      <xdr:rowOff>167640</xdr:rowOff>
    </xdr:from>
    <xdr:to>
      <xdr:col>8</xdr:col>
      <xdr:colOff>144780</xdr:colOff>
      <xdr:row>19</xdr:row>
      <xdr:rowOff>167640</xdr:rowOff>
    </xdr:to>
    <xdr:graphicFrame macro="">
      <xdr:nvGraphicFramePr>
        <xdr:cNvPr id="2" name="Chart 1">
          <a:extLst>
            <a:ext uri="{FF2B5EF4-FFF2-40B4-BE49-F238E27FC236}">
              <a16:creationId xmlns:a16="http://schemas.microsoft.com/office/drawing/2014/main" id="{9ECF56E3-3A54-4D4F-95E7-38F973CF2E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114300</xdr:colOff>
      <xdr:row>7</xdr:row>
      <xdr:rowOff>15240</xdr:rowOff>
    </xdr:from>
    <xdr:to>
      <xdr:col>8</xdr:col>
      <xdr:colOff>335280</xdr:colOff>
      <xdr:row>23</xdr:row>
      <xdr:rowOff>99060</xdr:rowOff>
    </xdr:to>
    <xdr:graphicFrame macro="">
      <xdr:nvGraphicFramePr>
        <xdr:cNvPr id="2" name="Chart 1">
          <a:extLst>
            <a:ext uri="{FF2B5EF4-FFF2-40B4-BE49-F238E27FC236}">
              <a16:creationId xmlns:a16="http://schemas.microsoft.com/office/drawing/2014/main" id="{EEF262DD-EE6D-48A7-9707-5CC94987AD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lasha Ojha" refreshedDate="44386.666525347224" createdVersion="7" refreshedVersion="7" minRefreshableVersion="3" recordCount="3263" xr:uid="{5010A05C-F16E-448D-B6A9-3E7D4F0EB8CC}">
  <cacheSource type="worksheet">
    <worksheetSource name="Table3"/>
  </cacheSource>
  <cacheFields count="18">
    <cacheField name="STATE" numFmtId="0">
      <sharedItems count="18">
        <s v="ANDHRA PRADESH"/>
        <s v="andman_nicobar_islands"/>
        <s v="ARUNACHAL PRADESH"/>
        <s v="ASSAM"/>
        <s v="BIHAR"/>
        <s v="CHANDIGARH"/>
        <s v="CHHATTISGARH"/>
        <s v="DELHI"/>
        <s v="GUJARAT"/>
        <s v="HARYANA"/>
        <s v="HIMACHAL PRADESH"/>
        <s v="JAMMU &amp; KASHMIR"/>
        <s v="JHARKHAND"/>
        <s v="KARNATAKA"/>
        <s v="MAHARASHTRA"/>
        <s v="PUNJAB"/>
        <s v="RAJASTHAN"/>
        <s v="WEST BENGAL"/>
      </sharedItems>
    </cacheField>
    <cacheField name="DISTRICT" numFmtId="0">
      <sharedItems count="249">
        <s v="ADILABAD"/>
        <s v="ANANTAPUR"/>
        <s v="CHITTOOR"/>
        <s v="EAST_GODAVARI"/>
        <s v="GUNTUR"/>
        <s v="HYDERABAD"/>
        <s v="KARIMNAGAR"/>
        <s v="KHAMMAM"/>
        <s v="KRISHNA"/>
        <s v="KURNOOL"/>
        <s v="MAHABUBNAGAR"/>
        <s v="MEDAK"/>
        <s v="NALGONDA"/>
        <s v="NELLORE"/>
        <s v="NIZAMABAD"/>
        <s v="PRAKASHAM"/>
        <s v="RANGAREDDY"/>
        <s v="SRIKAKULAM"/>
        <s v="VISAKHAPATNAM"/>
        <s v="VIZIANAGARAM"/>
        <s v="WARANGAL"/>
        <s v="WEST_GODAVARI"/>
        <s v="andman_nicobar_islands"/>
        <s v="DIBANG VALLEY"/>
        <s v="KAMENG EAST"/>
        <s v="LOHIT"/>
        <s v="PAPUM PARE"/>
        <s v="SIANG EAST"/>
        <s v="SIANG UPPER"/>
        <s v="SIANG WEST"/>
        <s v="SUBANSIRI LOWER"/>
        <s v="SUBANSIRI UPPER"/>
        <s v="BARPETA"/>
        <s v="BONGAIGAON"/>
        <s v="CACHAR"/>
        <s v="DARRANG"/>
        <s v="DHEMAJI"/>
        <s v="DHUBRI"/>
        <s v="DIBRUGARH"/>
        <s v="GOALPARA"/>
        <s v="GOLAGHAT"/>
        <s v="GUWAHATI CITY"/>
        <s v="HAILAKANDI"/>
        <s v="JORHAT"/>
        <s v="KAMRUP"/>
        <s v="KARBI ANGLONG"/>
        <s v="KARIMGANJ"/>
        <s v="KOKRAJHAR"/>
        <s v="LAKHIMPUR"/>
        <s v="MORIGAON"/>
        <s v="NAGAON"/>
        <s v="NALBARI"/>
        <s v="SIBSAGAR"/>
        <s v="SONITPUR"/>
        <s v="TINSUKIA"/>
        <s v="AURANGABAD"/>
        <s v="MOTIHARI"/>
        <s v="NAUGACHIA"/>
        <s v="CHANDIGARH"/>
        <s v="BALRAMPUR"/>
        <s v="BILASPUR"/>
        <s v="BIZAPUR"/>
        <s v="DHAMTARI"/>
        <s v="DURG"/>
        <s v="JAGDALPUR"/>
        <s v="JANJGIR"/>
        <s v="JASHPUR"/>
        <s v="KABIRDHAM"/>
        <s v="KANKER"/>
        <s v="KORBA"/>
        <s v="KORIYA"/>
        <s v="MAHASAMUND"/>
        <s v="RAIGARH"/>
        <s v="RAIPUR"/>
        <s v="RAJNANDGAON"/>
        <s v="SARGUJA"/>
        <s v="CENTRAL"/>
        <s v="EAST"/>
        <s v="NEW DELHI"/>
        <s v="NORTH"/>
        <s v="NORTH EAST"/>
        <s v="NORTH WEST"/>
        <s v="SOUTH"/>
        <s v="SOUTH WEST"/>
        <s v="WEST"/>
        <s v="AHMEDABAD COMMR."/>
        <s v="AHMEDABAD RURAL"/>
        <s v="AMRELI"/>
        <s v="ANAND"/>
        <s v="BHAVNAGAR"/>
        <s v="GANDHINAGAR"/>
        <s v="HIMATNAGAR"/>
        <s v="JAMNAGAR"/>
        <s v="JUNAGADH"/>
        <s v="KUTCH"/>
        <s v="MEHSANA"/>
        <s v="PALANPUR"/>
        <s v="PATAN"/>
        <s v="PORBANDAR"/>
        <s v="RAJKOT COMMR."/>
        <s v="RAJKOT RURAL"/>
        <s v="SURENDRANAGAR"/>
        <s v="VADODARA COMMR."/>
        <s v="AMBALA"/>
        <s v="BHIWANI"/>
        <s v="FARIDABAD"/>
        <s v="FATEHABAD"/>
        <s v="GURGAON"/>
        <s v="HISSAR"/>
        <s v="JHAJJAR"/>
        <s v="JIND"/>
        <s v="KAITHAL"/>
        <s v="KARNAL"/>
        <s v="KURUKSHETRA"/>
        <s v="MAHENDRAGARH"/>
        <s v="MEWAT"/>
        <s v="PALWAL"/>
        <s v="PANCHKULA"/>
        <s v="PANIPAT"/>
        <s v="REWARI"/>
        <s v="ROHTAK"/>
        <s v="SIRSA"/>
        <s v="SONIPAT"/>
        <s v="YAMUNANAGAR"/>
        <s v="CHAMBA"/>
        <s v="HAMIRPUR"/>
        <s v="KINNAUR"/>
        <s v="KULLU"/>
        <s v="MANDI"/>
        <s v="SHIMLA"/>
        <s v="SIRMAUR"/>
        <s v="SOLAN"/>
        <s v="UNA"/>
        <s v="ANANTNAG"/>
        <s v="BARAMULLA"/>
        <s v="BUDGAM"/>
        <s v="DODA"/>
        <s v="GANDERBAL"/>
        <s v="JAMMU"/>
        <s v="KATHUA"/>
        <s v="KISHTWAR"/>
        <s v="KULGAM"/>
        <s v="KUPWARA"/>
        <s v="POONCH"/>
        <s v="PULWAMA"/>
        <s v="RAJOURI"/>
        <s v="RAMBAN"/>
        <s v="REASI"/>
        <s v="SRINAGAR"/>
        <s v="UDHAMPUR"/>
        <s v="DUMKA"/>
        <s v="HAZARIBAGH"/>
        <s v="JAMSHEDPUR"/>
        <s v="KODERMA"/>
        <s v="LOHARDAGGA"/>
        <s v="PAKUR"/>
        <s v="SAHEBGANJ"/>
        <s v="BANGALORE RURAL"/>
        <s v="CHICKMAGALUR"/>
        <s v="CHITRADURGA"/>
        <s v="DAVANAGERE"/>
        <s v="GULBARGA"/>
        <s v="HASSAN"/>
        <s v="K.G.F."/>
        <s v="KODAGU"/>
        <s v="KOLAR"/>
        <s v="MANDYA"/>
        <s v="MYSORE"/>
        <s v="RAICHUR"/>
        <s v="SHIMOGA"/>
        <s v="AHMEDNAGAR"/>
        <s v="AKOLA"/>
        <s v="AMRAVATI"/>
        <s v="BEED"/>
        <s v="BHANDARA"/>
        <s v="BULDHANA"/>
        <s v="CHANDRAPUR"/>
        <s v="DHULE"/>
        <s v="GADCHIROLI"/>
        <s v="GONDIA"/>
        <s v="HINGOLI"/>
        <s v="JALGAON"/>
        <s v="JALNA"/>
        <s v="LATUR"/>
        <s v="MUMBAI"/>
        <s v="NAGPUR"/>
        <s v="NANDED"/>
        <s v="NASIK COMMR."/>
        <s v="OSMANABAD"/>
        <s v="PARBHANI"/>
        <s v="PUNE COMMR."/>
        <s v="SATARA"/>
        <s v="WARDHA"/>
        <s v="WASHIM"/>
        <s v="YAVATMAL"/>
        <s v="BATALA"/>
        <s v="JALANDHAR"/>
        <s v="KHANNA"/>
        <s v="LUDHIANA"/>
        <s v="PATIALA"/>
        <s v="ROPAR"/>
        <s v="AJMER"/>
        <s v="ALWAR"/>
        <s v="BANSWARA"/>
        <s v="BARAN"/>
        <s v="BARMER"/>
        <s v="BHARATPUR"/>
        <s v="BHILWARA"/>
        <s v="BIKANER"/>
        <s v="BUNDI"/>
        <s v="CHITTORGARH"/>
        <s v="CHURU"/>
        <s v="DAUSA"/>
        <s v="DHOLPUR"/>
        <s v="DUNGARPUR"/>
        <s v="GANGANAGAR"/>
        <s v="HANUMANGARH"/>
        <s v="JAIPUR"/>
        <s v="JALORE"/>
        <s v="JHALAWAR"/>
        <s v="JHUNJHUNU"/>
        <s v="JODHPUR CITY"/>
        <s v="KARAULI"/>
        <s v="KOTA"/>
        <s v="NAGAUR"/>
        <s v="PALI"/>
        <s v="RAJSAMAND"/>
        <s v="SAWAI MADHOPUR"/>
        <s v="SIKAR"/>
        <s v="SIROHI"/>
        <s v="TONK"/>
        <s v="UDAIPUR"/>
        <s v="24 PARGANAS NORTH"/>
        <s v="24 PARGANAS SOUTH"/>
        <s v="ASANSOL"/>
        <s v="BIRBHUM"/>
        <s v="COOCHBEHAR"/>
        <s v="DAKSHIN DINAJPUR"/>
        <s v="DARJEELING"/>
        <s v="HOOGHLY"/>
        <s v="HOWRAH"/>
        <s v="JALPAIGURI"/>
        <s v="KOLKATA"/>
        <s v="MALDA"/>
        <s v="MURSHIDABAD"/>
        <s v="NADIA"/>
        <s v="PASCHIM MIDNAPUR"/>
        <s v="PURAB MIDNAPUR"/>
        <s v="UTTAR DINAJPUR"/>
      </sharedItems>
    </cacheField>
    <cacheField name="Year" numFmtId="0">
      <sharedItems containsSemiMixedTypes="0" containsString="0" containsNumber="1" containsInteger="1" minValue="2001" maxValue="2013" count="13">
        <n v="2001"/>
        <n v="2002"/>
        <n v="2003"/>
        <n v="2004"/>
        <n v="2005"/>
        <n v="2006"/>
        <n v="2007"/>
        <n v="2008"/>
        <n v="2009"/>
        <n v="2010"/>
        <n v="2011"/>
        <n v="2012"/>
        <n v="2013"/>
      </sharedItems>
    </cacheField>
    <cacheField name="Rape" numFmtId="0">
      <sharedItems containsString="0" containsBlank="1" containsNumber="1" containsInteger="1" minValue="0" maxValue="568"/>
    </cacheField>
    <cacheField name="Kidnapping and Abduction" numFmtId="0">
      <sharedItems containsString="0" containsBlank="1" containsNumber="1" containsInteger="1" minValue="0" maxValue="539"/>
    </cacheField>
    <cacheField name="Dowry Deaths" numFmtId="0">
      <sharedItems containsString="0" containsBlank="1" containsNumber="1" containsInteger="1" minValue="0" maxValue="103"/>
    </cacheField>
    <cacheField name="Molestation" numFmtId="0">
      <sharedItems containsString="0" containsBlank="1" containsNumber="1" containsInteger="1" minValue="0" maxValue="1204"/>
    </cacheField>
    <cacheField name="Sexual_Harassment" numFmtId="0">
      <sharedItems containsString="0" containsBlank="1" containsNumber="1" containsInteger="1" minValue="0" maxValue="1389"/>
    </cacheField>
    <cacheField name="Cruelty by Husband or his Relatives" numFmtId="0">
      <sharedItems containsString="0" containsBlank="1" containsNumber="1" containsInteger="1" minValue="0" maxValue="3169"/>
    </cacheField>
    <cacheField name="Population_in_lakhs" numFmtId="0">
      <sharedItems containsSemiMixedTypes="0" containsString="0" containsNumber="1" minValue="0.33" maxValue="100"/>
    </cacheField>
    <cacheField name="Crime_Rate" numFmtId="0">
      <sharedItems containsSemiMixedTypes="0" containsString="0" containsNumber="1" minValue="0" maxValue="421.42857142857144" count="3068">
        <n v="18.2475884244373"/>
        <n v="22.7491961414791"/>
        <n v="19.292604501607716"/>
        <n v="24.437299035369776"/>
        <n v="24.959807073954984"/>
        <n v="35.048231511254023"/>
        <n v="30.667202572347268"/>
        <n v="28.657556270096464"/>
        <n v="36.937299035369776"/>
        <n v="33.40032154340836"/>
        <n v="31.265961327982488"/>
        <n v="32.798248814301353"/>
        <n v="33.527909522072235"/>
        <n v="9.780219780219781"/>
        <n v="12.445054945054945"/>
        <n v="13.26923076923077"/>
        <n v="12.5"/>
        <n v="11.675824175824177"/>
        <n v="12.390109890109891"/>
        <n v="12.362637362637363"/>
        <n v="9.615384615384615"/>
        <n v="11.236263736263737"/>
        <n v="14.203296703296704"/>
        <n v="12.374418034795392"/>
        <n v="10.610144572408723"/>
        <n v="16.564567507963734"/>
        <n v="12.172984516817939"/>
        <n v="11.665776828617192"/>
        <n v="11.932728243459691"/>
        <n v="16.657768286171915"/>
        <n v="16.497597437266418"/>
        <n v="17.298451681793914"/>
        <n v="21.703150026695141"/>
        <n v="20.154831820608649"/>
        <n v="21.863320875600639"/>
        <n v="25.49386011745862"/>
        <n v="23.406804024916145"/>
        <n v="23.19118351701006"/>
        <n v="22.759942501197891"/>
        <n v="9.6918996123240166"/>
        <n v="10.161191593552337"/>
        <n v="13.895123444195063"/>
        <n v="11.7731075290757"/>
        <n v="12.936135482554581"/>
        <n v="17.118955315241788"/>
        <n v="19.669455213221791"/>
        <n v="19.832687206692512"/>
        <n v="19.261375229544992"/>
        <n v="19.404203223831871"/>
        <n v="27.706635622817231"/>
        <n v="26.387272021730695"/>
        <n v="29.937912301125341"/>
        <n v="16.976483762597987"/>
        <n v="18.701007838745802"/>
        <n v="19.507278835386337"/>
        <n v="18.477043673012318"/>
        <n v="19.305711086226204"/>
        <n v="23.314669652855542"/>
        <n v="27.435610302351623"/>
        <n v="23.292273236282195"/>
        <n v="36.707726763717808"/>
        <n v="108.91377379619261"/>
        <n v="33.162847790507364"/>
        <n v="41.059738134206221"/>
        <n v="35.9860883797054"/>
        <n v="25.874673629242821"/>
        <n v="25.926892950391647"/>
        <n v="44.543080939947785"/>
        <n v="42.793733681462143"/>
        <n v="50.652741514360315"/>
        <n v="43.237597911227155"/>
        <n v="49.138381201044389"/>
        <n v="45.509138381201048"/>
        <n v="48.5378590078329"/>
        <n v="46.501305483028723"/>
        <n v="44.128835911742328"/>
        <n v="44.458534111082933"/>
        <n v="50.393101699213794"/>
        <n v="25.372279495990835"/>
        <n v="25.114547537227949"/>
        <n v="37.342497136311565"/>
        <n v="42.554410080183274"/>
        <n v="44.01489117983963"/>
        <n v="43.041237113402062"/>
        <n v="44.358533791523477"/>
        <n v="41.781214203894613"/>
        <n v="38.802978235967927"/>
        <n v="38.545246277205038"/>
        <n v="37.288135593220339"/>
        <n v="37.049788135593225"/>
        <n v="39.698093220338983"/>
        <n v="30.321830166731292"/>
        <n v="39.007367196587829"/>
        <n v="26.560682435052346"/>
        <n v="38.503295851105079"/>
        <n v="30.16673129119814"/>
        <n v="28.925940286932921"/>
        <n v="40.79100426521908"/>
        <n v="28.887165568049632"/>
        <n v="42.186894145017447"/>
        <n v="30.050407134548276"/>
        <n v="38.577046835895601"/>
        <n v="28.208795137647481"/>
        <n v="54.987486592777977"/>
        <n v="14.637058261700094"/>
        <n v="18.409742120343839"/>
        <n v="16.499522445081183"/>
        <n v="16.977077363896846"/>
        <n v="17.048710601719197"/>
        <n v="14.82808022922636"/>
        <n v="17.812798471824259"/>
        <n v="19.770773638968482"/>
        <n v="21.991404011461317"/>
        <n v="23.97325692454632"/>
        <n v="34.159840602169581"/>
        <n v="34.956829754261676"/>
        <n v="32.720832410892186"/>
        <n v="12.156418248795694"/>
        <n v="14.961745536979315"/>
        <n v="17.540379710966281"/>
        <n v="19.722300935109097"/>
        <n v="18.305468971379995"/>
        <n v="21.790875602153584"/>
        <n v="28.818362142249931"/>
        <n v="28.733352224426184"/>
        <n v="31.822045905355626"/>
        <n v="35.449135732502128"/>
        <n v="27.214409079694054"/>
        <n v="16.160868492474709"/>
        <n v="21.292869479397975"/>
        <n v="10.900875458909914"/>
        <n v="17.537418808246258"/>
        <n v="16.21011013837899"/>
        <n v="15.645297938435471"/>
        <n v="14.402711098559731"/>
        <n v="18.610561988138947"/>
        <n v="15.814741598418527"/>
        <n v="17.650381248234964"/>
        <n v="22.253600677774642"/>
        <n v="19.373058458062697"/>
        <n v="16.580310880829014"/>
        <n v="13.718233407352578"/>
        <n v="18.850234394275844"/>
        <n v="14.906367041198502"/>
        <n v="19.213483146067418"/>
        <n v="16.853932584269664"/>
        <n v="18.50187265917603"/>
        <n v="15.842696629213483"/>
        <n v="21.385767790262172"/>
        <n v="26.704119850187265"/>
        <n v="23.820224719101123"/>
        <n v="25.018726591760299"/>
        <n v="24.719101123595507"/>
        <n v="21.496867787668975"/>
        <n v="24.167490933069569"/>
        <n v="27.860204418067919"/>
        <n v="16.81034482758621"/>
        <n v="19.211822660098523"/>
        <n v="23.121921182266011"/>
        <n v="20.782019704433498"/>
        <n v="23.768472906403943"/>
        <n v="28.910098522167491"/>
        <n v="29.371921182266014"/>
        <n v="29.217980295566505"/>
        <n v="31.280788177339904"/>
        <n v="24.199507389162562"/>
        <n v="22.040699340785324"/>
        <n v="27.60103181427343"/>
        <n v="34.995700773860705"/>
        <n v="32.146871487448479"/>
        <n v="31.135256650430872"/>
        <n v="23.491944548520046"/>
        <n v="21.581116523042336"/>
        <n v="21.131509928812289"/>
        <n v="26.863994005245409"/>
        <n v="29.224428624953166"/>
        <n v="28.662420382165603"/>
        <n v="30.086174597227423"/>
        <n v="29.411764705882351"/>
        <n v="19.838056680161944"/>
        <n v="29.048582995951417"/>
        <n v="32.827260458839405"/>
        <n v="15.302642796248934"/>
        <n v="19.011082693947145"/>
        <n v="19.991474850809887"/>
        <n v="22.122762148337596"/>
        <n v="26.129582267689685"/>
        <n v="30.264279624893433"/>
        <n v="29.752770673486786"/>
        <n v="22.676896845694799"/>
        <n v="32.352941176470587"/>
        <n v="40.409207161125316"/>
        <n v="35.593884751078008"/>
        <n v="34.300274402195214"/>
        <n v="49.705997647981178"/>
        <n v="12.912716574043806"/>
        <n v="11.997384766263485"/>
        <n v="15.102974828375286"/>
        <n v="11.833932657731285"/>
        <n v="14.024190912062766"/>
        <n v="20.137299771167047"/>
        <n v="26.47924158221641"/>
        <n v="17.881660673422687"/>
        <n v="18.993135011441648"/>
        <n v="19.875776397515526"/>
        <n v="20.047100382690608"/>
        <n v="18.9873417721519"/>
        <n v="26.847218133647338"/>
        <n v="21.846153846153847"/>
        <n v="25.566433566433567"/>
        <n v="29.958041958041957"/>
        <n v="31.44055944055944"/>
        <n v="35.804195804195807"/>
        <n v="39.776223776223773"/>
        <n v="40.251748251748253"/>
        <n v="65.454545454545453"/>
        <n v="50.433566433566433"/>
        <n v="84.251748251748253"/>
        <n v="42.155937323013028"/>
        <n v="37.153105531432885"/>
        <n v="53.992826127996977"/>
        <n v="8.6288416075650129"/>
        <n v="8.5500394011032306"/>
        <n v="10.598896769109535"/>
        <n v="10.874704491725769"/>
        <n v="10.559495665878645"/>
        <n v="13.159968479117415"/>
        <n v="22.143420015760441"/>
        <n v="20.882584712371948"/>
        <n v="14.539007092198583"/>
        <n v="19.267139479905438"/>
        <n v="20.976692563817981"/>
        <n v="20.606733259341471"/>
        <n v="28.30188679245283"/>
        <n v="18.736951983298539"/>
        <n v="7.8810020876826723"/>
        <n v="5.7150313152400836"/>
        <n v="8.846555323590815"/>
        <n v="14.013569937369519"/>
        <n v="14.613778705636744"/>
        <n v="18.815240083507305"/>
        <n v="16.831941544885176"/>
        <n v="18.475991649269311"/>
        <n v="15.44885177453027"/>
        <n v="13.609881146585879"/>
        <n v="12.28151945933349"/>
        <n v="21.486832906082501"/>
        <n v="8.5815918185860394"/>
        <n v="11.827478879502001"/>
        <n v="8.7149844375277912"/>
        <n v="11.605157847932416"/>
        <n v="12.583370386838595"/>
        <n v="13.294797687861273"/>
        <n v="19.519786571809693"/>
        <n v="18.852823477100934"/>
        <n v="23.921742996887506"/>
        <n v="24.855491329479772"/>
        <n v="27.175767918088734"/>
        <n v="26.83447098976109"/>
        <n v="30.716723549488052"/>
        <n v="16.512630930375845"/>
        <n v="16.142945163277879"/>
        <n v="16.913123844731977"/>
        <n v="17.683302526186075"/>
        <n v="22.64325323475046"/>
        <n v="28.773875539125076"/>
        <n v="35.705483672211955"/>
        <n v="29.359211337030189"/>
        <n v="28.95871842267406"/>
        <n v="23.906346272335181"/>
        <n v="19.356675206376316"/>
        <n v="24.935952177625961"/>
        <n v="27.953316253914032"/>
        <n v="19.637223974763408"/>
        <n v="22.108307045215565"/>
        <n v="33.648790746582549"/>
        <n v="27.97055730809674"/>
        <n v="23.159831756046266"/>
        <n v="15.799158780231336"/>
        <n v="31.309148264984227"/>
        <n v="38.328075709779178"/>
        <n v="40.115667718191375"/>
        <n v="43.059936908517351"/>
        <n v="40.030480060960123"/>
        <n v="37.998475996951996"/>
        <n v="42.341884683769372"/>
        <n v="9.5505617977528097"/>
        <n v="7.584269662921348"/>
        <n v="6.179775280898876"/>
        <n v="10.112359550561798"/>
        <n v="22.471910112359549"/>
        <n v="25.561797752808989"/>
        <n v="23.033707865168537"/>
        <n v="12.598425196850393"/>
        <n v="12.335958005249344"/>
        <n v="26.771653543307085"/>
        <n v="24"/>
        <n v="38"/>
        <n v="18"/>
        <n v="6"/>
        <n v="10"/>
        <n v="22"/>
        <n v="36"/>
        <n v="20"/>
        <n v="16"/>
        <n v="11.111111111111111"/>
        <n v="16.666666666666664"/>
        <n v="5.5555555555555554"/>
        <n v="21.05263157894737"/>
        <n v="17.543859649122808"/>
        <n v="22.807017543859651"/>
        <n v="10.526315789473685"/>
        <n v="5.2631578947368425"/>
        <n v="19.298245614035089"/>
        <n v="15.789473684210527"/>
        <n v="12.280701754385966"/>
        <n v="10.256410256410255"/>
        <n v="11.538461538461538"/>
        <n v="25.641025641025639"/>
        <n v="12.8"/>
        <n v="11.2"/>
        <n v="16.8"/>
        <n v="14.4"/>
        <n v="12"/>
        <n v="4"/>
        <n v="17.600000000000001"/>
        <n v="7.5342465753424657"/>
        <n v="15.068493150684931"/>
        <n v="30.136986301369863"/>
        <n v="18.852459016393443"/>
        <n v="16.393442622950818"/>
        <n v="15.573770491803279"/>
        <n v="13.114754098360656"/>
        <n v="26.229508196721312"/>
        <n v="31.967213114754099"/>
        <n v="27.049180327868854"/>
        <n v="25.409836065573771"/>
        <n v="22.131147540983608"/>
        <n v="20.903954802259886"/>
        <n v="19.774011299435028"/>
        <n v="48.022598870056498"/>
        <n v="24.137931034482758"/>
        <n v="39.080459770114942"/>
        <n v="26.436781609195403"/>
        <n v="37.931034482758619"/>
        <n v="27.586206896551726"/>
        <n v="19.540229885057471"/>
        <n v="21.839080459770116"/>
        <n v="21.212121212121211"/>
        <n v="19.191919191919194"/>
        <n v="30.303030303030301"/>
        <n v="9.0909090909090899"/>
        <n v="6.0606060606060606"/>
        <n v="33.333333333333329"/>
        <n v="12.121212121212121"/>
        <n v="17.142857142857142"/>
        <n v="41.346153846153847"/>
        <n v="28.846153846153847"/>
        <n v="15.384615384615383"/>
        <n v="19.23076923076923"/>
        <n v="24.038461538461537"/>
        <n v="16.346153846153847"/>
        <n v="30.769230769230766"/>
        <n v="18.26923076923077"/>
        <n v="32.692307692307693"/>
        <n v="15.178571428571427"/>
        <n v="16.964285714285712"/>
        <n v="24.107142857142854"/>
        <n v="14.545454545454545"/>
        <n v="5.4545454545454541"/>
        <n v="1.8181818181818181"/>
        <n v="12.727272727272727"/>
        <n v="16.363636363636363"/>
        <n v="23.636363636363633"/>
        <n v="10.909090909090908"/>
        <n v="6.024096385542169"/>
        <n v="10.843373493975903"/>
        <n v="9.6385542168674707"/>
        <n v="27.27272727272727"/>
        <n v="25.454545454545453"/>
        <n v="18.18181818181818"/>
        <n v="34.54545454545454"/>
        <n v="15.66265060240964"/>
        <n v="22.891566265060241"/>
        <n v="24.096385542168676"/>
        <n v="17.921146953405017"/>
        <n v="16.702508960573478"/>
        <n v="17.8494623655914"/>
        <n v="18.637992831541219"/>
        <n v="19.068100358422939"/>
        <n v="26.523297491039429"/>
        <n v="35.985663082437277"/>
        <n v="42.007168458781365"/>
        <n v="38.566308243727597"/>
        <n v="36.245572609208971"/>
        <n v="60.920897284533645"/>
        <n v="110.44864226682408"/>
        <n v="14.681892332789559"/>
        <n v="15.986949429037521"/>
        <n v="23.491027732463294"/>
        <n v="20.391517128874387"/>
        <n v="69.168026101141919"/>
        <n v="50.244698205546491"/>
        <n v="87.275693311582387"/>
        <n v="85.154975530179442"/>
        <n v="99.021207177814034"/>
        <n v="151.06035889070148"/>
        <n v="90.798376184032477"/>
        <n v="100.27063599458728"/>
        <n v="99.052774018944518"/>
        <n v="29.20415224913495"/>
        <n v="36.885813148788927"/>
        <n v="35.640138408304502"/>
        <n v="35.432525951557096"/>
        <n v="45.19031141868512"/>
        <n v="45.46712802768166"/>
        <n v="38.82352941176471"/>
        <n v="29.48096885813149"/>
        <n v="50.726643598615922"/>
        <n v="52.249134948096888"/>
        <n v="43.177892918825556"/>
        <n v="48.244099021301089"/>
        <n v="50.316637881404716"/>
        <n v="25.921052631578949"/>
        <n v="24.078947368421055"/>
        <n v="34.736842105263158"/>
        <n v="25.394736842105264"/>
        <n v="25.131578947368421"/>
        <n v="39.736842105263158"/>
        <n v="39.078947368421055"/>
        <n v="52.5"/>
        <n v="73.421052631578945"/>
        <n v="108.81578947368422"/>
        <n v="60.710441334768575"/>
        <n v="96.663078579117339"/>
        <n v="92.249730893433807"/>
        <n v="15.384615384615385"/>
        <n v="26.923076923076923"/>
        <n v="19.405594405594407"/>
        <n v="34.965034965034967"/>
        <n v="30.41958041958042"/>
        <n v="36.888111888111887"/>
        <n v="45.27972027972028"/>
        <n v="60.13986013986014"/>
        <n v="48.601398601398607"/>
        <n v="55.5944055944056"/>
        <n v="41.982507288629733"/>
        <n v="34.402332361516031"/>
        <n v="40.087463556851311"/>
        <n v="16.538952745849297"/>
        <n v="21.519795657726693"/>
        <n v="23.180076628352491"/>
        <n v="28.544061302681992"/>
        <n v="27.522349936143041"/>
        <n v="36.079182630906772"/>
        <n v="50.510855683269476"/>
        <n v="46.424010217113668"/>
        <n v="54.150702426564493"/>
        <n v="89.208173690932313"/>
        <n v="69.266290405336079"/>
        <n v="73.114417650076973"/>
        <n v="107.33709594663931"/>
        <n v="11.39240506329114"/>
        <n v="14.683544303797468"/>
        <n v="11.223628691983123"/>
        <n v="20.50632911392405"/>
        <n v="17.383966244725737"/>
        <n v="17.299578059071731"/>
        <n v="9.7890295358649784"/>
        <n v="22.784810126582279"/>
        <n v="16.118143459915611"/>
        <n v="24.810126582278482"/>
        <n v="16.233766233766236"/>
        <n v="41.774891774891778"/>
        <n v="40.620490620490621"/>
        <n v="22.992700729927005"/>
        <n v="28.102189781021895"/>
        <n v="36.131386861313864"/>
        <n v="31.143552311435521"/>
        <n v="35.27980535279805"/>
        <n v="29.68369829683698"/>
        <n v="34.428223844282236"/>
        <n v="52.919708029197075"/>
        <n v="62.408759124087588"/>
        <n v="33.234126984126981"/>
        <n v="55.158730158730158"/>
        <n v="59.325396825396822"/>
        <n v="12.579281183932345"/>
        <n v="18.393234672304438"/>
        <n v="22.304439746300208"/>
        <n v="25.581395348837209"/>
        <n v="26.849894291754755"/>
        <n v="28.646934460887948"/>
        <n v="23.678646934460886"/>
        <n v="30.232558139534881"/>
        <n v="33.192389006342495"/>
        <n v="43.205248359887534"/>
        <n v="48.078725398313026"/>
        <n v="58.950328022492968"/>
        <n v="28.317659352142108"/>
        <n v="33.437826541274816"/>
        <n v="43.155694879832808"/>
        <n v="43.782654127481713"/>
        <n v="30.094043887147336"/>
        <n v="49.843260188087775"/>
        <n v="35.736677115987462"/>
        <n v="57.053291536050153"/>
        <n v="81.191222570532915"/>
        <n v="77.429467084639498"/>
        <n v="72.078593588417789"/>
        <n v="76.525336091003098"/>
        <n v="136.29782833505689"/>
        <n v="21.178637200736649"/>
        <n v="24.125230202578269"/>
        <n v="23.020257826887661"/>
        <n v="13.443830570902394"/>
        <n v="16.758747697974218"/>
        <n v="23.941068139963168"/>
        <n v="24.677716390423573"/>
        <n v="30.202578268876614"/>
        <n v="34.990791896869247"/>
        <n v="50.460405156537753"/>
        <n v="42.640364188163886"/>
        <n v="46.13050075872534"/>
        <n v="46.889226100151745"/>
        <n v="16.416416416416418"/>
        <n v="14.914914914914915"/>
        <n v="11.711711711711711"/>
        <n v="13.113113113113112"/>
        <n v="15.115115115115115"/>
        <n v="17.817817817817819"/>
        <n v="18.318318318318319"/>
        <n v="22.022022022022021"/>
        <n v="24.624624624624623"/>
        <n v="32.532532532532535"/>
        <n v="25.915750915750916"/>
        <n v="40.750915750915752"/>
        <n v="60.714285714285715"/>
        <n v="11.966463414634147"/>
        <n v="14.481707317073171"/>
        <n v="6.6310975609756104"/>
        <n v="20.198170731707318"/>
        <n v="11.585365853658537"/>
        <n v="21.341463414634148"/>
        <n v="19.89329268292683"/>
        <n v="22.332317073170731"/>
        <n v="23.704268292682929"/>
        <n v="30.106707317073173"/>
        <n v="27.404479578392621"/>
        <n v="26.877470355731226"/>
        <n v="40.447957839262187"/>
        <n v="4.5510455104551042"/>
        <n v="3.444034440344403"/>
        <n v="5.7810578105781056"/>
        <n v="5.0430504305043042"/>
        <n v="4.920049200492004"/>
        <n v="6.6420664206642064"/>
        <n v="7.6260762607626065"/>
        <n v="6.3960639606396059"/>
        <n v="7.7490774907749067"/>
        <n v="10.086100861008608"/>
        <n v="9.4142259414225933"/>
        <n v="41.422594142259413"/>
        <n v="40.481171548117153"/>
        <n v="8.0357142857142865"/>
        <n v="11.507936507936508"/>
        <n v="16.071428571428573"/>
        <n v="14.087301587301587"/>
        <n v="14.384920634920634"/>
        <n v="16.964285714285715"/>
        <n v="18.452380952380953"/>
        <n v="17.55952380952381"/>
        <n v="18.75"/>
        <n v="23.908730158730158"/>
        <n v="26.606997558991051"/>
        <n v="32.058584214808789"/>
        <n v="35.475996745321403"/>
        <n v="9.8457888493475689"/>
        <n v="14.827995255041518"/>
        <n v="14.234875444839858"/>
        <n v="17.200474495848162"/>
        <n v="16.251482799525505"/>
        <n v="20.996441281138789"/>
        <n v="23.487544483985765"/>
        <n v="18.623962040332149"/>
        <n v="20.877817319098458"/>
        <n v="21.115065243179124"/>
        <n v="31.905298759864717"/>
        <n v="23.675310033821873"/>
        <n v="31.792559188275089"/>
        <n v="27.109111361079862"/>
        <n v="42.857142857142854"/>
        <n v="34.308211473565805"/>
        <n v="34.758155230596174"/>
        <n v="38.470191226096738"/>
        <n v="36.67041619797525"/>
        <n v="38.020247469066362"/>
        <n v="34.645669291338578"/>
        <n v="43.082114735658038"/>
        <n v="49.156355455568054"/>
        <n v="33.397312859884835"/>
        <n v="19.481765834932823"/>
        <n v="51.823416506717848"/>
        <n v="12.11340206185567"/>
        <n v="18.298969072164947"/>
        <n v="14.948453608247423"/>
        <n v="31.314432989690722"/>
        <n v="32.989690721649488"/>
        <n v="38.402061855670105"/>
        <n v="40.979381443298969"/>
        <n v="43.556701030927833"/>
        <n v="28.631138975966561"/>
        <n v="54.649947753396027"/>
        <n v="17.710583153347734"/>
        <n v="20.302375809935207"/>
        <n v="24.319654427645791"/>
        <n v="21.943844492440608"/>
        <n v="28.423326133909288"/>
        <n v="26.609071274298056"/>
        <n v="24.492440604751621"/>
        <n v="38.920086393088553"/>
        <n v="51.447084233261343"/>
        <n v="54.08207343412527"/>
        <n v="49.610481586402273"/>
        <n v="58.569405099150146"/>
        <n v="66.466005665722378"/>
        <n v="13.20754716981132"/>
        <n v="13.497822931785196"/>
        <n v="16.981132075471699"/>
        <n v="21.915820029027579"/>
        <n v="16.835994194484762"/>
        <n v="14.513788098693761"/>
        <n v="12.626995645863571"/>
        <n v="25.979680696661831"/>
        <n v="33.962264150943398"/>
        <n v="29.172714078374458"/>
        <n v="45.336787564766844"/>
        <n v="44.041450777202073"/>
        <n v="51.683937823834199"/>
        <n v="13.212927756653993"/>
        <n v="20.817490494296578"/>
        <n v="19.676806083650192"/>
        <n v="22.243346007604565"/>
        <n v="24.904942965779469"/>
        <n v="31.749049429657795"/>
        <n v="21.29277566539924"/>
        <n v="29.467680608365018"/>
        <n v="26.235741444866921"/>
        <n v="37.072243346007603"/>
        <n v="30.582102519548219"/>
        <n v="55.516941789748046"/>
        <n v="52.823631624674199"/>
        <n v="16.576576576576578"/>
        <n v="23.063063063063066"/>
        <n v="21.561561561561565"/>
        <n v="25.225225225225227"/>
        <n v="19.81981981981982"/>
        <n v="19.6996996996997"/>
        <n v="30.930930930930934"/>
        <n v="33.213213213213216"/>
        <n v="35.195195195195197"/>
        <n v="37.370062370062371"/>
        <n v="25.51975051975052"/>
        <n v="33.939708939708943"/>
        <n v="10.521739130434783"/>
        <n v="9.5652173913043477"/>
        <n v="9.0434782608695645"/>
        <n v="15.739130434782609"/>
        <n v="12.956521739130435"/>
        <n v="11.391304347826088"/>
        <n v="20.347826086956523"/>
        <n v="18.608695652173914"/>
        <n v="18.869565217391305"/>
        <n v="26.347826086956523"/>
        <n v="25.978915662650603"/>
        <n v="29.141566265060241"/>
        <n v="34.563253012048193"/>
        <n v="4.3219076005961252"/>
        <n v="2.8812717337307503"/>
        <n v="3.6761053154495777"/>
        <n v="5.8618976651763539"/>
        <n v="3.8748137108792848"/>
        <n v="7.4018877297565826"/>
        <n v="8.8425235966219571"/>
        <n v="8.49478390461997"/>
        <n v="9.488325881768505"/>
        <n v="11.496062992125985"/>
        <n v="8.6220472440944889"/>
        <n v="10.905511811023622"/>
        <n v="132.53968253968253"/>
        <n v="184.12698412698413"/>
        <n v="200"/>
        <n v="188.88888888888889"/>
        <n v="134.12698412698413"/>
        <n v="126.19047619047619"/>
        <n v="169.84126984126985"/>
        <n v="149.20634920634922"/>
        <n v="193.65079365079364"/>
        <n v="184.92063492063491"/>
        <n v="277.77777777777777"/>
        <n v="364.28571428571428"/>
        <n v="421.42857142857144"/>
        <n v="51.020408163265309"/>
        <n v="85.714285714285722"/>
        <n v="63.265306122448983"/>
        <n v="53.061224489795919"/>
        <n v="61.224489795918366"/>
        <n v="89.795918367346943"/>
        <n v="242.85714285714286"/>
        <n v="234.69387755102042"/>
        <n v="226.53061224489795"/>
        <n v="173.46938775510205"/>
        <n v="191.83673469387756"/>
        <n v="285.71428571428572"/>
        <n v="15.192507804370448"/>
        <n v="19.35483870967742"/>
        <n v="16.129032258064516"/>
        <n v="18.626430801248702"/>
        <n v="20.395421436004163"/>
        <n v="22.99687825182102"/>
        <n v="23.309053069719045"/>
        <n v="14.047866805411031"/>
        <n v="14.360041623309053"/>
        <n v="16.024973985431842"/>
        <n v="25.078043704474506"/>
        <n v="50.052029136316342"/>
        <n v="6.0273972602739727"/>
        <n v="12.191780821917808"/>
        <n v="10.136986301369863"/>
        <n v="13.972602739726028"/>
        <n v="10.273972602739727"/>
        <n v="13.013698630136986"/>
        <n v="15.753424657534246"/>
        <n v="15.890410958904109"/>
        <n v="16.575342465753426"/>
        <n v="22.19178082191781"/>
        <n v="18.219178082191782"/>
        <n v="20.273972602739725"/>
        <n v="23.972602739726028"/>
        <n v="19.019019019019019"/>
        <n v="16.716716716716718"/>
        <n v="21.071071071071071"/>
        <n v="22.172172172172171"/>
        <n v="21.271271271271271"/>
        <n v="21.321321321321321"/>
        <n v="22.222222222222221"/>
        <n v="21.521521521521521"/>
        <n v="12.1996996996997"/>
        <n v="16.291291291291291"/>
        <n v="37.912912912912915"/>
        <n v="2.1276595744680851"/>
        <n v="4.2553191489361701"/>
        <n v="6.8085106382978724"/>
        <n v="3.4042553191489362"/>
        <n v="5.5319148936170208"/>
        <n v="5.957446808510638"/>
        <n v="5.1063829787234036"/>
        <n v="5.4901960784313726"/>
        <n v="5.098039215686275"/>
        <n v="9.4117647058823533"/>
        <n v="11.173974540311173"/>
        <n v="12.022630834512022"/>
        <n v="18.246110325318245"/>
        <n v="17.82178217821782"/>
        <n v="20.226308345120227"/>
        <n v="16.831683168316832"/>
        <n v="16.690240452616688"/>
        <n v="14.568599717114568"/>
        <n v="16.124469589816123"/>
        <n v="14"/>
        <n v="10.75"/>
        <n v="16.625"/>
        <n v="26.832740213523131"/>
        <n v="19.395017793594306"/>
        <n v="18.683274021352311"/>
        <n v="19.715302491103202"/>
        <n v="18.042704626334519"/>
        <n v="18.327402135231317"/>
        <n v="16.690391459074732"/>
        <n v="17.259786476868328"/>
        <n v="17.82918149466192"/>
        <n v="20.569395017793592"/>
        <n v="20.305023923444978"/>
        <n v="20.723684210526319"/>
        <n v="26.19617224880383"/>
        <n v="104.8"/>
        <n v="102.4"/>
        <n v="133.6"/>
        <n v="150.4"/>
        <n v="122.4"/>
        <n v="128.80000000000001"/>
        <n v="117.6"/>
        <n v="124"/>
        <n v="103.2"/>
        <n v="101.6"/>
        <n v="59.2"/>
        <n v="113.6"/>
        <n v="21.488230827638574"/>
        <n v="17.615793470007592"/>
        <n v="14.350797266514807"/>
        <n v="17.919514047076689"/>
        <n v="18.906605922551254"/>
        <n v="20.349278663629462"/>
        <n v="25.66438876233865"/>
        <n v="19.058466211085801"/>
        <n v="19.514047076689447"/>
        <n v="17.962962962962965"/>
        <n v="18.703703703703706"/>
        <n v="33.02469135802469"/>
        <n v="11.574697173620459"/>
        <n v="7.9407806191117096"/>
        <n v="10.632570659488561"/>
        <n v="18.169582772543741"/>
        <n v="20.188425302826381"/>
        <n v="17.49663526244953"/>
        <n v="18.573351278600271"/>
        <n v="25.57200538358008"/>
        <n v="23.553162853297444"/>
        <n v="23.283983849259759"/>
        <n v="25.704225352112676"/>
        <n v="18.896713615023476"/>
        <n v="24.882629107981224"/>
        <n v="17.094017094017094"/>
        <n v="20.854700854700855"/>
        <n v="20.170940170940174"/>
        <n v="25.128205128205131"/>
        <n v="22.051282051282051"/>
        <n v="24.957264957264957"/>
        <n v="18.974358974358974"/>
        <n v="23.589743589743591"/>
        <n v="12.75820170109356"/>
        <n v="14.216281895504252"/>
        <n v="17.982989064398542"/>
        <n v="14.746543778801843"/>
        <n v="15.821812596006145"/>
        <n v="10.752688172043012"/>
        <n v="13.364055299539171"/>
        <n v="11.674347158218126"/>
        <n v="10.599078341013826"/>
        <n v="10.445468509984639"/>
        <n v="11.367127496159755"/>
        <n v="9.5238095238095237"/>
        <n v="8.4112149532710276"/>
        <n v="9.2122830440587453"/>
        <n v="20.026702269692922"/>
        <n v="18.57707509881423"/>
        <n v="17.292490118577078"/>
        <n v="19.565217391304348"/>
        <n v="13.142292490118578"/>
        <n v="11.561264822134389"/>
        <n v="16.600790513833992"/>
        <n v="15.019762845849803"/>
        <n v="16.304347826086957"/>
        <n v="18.774703557312254"/>
        <n v="16.996047430830039"/>
        <n v="15.907207953603976"/>
        <n v="14.08450704225352"/>
        <n v="22.369511184755591"/>
        <n v="30.54607508532423"/>
        <n v="26.962457337883958"/>
        <n v="23.037542662116039"/>
        <n v="34.470989761092149"/>
        <n v="28.498293515358359"/>
        <n v="25.426621160409557"/>
        <n v="33.105802047781566"/>
        <n v="39.931740614334466"/>
        <n v="40.443686006825935"/>
        <n v="35.963581183611531"/>
        <n v="32.169954476479518"/>
        <n v="42.03338391502276"/>
        <n v="17.674418604651162"/>
        <n v="12.906976744186046"/>
        <n v="11.627906976744187"/>
        <n v="14.534883720930234"/>
        <n v="16.627906976744185"/>
        <n v="14.302325581395349"/>
        <n v="12.209302325581396"/>
        <n v="14.069767441860465"/>
        <n v="14.186046511627907"/>
        <n v="16.844143272023235"/>
        <n v="16.360116166505325"/>
        <n v="31.17134559535334"/>
        <n v="15.165876777251185"/>
        <n v="15.481832543443918"/>
        <n v="14.612954186413901"/>
        <n v="14.06003159557662"/>
        <n v="12.085308056872037"/>
        <n v="13.58609794628752"/>
        <n v="15.797788309636651"/>
        <n v="13.507109004739336"/>
        <n v="14.454976303317535"/>
        <n v="17.535545023696681"/>
        <n v="13.721552878179384"/>
        <n v="15.595716198125837"/>
        <n v="29.91967871485944"/>
        <n v="18.694066953927742"/>
        <n v="17.832283725555186"/>
        <n v="16.241299303944313"/>
        <n v="19.423268147166059"/>
        <n v="17.898574743122307"/>
        <n v="18.462048392442824"/>
        <n v="19.2243950944647"/>
        <n v="20.483924428239973"/>
        <n v="20.152469340404373"/>
        <n v="15.501968503937007"/>
        <n v="17.150590551181104"/>
        <n v="34.3257874015748"/>
        <n v="17.069368667186282"/>
        <n v="16.289945440374122"/>
        <n v="13.717848791893998"/>
        <n v="14.809041309431022"/>
        <n v="14.964925954793452"/>
        <n v="16.601714731098987"/>
        <n v="16.835541699142635"/>
        <n v="14.419329696024942"/>
        <n v="10.01890359168242"/>
        <n v="7.3724007561436675"/>
        <n v="14.807813484562068"/>
        <n v="23.174442190669371"/>
        <n v="19.574036511156187"/>
        <n v="15.263691683569981"/>
        <n v="17.799188640973632"/>
        <n v="16.277890466531442"/>
        <n v="17.2920892494929"/>
        <n v="19.320486815415823"/>
        <n v="20.638945233265723"/>
        <n v="22.312373225152133"/>
        <n v="25.101419878296149"/>
        <n v="19.915254237288135"/>
        <n v="18.559322033898304"/>
        <n v="21.567796610169491"/>
        <n v="17.492260061919506"/>
        <n v="22.445820433436534"/>
        <n v="23.529411764705884"/>
        <n v="26.160990712074305"/>
        <n v="26.315789473684212"/>
        <n v="28.173374613003094"/>
        <n v="32.662538699690401"/>
        <n v="35.294117647058826"/>
        <n v="28.482972136222909"/>
        <n v="26.934984520123841"/>
        <n v="29.725085910652918"/>
        <n v="42.268041237113401"/>
        <n v="75.257731958762889"/>
        <n v="11.475409836065573"/>
        <n v="14.685792349726775"/>
        <n v="30.191256830601091"/>
        <n v="34.15300546448087"/>
        <n v="34.084699453551913"/>
        <n v="31.898907103825135"/>
        <n v="36.133879781420767"/>
        <n v="34.83606557377049"/>
        <n v="31.489071038251364"/>
        <n v="34.494535519125684"/>
        <n v="32.182562902282037"/>
        <n v="39.321240491515503"/>
        <n v="81.451141018139268"/>
        <n v="31.284916201117319"/>
        <n v="26.815642458100559"/>
        <n v="36.871508379888269"/>
        <n v="44.692737430167597"/>
        <n v="45.81005586592179"/>
        <n v="46.368715083798882"/>
        <n v="35.195530726256983"/>
        <n v="30.726256983240223"/>
        <n v="38.547486033519554"/>
        <n v="38.028169014084511"/>
        <n v="40.845070422535215"/>
        <n v="114.78873239436621"/>
        <n v="16.112531969309462"/>
        <n v="17.51918158567775"/>
        <n v="20.588235294117645"/>
        <n v="21.099744245524295"/>
        <n v="28.260869565217391"/>
        <n v="28.644501278772378"/>
        <n v="30.946291560102299"/>
        <n v="26.598465473145779"/>
        <n v="26.854219948849103"/>
        <n v="25.191815856777492"/>
        <n v="23.873873873873872"/>
        <n v="23.986486486486484"/>
        <n v="57.319819819819813"/>
        <n v="12.55656108597285"/>
        <n v="21.49321266968326"/>
        <n v="22.680995475113122"/>
        <n v="29.864253393665159"/>
        <n v="31.391402714932127"/>
        <n v="38.914027149321271"/>
        <n v="27.714932126696834"/>
        <n v="29.524886877828056"/>
        <n v="34.841628959276015"/>
        <n v="32.91703835860838"/>
        <n v="32.87243532560214"/>
        <n v="67.975022301516503"/>
        <n v="19.853198182453689"/>
        <n v="18.94442502621461"/>
        <n v="26.284515903530234"/>
        <n v="27.088430618664802"/>
        <n v="37.644180356518703"/>
        <n v="36.4907375043691"/>
        <n v="13.841314225795177"/>
        <n v="10.905277874868927"/>
        <n v="12.687871373645578"/>
        <n v="14.785040195735757"/>
        <n v="10.967072854550169"/>
        <n v="13.093077521389681"/>
        <n v="28.130671506352087"/>
        <n v="17.291574768416407"/>
        <n v="14.600794000882223"/>
        <n v="22.849580943978825"/>
        <n v="28.275253639170707"/>
        <n v="28.672254080282308"/>
        <n v="29.333921482134979"/>
        <n v="33.612704014115572"/>
        <n v="10.586678429642699"/>
        <n v="12.262902514336126"/>
        <n v="16.188795765328628"/>
        <n v="12.925416364952932"/>
        <n v="13.90296886314265"/>
        <n v="46.958725561187542"/>
        <n v="15.783475783475783"/>
        <n v="15.042735042735043"/>
        <n v="19.886039886039885"/>
        <n v="20.284900284900285"/>
        <n v="22.336182336182336"/>
        <n v="33.048433048433047"/>
        <n v="28.603988603988604"/>
        <n v="15.27065527065527"/>
        <n v="21.310541310541311"/>
        <n v="23.247863247863247"/>
        <n v="23.026602703881377"/>
        <n v="28.17269952027911"/>
        <n v="64.893153074574798"/>
        <n v="11.789572569281352"/>
        <n v="10.709253170502583"/>
        <n v="17.989666510098637"/>
        <n v="20.244246124941288"/>
        <n v="26.209488022545798"/>
        <n v="27.94739314232034"/>
        <n v="27.994363550962895"/>
        <n v="20.150305307656179"/>
        <n v="26.773132926256459"/>
        <n v="25.410991075622359"/>
        <n v="27.526543452615023"/>
        <n v="29.060165159260716"/>
        <n v="65.001966181675186"/>
        <n v="15.83469721767594"/>
        <n v="12.213584288052372"/>
        <n v="16.20294599018003"/>
        <n v="20.928805237315874"/>
        <n v="20.396890343698853"/>
        <n v="25.490998363338786"/>
        <n v="31.219312602291325"/>
        <n v="29.95090016366612"/>
        <n v="29.889525368248773"/>
        <n v="31.710310965630114"/>
        <n v="28.901352688881559"/>
        <n v="29.544704717914883"/>
        <n v="40.135268888155728"/>
        <n v="15.301724137931036"/>
        <n v="11.745689655172415"/>
        <n v="10.344827586206897"/>
        <n v="13.793103448275863"/>
        <n v="12.931034482758621"/>
        <n v="17.241379310344829"/>
        <n v="26.508620689655174"/>
        <n v="13.146551724137932"/>
        <n v="21.120689655172416"/>
        <n v="18.965517241379313"/>
        <n v="20.417028670721113"/>
        <n v="23.284100781928757"/>
        <n v="24.239791485664639"/>
        <n v="10.975609756097562"/>
        <n v="10.114777618364419"/>
        <n v="11.262553802008609"/>
        <n v="12.48206599713056"/>
        <n v="14.777618364418938"/>
        <n v="12.91248206599713"/>
        <n v="17.073170731707318"/>
        <n v="16.355810616929698"/>
        <n v="15.423242467718795"/>
        <n v="19.153515064562409"/>
        <n v="17.107001321003963"/>
        <n v="17.040951122853368"/>
        <n v="16.248348745046236"/>
        <n v="14.593430263866452"/>
        <n v="13.354873451803984"/>
        <n v="10.44695745826602"/>
        <n v="8.3467959073774907"/>
        <n v="11.847065158858374"/>
        <n v="13.839526117393646"/>
        <n v="13.624124932687129"/>
        <n v="16.747442110931608"/>
        <n v="14.754981152396338"/>
        <n v="12.804586717630196"/>
        <n v="13.043478260869565"/>
        <n v="12.85236502627807"/>
        <n v="8.4476534296028891"/>
        <n v="8.700361010830326"/>
        <n v="8.628158844765343"/>
        <n v="12.057761732851986"/>
        <n v="14.981949458483754"/>
        <n v="21.516245487364621"/>
        <n v="18.700361010830324"/>
        <n v="14.657039711191336"/>
        <n v="11.299638989169676"/>
        <n v="11.44404332129964"/>
        <n v="11.979166666666666"/>
        <n v="13.958333333333332"/>
        <n v="13.715277777777777"/>
        <n v="13.418290854572714"/>
        <n v="12.968515742128936"/>
        <n v="12.743628185907047"/>
        <n v="9.7451274362818587"/>
        <n v="10.944527736131935"/>
        <n v="13.193403298350825"/>
        <n v="16.416791604197901"/>
        <n v="19.940029985007495"/>
        <n v="16.641679160419791"/>
        <n v="15.592203898050975"/>
        <n v="12.85919540229885"/>
        <n v="15.517241379310345"/>
        <n v="22.988505747126435"/>
        <n v="12.770043206913106"/>
        <n v="11.617858857417188"/>
        <n v="12.481997119539127"/>
        <n v="15.266442630820933"/>
        <n v="11.137782045127221"/>
        <n v="10.513682189150265"/>
        <n v="12.914066250600097"/>
        <n v="13.87421987518003"/>
        <n v="13.490158425348056"/>
        <n v="16.130580892942874"/>
        <n v="13.091807328118568"/>
        <n v="13.99752984767394"/>
        <n v="17.826265953067107"/>
        <n v="11.922268907563026"/>
        <n v="13.602941176470589"/>
        <n v="10.556722689075631"/>
        <n v="12.394957983193278"/>
        <n v="12.342436974789916"/>
        <n v="13.760504201680673"/>
        <n v="15.546218487394958"/>
        <n v="15.756302521008404"/>
        <n v="21.75925925925926"/>
        <n v="25.092592592592592"/>
        <n v="26.99074074074074"/>
        <n v="20.424836601307188"/>
        <n v="19.281045751633986"/>
        <n v="17.156862745098039"/>
        <n v="19.975490196078432"/>
        <n v="21.813725490196077"/>
        <n v="20.833333333333332"/>
        <n v="21.732026143790851"/>
        <n v="23.52941176470588"/>
        <n v="24.754901960784313"/>
        <n v="23.284313725490197"/>
        <n v="19.431279620853079"/>
        <n v="19.030258840685381"/>
        <n v="23.004010207801677"/>
        <n v="14.403032217308906"/>
        <n v="15.413771320277954"/>
        <n v="14.213518635502211"/>
        <n v="18.382817435249525"/>
        <n v="20.65698041692988"/>
        <n v="27.984838913455466"/>
        <n v="20.088439671509793"/>
        <n v="26.847757422615288"/>
        <n v="19.898926089703096"/>
        <n v="18.003790271636134"/>
        <n v="15.774378585086041"/>
        <n v="19.64627151051625"/>
        <n v="30.210325047801145"/>
        <n v="15.995647442872688"/>
        <n v="14.309031556039173"/>
        <n v="16.376496191512516"/>
        <n v="16.32208922742111"/>
        <n v="15.886833514689881"/>
        <n v="19.151251360174104"/>
        <n v="20.674646354733408"/>
        <n v="12.948857453754082"/>
        <n v="18.171926006528835"/>
        <n v="16.691358024691358"/>
        <n v="24.345679012345681"/>
        <n v="10.343450479233228"/>
        <n v="9.4249201277955272"/>
        <n v="9.6645367412140573"/>
        <n v="8.9456869009584672"/>
        <n v="5.5111821086261985"/>
        <n v="11.541533546325878"/>
        <n v="15.694888178913738"/>
        <n v="12.619808306709265"/>
        <n v="15.415335463258787"/>
        <n v="20.12779552715655"/>
        <n v="17.302146747837231"/>
        <n v="18.263377122717078"/>
        <n v="20.249919897468761"/>
        <n v="10.566356720202874"/>
        <n v="12.172442941673712"/>
        <n v="12.679628064243449"/>
        <n v="13.102282333051564"/>
        <n v="13.524936601859679"/>
        <n v="16.314454775993237"/>
        <n v="21.808960270498734"/>
        <n v="19.357565511411664"/>
        <n v="18.427726120033814"/>
        <n v="19.345238095238095"/>
        <n v="16.517857142857142"/>
        <n v="23.4375"/>
        <n v="15.828677839851023"/>
        <n v="15.64245810055866"/>
        <n v="10.80074487895717"/>
        <n v="9.4972067039106136"/>
        <n v="10.242085661080074"/>
        <n v="13.221601489757914"/>
        <n v="12.476722532588454"/>
        <n v="14.338919925512103"/>
        <n v="16.387337057728118"/>
        <n v="17.264957264957268"/>
        <n v="16.923076923076923"/>
        <n v="17.948717948717949"/>
        <n v="14.967462039045552"/>
        <n v="13.720173535791757"/>
        <n v="11.876355748373101"/>
        <n v="13.503253796095445"/>
        <n v="11.225596529284164"/>
        <n v="11.117136659436008"/>
        <n v="17.462039045553144"/>
        <n v="22.451193058568329"/>
        <n v="18.709327548806939"/>
        <n v="19.468546637744033"/>
        <n v="14.001806684733515"/>
        <n v="15.266485998193314"/>
        <n v="23.471698113207548"/>
        <n v="21.584905660377359"/>
        <n v="20.30188679245283"/>
        <n v="28.452830188679247"/>
        <n v="29.283018867924529"/>
        <n v="29.735849056603772"/>
        <n v="25.735849056603772"/>
        <n v="30.943396226415093"/>
        <n v="30.113207547169811"/>
        <n v="27.547169811320753"/>
        <n v="26.507620941020544"/>
        <n v="26.640159045725646"/>
        <n v="36.580516898608352"/>
        <n v="10.561056105610561"/>
        <n v="11.287128712871286"/>
        <n v="9.5049504950495045"/>
        <n v="8.8448844884488445"/>
        <n v="10.23102310231023"/>
        <n v="14.323432343234323"/>
        <n v="16.03960396039604"/>
        <n v="15.445544554455445"/>
        <n v="13.663366336633663"/>
        <n v="12.585421412300684"/>
        <n v="13.952164009111618"/>
        <n v="15.660592255125286"/>
        <n v="8.0841638981173869"/>
        <n v="7.1428571428571432"/>
        <n v="10.908084163898119"/>
        <n v="10.963455149501662"/>
        <n v="10.077519379844961"/>
        <n v="13.732004429678849"/>
        <n v="18.383167220376524"/>
        <n v="17.940199335548176"/>
        <n v="12.679955703211519"/>
        <n v="15.005537098560355"/>
        <n v="15.060532687651333"/>
        <n v="19.031476997578693"/>
        <n v="29.927360774818403"/>
        <n v="21.005917159763314"/>
        <n v="17.652859960552266"/>
        <n v="21.499013806706113"/>
        <n v="31.755424063116369"/>
        <n v="20.907297830374752"/>
        <n v="26.725838264299803"/>
        <n v="22.583826429980274"/>
        <n v="31.065088757396449"/>
        <n v="24.457593688362916"/>
        <n v="31.163708086785007"/>
        <n v="26.950354609929079"/>
        <n v="34.308510638297875"/>
        <n v="48.049645390070921"/>
        <n v="7.7192982456140351"/>
        <n v="10.385964912280702"/>
        <n v="9.5438596491228065"/>
        <n v="10.87719298245614"/>
        <n v="12.771929824561404"/>
        <n v="15.859649122807017"/>
        <n v="15.649122807017545"/>
        <n v="16.701754385964911"/>
        <n v="17.754385964912281"/>
        <n v="14.87719298245614"/>
        <n v="13.700305810397552"/>
        <n v="22.201834862385319"/>
        <n v="28.562691131498468"/>
        <n v="37.069597069597066"/>
        <n v="100"/>
        <n v="91.501831501831504"/>
        <n v="66.373626373626365"/>
        <n v="44.468864468864467"/>
        <n v="32.600732600732599"/>
        <n v="26.593406593406591"/>
        <n v="33.260073260073263"/>
        <n v="23.663003663003661"/>
        <n v="35.824175824175825"/>
        <n v="25.082872928176794"/>
        <n v="33.314917127071823"/>
        <n v="19.478908188585606"/>
        <n v="13.895781637717121"/>
        <n v="9.8014888337468982"/>
        <n v="10.173697270471463"/>
        <n v="14.888337468982629"/>
        <n v="16.873449131513645"/>
        <n v="20.719602977667492"/>
        <n v="25.930521091811414"/>
        <n v="18.858560794044664"/>
        <n v="19.602977667493796"/>
        <n v="14.861995753715499"/>
        <n v="20.276008492569002"/>
        <n v="35.774946921443735"/>
        <n v="31.701346389228885"/>
        <n v="35.985312117503064"/>
        <n v="27.66217870257038"/>
        <n v="29.987760097919217"/>
        <n v="20.930232558139537"/>
        <n v="34.026927784577722"/>
        <n v="40.758873929008566"/>
        <n v="36.964504283965731"/>
        <n v="34.761321909424723"/>
        <n v="32.190942472460222"/>
        <n v="17.503302509907527"/>
        <n v="20.145310435931307"/>
        <n v="47.093791281373839"/>
        <n v="13.142485361093039"/>
        <n v="12.687052700065063"/>
        <n v="11.450878334417697"/>
        <n v="13.858165256994145"/>
        <n v="14.899154196486663"/>
        <n v="15.810019518542616"/>
        <n v="15.289525048796357"/>
        <n v="20.62459336369551"/>
        <n v="21.014964216005207"/>
        <n v="26.350032530904361"/>
        <n v="23.795871559633024"/>
        <n v="29.701834862385319"/>
        <n v="36.86926605504587"/>
        <n v="25.68181818181818"/>
        <n v="26.704545454545453"/>
        <n v="21.93181818181818"/>
        <n v="19.43181818181818"/>
        <n v="17.727272727272727"/>
        <n v="13.749999999999998"/>
        <n v="25.795454545454543"/>
        <n v="18.863636363636363"/>
        <n v="28.636363636363633"/>
        <n v="23.590814196242171"/>
        <n v="22.44258872651357"/>
        <n v="25.678496868475992"/>
        <n v="13.277310924369747"/>
        <n v="9.9159663865546221"/>
        <n v="7.2268907563025211"/>
        <n v="6.5546218487394956"/>
        <n v="7.6470588235294112"/>
        <n v="11.260504201680671"/>
        <n v="14.53781512605042"/>
        <n v="15.798319327731091"/>
        <n v="21.428571428571427"/>
        <n v="17.394957983193276"/>
        <n v="14.917541229385307"/>
        <n v="17.391304347826086"/>
        <n v="25.787106446776612"/>
        <n v="16.596194503171247"/>
        <n v="13.319238900634248"/>
        <n v="17.336152219873149"/>
        <n v="19.556025369978858"/>
        <n v="16.701902748414376"/>
        <n v="21.458773784355177"/>
        <n v="21.881606765327692"/>
        <n v="27.484143763213527"/>
        <n v="19.661733615221987"/>
        <n v="16.945996275605214"/>
        <n v="17.318435754189945"/>
        <n v="27.746741154562383"/>
        <n v="15.620094191522762"/>
        <n v="19.387755102040817"/>
        <n v="25.353218210361067"/>
        <n v="28.257456828885399"/>
        <n v="26.452119309262166"/>
        <n v="21.19309262166405"/>
        <n v="20.87912087912088"/>
        <n v="30.062794348508632"/>
        <n v="29.434850863422291"/>
        <n v="20.930232558139533"/>
        <n v="27.176079734219268"/>
        <n v="47.641196013289033"/>
        <n v="19.272727272727273"/>
        <n v="19.151515151515152"/>
        <n v="25.333333333333332"/>
        <n v="21.333333333333332"/>
        <n v="26.303030303030305"/>
        <n v="20.727272727272727"/>
        <n v="22.666666666666668"/>
        <n v="29.696969696969695"/>
        <n v="18.238341968911918"/>
        <n v="23.108808290155441"/>
        <n v="33.367875647668392"/>
        <n v="8.4870848708487081"/>
        <n v="11.43911439114391"/>
        <n v="14.268142681426813"/>
        <n v="13.530135301353011"/>
        <n v="18.081180811808117"/>
        <n v="22.386223862238619"/>
        <n v="19.739696312364423"/>
        <n v="15.835140997830802"/>
        <n v="32.863340563991322"/>
        <n v="0"/>
        <n v="21.898734177215189"/>
        <n v="25.569620253164555"/>
        <n v="32.911392405063289"/>
        <n v="22.151898734177212"/>
        <n v="28.860759493670884"/>
        <n v="27.721518987341771"/>
        <n v="17.355371900826444"/>
        <n v="23.875114784205692"/>
        <n v="33.241505968778696"/>
        <n v="13.992762364294332"/>
        <n v="18.094089264173704"/>
        <n v="25.81423401688782"/>
        <n v="21.833534378769603"/>
        <n v="24.246079613992766"/>
        <n v="20.80536912751678"/>
        <n v="21.572387344199424"/>
        <n v="38.734419942473636"/>
        <n v="21.581196581196583"/>
        <n v="36.111111111111114"/>
        <n v="38.247863247863251"/>
        <n v="26.70940170940171"/>
        <n v="24.145299145299148"/>
        <n v="21.153846153846157"/>
        <n v="25"/>
        <n v="28.205128205128208"/>
        <n v="21.390374331550802"/>
        <n v="20.14260249554367"/>
        <n v="44.741532976827095"/>
        <n v="18.407445708376422"/>
        <n v="31.851085832471561"/>
        <n v="27.300930713547054"/>
        <n v="23.164426059979316"/>
        <n v="24.405377456049639"/>
        <n v="25.646328852119957"/>
        <n v="16.856256463288521"/>
        <n v="17.78697001034126"/>
        <n v="29.162357807652533"/>
        <n v="35.573940020682521"/>
        <n v="28.132780082987551"/>
        <n v="23.900414937759336"/>
        <n v="31.286307053941908"/>
        <n v="8.4967320261437909"/>
        <n v="9.0196078431372548"/>
        <n v="10.980392156862745"/>
        <n v="15.294117647058822"/>
        <n v="15.947712418300652"/>
        <n v="14.117647058823529"/>
        <n v="21.437908496732025"/>
        <n v="20.392156862745097"/>
        <n v="23.137254901960784"/>
        <n v="21.111111111111111"/>
        <n v="19.444444444444443"/>
        <n v="37.222222222222221"/>
        <n v="14.680851063829786"/>
        <n v="13.617021276595745"/>
        <n v="13.404255319148936"/>
        <n v="14.574468085106382"/>
        <n v="18.723404255319149"/>
        <n v="20.74468085106383"/>
        <n v="22.446808510638299"/>
        <n v="26.063829787234042"/>
        <n v="28.191489361702125"/>
        <n v="27.340425531914892"/>
        <n v="29.406220546654101"/>
        <n v="26.295947219604148"/>
        <n v="32.61074458058436"/>
        <n v="14.05550581915846"/>
        <n v="14.592658907788719"/>
        <n v="10.384959713518352"/>
        <n v="13.5183527305282"/>
        <n v="15.308863025962399"/>
        <n v="14.95076096687556"/>
        <n v="19.427036705461056"/>
        <n v="17.636526410026857"/>
        <n v="14.77170993733214"/>
        <n v="18.889883616830797"/>
        <n v="21.776061776061777"/>
        <n v="21.312741312741313"/>
        <n v="33.97683397683398"/>
        <n v="10.320562939796718"/>
        <n v="10.789679437060204"/>
        <n v="11.415168100078187"/>
        <n v="13.369820172009383"/>
        <n v="18.60828772478499"/>
        <n v="26.974198592650509"/>
        <n v="21.266614542611418"/>
        <n v="26.035965598123536"/>
        <n v="22.439405785770134"/>
        <n v="23.455824863174357"/>
        <n v="19.448275862068964"/>
        <n v="23.931034482758619"/>
        <n v="28.96551724137931"/>
        <n v="14.587332053742802"/>
        <n v="10.17274472168906"/>
        <n v="12.476007677543187"/>
        <n v="17.08253358925144"/>
        <n v="17.850287907869482"/>
        <n v="18.138195777351246"/>
        <n v="15.067178502879079"/>
        <n v="29.174664107485604"/>
        <n v="25.047984644913626"/>
        <n v="22.57001647446458"/>
        <n v="18.451400329489292"/>
        <n v="37.891268533772653"/>
        <n v="28.739002932551319"/>
        <n v="20.821114369501466"/>
        <n v="18.475073313782989"/>
        <n v="22.58064516129032"/>
        <n v="25.513196480938415"/>
        <n v="21.407624633431084"/>
        <n v="28.152492668621701"/>
        <n v="14.397905759162304"/>
        <n v="18.848167539267017"/>
        <n v="37.434554973821989"/>
        <n v="15.61822125813449"/>
        <n v="13.449023861171366"/>
        <n v="9.7613882863340553"/>
        <n v="14.75054229934924"/>
        <n v="11.062906724511929"/>
        <n v="7.809110629067245"/>
        <n v="11.496746203904555"/>
        <n v="16.919739696312362"/>
        <n v="15.184381778741864"/>
        <n v="13.102119460500962"/>
        <n v="8.6705202312138727"/>
        <n v="13.680154142581888"/>
        <n v="14.285714285714286"/>
        <n v="10.169491525423728"/>
        <n v="14.76997578692494"/>
        <n v="10.653753026634384"/>
        <n v="15.738498789346247"/>
        <n v="23.728813559322035"/>
        <n v="19.612590799031477"/>
        <n v="19.37046004842615"/>
        <n v="22.760290556900728"/>
        <n v="10.109890109890109"/>
        <n v="11.428571428571429"/>
        <n v="21.318681318681321"/>
        <n v="24.358974358974358"/>
        <n v="12.820512820512819"/>
        <n v="15.476190476190476"/>
        <n v="16.666666666666668"/>
        <n v="23.80952380952381"/>
        <n v="8.6387434554973819"/>
        <n v="14.659685863874346"/>
        <n v="15.968586387434556"/>
        <n v="12.30366492146597"/>
        <n v="20.418848167539267"/>
        <n v="15.445026178010473"/>
        <n v="19.895287958115183"/>
        <n v="24.607329842931939"/>
        <n v="19.3717277486911"/>
        <n v="21.232876712328768"/>
        <n v="13.470319634703197"/>
        <n v="29.908675799086758"/>
        <n v="16.093229744728081"/>
        <n v="15.316315205327415"/>
        <n v="13.984461709211987"/>
        <n v="12.097669256381799"/>
        <n v="12.208657047724751"/>
        <n v="11.875693673695894"/>
        <n v="18.978912319644838"/>
        <n v="18.09100998890122"/>
        <n v="14.9"/>
        <n v="18.8"/>
        <n v="15.629322268326417"/>
        <n v="16.044260027662517"/>
        <n v="14.107883817427386"/>
        <n v="16.874135546334717"/>
        <n v="17.842323651452283"/>
        <n v="19.91701244813278"/>
        <n v="14.522821576763485"/>
        <n v="17.427385892116181"/>
        <n v="14.246196403872752"/>
        <n v="13.759213759213758"/>
        <n v="13.022113022113022"/>
        <n v="21.498771498771497"/>
        <n v="18.082788671023966"/>
        <n v="15.250544662309368"/>
        <n v="14.161220043572985"/>
        <n v="13.507625272331156"/>
        <n v="13.943355119825709"/>
        <n v="13.071895424836601"/>
        <n v="14.814814814814815"/>
        <n v="15.686274509803923"/>
        <n v="19.17211328976035"/>
        <n v="18.518518518518519"/>
        <n v="16.226415094339622"/>
        <n v="13.962264150943398"/>
        <n v="19.433962264150946"/>
        <n v="14.371257485029941"/>
        <n v="16.966067864271459"/>
        <n v="13.77245508982036"/>
        <n v="16.56686626746507"/>
        <n v="13.173652694610778"/>
        <n v="14.770459081836329"/>
        <n v="11.776447105788424"/>
        <n v="12.175648702594811"/>
        <n v="15.369261477045908"/>
        <n v="15"/>
        <n v="15.689655172413794"/>
        <n v="23.103448275862071"/>
        <n v="10.044642857142856"/>
        <n v="7.8124999999999991"/>
        <n v="11.160714285714285"/>
        <n v="6.4732142857142847"/>
        <n v="10.267857142857142"/>
        <n v="11.607142857142856"/>
        <n v="17.633928571428569"/>
        <n v="20.982142857142854"/>
        <n v="15.930902111324377"/>
        <n v="13.81957773512476"/>
        <n v="26.103646833013435"/>
        <n v="13.753213367609254"/>
        <n v="25.064267352185091"/>
        <n v="24.550128534704371"/>
        <n v="22.879177377892031"/>
        <n v="23.907455012853468"/>
        <n v="25.321336760925448"/>
        <n v="21.465295629820051"/>
        <n v="27.63496143958869"/>
        <n v="27.892030848329046"/>
        <n v="28.91566265060241"/>
        <n v="25.30120481927711"/>
        <n v="24.652455977757185"/>
        <n v="22.985781990521328"/>
        <n v="25.710900473933652"/>
        <n v="32.582938388625593"/>
        <n v="34.715639810426545"/>
        <n v="37.322274881516591"/>
        <n v="34.478672985781991"/>
        <n v="28.909952606635073"/>
        <n v="34.597156398104268"/>
        <n v="44.54976303317536"/>
        <n v="45.260663507109008"/>
        <n v="44.047619047619044"/>
        <n v="48.015873015873012"/>
        <n v="51.19047619047619"/>
        <n v="14.00329489291598"/>
        <n v="22.734761120263592"/>
        <n v="21.911037891268531"/>
        <n v="26.523887973640857"/>
        <n v="25.205930807248762"/>
        <n v="31.960461285008236"/>
        <n v="39.209225700164744"/>
        <n v="30.477759472817134"/>
        <n v="36.408566721581543"/>
        <n v="33.113673805601316"/>
        <n v="30.636604774535808"/>
        <n v="28.381962864721487"/>
        <n v="14.986737400530505"/>
        <n v="9.6875"/>
        <n v="13.75"/>
        <n v="12.8125"/>
        <n v="9.375"/>
        <n v="22.5"/>
        <n v="31.25"/>
        <n v="20.9375"/>
        <n v="33.125"/>
        <n v="41.25"/>
        <n v="27.073170731707318"/>
        <n v="24.634146341463417"/>
        <n v="38.048780487804883"/>
        <n v="32.110091743119263"/>
        <n v="51.834862385321095"/>
        <n v="65.137614678899084"/>
        <n v="58.715596330275226"/>
        <n v="40.825688073394495"/>
        <n v="36.238532110091739"/>
        <n v="60.091743119266049"/>
        <n v="28.440366972477062"/>
        <n v="37.614678899082563"/>
        <n v="27.981651376146786"/>
        <n v="32.996632996632997"/>
        <n v="48.148148148148145"/>
        <n v="35.690235690235689"/>
        <n v="16.285924834193072"/>
        <n v="13.559322033898304"/>
        <n v="12.675018422991894"/>
        <n v="15.106853352984524"/>
        <n v="11.053795136330139"/>
        <n v="15.03316138540899"/>
        <n v="13.927781871775975"/>
        <n v="18.275607958732497"/>
        <n v="20.707442888725129"/>
        <n v="21.518054532056006"/>
        <n v="18.104575163398692"/>
        <n v="24.052287581699346"/>
        <n v="8.8062622309197653"/>
        <n v="10.763209393346379"/>
        <n v="11.154598825831702"/>
        <n v="9.5890410958904102"/>
        <n v="8.4148727984344411"/>
        <n v="14.872798434442268"/>
        <n v="12.328767123287671"/>
        <n v="11.937377690802348"/>
        <n v="13.894324853228962"/>
        <n v="18.344155844155843"/>
        <n v="18.019480519480521"/>
        <n v="18.993506493506494"/>
        <n v="37.815126050420169"/>
        <n v="41.176470588235297"/>
        <n v="34.45378151260504"/>
        <n v="27.731092436974791"/>
        <n v="21.008403361344538"/>
        <n v="24.369747899159666"/>
        <n v="26.890756302521009"/>
        <n v="32.773109243697483"/>
        <n v="30.252100840336137"/>
        <n v="25.108225108225106"/>
        <n v="22.943722943722943"/>
        <n v="27.705627705627705"/>
        <n v="13.959390862944163"/>
        <n v="15.228426395939087"/>
        <n v="22.335025380710661"/>
        <n v="18.781725888324875"/>
        <n v="18.527918781725887"/>
        <n v="29.441624365482234"/>
        <n v="29.949238578680202"/>
        <n v="35.786802030456855"/>
        <n v="27.918781725888326"/>
        <n v="31.839622641509433"/>
        <n v="47.169811320754718"/>
        <n v="53.537735849056602"/>
        <n v="15.23076923076923"/>
        <n v="17.23076923076923"/>
        <n v="23.384615384615383"/>
        <n v="32.615384615384613"/>
        <n v="26.76923076923077"/>
        <n v="36.92307692307692"/>
        <n v="36.153846153846153"/>
        <n v="21.384615384615383"/>
        <n v="23.076923076923077"/>
        <n v="28.27586206896552"/>
        <n v="31.724137931034484"/>
        <n v="30.574712643678165"/>
        <n v="9.3833780160857909"/>
        <n v="5.3619302949061662"/>
        <n v="10.187667560321715"/>
        <n v="10.99195710455764"/>
        <n v="10.723860589812332"/>
        <n v="18.498659517426272"/>
        <n v="20.375335120643431"/>
        <n v="24.396782841823057"/>
        <n v="20.91152815013405"/>
        <n v="29.490616621983914"/>
        <n v="24.528301886792455"/>
        <n v="21.174004192872118"/>
        <n v="22.431865828092246"/>
        <n v="21.541950113378682"/>
        <n v="34.013605442176868"/>
        <n v="31.972789115646258"/>
        <n v="27.891156462585034"/>
        <n v="29.705215419501133"/>
        <n v="34.693877551020407"/>
        <n v="34.920634920634917"/>
        <n v="42.176870748299315"/>
        <n v="42.403628117913833"/>
        <n v="58.956916099773238"/>
        <n v="41.071428571428577"/>
        <n v="34.107142857142861"/>
        <n v="29.642857142857146"/>
        <n v="12.215320910973086"/>
        <n v="10.766045548654244"/>
        <n v="16.149068322981368"/>
        <n v="17.184265010351968"/>
        <n v="16.563146997929607"/>
        <n v="29.399585921325052"/>
        <n v="32.298136645962735"/>
        <n v="27.74327122153209"/>
        <n v="26.501035196687369"/>
        <n v="31.469979296066253"/>
        <n v="24.766355140186917"/>
        <n v="30.062305295950157"/>
        <n v="32.398753894080997"/>
        <n v="5.1162790697674421"/>
        <n v="8.8372093023255811"/>
        <n v="12.093023255813954"/>
        <n v="13.023255813953488"/>
        <n v="15.348837209302326"/>
        <n v="14.418604651162791"/>
        <n v="19.069767441860467"/>
        <n v="16.744186046511629"/>
        <n v="15.492957746478874"/>
        <n v="24.647887323943664"/>
        <n v="10.080645161290322"/>
        <n v="7.258064516129032"/>
        <n v="12.096774193548388"/>
        <n v="12.903225806451614"/>
        <n v="15.725806451612904"/>
        <n v="13.709677419354838"/>
        <n v="13.650793650793652"/>
        <n v="16.50793650793651"/>
        <n v="18.095238095238095"/>
        <n v="39.591439688715958"/>
        <n v="48.443579766536971"/>
        <n v="48.540856031128406"/>
        <n v="43.579766536964982"/>
        <n v="51.750972762645915"/>
        <n v="41.634241245136188"/>
        <n v="46.595330739299612"/>
        <n v="35.894941634241249"/>
        <n v="42.509727626459146"/>
        <n v="27.042801556420237"/>
        <n v="33.87227162489895"/>
        <n v="36.701697655618432"/>
        <n v="43.33063864187551"/>
        <n v="12.636165577342048"/>
        <n v="11.328976034858389"/>
        <n v="11.546840958605666"/>
        <n v="11.764705882352942"/>
        <n v="10.239651416122005"/>
        <n v="8.2788671023965144"/>
        <n v="15.904139433551199"/>
        <n v="15.495495495495495"/>
        <n v="17.297297297297298"/>
        <n v="6.5943992773261062"/>
        <n v="11.653116531165312"/>
        <n v="13.550135501355014"/>
        <n v="10.38843721770551"/>
        <n v="14.905149051490515"/>
        <n v="16.350496838301716"/>
        <n v="15.627822944896115"/>
        <n v="13.098464317976513"/>
        <n v="12.556458897922312"/>
        <n v="8.9326267978803937"/>
        <n v="12.490537471612415"/>
        <n v="9.4575799721835878"/>
        <n v="16.481223922114047"/>
        <n v="13.073713490959666"/>
        <n v="14.394993045897078"/>
        <n v="19.262865090403338"/>
        <n v="24.965229485396382"/>
        <n v="23.296244784422807"/>
        <n v="14.047287899860917"/>
        <n v="17.52433936022253"/>
        <n v="12.240184757505773"/>
        <n v="14.376443418013857"/>
        <n v="21.651270207852193"/>
        <n v="40.095087163232968"/>
        <n v="34.548335974643422"/>
        <n v="24.564183835182252"/>
        <n v="23.296354992076072"/>
        <n v="36.29160063391442"/>
        <n v="32.012678288431061"/>
        <n v="26.624405705229794"/>
        <n v="33.122028526148974"/>
        <n v="28.209191759112521"/>
        <n v="46.751188589540412"/>
        <n v="72.583201267828841"/>
        <n v="10.62124248496994"/>
        <n v="12.424849699398797"/>
        <n v="10.420841683366733"/>
        <n v="11.623246492985972"/>
        <n v="8.8176352705410821"/>
        <n v="14.028056112224448"/>
        <n v="15.430861723446894"/>
        <n v="12.625250501002004"/>
        <n v="11.592178770949721"/>
        <n v="11.731843575418994"/>
        <n v="16.620111731843576"/>
        <n v="9.3150684931506849"/>
        <n v="8.493150684931507"/>
        <n v="9.589041095890412"/>
        <n v="21.917808219178081"/>
        <n v="21.36986301369863"/>
        <n v="17.534246575342465"/>
        <n v="12.987012987012987"/>
        <n v="15.367965367965368"/>
        <n v="6.8376068376068382"/>
        <n v="7.4074074074074074"/>
        <n v="8.119658119658121"/>
        <n v="13.532763532763534"/>
        <n v="15.954415954415955"/>
        <n v="23.931623931623932"/>
        <n v="14.245014245014247"/>
        <n v="14.672364672364674"/>
        <n v="8.3333333333333339"/>
        <n v="16.222222222222221"/>
        <n v="25.888888888888889"/>
        <n v="7.7586206896551726"/>
        <n v="8.2974137931034484"/>
        <n v="7.8663793103448283"/>
        <n v="10.452586206896552"/>
        <n v="11.206896551724139"/>
        <n v="15.086206896551726"/>
        <n v="13.577586206896553"/>
        <n v="13.038793103448278"/>
        <n v="12.945264986967855"/>
        <n v="17.549956559513468"/>
        <n v="30.408340573414424"/>
        <n v="31.257344300822563"/>
        <n v="35.252643948296125"/>
        <n v="36.89776733254994"/>
        <n v="32.667450058754405"/>
        <n v="34.547591069330203"/>
        <n v="32.432432432432435"/>
        <n v="33.137485311398358"/>
        <n v="38.425381903642773"/>
        <n v="39.247943595769684"/>
        <n v="46.215943491422806"/>
        <n v="52.371342078708373"/>
        <n v="68.314833501513618"/>
        <n v="14.636283961437336"/>
        <n v="14.198071866783524"/>
        <n v="14.986853637160385"/>
        <n v="12.00701139351446"/>
        <n v="11.568799298860649"/>
        <n v="17.353198948290974"/>
        <n v="16.476774758983346"/>
        <n v="19.631901840490798"/>
        <n v="17.440841367221736"/>
        <n v="18.141980718667835"/>
        <n v="12.917398945518453"/>
        <n v="16.080843585237258"/>
        <n v="24.077328646748679"/>
        <n v="6.6067992302758176"/>
        <n v="6.4785118665811421"/>
        <n v="6.9275176395125078"/>
        <n v="8.2745349583066066"/>
        <n v="7.5048107761385507"/>
        <n v="7.4406670942912125"/>
        <n v="9.1725465041693397"/>
        <n v="10.904425914047467"/>
        <n v="15.522771007055805"/>
        <n v="21.039127645926875"/>
        <n v="15.142150803461064"/>
        <n v="17.367119901112485"/>
        <n v="18.974042027194066"/>
        <n v="11.669458403126745"/>
        <n v="10.385259631490786"/>
        <n v="9.3802345058626457"/>
        <n v="8.1518704634282528"/>
        <n v="9.93858179787828"/>
        <n v="10.329424902289224"/>
        <n v="9.994416527079844"/>
        <n v="12.116136236739251"/>
        <n v="13.679508654383026"/>
        <n v="14.349525404801787"/>
        <n v="9.7686375321336758"/>
        <n v="14.447300771208226"/>
        <n v="18.868894601542419"/>
        <n v="13.563218390804598"/>
        <n v="11.862068965517242"/>
        <n v="13.425287356321839"/>
        <n v="13.103448275862069"/>
        <n v="12.689655172413794"/>
        <n v="11.724137931034482"/>
        <n v="14.25287356321839"/>
        <n v="14.114942528735632"/>
        <n v="14.666666666666666"/>
        <n v="19.632183908045977"/>
        <n v="20.265003897116134"/>
        <n v="21.784879189399845"/>
        <n v="22.642244738893218"/>
        <n v="9.7560975609756095"/>
        <n v="8.3623693379790947"/>
        <n v="8.6527293844367019"/>
        <n v="8.9430894308943092"/>
        <n v="6.852497096399536"/>
        <n v="8.7688734030197448"/>
        <n v="11.207897793263648"/>
        <n v="11.846689895470384"/>
        <n v="13.356562137049943"/>
        <n v="21.835075493612081"/>
        <n v="25.563063063063062"/>
        <n v="18.074324324324323"/>
        <n v="25.844594594594593"/>
        <n v="26.829268292682929"/>
        <n v="21.951219512195124"/>
        <n v="32.926829268292686"/>
        <n v="23.170731707317074"/>
        <n v="33.536585365853661"/>
        <n v="42.682926829268297"/>
        <n v="36.585365853658537"/>
        <n v="45.731707317073173"/>
        <n v="35.365853658536587"/>
        <n v="39.024390243902438"/>
        <n v="8.7431693989071029"/>
        <n v="9.4717668488160296"/>
        <n v="10.746812386156648"/>
        <n v="7.6502732240437155"/>
        <n v="14.025500910746812"/>
        <n v="10.200364298724955"/>
        <n v="14.754098360655737"/>
        <n v="17.486338797814206"/>
        <n v="18.032786885245901"/>
        <n v="26.593806921675775"/>
        <n v="19.63963963963964"/>
        <n v="15.315315315315315"/>
        <n v="9.6611391492429703"/>
        <n v="9.0843547224224945"/>
        <n v="9.7332372025955305"/>
        <n v="10.454217736121125"/>
        <n v="11.103100216294161"/>
        <n v="12.256669069935112"/>
        <n v="13.554434030281183"/>
        <n v="12.184571016582552"/>
        <n v="17.122395833333336"/>
        <n v="15.8203125"/>
        <n v="8.2199546485260768"/>
        <n v="10.827664399092971"/>
        <n v="9.4104308390022666"/>
        <n v="7.0861678004535147"/>
        <n v="8.9002267573696141"/>
        <n v="11.791383219954648"/>
        <n v="11.73469387755102"/>
        <n v="9.8072562358276638"/>
        <n v="14.342403628117914"/>
        <n v="21.371882086167801"/>
        <n v="22.259136212624586"/>
        <n v="24.197120708748617"/>
        <n v="27.63012181616833"/>
        <n v="8.6709579704657322"/>
        <n v="9.4661113214691408"/>
        <n v="7.4214312760318064"/>
        <n v="10.753502461188944"/>
        <n v="10.299129117758424"/>
        <n v="15.070049223778872"/>
        <n v="16.205982582355169"/>
        <n v="18.932222642938282"/>
        <n v="16.84967815221507"/>
        <n v="16.161279573475507"/>
        <n v="15.961346217927357"/>
        <n v="9.3635454848383866"/>
        <n v="8.2035928143712571"/>
        <n v="9.9401197604790426"/>
        <n v="10.778443113772456"/>
        <n v="8.5628742514970071"/>
        <n v="8.8023952095808387"/>
        <n v="11.796407185628743"/>
        <n v="12.095808383233534"/>
        <n v="14.311377245508982"/>
        <n v="16.646706586826348"/>
        <n v="21.91616766467066"/>
        <n v="19.491964748574393"/>
        <n v="13.816189896530737"/>
        <n v="14.972611077297627"/>
        <n v="14.181375532562386"/>
        <n v="11.807668898356665"/>
        <n v="17.954960438222763"/>
        <n v="18.015824710894705"/>
        <n v="17.589774802191116"/>
        <n v="21.485088253195375"/>
        <n v="26.902008520998173"/>
        <n v="26.962872793670115"/>
        <n v="26.126640045636051"/>
        <n v="24.358243011979461"/>
        <n v="38.220193953223045"/>
        <n v="15.862410294481565"/>
        <n v="10.591437762929969"/>
        <n v="10.220242514229152"/>
        <n v="9.9975253650086628"/>
        <n v="12.620638455827766"/>
        <n v="16.975996040584015"/>
        <n v="17.371937639198219"/>
        <n v="18.510269735214056"/>
        <n v="18.38653798564712"/>
        <n v="20.58896312793863"/>
        <n v="22.254017169271407"/>
        <n v="18.864186660796829"/>
        <n v="18.556020250935504"/>
        <n v="20.613496932515336"/>
        <n v="17.484662576687114"/>
        <n v="17.423312883435582"/>
        <n v="19.69325153374233"/>
        <n v="18.159509202453986"/>
        <n v="20.797546012269937"/>
        <n v="23.987730061349691"/>
        <n v="21.34969325153374"/>
        <n v="22.331288343558281"/>
        <n v="18.577728776185225"/>
        <n v="14.388092613009922"/>
        <n v="23.704520396912898"/>
        <n v="18.411967779056386"/>
        <n v="19.294207901802839"/>
        <n v="20.828538550057537"/>
        <n v="18.757192174913694"/>
        <n v="19.754507096279248"/>
        <n v="20.214806290755657"/>
        <n v="21.288837744533947"/>
        <n v="21.940928270042193"/>
        <n v="24.319140774836978"/>
        <n v="20.325484764542939"/>
        <n v="20.671745152354571"/>
        <n v="29.847645429362881"/>
        <n v="18.329306178805663"/>
        <n v="16.568864342423197"/>
        <n v="16.775975146703487"/>
        <n v="18.122195374525372"/>
        <n v="18.156713841905422"/>
        <n v="20.745598895409046"/>
        <n v="24.680704176734555"/>
        <n v="21.6430790472903"/>
        <n v="21.815671384190544"/>
        <n v="25.302036589575422"/>
        <n v="20.914816042426249"/>
        <n v="24.030493868080875"/>
        <n v="31.819688432217433"/>
        <n v="14.298935677926886"/>
        <n v="11.707542804257288"/>
        <n v="13.789912077741787"/>
        <n v="17.815826006478481"/>
        <n v="20.31466913465988"/>
        <n v="22.073114298935678"/>
        <n v="24.433132808884775"/>
        <n v="22.859787135585378"/>
        <n v="24.988431281813977"/>
        <n v="24.340583063396576"/>
        <n v="22.0889748549323"/>
        <n v="20.851063829787233"/>
        <n v="29.903288201160539"/>
        <n v="18.838028169014084"/>
        <n v="17.95774647887324"/>
        <n v="18.485915492957748"/>
        <n v="17.341549295774648"/>
        <n v="19.8943661971831"/>
        <n v="15.40492957746479"/>
        <n v="17.517605633802816"/>
        <n v="12.764084507042254"/>
        <n v="13.6443661971831"/>
        <n v="10.583333333333334"/>
        <n v="18.333333333333332"/>
        <n v="19.578853046594983"/>
        <n v="18.32437275985663"/>
        <n v="18.234767025089607"/>
        <n v="20.071684587813621"/>
        <n v="18.010752688172044"/>
        <n v="21.594982078853047"/>
        <n v="22.939068100358423"/>
        <n v="21.550179211469533"/>
        <n v="15.815931941221965"/>
        <n v="16.20262954369683"/>
        <n v="18.638824439288477"/>
        <n v="15.741187831965233"/>
        <n v="12.892322549492999"/>
        <n v="12.45774987928537"/>
        <n v="12.795750845002413"/>
        <n v="13.858039594398841"/>
        <n v="14.534041525832931"/>
        <n v="21.825205214872042"/>
        <n v="26.943505552873006"/>
        <n v="25.639787542250119"/>
        <n v="21.535490101400288"/>
        <n v="17.19600725952813"/>
        <n v="18.148820326678766"/>
        <n v="27.359346642468239"/>
        <n v="10.538641686182672"/>
        <n v="10.597189695550352"/>
        <n v="7.4941451990632322"/>
        <n v="8.4309133489461363"/>
        <n v="10.421545667447308"/>
        <n v="15.222482435597191"/>
        <n v="17.798594847775178"/>
        <n v="15.046838407494146"/>
        <n v="20.550351288056209"/>
        <n v="17.974238875878221"/>
        <n v="15.065821550463188"/>
        <n v="14.431984397854704"/>
        <n v="17.844953681131155"/>
        <n v="16.701030927835053"/>
        <n v="17.422680412371136"/>
        <n v="20.927835051546392"/>
        <n v="14.742268041237114"/>
        <n v="13.814432989690722"/>
        <n v="13.195876288659795"/>
        <n v="10.618556701030929"/>
        <n v="12.164948453608249"/>
        <n v="8.4536082474226806"/>
        <n v="7.5257731958762895"/>
        <n v="6.8033550792171482"/>
        <n v="6.6169617893755825"/>
        <n v="19.233971690258119"/>
        <n v="17.318900915903413"/>
        <n v="19.567027477102414"/>
        <n v="16.65278934221482"/>
        <n v="18.651124063280601"/>
        <n v="18.567860116569527"/>
        <n v="16.819317235636969"/>
        <n v="18.401332223147378"/>
        <n v="15.736885928393006"/>
        <n v="16.153205661948377"/>
        <n v="13.378684807256235"/>
        <n v="11.715797430083144"/>
        <n v="17.611489040060469"/>
        <n v="21.479229989868291"/>
        <n v="17.021276595744681"/>
        <n v="17.831813576494429"/>
        <n v="15.29888551165147"/>
        <n v="19.047619047619047"/>
        <n v="19.452887537993924"/>
        <n v="16.818642350557244"/>
        <n v="17.629179331306993"/>
        <n v="13.169073916737469"/>
        <n v="12.574341546304163"/>
        <n v="14.783347493627868"/>
        <n v="14.444746130871573"/>
        <n v="10.236220472440946"/>
        <n v="10.697800705946239"/>
        <n v="13.521585663860984"/>
        <n v="13.7116481129514"/>
        <n v="14.336139017105621"/>
        <n v="16.644040184632093"/>
        <n v="18.218843334238393"/>
        <n v="17.268531088786315"/>
        <n v="19.03339668748303"/>
        <n v="15.177304964539008"/>
        <n v="16.052009456264777"/>
        <n v="19.33806146572104"/>
        <n v="16.367017978921265"/>
        <n v="16.057036577805334"/>
        <n v="19.094854308741478"/>
        <n v="20.272783632982023"/>
        <n v="19.962802231866089"/>
        <n v="22.194668319900806"/>
        <n v="23.06261624302542"/>
        <n v="26.162430254184752"/>
        <n v="29.634221946683201"/>
        <n v="29.014259144451334"/>
        <n v="21.796835119959162"/>
        <n v="24.502297090352222"/>
        <n v="30.781010719754978"/>
        <n v="13.173076923076923"/>
        <n v="10.144230769230768"/>
        <n v="9.5192307692307683"/>
        <n v="12.259615384615385"/>
        <n v="14.615384615384615"/>
        <n v="13.894230769230768"/>
        <n v="18.701923076923077"/>
        <n v="13.653846153846153"/>
        <n v="18.221153846153847"/>
        <n v="11.043194784026081"/>
        <n v="13.447432762836186"/>
        <n v="20.171149144254279"/>
        <n v="7.8703703703703702"/>
        <n v="8.4027777777777768"/>
        <n v="8.9699074074074066"/>
        <n v="11.273148148148147"/>
        <n v="13.599537037037036"/>
        <n v="12.997685185185185"/>
        <n v="13.587962962962962"/>
        <n v="16.469907407407405"/>
        <n v="14.328703703703702"/>
        <n v="15.219907407407407"/>
        <n v="16.340707491717431"/>
        <n v="17.655231377578286"/>
        <n v="31.302767981190556"/>
        <n v="27.531956735496557"/>
        <n v="19.001966568338251"/>
        <n v="14.749262536873156"/>
        <n v="16.076696165191741"/>
        <n v="18.190757128810226"/>
        <n v="17.035398230088497"/>
        <n v="19.100294985250738"/>
        <n v="19.174041297935105"/>
        <n v="16.592920353982301"/>
        <n v="15.953785644051131"/>
        <n v="12.913622690159004"/>
        <n v="13.923506660936829"/>
        <n v="22.432316287064889"/>
        <n v="13.525730180806676"/>
        <n v="14.499304589707927"/>
        <n v="13.108484005563282"/>
        <n v="12.204450625869262"/>
        <n v="14.638386648122392"/>
        <n v="12.969401947148818"/>
        <n v="13.351877607788595"/>
        <n v="13.490959666203059"/>
        <n v="19.193324061196105"/>
        <n v="15.620351085986314"/>
        <n v="17.911335911930973"/>
        <n v="18.565903005058018"/>
        <n v="12.955546655987185"/>
        <n v="15.598718462154586"/>
        <n v="14.397276732078495"/>
        <n v="15.218261914297157"/>
        <n v="15.698838606327595"/>
        <n v="15.979175010012016"/>
        <n v="14.71766119343212"/>
        <n v="13.275931117340809"/>
        <n v="14.116940328394074"/>
        <n v="15.358430116139369"/>
        <n v="11.478631079089569"/>
        <n v="12.46111020140822"/>
        <n v="18.159489110856395"/>
        <n v="12.441156691324815"/>
        <n v="14.391392064559517"/>
        <n v="10.62542030934768"/>
        <n v="12.575655682582381"/>
        <n v="13.113651647612643"/>
        <n v="17.417619367854741"/>
        <n v="20.981842636180229"/>
        <n v="21.049092131809012"/>
        <n v="17.821116341627437"/>
        <n v="20.107599193006052"/>
        <n v="20.20506634499397"/>
        <n v="20.144752714113391"/>
        <n v="23.100120627261763"/>
        <n v="14.986910994764399"/>
        <n v="14.856020942408378"/>
        <n v="15.052356020942408"/>
        <n v="13.678010471204189"/>
        <n v="13.481675392670157"/>
        <n v="18.193717277486911"/>
        <n v="18.455497382198953"/>
        <n v="21.335078534031414"/>
        <n v="20.6151832460733"/>
        <n v="18.954248366013072"/>
        <n v="19.77124183006536"/>
        <n v="26.688453159041394"/>
        <n v="9.6640398175031113"/>
        <n v="9.2907507258399011"/>
        <n v="9.2630996820129958"/>
        <n v="10.39679247891608"/>
        <n v="12.014378542789991"/>
        <n v="13.009816120558551"/>
        <n v="13.714917738144615"/>
        <n v="14.876261578874603"/>
        <n v="14.54444905295175"/>
        <n v="14.655053228259368"/>
        <n v="11.485841552656696"/>
        <n v="12.302471099798494"/>
        <n v="20.129388058118568"/>
        <n v="10.288358846564615"/>
        <n v="9.3271626913492351"/>
        <n v="8.3303666785332862"/>
        <n v="9.1847632609469567"/>
        <n v="10.608757564969741"/>
        <n v="15.201139195443218"/>
        <n v="14.453542185831257"/>
        <n v="10.786756852972589"/>
        <n v="8.6507653969384126"/>
        <n v="11.641153435386258"/>
        <n v="11.551264980026632"/>
        <n v="11.351531291611185"/>
        <n v="22.703062583222369"/>
        <n v="22.473726758286176"/>
        <n v="22.392886014551337"/>
        <n v="15.602263540824577"/>
        <n v="19.563459983831851"/>
        <n v="25.788197251414715"/>
        <n v="23.443815683104287"/>
        <n v="26.919967663702508"/>
        <n v="22.069523039611965"/>
        <n v="27.243330638641876"/>
        <n v="19.600307455803229"/>
        <n v="18.985395849346656"/>
        <n v="38.355111452728671"/>
        <n v="21.96078431372549"/>
        <n v="19.509803921568629"/>
        <n v="22.058823529411764"/>
        <n v="25.686274509803923"/>
        <n v="23.823529411764707"/>
        <n v="24.215686274509807"/>
        <n v="22.254901960784316"/>
        <n v="22.352941176470591"/>
        <n v="21.386800334168754"/>
        <n v="25.062656641604008"/>
        <n v="31.244778613199664"/>
        <n v="17.41253051261188"/>
        <n v="15.296989422294549"/>
        <n v="17.005695687550855"/>
        <n v="19.121236777868187"/>
        <n v="21.033360455655007"/>
        <n v="20.423108218063469"/>
        <n v="16.151342554922703"/>
        <n v="17.778681855166802"/>
        <n v="16.802278275020342"/>
        <n v="16.269841269841269"/>
        <n v="21.572871572871573"/>
        <n v="62.770562770562776"/>
        <n v="42.307692307692307"/>
        <n v="39.743589743589745"/>
        <n v="21.794871794871796"/>
        <n v="53.205128205128204"/>
        <n v="69.871794871794876"/>
        <n v="67.307692307692307"/>
        <n v="60.256410256410255"/>
        <n v="55.128205128205124"/>
        <n v="64.102564102564102"/>
        <n v="47.435897435897431"/>
        <n v="50"/>
        <n v="78.205128205128204"/>
        <n v="10.646968925114621"/>
        <n v="8.4564442180336226"/>
        <n v="11.512990320937341"/>
        <n v="11.156393275598575"/>
        <n v="10.952623535404992"/>
        <n v="14.161996943453898"/>
        <n v="16.199694345389709"/>
        <n v="16.760061130922058"/>
        <n v="16.301579215486502"/>
        <n v="17.269485481406011"/>
        <n v="16.109563602599813"/>
        <n v="18.941504178272982"/>
        <n v="29.015784586815229"/>
        <n v="20.3125"/>
        <n v="30.46875"/>
        <n v="25.78125"/>
        <n v="26.5625"/>
        <n v="40.625"/>
        <n v="56.25"/>
        <n v="46.875"/>
        <n v="53.90625"/>
        <n v="35.15625"/>
        <n v="73.4375"/>
        <n v="15.562149686778767"/>
        <n v="18.595450049455984"/>
        <n v="17.144741180349492"/>
        <n v="10.781404549950544"/>
        <n v="8.5393999340586877"/>
        <n v="10.121991427629411"/>
        <n v="12.067260138476756"/>
        <n v="11.242993735575338"/>
        <n v="10.814375206066602"/>
        <n v="12.858555885262117"/>
        <n v="9.6027436410402967"/>
        <n v="12.060588739639897"/>
        <n v="16.290368676764789"/>
        <n v="28.895899053627762"/>
        <n v="14.195583596214512"/>
        <n v="14.826498422712934"/>
        <n v="11.545741324921137"/>
        <n v="10.157728706624606"/>
        <n v="7.7602523659306"/>
        <n v="11.608832807570979"/>
        <n v="13.753943217665615"/>
        <n v="16.277602523659308"/>
        <n v="15.205047318611987"/>
        <n v="9.5464135021097043"/>
        <n v="10.021097046413502"/>
        <n v="19.40928270042194"/>
        <n v="10.651828298887123"/>
        <n v="10.492845786963434"/>
        <n v="13.513513513513514"/>
        <n v="9.5389507154213042"/>
        <n v="12.877583465818759"/>
        <n v="12.400635930047695"/>
        <n v="13.990461049284578"/>
        <n v="17.170111287758345"/>
        <n v="27.027027027027028"/>
        <n v="26.868044515103339"/>
        <n v="30.656934306569344"/>
        <n v="42.627737226277375"/>
        <n v="76.934306569343065"/>
        <n v="22.18148487626031"/>
        <n v="24.014665444546289"/>
        <n v="23.235563703024749"/>
        <n v="27.772685609532537"/>
        <n v="24.243813015582035"/>
        <n v="30.797433547204399"/>
        <n v="33.822181484876261"/>
        <n v="35.288725939505042"/>
        <n v="34.097158570119156"/>
        <n v="38.54262144821265"/>
        <n v="38.985675571041426"/>
        <n v="34.804490902051882"/>
        <n v="50.367789392179638"/>
        <n v="17.474106247911795"/>
        <n v="18.07550952221851"/>
        <n v="18.042098229201471"/>
        <n v="17.173404610758435"/>
        <n v="18.409622452388909"/>
        <n v="20.380888740394255"/>
        <n v="23.855663214166388"/>
        <n v="26.060808553291011"/>
        <n v="30.704978282659539"/>
        <n v="33.244236551954558"/>
        <n v="26.864452912357102"/>
        <n v="30.484485574305932"/>
        <n v="43.712574850299397"/>
        <n v="29.767769176636168"/>
        <n v="21.956368754398309"/>
        <n v="20.971147079521462"/>
        <n v="18.296973961998592"/>
        <n v="14.42646023926812"/>
        <n v="17.10063335679099"/>
        <n v="16.959887403237158"/>
        <n v="17.382125263898661"/>
        <n v="19.563687543983111"/>
        <n v="22.589725545390568"/>
        <n v="22.648859209794104"/>
        <n v="24.26265998887034"/>
        <n v="30.495269894268226"/>
        <n v="51.467710371819955"/>
        <n v="48.630136986301366"/>
        <n v="48.043052837573384"/>
        <n v="43.835616438356162"/>
        <n v="41.095890410958901"/>
        <n v="35.909980430528371"/>
        <n v="37.769080234833659"/>
        <n v="44.716242661448135"/>
        <n v="55.577299412915849"/>
        <n v="51.56555772994129"/>
        <n v="54.619787408013082"/>
        <n v="53.965658217497953"/>
        <n v="54.456255110384298"/>
        <n v="7.9389312977099245"/>
        <n v="10.025445292620866"/>
        <n v="9.3129770992366421"/>
        <n v="10.279898218829517"/>
        <n v="10.68702290076336"/>
        <n v="10.127226463104327"/>
        <n v="11.857506361323155"/>
        <n v="12.875318066157762"/>
        <n v="16.284987277353689"/>
        <n v="17.8117048346056"/>
        <n v="12.250384024577574"/>
        <n v="21.697388632872503"/>
        <n v="21.941932413136598"/>
        <n v="20.038077106139934"/>
        <n v="20.085673488814848"/>
        <n v="23.70299857210852"/>
        <n v="19.181342217991432"/>
        <n v="20.514040932889099"/>
        <n v="27.463112803426938"/>
        <n v="27.748691099476439"/>
        <n v="34.459781056639692"/>
        <n v="35.364112327463111"/>
        <n v="31.397174254317111"/>
        <n v="37.441130298273151"/>
        <n v="44.30926216640502"/>
        <n v="35.302879841112215"/>
        <n v="34.409136047666337"/>
        <n v="27.656405163853027"/>
        <n v="31.876861966236344"/>
        <n v="26.564051638530287"/>
        <n v="21.201588877855013"/>
        <n v="25.571002979145977"/>
        <n v="27.805362462760673"/>
        <n v="37.785501489572987"/>
        <n v="42.154915590863951"/>
        <n v="32.793690327936901"/>
        <n v="35.118306351183065"/>
        <n v="41.635533416355337"/>
        <n v="17.20430107526882"/>
        <n v="13.978494623655916"/>
        <n v="16.905615292712067"/>
        <n v="19.534050179211473"/>
        <n v="19.593787335722823"/>
        <n v="25.209080047789726"/>
        <n v="27.837514934289132"/>
        <n v="27.956989247311832"/>
        <n v="31.063321385902032"/>
        <n v="30.167264038231782"/>
        <n v="25.253807106598984"/>
        <n v="29.39932318104907"/>
        <n v="32.487309644670049"/>
        <n v="48.598130841121488"/>
        <n v="52.647975077881618"/>
        <n v="46.209761163032191"/>
        <n v="38.940809968847347"/>
        <n v="47.767393561786079"/>
        <n v="38.213914849428868"/>
        <n v="42.575285565939765"/>
        <n v="56.386292834890959"/>
        <n v="53.167185877466245"/>
        <n v="50.135013501350137"/>
        <n v="46.804680468046804"/>
        <n v="54.545454545454547"/>
        <n v="55.939849624060145"/>
        <n v="50.451127819548873"/>
        <n v="54.81203007518797"/>
        <n v="66.766917293233078"/>
        <n v="46.917293233082702"/>
        <n v="59.548872180451127"/>
        <n v="67.969924812030072"/>
        <n v="67.218045112781951"/>
        <n v="76.015037593984957"/>
        <n v="82.481203007518786"/>
        <n v="81.152849740932652"/>
        <n v="90.090673575129543"/>
        <n v="130.7642487046632"/>
        <n v="13.357588357588359"/>
        <n v="15.644490644490645"/>
        <n v="14.70893970893971"/>
        <n v="13.149688149688151"/>
        <n v="12.318087318087318"/>
        <n v="17.567567567567568"/>
        <n v="15.74844074844075"/>
        <n v="19.802494802494802"/>
        <n v="20.738045738045741"/>
        <n v="20.882352941176471"/>
        <n v="24.656862745098042"/>
        <n v="28.039215686274513"/>
        <n v="10.174639331814731"/>
        <n v="10.630220197418375"/>
        <n v="9.2634776006074411"/>
        <n v="13.439635535307517"/>
        <n v="10.32649962034928"/>
        <n v="14.274867122247532"/>
        <n v="16.856492027334852"/>
        <n v="16.097190584662112"/>
        <n v="19.134396355353076"/>
        <n v="22.095671981776764"/>
        <n v="18.237454100367199"/>
        <n v="32.986536107711139"/>
        <n v="20.854526958290947"/>
        <n v="22.07527975584944"/>
        <n v="19.938962360122076"/>
        <n v="25.127161749745678"/>
        <n v="23.906408952187181"/>
        <n v="26.449643947100711"/>
        <n v="22.583926754832145"/>
        <n v="31.841302136317395"/>
        <n v="31.230925737538147"/>
        <n v="26.84341342170671"/>
        <n v="27.837613918806959"/>
        <n v="32.477216238608122"/>
        <n v="16.787003610108304"/>
        <n v="14.350180505415162"/>
        <n v="15.794223826714802"/>
        <n v="11.823104693140793"/>
        <n v="13.628158844765343"/>
        <n v="15.884476534296029"/>
        <n v="22.111913357400724"/>
        <n v="19.855595667870038"/>
        <n v="21.389891696750901"/>
        <n v="23.182145428365729"/>
        <n v="19.366450683945285"/>
        <n v="33.837293016558675"/>
        <n v="35.103409726103969"/>
        <n v="34.488541084404694"/>
        <n v="31.246506428172161"/>
        <n v="35.159306875349358"/>
        <n v="29.793180547792062"/>
        <n v="34.209055338177755"/>
        <n v="45.388485187255448"/>
        <n v="26.048071548351032"/>
        <n v="48.406931246506424"/>
        <n v="51.369480156512019"/>
        <n v="52.513966480446925"/>
        <n v="70.949720670391059"/>
        <n v="26.943346508563902"/>
        <n v="29.380764163372859"/>
        <n v="30.303030303030305"/>
        <n v="23.649538866930172"/>
        <n v="24.835309617918313"/>
        <n v="20.092226613965746"/>
        <n v="24.967061923583664"/>
        <n v="28.919631093544137"/>
        <n v="42.160737812911727"/>
        <n v="33.990980834272833"/>
        <n v="40.924464487034953"/>
        <n v="52.593010146561447"/>
        <n v="17.634736240716055"/>
        <n v="19.310607503332701"/>
        <n v="18.015616073128928"/>
        <n v="20.586554941915825"/>
        <n v="19.805751285469434"/>
        <n v="21.976766330222816"/>
        <n v="25.080936964387735"/>
        <n v="23.976385450390403"/>
        <n v="27.689963816415922"/>
        <n v="29.765758903066082"/>
        <n v="28.830709926116288"/>
        <n v="29.665917121747512"/>
        <n v="40.941214262769037"/>
        <n v="13.733609385783298"/>
        <n v="14.285714285714285"/>
        <n v="13.112491373360939"/>
        <n v="10.559006211180124"/>
        <n v="8.6266390614216704"/>
        <n v="10.973084886128364"/>
        <n v="14.423740510697032"/>
        <n v="13.388543823326431"/>
        <n v="16.21808143547274"/>
        <n v="14.768806073153899"/>
        <n v="14.270092946965555"/>
        <n v="13.395297977036632"/>
        <n v="18.91744122471296"/>
        <n v="43.050847457627114"/>
        <n v="42.288135593220339"/>
        <n v="37.711864406779661"/>
        <n v="45.338983050847453"/>
        <n v="38.728813559322035"/>
        <n v="37.796610169491522"/>
        <n v="36.779661016949149"/>
        <n v="42.542372881355931"/>
        <n v="59.66101694915254"/>
        <n v="51.694915254237287"/>
        <n v="51.381998582565558"/>
        <n v="56.909992912827782"/>
        <n v="72.643515237420274"/>
        <n v="11.442006269592476"/>
        <n v="12.800417972831765"/>
        <n v="13.009404388714733"/>
        <n v="10.449320794148379"/>
        <n v="14.054336468129572"/>
        <n v="16.562173458725184"/>
        <n v="19.278996865203762"/>
        <n v="22.100313479623825"/>
        <n v="21.421107628004179"/>
        <n v="22.601778193729526"/>
        <n v="23.771642489471219"/>
        <n v="28.12353766963032"/>
        <n v="16.591617596120539"/>
        <n v="19.224108070661586"/>
        <n v="17.076550051957049"/>
        <n v="15.933494977485278"/>
        <n v="14.790439903013509"/>
        <n v="16.937997921718047"/>
        <n v="17.319016279875303"/>
        <n v="19.986144786976098"/>
        <n v="20.505715275372356"/>
        <n v="19.690805532953622"/>
        <n v="17.737998372660702"/>
        <n v="28.722538649308383"/>
        <n v="15.206611570247935"/>
        <n v="14.793388429752067"/>
        <n v="20.66115702479339"/>
        <n v="21.404958677685951"/>
        <n v="19.256198347107439"/>
        <n v="17.933884297520663"/>
        <n v="19.338842975206614"/>
        <n v="16.694214876033058"/>
        <n v="22.479338842975206"/>
        <n v="25.371900826446282"/>
        <n v="22.359396433470508"/>
        <n v="23.251028806584362"/>
        <n v="27.160493827160494"/>
        <n v="45.315487571701723"/>
        <n v="41.491395793499045"/>
        <n v="39.133205863607394"/>
        <n v="48.629700446144042"/>
        <n v="41.682600382409177"/>
        <n v="44.104525175270872"/>
        <n v="45.5704270235819"/>
        <n v="49.58572339069471"/>
        <n v="59.273422562141491"/>
        <n v="55.25812619502868"/>
        <n v="51.563300871348019"/>
        <n v="51.870835468990258"/>
        <n v="71.091747821629923"/>
        <n v="10.417582417582418"/>
        <n v="13.714285714285714"/>
        <n v="16.87912087912088"/>
        <n v="17.274725274725274"/>
        <n v="21.890109890109891"/>
        <n v="20.131868131868131"/>
        <n v="24.35164835164835"/>
        <n v="25.186813186813186"/>
        <n v="18.379685610640873"/>
        <n v="19.709794437726725"/>
        <n v="25.1813784764208"/>
        <n v="22.747252747252748"/>
        <n v="23.186813186813186"/>
        <n v="26.153846153846153"/>
        <n v="27.032967032967033"/>
        <n v="25.274725274725277"/>
        <n v="24.945054945054945"/>
        <n v="26.483516483516485"/>
        <n v="31.593406593406595"/>
        <n v="34.72527472527473"/>
        <n v="37.197802197802197"/>
        <n v="22.975641869651088"/>
        <n v="23.502304147465438"/>
        <n v="32.258064516129032"/>
        <n v="22.998986828774065"/>
        <n v="17.426545086119557"/>
        <n v="20.972644376899698"/>
        <n v="20.060790273556233"/>
        <n v="19.55420466058764"/>
        <n v="26.849037487335362"/>
        <n v="27.963525835866264"/>
        <n v="31.306990881458969"/>
        <n v="32.117527862208718"/>
        <n v="30.682800345721692"/>
        <n v="32.497839239412272"/>
        <n v="39.757994814174587"/>
        <n v="19.068934646374217"/>
        <n v="20.769919427036704"/>
        <n v="20.232766338406446"/>
        <n v="21.217547000895255"/>
        <n v="18.084153983885408"/>
        <n v="21.665174574753806"/>
        <n v="20.948970456580124"/>
        <n v="25.246195165622204"/>
        <n v="25.604297224709043"/>
        <n v="25.748502994011979"/>
        <n v="26.347305389221557"/>
        <n v="28.293413173652695"/>
        <n v="8.3916083916083917"/>
        <n v="9.0909090909090917"/>
        <n v="9.134615384615385"/>
        <n v="10.13986013986014"/>
        <n v="10.314685314685315"/>
        <n v="11.713286713286713"/>
        <n v="13.54895104895105"/>
        <n v="14.335664335664337"/>
        <n v="19.973776223776223"/>
        <n v="20.716783216783217"/>
        <n v="14.493836384011955"/>
        <n v="17.893163989540529"/>
        <n v="24.878595442659694"/>
        <n v="18.44888366627497"/>
        <n v="19.388954171562869"/>
        <n v="21.504112808460636"/>
        <n v="21.386603995299648"/>
        <n v="23.854289071680377"/>
        <n v="23.736780258519389"/>
        <n v="28.319623971797885"/>
        <n v="27.497062279670978"/>
        <n v="28.672150411280846"/>
        <n v="34.195064629847238"/>
        <n v="30.501930501930502"/>
        <n v="42.277992277992283"/>
        <n v="25.24752475247525"/>
        <n v="25.412541254125415"/>
        <n v="23.844884488448848"/>
        <n v="24.834983498349835"/>
        <n v="24.504950495049506"/>
        <n v="27.722772277227726"/>
        <n v="25.165016501650168"/>
        <n v="26.732673267326735"/>
        <n v="28.382838283828384"/>
        <n v="34.983498349834989"/>
        <n v="31.175228712174523"/>
        <n v="38.634764250527795"/>
        <n v="14.792422410318421"/>
        <n v="11.76944780330512"/>
        <n v="12.696493349455865"/>
        <n v="18.178153970173319"/>
        <n v="21.644498186215237"/>
        <n v="28.214429665457477"/>
        <n v="28.335348649738009"/>
        <n v="32.083837162434506"/>
        <n v="32.285368802902056"/>
        <n v="28.683181225554108"/>
        <n v="32.39895697522816"/>
        <n v="44.850065189048237"/>
        <n v="7.264383254980971"/>
        <n v="10.017909111260353"/>
        <n v="11.182001343183344"/>
        <n v="14.808596373404969"/>
        <n v="16.599507499440339"/>
        <n v="18.099395567494962"/>
        <n v="26.91963286321916"/>
        <n v="29.482874412357287"/>
        <n v="32.460264159391087"/>
        <n v="34.654130288784415"/>
        <n v="37.799999999999997"/>
        <n v="43.31"/>
        <n v="39.200000000000003"/>
        <n v="9.8595627624149422"/>
        <n v="11.698277110178081"/>
        <n v="16.403648472564068"/>
        <n v="19.328217750108589"/>
        <n v="19.646735196177794"/>
        <n v="24.279716229911685"/>
        <n v="29.75242507600985"/>
        <n v="48.921384103083831"/>
        <n v="45.374257999131324"/>
        <n v="50.861444910959904"/>
        <n v="43.898554275912765"/>
        <n v="30.102915951972555"/>
        <n v="34.636118598382744"/>
        <n v="5.8614564831261102"/>
        <n v="5.6838365896980463"/>
        <n v="30.373001776198937"/>
        <n v="53.818827708703374"/>
        <n v="66.962699822380102"/>
        <n v="37.833037300177622"/>
        <n v="53.108348134991118"/>
        <n v="40.319715808170514"/>
        <n v="48.312611012433393"/>
        <n v="66.252220248667854"/>
        <n v="104.61811722912967"/>
        <n v="66.607460035523985"/>
        <n v="119.7158081705151"/>
        <n v="8.9220563847429517"/>
        <n v="9.4195688225538969"/>
        <n v="10.149253731343284"/>
        <n v="8.8557213930348269"/>
        <n v="10.679933665008292"/>
        <n v="10.713101160862355"/>
        <n v="10.845771144278608"/>
        <n v="15.489220563847431"/>
        <n v="15.82089552238806"/>
        <n v="14.82587064676617"/>
        <n v="14.848657909765846"/>
        <n v="13.306681896059393"/>
        <n v="12.621359223300971"/>
        <n v="11.012505042355789"/>
        <n v="11.456232351754741"/>
        <n v="13.473174667204518"/>
        <n v="15.36910044372731"/>
        <n v="16.09519967728923"/>
        <n v="24.283985478015328"/>
        <n v="26.09923356192013"/>
        <n v="30.859217426381605"/>
        <n v="35.296490520371115"/>
        <n v="37.19241629689391"/>
        <n v="31.997162114224903"/>
        <n v="53.281305427456545"/>
        <n v="75.877970911670801"/>
        <n v="11.976047904191617"/>
        <n v="9.9800399201596814"/>
        <n v="13.306719893546241"/>
        <n v="17.431803060545576"/>
        <n v="18.629407850964739"/>
        <n v="25.548902195608783"/>
        <n v="24.950099800399201"/>
        <n v="26.280771789753828"/>
        <n v="33.4664005322688"/>
        <n v="32.338902147971361"/>
        <n v="36.933174224343674"/>
        <n v="34.665871121718375"/>
        <n v="7.7066500932256057"/>
        <n v="7.6444996892479802"/>
        <n v="8.1417029210689869"/>
        <n v="8.0174021131137359"/>
        <n v="11.124922311995029"/>
        <n v="12.243629583592293"/>
        <n v="12.865133623368552"/>
        <n v="17.837165941578622"/>
        <n v="18.272218769422"/>
        <n v="20.82038533250466"/>
        <n v="28.965890633459665"/>
        <n v="11.53221440173254"/>
        <n v="15.105576610720087"/>
        <n v="9.6786989289964289"/>
        <n v="8.48869496231654"/>
        <n v="9.7580325267750894"/>
        <n v="13.050376834589448"/>
        <n v="12.832209440698135"/>
        <n v="11.562871876239587"/>
        <n v="14.180880602935343"/>
        <n v="14.022213407378024"/>
        <n v="15.965886552955176"/>
        <n v="17.691392304641013"/>
        <n v="18.807755028084799"/>
        <n v="27.74053270520022"/>
        <n v="23.772422540315276"/>
        <n v="4.6337467821202907"/>
        <n v="5.0783992511116312"/>
        <n v="8.9632576644044004"/>
        <n v="13.714018254153991"/>
        <n v="14.088462438567753"/>
        <n v="15.679850222326236"/>
        <n v="19.190264451205245"/>
        <n v="23.332553241282472"/>
        <n v="34.051018020126378"/>
        <n v="30.206185567010309"/>
        <n v="45.628865979381445"/>
        <n v="41.257731958762889"/>
        <n v="8.1446633343134369"/>
        <n v="7.7330197000882102"/>
        <n v="9.6148191708321082"/>
        <n v="14.201705380770363"/>
        <n v="15.054395765951192"/>
        <n v="15.46603940017642"/>
        <n v="37.136136430461633"/>
        <n v="59.658923845927674"/>
        <n v="34.19582475742429"/>
        <n v="38.694501617171426"/>
        <n v="42.628453395300802"/>
        <n v="58.4301575006455"/>
        <n v="38.264910921766074"/>
        <n v="11.196151322982725"/>
        <n v="11.589766017931337"/>
        <n v="13.142357314673083"/>
        <n v="12.945549967198776"/>
        <n v="11.021211458561121"/>
        <n v="13.207959763831184"/>
        <n v="14.935490924994534"/>
        <n v="18.281215832057732"/>
        <n v="18.827902908375247"/>
        <n v="19.549529849114368"/>
        <n v="25.083388925950633"/>
        <n v="45.030020013342231"/>
        <n v="52.457193684678678"/>
        <n v="6.3221884498480243"/>
        <n v="5.6231003039513681"/>
        <n v="7.537993920972645"/>
        <n v="15.319148936170214"/>
        <n v="16.990881458966566"/>
        <n v="11.610942249240122"/>
        <n v="17.112462006079028"/>
        <n v="20.759878419452889"/>
        <n v="31.519756838905778"/>
        <n v="32.097264437689972"/>
        <n v="29.957382802707446"/>
        <n v="29.857107044372022"/>
        <n v="27.826522938079719"/>
        <n v="6.8518834157150161"/>
        <n v="7.1075507073461734"/>
        <n v="12.715186637122891"/>
        <n v="22.106698483040734"/>
        <n v="22.174876427475709"/>
        <n v="22.498721663541843"/>
        <n v="29.401738537583093"/>
        <n v="36.389977842168058"/>
        <n v="74.058292142491908"/>
        <n v="77.620589739219355"/>
        <n v="64.132882882882882"/>
        <n v="59.206081081081074"/>
        <n v="41.441441441441441"/>
        <n v="11.009771986970685"/>
        <n v="11.596091205211728"/>
        <n v="12.747014115092291"/>
        <n v="16.047774158523346"/>
        <n v="20.325732899022803"/>
        <n v="24.408251900108578"/>
        <n v="32.790445168295335"/>
        <n v="41.52008686210641"/>
        <n v="46.058631921824109"/>
        <n v="49.142236699239959"/>
        <n v="53.328173374613002"/>
        <n v="48.780959752321984"/>
        <n v="46.323529411764703"/>
        <n v="7.1442326208357407"/>
        <n v="7.818216830348546"/>
        <n v="9.3202387829770839"/>
        <n v="10.745233968804159"/>
        <n v="9.89793953398806"/>
        <n v="9.8786828422876951"/>
        <n v="12.38205276333526"/>
        <n v="14.885422684382823"/>
        <n v="15.732717119198922"/>
        <n v="17.831696514538802"/>
        <n v="18.82293252156266"/>
        <n v="21.156773211567732"/>
        <n v="21.275156434973784"/>
        <n v="8.3993660855784462"/>
        <n v="6.588182023998189"/>
        <n v="8.2182476794204202"/>
        <n v="10.119990944079692"/>
        <n v="11.184061580258094"/>
        <n v="10.867104369481549"/>
        <n v="12.451890423364274"/>
        <n v="19.538148064297033"/>
        <n v="15.010187910346389"/>
        <n v="20.738057505093956"/>
        <n v="21.507064364207221"/>
        <n v="16.817111459968604"/>
        <n v="19.819466248037678"/>
        <n v="6.4701064701064697"/>
        <n v="5.5692055692055691"/>
        <n v="6.1015561015561008"/>
        <n v="11.506961506961506"/>
        <n v="12.244062244062244"/>
        <n v="14.823914823914823"/>
        <n v="15.724815724815723"/>
        <n v="20.147420147420146"/>
        <n v="24.242424242424242"/>
        <n v="33.701883701883702"/>
        <n v="28.36714333222481"/>
        <n v="37.811772530761559"/>
        <n v="44.196873960758232"/>
      </sharedItems>
    </cacheField>
    <cacheField name="Total Crime" numFmtId="0">
      <sharedItems containsSemiMixedTypes="0" containsString="0" containsNumber="1" containsInteger="1" minValue="0" maxValue="4863" count="1027">
        <n v="454"/>
        <n v="566"/>
        <n v="480"/>
        <n v="608"/>
        <n v="621"/>
        <n v="872"/>
        <n v="763"/>
        <n v="713"/>
        <n v="919"/>
        <n v="831"/>
        <n v="857"/>
        <n v="899"/>
        <n v="356"/>
        <n v="453"/>
        <n v="483"/>
        <n v="455"/>
        <n v="425"/>
        <n v="451"/>
        <n v="450"/>
        <n v="350"/>
        <n v="409"/>
        <n v="517"/>
        <n v="505"/>
        <n v="433"/>
        <n v="676"/>
        <n v="456"/>
        <n v="437"/>
        <n v="447"/>
        <n v="624"/>
        <n v="618"/>
        <n v="648"/>
        <n v="813"/>
        <n v="755"/>
        <n v="819"/>
        <n v="955"/>
        <n v="977"/>
        <n v="968"/>
        <n v="950"/>
        <n v="475"/>
        <n v="498"/>
        <n v="681"/>
        <n v="577"/>
        <n v="634"/>
        <n v="839"/>
        <n v="964"/>
        <n v="972"/>
        <n v="944"/>
        <n v="951"/>
        <n v="1428"/>
        <n v="1360"/>
        <n v="1543"/>
        <n v="758"/>
        <n v="835"/>
        <n v="871"/>
        <n v="825"/>
        <n v="862"/>
        <n v="1041"/>
        <n v="1225"/>
        <n v="1040"/>
        <n v="1639"/>
        <n v="4863"/>
        <n v="1621"/>
        <n v="2007"/>
        <n v="1759"/>
        <n v="991"/>
        <n v="993"/>
        <n v="1706"/>
        <n v="1940"/>
        <n v="1656"/>
        <n v="1882"/>
        <n v="1743"/>
        <n v="1859"/>
        <n v="1781"/>
        <n v="1740"/>
        <n v="1753"/>
        <n v="1987"/>
        <n v="886"/>
        <n v="877"/>
        <n v="1304"/>
        <n v="1486"/>
        <n v="1537"/>
        <n v="1503"/>
        <n v="1549"/>
        <n v="1459"/>
        <n v="1355"/>
        <n v="1346"/>
        <n v="1408"/>
        <n v="1399"/>
        <n v="1499"/>
        <n v="782"/>
        <n v="1006"/>
        <n v="685"/>
        <n v="778"/>
        <n v="746"/>
        <n v="1052"/>
        <n v="745"/>
        <n v="1088"/>
        <n v="775"/>
        <n v="1079"/>
        <n v="789"/>
        <n v="1538"/>
        <n v="613"/>
        <n v="771"/>
        <n v="691"/>
        <n v="711"/>
        <n v="714"/>
        <n v="828"/>
        <n v="921"/>
        <n v="1004"/>
        <n v="1579"/>
        <n v="1478"/>
        <n v="429"/>
        <n v="528"/>
        <n v="619"/>
        <n v="696"/>
        <n v="646"/>
        <n v="769"/>
        <n v="1017"/>
        <n v="1014"/>
        <n v="1123"/>
        <n v="1251"/>
        <n v="1103"/>
        <n v="655"/>
        <n v="863"/>
        <n v="386"/>
        <n v="574"/>
        <n v="554"/>
        <n v="510"/>
        <n v="659"/>
        <n v="560"/>
        <n v="625"/>
        <n v="788"/>
        <n v="686"/>
        <n v="672"/>
        <n v="556"/>
        <n v="764"/>
        <n v="398"/>
        <n v="513"/>
        <n v="494"/>
        <n v="423"/>
        <n v="571"/>
        <n v="636"/>
        <n v="668"/>
        <n v="660"/>
        <n v="652"/>
        <n v="733"/>
        <n v="845"/>
        <n v="546"/>
        <n v="751"/>
        <n v="675"/>
        <n v="772"/>
        <n v="939"/>
        <n v="954"/>
        <n v="949"/>
        <n v="1016"/>
        <n v="786"/>
        <n v="963"/>
        <n v="1221"/>
        <n v="858"/>
        <n v="627"/>
        <n v="576"/>
        <n v="564"/>
        <n v="717"/>
        <n v="780"/>
        <n v="765"/>
        <n v="803"/>
        <n v="785"/>
        <n v="588"/>
        <n v="861"/>
        <n v="973"/>
        <n v="359"/>
        <n v="446"/>
        <n v="469"/>
        <n v="519"/>
        <n v="710"/>
        <n v="698"/>
        <n v="532"/>
        <n v="759"/>
        <n v="948"/>
        <n v="908"/>
        <n v="875"/>
        <n v="1268"/>
        <n v="395"/>
        <n v="367"/>
        <n v="462"/>
        <n v="362"/>
        <n v="616"/>
        <n v="810"/>
        <n v="547"/>
        <n v="581"/>
        <n v="645"/>
        <n v="912"/>
        <n v="781"/>
        <n v="914"/>
        <n v="1071"/>
        <n v="1124"/>
        <n v="1280"/>
        <n v="1422"/>
        <n v="1439"/>
        <n v="2340"/>
        <n v="1803"/>
        <n v="3012"/>
        <n v="2233"/>
        <n v="1968"/>
        <n v="2860"/>
        <n v="219"/>
        <n v="217"/>
        <n v="269"/>
        <n v="276"/>
        <n v="268"/>
        <n v="334"/>
        <n v="562"/>
        <n v="530"/>
        <n v="369"/>
        <n v="489"/>
        <n v="567"/>
        <n v="557"/>
        <n v="718"/>
        <n v="302"/>
        <n v="339"/>
        <n v="537"/>
        <n v="721"/>
        <n v="708"/>
        <n v="592"/>
        <n v="584"/>
        <n v="527"/>
        <n v="922"/>
        <n v="193"/>
        <n v="266"/>
        <n v="196"/>
        <n v="261"/>
        <n v="283"/>
        <n v="299"/>
        <n v="439"/>
        <n v="424"/>
        <n v="538"/>
        <n v="559"/>
        <n v="637"/>
        <n v="629"/>
        <n v="720"/>
        <n v="536"/>
        <n v="524"/>
        <n v="549"/>
        <n v="735"/>
        <n v="934"/>
        <n v="1159"/>
        <n v="953"/>
        <n v="940"/>
        <n v="776"/>
        <n v="680"/>
        <n v="876"/>
        <n v="982"/>
        <n v="747"/>
        <n v="841"/>
        <n v="1064"/>
        <n v="881"/>
        <n v="601"/>
        <n v="1191"/>
        <n v="1458"/>
        <n v="1526"/>
        <n v="1638"/>
        <n v="1576"/>
        <n v="1496"/>
        <n v="1667"/>
        <n v="34"/>
        <n v="27"/>
        <n v="22"/>
        <n v="36"/>
        <n v="80"/>
        <n v="91"/>
        <n v="82"/>
        <n v="48"/>
        <n v="47"/>
        <n v="102"/>
        <n v="12"/>
        <n v="19"/>
        <n v="9"/>
        <n v="3"/>
        <n v="5"/>
        <n v="11"/>
        <n v="18"/>
        <n v="10"/>
        <n v="8"/>
        <n v="6"/>
        <n v="13"/>
        <n v="7"/>
        <n v="20"/>
        <n v="16"/>
        <n v="14"/>
        <n v="21"/>
        <n v="15"/>
        <n v="44"/>
        <n v="23"/>
        <n v="32"/>
        <n v="39"/>
        <n v="33"/>
        <n v="31"/>
        <n v="37"/>
        <n v="35"/>
        <n v="85"/>
        <n v="24"/>
        <n v="17"/>
        <n v="2"/>
        <n v="4"/>
        <n v="43"/>
        <n v="30"/>
        <n v="25"/>
        <n v="1"/>
        <n v="250"/>
        <n v="233"/>
        <n v="249"/>
        <n v="260"/>
        <n v="370"/>
        <n v="502"/>
        <n v="586"/>
        <n v="614"/>
        <n v="1032"/>
        <n v="1871"/>
        <n v="90"/>
        <n v="98"/>
        <n v="144"/>
        <n v="125"/>
        <n v="308"/>
        <n v="535"/>
        <n v="522"/>
        <n v="607"/>
        <n v="926"/>
        <n v="671"/>
        <n v="741"/>
        <n v="732"/>
        <n v="422"/>
        <n v="533"/>
        <n v="515"/>
        <n v="512"/>
        <n v="653"/>
        <n v="657"/>
        <n v="561"/>
        <n v="426"/>
        <n v="750"/>
        <n v="838"/>
        <n v="874"/>
        <n v="197"/>
        <n v="183"/>
        <n v="264"/>
        <n v="191"/>
        <n v="297"/>
        <n v="399"/>
        <n v="558"/>
        <n v="827"/>
        <n v="898"/>
        <n v="88"/>
        <n v="154"/>
        <n v="111"/>
        <n v="200"/>
        <n v="174"/>
        <n v="211"/>
        <n v="259"/>
        <n v="344"/>
        <n v="278"/>
        <n v="318"/>
        <n v="288"/>
        <n v="236"/>
        <n v="275"/>
        <n v="337"/>
        <n v="363"/>
        <n v="431"/>
        <n v="565"/>
        <n v="791"/>
        <n v="727"/>
        <n v="848"/>
        <n v="1397"/>
        <n v="1350"/>
        <n v="1425"/>
        <n v="2092"/>
        <n v="135"/>
        <n v="133"/>
        <n v="243"/>
        <n v="206"/>
        <n v="205"/>
        <n v="116"/>
        <n v="270"/>
        <n v="294"/>
        <n v="225"/>
        <n v="579"/>
        <n v="563"/>
        <n v="189"/>
        <n v="231"/>
        <n v="256"/>
        <n v="290"/>
        <n v="244"/>
        <n v="435"/>
        <n v="335"/>
        <n v="598"/>
        <n v="119"/>
        <n v="242"/>
        <n v="254"/>
        <n v="271"/>
        <n v="224"/>
        <n v="286"/>
        <n v="314"/>
        <n v="461"/>
        <n v="320"/>
        <n v="413"/>
        <n v="419"/>
        <n v="477"/>
        <n v="342"/>
        <n v="777"/>
        <n v="697"/>
        <n v="740"/>
        <n v="1318"/>
        <n v="115"/>
        <n v="131"/>
        <n v="73"/>
        <n v="130"/>
        <n v="134"/>
        <n v="164"/>
        <n v="190"/>
        <n v="274"/>
        <n v="281"/>
        <n v="304"/>
        <n v="309"/>
        <n v="149"/>
        <n v="117"/>
        <n v="151"/>
        <n v="178"/>
        <n v="220"/>
        <n v="246"/>
        <n v="325"/>
        <n v="445"/>
        <n v="663"/>
        <n v="157"/>
        <n v="87"/>
        <n v="265"/>
        <n v="152"/>
        <n v="280"/>
        <n v="293"/>
        <n v="311"/>
        <n v="416"/>
        <n v="408"/>
        <n v="28"/>
        <n v="41"/>
        <n v="40"/>
        <n v="54"/>
        <n v="62"/>
        <n v="52"/>
        <n v="63"/>
        <n v="396"/>
        <n v="387"/>
        <n v="81"/>
        <n v="162"/>
        <n v="142"/>
        <n v="145"/>
        <n v="171"/>
        <n v="186"/>
        <n v="177"/>
        <n v="241"/>
        <n v="327"/>
        <n v="394"/>
        <n v="436"/>
        <n v="83"/>
        <n v="120"/>
        <n v="137"/>
        <n v="198"/>
        <n v="176"/>
        <n v="210"/>
        <n v="282"/>
        <n v="381"/>
        <n v="305"/>
        <n v="326"/>
        <n v="338"/>
        <n v="383"/>
        <n v="348"/>
        <n v="203"/>
        <n v="540"/>
        <n v="94"/>
        <n v="298"/>
        <n v="523"/>
        <n v="410"/>
        <n v="470"/>
        <n v="508"/>
        <n v="658"/>
        <n v="901"/>
        <n v="1252"/>
        <n v="1401"/>
        <n v="1654"/>
        <n v="1877"/>
        <n v="93"/>
        <n v="100"/>
        <n v="179"/>
        <n v="234"/>
        <n v="201"/>
        <n v="340"/>
        <n v="139"/>
        <n v="207"/>
        <n v="262"/>
        <n v="310"/>
        <n v="390"/>
        <n v="352"/>
        <n v="639"/>
        <n v="384"/>
        <n v="420"/>
        <n v="333"/>
        <n v="330"/>
        <n v="328"/>
        <n v="553"/>
        <n v="719"/>
        <n v="491"/>
        <n v="121"/>
        <n v="110"/>
        <n v="104"/>
        <n v="181"/>
        <n v="214"/>
        <n v="303"/>
        <n v="345"/>
        <n v="459"/>
        <n v="58"/>
        <n v="74"/>
        <n v="118"/>
        <n v="78"/>
        <n v="122"/>
        <n v="292"/>
        <n v="277"/>
        <n v="167"/>
        <n v="232"/>
        <n v="252"/>
        <n v="238"/>
        <n v="169"/>
        <n v="159"/>
        <n v="188"/>
        <n v="531"/>
        <n v="42"/>
        <n v="26"/>
        <n v="140"/>
        <n v="146"/>
        <n v="155"/>
        <n v="221"/>
        <n v="138"/>
        <n v="481"/>
        <n v="89"/>
        <n v="75"/>
        <n v="95"/>
        <n v="148"/>
        <n v="175"/>
        <n v="380"/>
        <n v="421"/>
        <n v="443"/>
        <n v="444"/>
        <n v="430"/>
        <n v="434"/>
        <n v="1010"/>
        <n v="79"/>
        <n v="129"/>
        <n v="126"/>
        <n v="143"/>
        <n v="103"/>
        <n v="114"/>
        <n v="112"/>
        <n v="86"/>
        <n v="754"/>
        <n v="545"/>
        <n v="525"/>
        <n v="507"/>
        <n v="485"/>
        <n v="501"/>
        <n v="578"/>
        <n v="679"/>
        <n v="693"/>
        <n v="128"/>
        <n v="153"/>
        <n v="161"/>
        <n v="147"/>
        <n v="127"/>
        <n v="251"/>
        <n v="257"/>
        <n v="291"/>
        <n v="59"/>
        <n v="150"/>
        <n v="173"/>
        <n v="212"/>
        <n v="105"/>
        <n v="96"/>
        <n v="70"/>
        <n v="76"/>
        <n v="69"/>
        <n v="68"/>
        <n v="168"/>
        <n v="165"/>
        <n v="172"/>
        <n v="192"/>
        <n v="170"/>
        <n v="158"/>
        <n v="202"/>
        <n v="180"/>
        <n v="194"/>
        <n v="237"/>
        <n v="123"/>
        <n v="322"/>
        <n v="185"/>
        <n v="222"/>
        <n v="490"/>
        <n v="580"/>
        <n v="630"/>
        <n v="1395"/>
        <n v="209"/>
        <n v="213"/>
        <n v="216"/>
        <n v="235"/>
        <n v="457"/>
        <n v="301"/>
        <n v="351"/>
        <n v="321"/>
        <n v="341"/>
        <n v="407"/>
        <n v="440"/>
        <n v="495"/>
        <n v="438"/>
        <n v="509"/>
        <n v="113"/>
        <n v="182"/>
        <n v="228"/>
        <n v="184"/>
        <n v="215"/>
        <n v="442"/>
        <n v="500"/>
        <n v="499"/>
        <n v="467"/>
        <n v="529"/>
        <n v="550"/>
        <n v="1392"/>
        <n v="56"/>
        <n v="66"/>
        <n v="55"/>
        <n v="163"/>
        <n v="208"/>
        <n v="401"/>
        <n v="555"/>
        <n v="688"/>
        <n v="738"/>
        <n v="737"/>
        <n v="1524"/>
        <n v="568"/>
        <n v="542"/>
        <n v="752"/>
        <n v="1077"/>
        <n v="1044"/>
        <n v="312"/>
        <n v="1085"/>
        <n v="392"/>
        <n v="331"/>
        <n v="518"/>
        <n v="641"/>
        <n v="650"/>
        <n v="665"/>
        <n v="762"/>
        <n v="240"/>
        <n v="357"/>
        <n v="1297"/>
        <n v="349"/>
        <n v="374"/>
        <n v="1488"/>
        <n v="595"/>
        <n v="596"/>
        <n v="570"/>
        <n v="541"/>
        <n v="700"/>
        <n v="739"/>
        <n v="1653"/>
        <n v="774"/>
        <n v="597"/>
        <n v="792"/>
        <n v="1023"/>
        <n v="997"/>
        <n v="1246"/>
        <n v="1464"/>
        <n v="1461"/>
        <n v="1550"/>
        <n v="1752"/>
        <n v="1791"/>
        <n v="2433"/>
        <n v="109"/>
        <n v="160"/>
        <n v="279"/>
        <n v="141"/>
        <n v="267"/>
        <n v="258"/>
        <n v="248"/>
        <n v="253"/>
        <n v="273"/>
        <n v="239"/>
        <n v="415"/>
        <n v="406"/>
        <n v="313"/>
        <n v="317"/>
        <n v="402"/>
        <n v="289"/>
        <n v="336"/>
        <n v="227"/>
        <n v="296"/>
        <n v="300"/>
        <n v="583"/>
        <n v="472"/>
        <n v="534"/>
        <n v="606"/>
        <n v="631"/>
        <n v="315"/>
        <n v="285"/>
        <n v="411"/>
        <n v="632"/>
        <n v="263"/>
        <n v="493"/>
        <n v="393"/>
        <n v="316"/>
        <n v="504"/>
        <n v="229"/>
        <n v="218"/>
        <n v="84"/>
        <n v="51"/>
        <n v="71"/>
        <n v="67"/>
        <n v="77"/>
        <n v="101"/>
        <n v="99"/>
        <n v="414"/>
        <n v="377"/>
        <n v="388"/>
        <n v="365"/>
        <n v="400"/>
        <n v="552"/>
        <n v="245"/>
        <n v="332"/>
        <n v="324"/>
        <n v="136"/>
        <n v="226"/>
        <n v="223"/>
        <n v="506"/>
        <n v="1365"/>
        <n v="1249"/>
        <n v="906"/>
        <n v="323"/>
        <n v="603"/>
        <n v="284"/>
        <n v="195"/>
        <n v="405"/>
        <n v="643"/>
        <n v="156"/>
        <n v="166"/>
        <n v="255"/>
        <n v="199"/>
        <n v="247"/>
        <n v="360"/>
        <n v="375"/>
        <n v="187"/>
        <n v="0"/>
        <n v="404"/>
        <n v="132"/>
        <n v="65"/>
        <n v="108"/>
        <n v="346"/>
        <n v="272"/>
        <n v="287"/>
        <n v="347"/>
        <n v="106"/>
        <n v="460"/>
        <n v="72"/>
        <n v="45"/>
        <n v="53"/>
        <n v="61"/>
        <n v="46"/>
        <n v="97"/>
        <n v="107"/>
        <n v="64"/>
        <n v="60"/>
        <n v="50"/>
        <n v="29"/>
        <n v="376"/>
        <n v="382"/>
        <n v="484"/>
        <n v="516"/>
        <n v="204"/>
        <n v="368"/>
        <n v="57"/>
        <n v="49"/>
        <n v="38"/>
        <n v="230"/>
        <n v="448"/>
        <n v="428"/>
        <n v="479"/>
        <n v="295"/>
        <n v="458"/>
        <n v="677"/>
        <n v="307"/>
        <n v="319"/>
        <n v="427"/>
        <n v="520"/>
        <n v="366"/>
        <n v="353"/>
        <n v="670"/>
        <n v="702"/>
        <n v="748"/>
        <n v="743"/>
        <n v="832"/>
        <n v="1011"/>
        <n v="843"/>
        <n v="391"/>
        <n v="364"/>
        <n v="503"/>
        <n v="543"/>
        <n v="572"/>
        <n v="587"/>
        <n v="486"/>
        <n v="526"/>
        <n v="715"/>
        <n v="725"/>
        <n v="960"/>
        <n v="385"/>
        <n v="539"/>
        <n v="773"/>
        <n v="482"/>
        <n v="452"/>
        <n v="379"/>
        <n v="701"/>
        <n v="642"/>
        <n v="818"/>
        <n v="358"/>
        <n v="372"/>
        <n v="478"/>
        <n v="468"/>
        <n v="389"/>
        <n v="726"/>
        <n v="974"/>
        <n v="1175"/>
        <n v="1174"/>
        <n v="1423"/>
        <n v="1238"/>
        <n v="1315"/>
        <n v="1529"/>
        <n v="1652"/>
        <n v="2929"/>
        <n v="1120"/>
        <n v="600"/>
        <n v="654"/>
        <n v="649"/>
        <n v="417"/>
        <n v="373"/>
        <n v="602"/>
        <n v="647"/>
        <n v="779"/>
        <n v="760"/>
        <n v="784"/>
        <n v="798"/>
        <n v="705"/>
        <n v="767"/>
        <n v="761"/>
        <n v="1109"/>
        <n v="699"/>
        <n v="869"/>
        <n v="941"/>
        <n v="992"/>
        <n v="1076"/>
        <n v="1060"/>
        <n v="1083"/>
        <n v="1160"/>
        <n v="1898"/>
        <n v="682"/>
        <n v="418"/>
        <n v="397"/>
        <n v="329"/>
        <n v="770"/>
        <n v="744"/>
        <n v="1007"/>
        <n v="1301"/>
        <n v="514"/>
        <n v="551"/>
        <n v="610"/>
        <n v="995"/>
        <n v="987"/>
        <n v="1606"/>
        <n v="548"/>
        <n v="497"/>
        <n v="666"/>
        <n v="403"/>
        <n v="724"/>
        <n v="800"/>
        <n v="1129"/>
        <n v="849"/>
        <n v="790"/>
        <n v="846"/>
        <n v="1003"/>
        <n v="466"/>
        <n v="695"/>
        <n v="768"/>
        <n v="729"/>
        <n v="888"/>
        <n v="904"/>
        <n v="894"/>
        <n v="1097"/>
        <n v="1253"/>
        <n v="1391"/>
        <n v="2019"/>
        <n v="628"/>
        <n v="617"/>
        <n v="612"/>
        <n v="812"/>
        <n v="866"/>
        <n v="913"/>
        <n v="1034"/>
        <n v="640"/>
        <n v="933"/>
        <n v="946"/>
        <n v="1081"/>
        <n v="1154"/>
        <n v="1317"/>
        <n v="1259"/>
        <n v="1454"/>
        <n v="1563"/>
        <n v="1795"/>
        <n v="1847"/>
        <n v="2549"/>
        <n v="704"/>
        <n v="1025"/>
        <n v="1059"/>
        <n v="651"/>
        <n v="692"/>
        <n v="930"/>
        <n v="867"/>
        <n v="1012"/>
        <n v="1387"/>
        <n v="573"/>
        <n v="833"/>
        <n v="476"/>
        <n v="492"/>
        <n v="575"/>
        <n v="980"/>
        <n v="355"/>
        <n v="378"/>
        <n v="474"/>
        <n v="306"/>
        <n v="703"/>
        <n v="796"/>
        <n v="801"/>
        <n v="880"/>
        <n v="994"/>
        <n v="1376"/>
        <n v="895"/>
        <n v="999"/>
        <n v="1323"/>
        <n v="1483"/>
        <n v="1617"/>
        <n v="2405"/>
        <n v="2634"/>
        <n v="2900"/>
        <n v="3096"/>
        <n v="3780"/>
        <n v="4331"/>
        <n v="3920"/>
        <n v="808"/>
        <n v="1133"/>
        <n v="1335"/>
        <n v="1357"/>
        <n v="1677"/>
        <n v="2055"/>
        <n v="3379"/>
        <n v="3134"/>
        <n v="3513"/>
        <n v="3583"/>
        <n v="2457"/>
        <n v="2827"/>
        <n v="589"/>
        <n v="674"/>
        <n v="902"/>
        <n v="1502"/>
        <n v="2139"/>
        <n v="124"/>
        <n v="488"/>
        <n v="707"/>
        <n v="805"/>
        <n v="892"/>
        <n v="1038"/>
        <n v="1531"/>
        <n v="1312"/>
        <n v="820"/>
        <n v="1455"/>
        <n v="1465"/>
        <n v="2213"/>
        <n v="2001"/>
        <n v="1263"/>
        <n v="2029"/>
        <n v="1163"/>
        <n v="1316"/>
        <n v="1651"/>
        <n v="2263"/>
        <n v="1482"/>
        <n v="604"/>
        <n v="683"/>
        <n v="836"/>
        <n v="1128"/>
        <n v="2025"/>
        <n v="2359"/>
        <n v="1037"/>
        <n v="1056"/>
        <n v="1195"/>
        <n v="1110"/>
        <n v="1320"/>
        <n v="1725"/>
        <n v="2135"/>
        <n v="4345"/>
        <n v="4554"/>
        <n v="4556"/>
        <n v="4206"/>
        <n v="2944"/>
        <n v="936"/>
        <n v="1510"/>
        <n v="1912"/>
        <n v="2121"/>
        <n v="2756"/>
        <n v="2521"/>
        <n v="2394"/>
        <n v="371"/>
        <n v="817"/>
        <n v="1113"/>
        <n v="1258"/>
        <n v="916"/>
        <n v="1096"/>
        <n v="823"/>
        <n v="853"/>
        <n v="1137"/>
        <n v="1329"/>
      </sharedItems>
    </cacheField>
    <cacheField name="Rape_rate" numFmtId="0">
      <sharedItems containsSemiMixedTypes="0" containsString="0" containsNumber="1" minValue="0" maxValue="65.599999999999994"/>
    </cacheField>
    <cacheField name="Kidnapping_rate" numFmtId="0">
      <sharedItems containsSemiMixedTypes="0" containsString="0" containsNumber="1" minValue="0" maxValue="179.36507936507937"/>
    </cacheField>
    <cacheField name="dowry_rate" numFmtId="0">
      <sharedItems containsSemiMixedTypes="0" containsString="0" containsNumber="1" minValue="0" maxValue="54.761904761904759" count="1898">
        <n v="0.64308681672025725"/>
        <n v="0.80385852090032162"/>
        <n v="0.44212218649517687"/>
        <n v="0.56270096463022512"/>
        <n v="0.84405144694533762"/>
        <n v="0.88424437299035374"/>
        <n v="0.2009646302250804"/>
        <n v="0.522508038585209"/>
        <n v="0.72347266881028938"/>
        <n v="0.72966070777088654"/>
        <n v="0.2553812477198103"/>
        <n v="0.43779642466253194"/>
        <n v="0.19230769230769232"/>
        <n v="0.24725274725274726"/>
        <n v="0.10989010989010989"/>
        <n v="0.30219780219780223"/>
        <n v="0.32967032967032966"/>
        <n v="0.43956043956043955"/>
        <n v="0.38461538461538464"/>
        <n v="0.5494505494505495"/>
        <n v="0.88213673119333491"/>
        <n v="0.46557216368537119"/>
        <n v="0.56358735604018617"/>
        <n v="0.3737319807794981"/>
        <n v="0.42712226374799783"/>
        <n v="0.61398825413774694"/>
        <n v="0.58729311265349704"/>
        <n v="0.24025627335824878"/>
        <n v="0.48051254671649757"/>
        <n v="0.66737853710624662"/>
        <n v="0.69407367859049651"/>
        <n v="0.50720768820074746"/>
        <n v="0.98772023491724503"/>
        <n v="0.71873502635361763"/>
        <n v="0.93435553425970286"/>
        <n v="0.47915668423574509"/>
        <n v="0.24484799020608039"/>
        <n v="0.22444399102224036"/>
        <n v="0.26525198938992045"/>
        <n v="0.30605998775760052"/>
        <n v="0.51009997959600084"/>
        <n v="0.38767598449296065"/>
        <n v="0.46929198122832078"/>
        <n v="0.48969598041216078"/>
        <n v="0.38804811796662786"/>
        <n v="0.32984090027163371"/>
        <n v="0.15677491601343785"/>
        <n v="0.29115341545352746"/>
        <n v="0.49272116461366183"/>
        <n v="0.71668533034714443"/>
        <n v="0.35834266517357222"/>
        <n v="0.33594624860022398"/>
        <n v="0.62709966405375139"/>
        <n v="0.58230683090705493"/>
        <n v="2.2172452407614784"/>
        <n v="0.28641571194762683"/>
        <n v="0.61374795417348604"/>
        <n v="0.47054009819967263"/>
        <n v="0.62663185378590081"/>
        <n v="1.0966057441253265"/>
        <n v="0.75718015665796345"/>
        <n v="0.70496083550913846"/>
        <n v="1.0704960835509139"/>
        <n v="0.93994778067885121"/>
        <n v="1.1488250652741516"/>
        <n v="0.93837179812325644"/>
        <n v="0.58331219883337559"/>
        <n v="0.98909459802181077"/>
        <n v="1.7754868270332187"/>
        <n v="1.2886597938144329"/>
        <n v="1.5177548682703321"/>
        <n v="1.7468499427262314"/>
        <n v="1.4891179839633446"/>
        <n v="1.3459335624284077"/>
        <n v="1.3745704467353952"/>
        <n v="1.1454753722794959"/>
        <n v="1.1168384879725086"/>
        <n v="1.0593220338983051"/>
        <n v="1.2182203389830508"/>
        <n v="1.0328389830508475"/>
        <n v="0.65917022101589762"/>
        <n v="0.50407134548274524"/>
        <n v="0.69794493989918571"/>
        <n v="0.54284606436603333"/>
        <n v="1.0856921287320667"/>
        <n v="1.0081426909654905"/>
        <n v="0.71505184125849131"/>
        <n v="0.46478369681801934"/>
        <n v="0.53628888094386851"/>
        <n v="0.23877745940783188"/>
        <n v="0.33428844317096462"/>
        <n v="0.47755491881566375"/>
        <n v="0.31041069723018144"/>
        <n v="0.26265520534861508"/>
        <n v="0.2148997134670487"/>
        <n v="0.28653295128939826"/>
        <n v="0.52531041069723017"/>
        <n v="0.33207881337170686"/>
        <n v="0.35421740092982068"/>
        <n v="0.3099402258135931"/>
        <n v="0.36837631056956643"/>
        <n v="0.31170303202040239"/>
        <n v="0.17001983564749221"/>
        <n v="0.2550297534712383"/>
        <n v="0.19835647492207426"/>
        <n v="0.48172286766789457"/>
        <n v="0.53839614621705867"/>
        <n v="0.49346163335800641"/>
        <n v="0.37009622501850481"/>
        <n v="0.27140389834690354"/>
        <n v="0.39536853996046317"/>
        <n v="0.87545890991245423"/>
        <n v="0.53657158994634291"/>
        <n v="0.59305280994069476"/>
        <n v="0.480090369951991"/>
        <n v="0.93194012990680608"/>
        <n v="0.76249646992375042"/>
        <n v="0.98842134990115793"/>
        <n v="0.67777463993222264"/>
        <n v="0.96018073990398201"/>
        <n v="0.69084628670120896"/>
        <n v="0.66617320503330868"/>
        <n v="0.81421169504071056"/>
        <n v="0.97378277153558057"/>
        <n v="0.93632958801498134"/>
        <n v="1.6479400749063671"/>
        <n v="1.5355805243445693"/>
        <n v="1.0486891385767791"/>
        <n v="1.2359550561797754"/>
        <n v="1.8352059925093633"/>
        <n v="1.3108614232209739"/>
        <n v="1.0112359550561798"/>
        <n v="1.0861423220973783"/>
        <n v="0.85723705901747449"/>
        <n v="0.65941312232113425"/>
        <n v="0.82426640290141784"/>
        <n v="0.95443349753694595"/>
        <n v="1.1391625615763548"/>
        <n v="1.0160098522167489"/>
        <n v="1.0467980295566504"/>
        <n v="0.92364532019704437"/>
        <n v="1.2315270935960592"/>
        <n v="1.1083743842364533"/>
        <n v="0.98522167487684742"/>
        <n v="1.2623152709359606"/>
        <n v="1.0318142734307825"/>
        <n v="0.57323015190599025"/>
        <n v="0.7738607050730868"/>
        <n v="0.37467216185837393"/>
        <n v="0.4121393780442113"/>
        <n v="0.52454102660172341"/>
        <n v="0.22480329711502434"/>
        <n v="0.11240164855751217"/>
        <n v="0.23616734143049933"/>
        <n v="0.30364372469635625"/>
        <n v="0.26990553306342779"/>
        <n v="0.80988917306052854"/>
        <n v="0.72463768115942029"/>
        <n v="0.46888320545609546"/>
        <n v="0.68201193520886616"/>
        <n v="0.76726342710997442"/>
        <n v="1.0656436487638534"/>
        <n v="0.8951406649616368"/>
        <n v="1.0584084672677381"/>
        <n v="0.7448059584476675"/>
        <n v="0.66640533124264989"/>
        <n v="0.16345210853220007"/>
        <n v="0.42497548218372017"/>
        <n v="0.19614253023864009"/>
        <n v="0.2288329519450801"/>
        <n v="0.26152337365152012"/>
        <n v="0.45766590389016021"/>
        <n v="0.32381513099793935"/>
        <n v="0.4710038269060936"/>
        <n v="0.2355019134530468"/>
        <n v="1.034965034965035"/>
        <n v="1.4265734265734267"/>
        <n v="1.6783216783216783"/>
        <n v="1.5664335664335665"/>
        <n v="1.8181818181818181"/>
        <n v="1.8461538461538463"/>
        <n v="2.1818181818181817"/>
        <n v="1.7342657342657342"/>
        <n v="1.2459882952614687"/>
        <n v="1.1515952425901455"/>
        <n v="1.0760808004530866"/>
        <n v="0.2364066193853428"/>
        <n v="0.15760441292356187"/>
        <n v="0.27580772261623326"/>
        <n v="0.55161544523246653"/>
        <n v="0.3546099290780142"/>
        <n v="0.1182033096926714"/>
        <n v="0.4728132387706856"/>
        <n v="0.19700551615445233"/>
        <n v="0.29596744358120608"/>
        <n v="0.11098779134295227"/>
        <n v="0"/>
        <n v="7.8288100208768266E-2"/>
        <n v="2.6096033402922755E-2"/>
        <n v="5.2192066805845511E-2"/>
        <n v="0.26096033402922758"/>
        <n v="0.3653444676409186"/>
        <n v="0.33924843423799583"/>
        <n v="0.28705636743215029"/>
        <n v="0.27965509205313449"/>
        <n v="0.2563505010487066"/>
        <n v="0.18643672803542299"/>
        <n v="4.4464206313917301E-2"/>
        <n v="0.1778568252556692"/>
        <n v="0.26678523788350378"/>
        <n v="0.31124944419742112"/>
        <n v="0.22232103156958649"/>
        <n v="0.13339261894175189"/>
        <n v="0.35571365051133841"/>
        <n v="0.62249888839484224"/>
        <n v="0.21331058020477814"/>
        <n v="0.12798634812286688"/>
        <n v="0.42662116040955628"/>
        <n v="1.6019716574245224"/>
        <n v="1.3863216266173752"/>
        <n v="1.0782501540357363"/>
        <n v="1.3247073321010474"/>
        <n v="0.89340727048675295"/>
        <n v="1.2322858903265557"/>
        <n v="1.7252002464571781"/>
        <n v="1.1090573012939002"/>
        <n v="1.5095502156500307"/>
        <n v="0.58533579790511392"/>
        <n v="1.4802163393111301"/>
        <n v="0.82550526615428399"/>
        <n v="1.0247651579846284"/>
        <n v="0.39432176656151419"/>
        <n v="0.31545741324921134"/>
        <n v="0.55205047318611988"/>
        <n v="0.44689800210304942"/>
        <n v="0.60462670872765512"/>
        <n v="0.57833859095688755"/>
        <n v="0.65720294426919035"/>
        <n v="0.36803364879074657"/>
        <n v="0.68349106203995791"/>
        <n v="0.68580137160274324"/>
        <n v="0.48260096520193041"/>
        <n v="0.40640081280162565"/>
        <n v="0.5617977528089888"/>
        <n v="0.2808988764044944"/>
        <n v="0.52493438320209973"/>
        <n v="0.26246719160104987"/>
        <n v="0.71684587813620071"/>
        <n v="0.28673835125448033"/>
        <n v="0.43010752688172044"/>
        <n v="0.57347670250896066"/>
        <n v="1.0035842293906811"/>
        <n v="2.0788530465949822"/>
        <n v="0.86021505376344087"/>
        <n v="0.29515938606847697"/>
        <n v="1.0625737898465171"/>
        <n v="0.16313213703099511"/>
        <n v="0.48939641109298532"/>
        <n v="0.97879282218597063"/>
        <n v="3.2626427406199023"/>
        <n v="1.6313213703099512"/>
        <n v="1.4681892332789559"/>
        <n v="4.8939641109298533"/>
        <n v="1.8944519621109608"/>
        <n v="1.6238159675236807"/>
        <n v="2.5710419485791611"/>
        <n v="0.48442906574394468"/>
        <n v="0.20761245674740486"/>
        <n v="0.27681660899653981"/>
        <n v="0.34602076124567477"/>
        <n v="0.89965397923875434"/>
        <n v="1.591695501730104"/>
        <n v="1.0380622837370244"/>
        <n v="0.23028209556706963"/>
        <n v="1.0938399539435808"/>
        <n v="1.1842105263157896"/>
        <n v="0.52631578947368418"/>
        <n v="0.92105263157894746"/>
        <n v="0.26315789473684209"/>
        <n v="0.39473684210526316"/>
        <n v="0.21528525296017226"/>
        <n v="0.96878363832077508"/>
        <n v="0.32292787944025836"/>
        <n v="0.17482517482517484"/>
        <n v="0.69930069930069938"/>
        <n v="0.87412587412587417"/>
        <n v="0.7288629737609329"/>
        <n v="0.29154518950437314"/>
        <n v="0.14577259475218657"/>
        <n v="0.31928480204342274"/>
        <n v="0.2554278416347382"/>
        <n v="0.38314176245210729"/>
        <n v="0.57471264367816088"/>
        <n v="0.63856960408684549"/>
        <n v="0.44699872286079184"/>
        <n v="0.76628352490421459"/>
        <n v="1.277139208173691"/>
        <n v="1.0217113665389528"/>
        <n v="0.61570035915854293"/>
        <n v="0.6670087224217548"/>
        <n v="0.46177526936890717"/>
        <n v="0.25316455696202533"/>
        <n v="8.4388185654008435E-2"/>
        <n v="0.33755274261603374"/>
        <n v="0.50632911392405067"/>
        <n v="0.121654501216545"/>
        <n v="0.24330900243309"/>
        <n v="0.36496350364963503"/>
        <n v="0.48661800486618001"/>
        <n v="0.29761904761904762"/>
        <n v="0.69444444444444442"/>
        <n v="0.10570824524312895"/>
        <n v="0.95137420718816057"/>
        <n v="9.3720712277413312E-2"/>
        <n v="0.28116213683223995"/>
        <n v="0.52246603970741901"/>
        <n v="0.62695924764890276"/>
        <n v="0.41797283176593519"/>
        <n v="0.31347962382445138"/>
        <n v="0.94043887147335425"/>
        <n v="1.2539184952978055"/>
        <n v="1.0341261633919339"/>
        <n v="0.93071354705274045"/>
        <n v="1.5511892450879008"/>
        <n v="0.36832412523020258"/>
        <n v="0.18416206261510129"/>
        <n v="0.5524861878453039"/>
        <n v="1.4732965009208103"/>
        <n v="0.60698027314112291"/>
        <n v="0.91047040971168436"/>
        <n v="0.30349013657056145"/>
        <n v="0.20020020020020018"/>
        <n v="0.3003003003003003"/>
        <n v="0.10010010010010009"/>
        <n v="0.18315018315018314"/>
        <n v="9.1575091575091569E-2"/>
        <n v="0.1524390243902439"/>
        <n v="0.22865853658536586"/>
        <n v="0.76219512195121952"/>
        <n v="0.38109756097560976"/>
        <n v="0.39525691699604742"/>
        <n v="0.32938076416337286"/>
        <n v="0.19762845849802371"/>
        <n v="0.49200492004920043"/>
        <n v="0.24600246002460022"/>
        <n v="0.36900369003690031"/>
        <n v="0.12300123001230011"/>
        <n v="9.9206349206349201E-2"/>
        <n v="0.59523809523809523"/>
        <n v="0.49603174603174605"/>
        <n v="0.79365079365079361"/>
        <n v="0.8928571428571429"/>
        <n v="0.3968253968253968"/>
        <n v="1.2896825396825398"/>
        <n v="1.1904761904761905"/>
        <n v="0.99206349206349209"/>
        <n v="0.32546786004882022"/>
        <n v="0.89503661513425559"/>
        <n v="0.73230268510984542"/>
        <n v="0.35587188612099646"/>
        <n v="0.23724792408066431"/>
        <n v="1.66073546856465"/>
        <n v="0.11862396204033215"/>
        <n v="0.47449584816132861"/>
        <n v="0.11273957158962797"/>
        <n v="0.33821871476888393"/>
        <n v="0.56369785794813987"/>
        <n v="0.11248593925759279"/>
        <n v="0.44994375703037115"/>
        <n v="0.67491563554555678"/>
        <n v="0.33745781777277839"/>
        <n v="0.28790786948176583"/>
        <n v="0.12886597938144331"/>
        <n v="0.25773195876288663"/>
        <n v="0.38659793814432991"/>
        <n v="1.2886597938144331"/>
        <n v="0.51546391752577325"/>
        <n v="0.83594566353187039"/>
        <n v="4.3196544276457888E-2"/>
        <n v="0.30237580993520519"/>
        <n v="0.25917926565874733"/>
        <n v="8.6393088552915775E-2"/>
        <n v="0.3455723542116631"/>
        <n v="0.47516198704103674"/>
        <n v="0.38876889848812096"/>
        <n v="0.51835853131749465"/>
        <n v="0.64794816414686829"/>
        <n v="0.708215297450425"/>
        <n v="0.3541076487252125"/>
        <n v="0.81444759206798867"/>
        <n v="0.43541364296081281"/>
        <n v="0.29027576197387517"/>
        <n v="0.14513788098693758"/>
        <n v="0.87082728592162562"/>
        <n v="0.5181347150259068"/>
        <n v="0.38860103626943004"/>
        <n v="0.57034220532319391"/>
        <n v="0.38022813688212931"/>
        <n v="0.19011406844106465"/>
        <n v="0.28517110266159695"/>
        <n v="0.69504778453518679"/>
        <n v="0.43440486533449174"/>
        <n v="6.0060060060060066E-2"/>
        <n v="0.54054054054054057"/>
        <n v="0.1801801801801802"/>
        <n v="0.42042042042042044"/>
        <n v="0.48048048048048053"/>
        <n v="0.3603603603603604"/>
        <n v="0.66066066066066076"/>
        <n v="0.78078078078078084"/>
        <n v="0.62370062370062374"/>
        <n v="0.57172557172557181"/>
        <n v="0.77962577962577972"/>
        <n v="0.17391304347826086"/>
        <n v="8.6956521739130432E-2"/>
        <n v="0.86956521739130432"/>
        <n v="0.2608695652173913"/>
        <n v="1.3913043478260869"/>
        <n v="7.5301204819277115E-2"/>
        <n v="0.52710843373493976"/>
        <n v="1.639344262295082"/>
        <n v="1.2419274714356683"/>
        <n v="1.9870839542970691"/>
        <n v="1.4406358668653751"/>
        <n v="1.1425732737208147"/>
        <n v="1.7883755588673622"/>
        <n v="1.5896671634376554"/>
        <n v="1.8380526577247889"/>
        <n v="1.1922503725782414"/>
        <n v="1.1811023622047245"/>
        <n v="1.0629921259842521"/>
        <n v="1.1023622047244095"/>
        <n v="29.365079365079364"/>
        <n v="38.095238095238095"/>
        <n v="28.571428571428573"/>
        <n v="35.714285714285715"/>
        <n v="40.476190476190474"/>
        <n v="48.412698412698411"/>
        <n v="38.888888888888886"/>
        <n v="25.396825396825395"/>
        <n v="54.761904761904759"/>
        <n v="53.174603174603178"/>
        <n v="51.587301587301589"/>
        <n v="8.1632653061224492"/>
        <n v="14.285714285714286"/>
        <n v="16.326530612244898"/>
        <n v="18.367346938775512"/>
        <n v="2.0408163265306123"/>
        <n v="10.204081632653061"/>
        <n v="24.489795918367346"/>
        <n v="20.408163265306122"/>
        <n v="32.653061224489797"/>
        <n v="0.31217481789802293"/>
        <n v="0.10405827263267431"/>
        <n v="0.62434963579604585"/>
        <n v="1.0405827263267431"/>
        <n v="0.20811654526534862"/>
        <n v="0.52029136316337155"/>
        <n v="0.13698630136986301"/>
        <n v="0.27397260273972601"/>
        <n v="0.41095890410958907"/>
        <n v="1.095890410958904"/>
        <n v="0.35035035035035034"/>
        <n v="0.65065065065065064"/>
        <n v="0.90090090090090091"/>
        <n v="0.45045045045045046"/>
        <n v="1.1511511511511512"/>
        <n v="1.3013013013013013"/>
        <n v="0.95095095095095095"/>
        <n v="1.5015015015015014"/>
        <n v="1.0010010010010011"/>
        <n v="0.63813813813813813"/>
        <n v="0.42553191489361702"/>
        <n v="0.14144271570014144"/>
        <n v="0.42432814710042432"/>
        <n v="0.28288543140028288"/>
        <n v="0.5"/>
        <n v="0.125"/>
        <n v="0.42704626334519569"/>
        <n v="0.39145907473309605"/>
        <n v="0.46263345195729533"/>
        <n v="0.35587188612099641"/>
        <n v="0.49822064056939497"/>
        <n v="0.67615658362989317"/>
        <n v="0.28469750889679712"/>
        <n v="0.38875598086124402"/>
        <n v="0.47846889952153115"/>
        <n v="0.50837320574162681"/>
        <n v="2.4"/>
        <n v="3.2"/>
        <n v="1.6"/>
        <n v="0.68337129840546695"/>
        <n v="0.98709187547456345"/>
        <n v="0.22779043280182232"/>
        <n v="0.5315110098709187"/>
        <n v="0.91116173120728927"/>
        <n v="0.75930144267274113"/>
        <n v="1.0630220197418374"/>
        <n v="0.92592592592592593"/>
        <n v="0.67901234567901236"/>
        <n v="0.26917900403768508"/>
        <n v="0.13458950201884254"/>
        <n v="0.40376850605652759"/>
        <n v="0.11737089201877934"/>
        <n v="0.23474178403755869"/>
        <n v="0.35211267605633806"/>
        <n v="0.17094017094017094"/>
        <n v="0.85470085470085477"/>
        <n v="0.51282051282051289"/>
        <n v="0.34188034188034189"/>
        <n v="0.24301336573511542"/>
        <n v="0.12150668286755771"/>
        <n v="0.36452004860267312"/>
        <n v="0.15360983102918588"/>
        <n v="0.30721966205837176"/>
        <n v="0.61443932411674351"/>
        <n v="0.53404539385847793"/>
        <n v="0.26702269692923897"/>
        <n v="9.881422924901187E-2"/>
        <n v="0.8893280632411068"/>
        <n v="0.39525691699604748"/>
        <n v="0.49407114624505932"/>
        <n v="0.69169960474308301"/>
        <n v="0.98814229249011865"/>
        <n v="0.41425020712510358"/>
        <n v="0.33140016570008285"/>
        <n v="0.51194539249146753"/>
        <n v="0.17064846416382251"/>
        <n v="0.34129692832764502"/>
        <n v="0.68259385665529004"/>
        <n v="0.45523520485584218"/>
        <n v="0.75872534142640369"/>
        <n v="0.69767441860465118"/>
        <n v="0.23255813953488372"/>
        <n v="0.34883720930232559"/>
        <n v="0.93023255813953487"/>
        <n v="0.81395348837209303"/>
        <n v="0.1936108422071636"/>
        <n v="0.38722168441432719"/>
        <n v="0.77444336882865439"/>
        <n v="0.15797788309636651"/>
        <n v="0.31595576619273302"/>
        <n v="0.55292259083728279"/>
        <n v="0.7109004739336493"/>
        <n v="0.78988941548183256"/>
        <n v="0.73627844712182067"/>
        <n v="0.40160642570281124"/>
        <n v="0.33467202141900937"/>
        <n v="0.5303281405369572"/>
        <n v="0.66291017567119648"/>
        <n v="0.49718263175339739"/>
        <n v="0.33145508783559824"/>
        <n v="0.82863771958899568"/>
        <n v="0.36460059661915806"/>
        <n v="0.8617832283725555"/>
        <n v="0.23201856148491878"/>
        <n v="0.39370078740157477"/>
        <n v="0.22145669291338582"/>
        <n v="0.36909448818897639"/>
        <n v="0.23382696804364769"/>
        <n v="0.46765393608729539"/>
        <n v="1.0132501948558068"/>
        <n v="0.38971161340607952"/>
        <n v="0.62353858144972718"/>
        <n v="0.54559625876851126"/>
        <n v="0.70148090413094311"/>
        <n v="0.25204788909892883"/>
        <n v="0.1890359168241966"/>
        <n v="0.4410838059231254"/>
        <n v="5.0709939148073029E-2"/>
        <n v="0.10141987829614606"/>
        <n v="0.20283975659229211"/>
        <n v="0.30425963488843816"/>
        <n v="0.40567951318458423"/>
        <n v="0.1271186440677966"/>
        <n v="0.21186440677966101"/>
        <n v="0.61919504643962853"/>
        <n v="0.30959752321981426"/>
        <n v="0.15479876160990713"/>
        <n v="0.46439628482972134"/>
        <n v="0.92879256965944268"/>
        <n v="0.51546391752577314"/>
        <n v="0.6872852233676976"/>
        <n v="0.3436426116838488"/>
        <n v="0.75136612021857918"/>
        <n v="1.2978142076502732"/>
        <n v="1.0245901639344261"/>
        <n v="0.88797814207650272"/>
        <n v="0.81967213114754101"/>
        <n v="0.61475409836065575"/>
        <n v="1.0928961748633879"/>
        <n v="1.4344262295081966"/>
        <n v="0.68306010928961747"/>
        <n v="0.81919251023990636"/>
        <n v="0.40959625511995318"/>
        <n v="0.64365125804564072"/>
        <n v="0.55865921787709494"/>
        <n v="1.1173184357541899"/>
        <n v="0.70422535211267612"/>
        <n v="0.51150895140664965"/>
        <n v="0.63938618925831203"/>
        <n v="0.25575447570332482"/>
        <n v="1.0230179028132993"/>
        <n v="0.4504504504504504"/>
        <n v="0.67567567567567566"/>
        <n v="1.0135135135135134"/>
        <n v="1.1312217194570136"/>
        <n v="0.73529411764705888"/>
        <n v="1.0180995475113122"/>
        <n v="1.6402714932126696"/>
        <n v="1.5837104072398189"/>
        <n v="0.96153846153846156"/>
        <n v="0.84841628959276016"/>
        <n v="1.3574660633484164"/>
        <n v="0.93666369313113285"/>
        <n v="1.1150758251561106"/>
        <n v="1.2042818911685993"/>
        <n v="0.87382034253757435"/>
        <n v="0.90877315623907728"/>
        <n v="0.94372596994058022"/>
        <n v="1.0136315973435861"/>
        <n v="0.80391471513456836"/>
        <n v="0.97867878364208316"/>
        <n v="0.24466969591052079"/>
        <n v="0.41943376441803565"/>
        <n v="0.45438657811953864"/>
        <n v="0.38448095071653271"/>
        <n v="0.25926886180969666"/>
        <n v="0.31112263417163599"/>
        <n v="0.44075706507648432"/>
        <n v="0.6616674018526687"/>
        <n v="0.97044552271724738"/>
        <n v="1.05866784296427"/>
        <n v="0.92633436259373614"/>
        <n v="0.83811204234671366"/>
        <n v="0.35288928098808997"/>
        <n v="0.44111160123511245"/>
        <n v="0.39700044111160121"/>
        <n v="0.39826212889210716"/>
        <n v="0.61549601737871107"/>
        <n v="0.3620564808110065"/>
        <n v="0.9116809116809117"/>
        <n v="1.1965811965811965"/>
        <n v="1.2535612535612535"/>
        <n v="0.62678062678062674"/>
        <n v="0.68376068376068377"/>
        <n v="1.3675213675213675"/>
        <n v="1.0826210826210825"/>
        <n v="0.51282051282051277"/>
        <n v="0.96866096866096862"/>
        <n v="0.4797208896641954"/>
        <n v="0.78499781945050151"/>
        <n v="0.61055385957261232"/>
        <n v="0.84546735556599351"/>
        <n v="1.2682010333489901"/>
        <n v="0.46970408642555195"/>
        <n v="1.1272898074213247"/>
        <n v="0.79849694692343831"/>
        <n v="0.75152653828088312"/>
        <n v="0.65758572099577273"/>
        <n v="0.98637858149365898"/>
        <n v="0.8924377642085487"/>
        <n v="0.51120723554856473"/>
        <n v="0.7078254030672434"/>
        <n v="0.86511993708218637"/>
        <n v="0.14320785597381341"/>
        <n v="0.12274959083469721"/>
        <n v="6.1374795417348603E-2"/>
        <n v="0.20458265139116202"/>
        <n v="2.0458265139116201E-2"/>
        <n v="8.1833060556464804E-2"/>
        <n v="0.10229132569558101"/>
        <n v="0.24549918166939441"/>
        <n v="0.31342791158033656"/>
        <n v="0.18145826459914222"/>
        <n v="0.32992411745298583"/>
        <n v="0.7543103448275863"/>
        <n v="0.10775862068965518"/>
        <n v="8.6880973066898348E-2"/>
        <n v="0.14347202295552366"/>
        <n v="7.1736011477761832E-2"/>
        <n v="0.21520803443328551"/>
        <n v="5.3850296176628967E-2"/>
        <n v="4.7778308647873864E-2"/>
        <n v="7.2202166064981949E-2"/>
        <n v="0.1444043321299639"/>
        <n v="0.21660649819494585"/>
        <n v="0.10830324909747292"/>
        <n v="0.25270758122743681"/>
        <n v="3.6101083032490974E-2"/>
        <n v="3.4722222222222224E-2"/>
        <n v="0.22488755622188905"/>
        <n v="7.4962518740629688E-2"/>
        <n v="0.14992503748125938"/>
        <n v="0.29985007496251875"/>
        <n v="0.19203072491598658"/>
        <n v="4.8007681228996645E-2"/>
        <n v="9.6015362457993289E-2"/>
        <n v="0.10504201680672269"/>
        <n v="0.26260504201680673"/>
        <n v="5.2521008403361345E-2"/>
        <n v="4.6296296296296294E-2"/>
        <n v="0.44934640522875818"/>
        <n v="8.1699346405228759E-2"/>
        <n v="0.24509803921568626"/>
        <n v="0.53104575163398693"/>
        <n v="0.20424836601307189"/>
        <n v="0.12254901960784313"/>
        <n v="4.084967320261438E-2"/>
        <n v="3.6456434560699962E-2"/>
        <n v="0.12634238787113075"/>
        <n v="6.3171193935565376E-2"/>
        <n v="0.2526847757422615"/>
        <n v="0.18951358180669614"/>
        <n v="9.5602294455066919E-2"/>
        <n v="4.780114722753346E-2"/>
        <n v="0.27203482045701849"/>
        <n v="0.1088139281828074"/>
        <n v="5.4406964091403699E-2"/>
        <n v="0.1632208922742111"/>
        <n v="9.8765432098765427E-2"/>
        <n v="7.9872204472843447E-2"/>
        <n v="3.9936102236421724E-2"/>
        <n v="3.2041012495994871E-2"/>
        <n v="0.18621973929236499"/>
        <n v="0.16268980477223427"/>
        <n v="0.27114967462039041"/>
        <n v="0.21691973969631234"/>
        <n v="5.4229934924078085E-2"/>
        <n v="4.5167118337850046E-2"/>
        <n v="0.15094339622641509"/>
        <n v="0.30188679245283018"/>
        <n v="0.22641509433962265"/>
        <n v="7.5471698113207544E-2"/>
        <n v="0.37735849056603776"/>
        <n v="0.13253810470510272"/>
        <n v="0.19880715705765409"/>
        <n v="6.6269052352551358E-2"/>
        <n v="0.132013201320132"/>
        <n v="0.264026402640264"/>
        <n v="0.396039603960396"/>
        <n v="6.6006600660066E-2"/>
        <n v="4.8426150121065381E-2"/>
        <n v="1.0848126232741617"/>
        <n v="0.69033530571992108"/>
        <n v="0.8875739644970414"/>
        <n v="1.5779092702169624"/>
        <n v="1.3806706114398422"/>
        <n v="0.44326241134751776"/>
        <n v="1.0638297872340425"/>
        <n v="2.3157894736842106"/>
        <n v="2.4561403508771931"/>
        <n v="1.9649122807017543"/>
        <n v="1.3333333333333333"/>
        <n v="1.1929824561403508"/>
        <n v="0.98245614035087714"/>
        <n v="1.5438596491228069"/>
        <n v="1.1009174311926604"/>
        <n v="1.1620795107033639"/>
        <n v="1.2232415902140672"/>
        <n v="1.3919413919413919"/>
        <n v="1.0256410256410255"/>
        <n v="2.0512820512820511"/>
        <n v="1.3186813186813187"/>
        <n v="1.5384615384615383"/>
        <n v="1.2454212454212454"/>
        <n v="1.684981684981685"/>
        <n v="0.55248618784530379"/>
        <n v="0.44198895027624308"/>
        <n v="1.2154696132596685"/>
        <n v="2.1091811414392057"/>
        <n v="1.1166253101736971"/>
        <n v="0.37220843672456572"/>
        <n v="0.74441687344913143"/>
        <n v="0.6203473945409429"/>
        <n v="0.24813895781637715"/>
        <n v="0.49627791563275431"/>
        <n v="1.4888337468982629"/>
        <n v="0.743099787685775"/>
        <n v="0.42462845010615713"/>
        <n v="0.21231422505307856"/>
        <n v="2.0807833537331701"/>
        <n v="1.346389228886169"/>
        <n v="1.5911872705018359"/>
        <n v="2.5703794369645041"/>
        <n v="1.2239902080783354"/>
        <n v="2.4479804161566707"/>
        <n v="2.3255813953488373"/>
        <n v="2.9375764993880051"/>
        <n v="2.6927784577723379"/>
        <n v="1.6512549537648613"/>
        <n v="0.99075297225891679"/>
        <n v="1.1889035667107002"/>
        <n v="1.5614834092387768"/>
        <n v="1.8217306441119063"/>
        <n v="1.1060507482108004"/>
        <n v="0.78074170461938841"/>
        <n v="1.2361743656473652"/>
        <n v="0.45543266102797658"/>
        <n v="0.97592713077423554"/>
        <n v="0.84580351333767079"/>
        <n v="0.80275229357798161"/>
        <n v="0.68807339449541283"/>
        <n v="0.97477064220183474"/>
        <n v="2.2727272727272725"/>
        <n v="1.5909090909090908"/>
        <n v="1.9318181818181817"/>
        <n v="1.25"/>
        <n v="2.1590909090909087"/>
        <n v="1.4772727272727271"/>
        <n v="1.3636363636363635"/>
        <n v="1.2526096033402923"/>
        <n v="1.0438413361169103"/>
        <n v="2.2964509394572024"/>
        <n v="0.9243697478991596"/>
        <n v="0.84033613445378152"/>
        <n v="1.1764705882352942"/>
        <n v="1.4285714285714286"/>
        <n v="1.0924369747899159"/>
        <n v="1.0084033613445378"/>
        <n v="1.5126050420168067"/>
        <n v="1.1244377811094453"/>
        <n v="1.2743628185907048"/>
        <n v="0.67466266866566715"/>
        <n v="0.63424947145877375"/>
        <n v="0.84566596194503163"/>
        <n v="1.4799154334038054"/>
        <n v="1.3742071881606763"/>
        <n v="1.1627906976744184"/>
        <n v="0.74487895716945995"/>
        <n v="0.37243947858472998"/>
        <n v="1.4128728414442699"/>
        <n v="0.86342229199372056"/>
        <n v="1.0989010989010988"/>
        <n v="1.1773940345368916"/>
        <n v="1.0204081632653061"/>
        <n v="1.3343799058084773"/>
        <n v="1.6483516483516483"/>
        <n v="1.1960132890365447"/>
        <n v="1.5282392026578073"/>
        <n v="0.79734219269102991"/>
        <n v="1.2121212121212122"/>
        <n v="0.84848484848484851"/>
        <n v="1.4545454545454546"/>
        <n v="0.60606060606060608"/>
        <n v="1.5757575757575757"/>
        <n v="0.72538860103626945"/>
        <n v="1.1398963730569949"/>
        <n v="0.82901554404145072"/>
        <n v="0.98400984009840087"/>
        <n v="0.73800738007380062"/>
        <n v="1.230012300123001"/>
        <n v="1.7220172201722015"/>
        <n v="1.9680196801968017"/>
        <n v="0.86100861008610075"/>
        <n v="1.1930585683297179"/>
        <n v="1.0845986984815617"/>
        <n v="0.97613882863340562"/>
        <n v="0.88607594936708856"/>
        <n v="1.0126582278481011"/>
        <n v="1.6455696202531644"/>
        <n v="0.63291139240506322"/>
        <n v="0.64279155188246095"/>
        <n v="0.4591368227731864"/>
        <n v="0.91827364554637281"/>
        <n v="0.60313630880579017"/>
        <n v="1.0856453558504222"/>
        <n v="1.8094089264173705"/>
        <n v="1.4475271411338964"/>
        <n v="1.6887816646562124"/>
        <n v="1.2464046021093"/>
        <n v="1.1505273250239694"/>
        <n v="1.0683760683760684"/>
        <n v="0.42735042735042739"/>
        <n v="0.21367521367521369"/>
        <n v="0.35650623885918004"/>
        <n v="1.2477718360071302"/>
        <n v="0.71301247771836007"/>
        <n v="1.1375387797311272"/>
        <n v="1.344364012409514"/>
        <n v="0.41365046535677352"/>
        <n v="1.9648397104446742"/>
        <n v="0.91286307053941906"/>
        <n v="1.2448132780082988"/>
        <n v="1.1618257261410787"/>
        <n v="1.5686274509803921"/>
        <n v="1.8300653594771241"/>
        <n v="0.91503267973856206"/>
        <n v="1.0457516339869282"/>
        <n v="0.52287581699346408"/>
        <n v="1.6993464052287581"/>
        <n v="0.77777777777777779"/>
        <n v="1.4444444444444444"/>
        <n v="1.8085106382978722"/>
        <n v="1.5957446808510638"/>
        <n v="0.95744680851063824"/>
        <n v="2.3404255319148937"/>
        <n v="3.2978723404255317"/>
        <n v="1.9148936170212765"/>
        <n v="0.84825636192271447"/>
        <n v="1.1310084825636193"/>
        <n v="1.6022620169651274"/>
        <n v="1.0743061772605194"/>
        <n v="0.62667860340196957"/>
        <n v="0.80572963294538946"/>
        <n v="0.89525514771709935"/>
        <n v="0.35810205908683973"/>
        <n v="0.44762757385854968"/>
        <n v="0.53715308863025968"/>
        <n v="0.71620411817367946"/>
        <n v="1.2355212355212355"/>
        <n v="0.46332046332046334"/>
        <n v="0.38610038610038611"/>
        <n v="1.4073494917904614"/>
        <n v="1.5637216575449571"/>
        <n v="1.3291634089132136"/>
        <n v="1.2509773260359658"/>
        <n v="1.0946051602814699"/>
        <n v="2.0328381548084442"/>
        <n v="1.8764659890539486"/>
        <n v="1.5862068965517242"/>
        <n v="2.0689655172413794"/>
        <n v="1.8620689655172413"/>
        <n v="0.8637236084452975"/>
        <n v="0.38387715930902111"/>
        <n v="0.67178502879078694"/>
        <n v="0.76775431861804222"/>
        <n v="0.57581573896353166"/>
        <n v="1.0556621880998081"/>
        <n v="1.0708401976935749"/>
        <n v="0.57660626029654038"/>
        <n v="0.90609555189456337"/>
        <n v="0.29325513196480935"/>
        <n v="0.58651026392961869"/>
        <n v="0.43383947939262468"/>
        <n v="0.38535645472061653"/>
        <n v="0.19267822736030826"/>
        <n v="0.24213075060532688"/>
        <n v="0.52356020942408377"/>
        <n v="0.26178010471204188"/>
        <n v="0.22197558268590456"/>
        <n v="0.11098779134295228"/>
        <n v="0.27662517289073302"/>
        <n v="0.13831258644536651"/>
        <n v="0.65359477124183007"/>
        <n v="0.2178649237472767"/>
        <n v="0.39920159680638723"/>
        <n v="0.19960079840319361"/>
        <n v="0.5988023952095809"/>
        <n v="0.17241379310344829"/>
        <n v="0.2232142857142857"/>
        <n v="0.11848341232227488"/>
        <n v="0.36845983787767134"/>
        <n v="0.73691967575534267"/>
        <n v="0.2210759027266028"/>
        <n v="0.29476787030213708"/>
        <n v="0.58953574060427416"/>
        <n v="0.51584377302873985"/>
        <n v="0.32679738562091504"/>
        <n v="0.39215686274509803"/>
        <n v="0.58708414872798431"/>
        <n v="0.19569471624266144"/>
        <n v="1.3698630136986301"/>
        <n v="0.39138943248532287"/>
        <n v="0.81168831168831168"/>
        <n v="0.16233766233766234"/>
        <n v="1.680672268907563"/>
        <n v="0.45351473922902491"/>
        <n v="0.22675736961451246"/>
        <n v="0.6211180124223602"/>
        <n v="0.20703933747412007"/>
        <n v="0.41407867494824013"/>
        <n v="1.2422360248447204"/>
        <n v="0.1557632398753894"/>
        <n v="0.4357298474945534"/>
        <n v="0.8714596949891068"/>
        <n v="0.27100271002710025"/>
        <n v="0.72267389340560073"/>
        <n v="0.81300813008130079"/>
        <n v="1.084010840108401"/>
        <n v="0.63233965672990067"/>
        <n v="2.0776874435411021"/>
        <n v="1.5356820234869015"/>
        <n v="0.45167118337850043"/>
        <n v="0.54200542005420049"/>
        <n v="0.52990158970476908"/>
        <n v="0.60560181680545033"/>
        <n v="0.75700227100681294"/>
        <n v="2.1557719054242002"/>
        <n v="2.8511821974965228"/>
        <n v="2.7121001390820583"/>
        <n v="3.8942976356050067"/>
        <n v="3.0598052851182196"/>
        <n v="2.2253129346314324"/>
        <n v="1.905311778290993"/>
        <n v="1.789838337182448"/>
        <n v="2.4249422632794455"/>
        <n v="0.95087163232963556"/>
        <n v="1.9017432646592711"/>
        <n v="1.5847860538827259"/>
        <n v="2.5356576862123617"/>
        <n v="3.1695721077654517"/>
        <n v="2.2187004754358162"/>
        <n v="1.2678288431061808"/>
        <n v="2.3771790808240887"/>
        <n v="2.6941362916006342"/>
        <n v="2.2044088176352705"/>
        <n v="1.4028056112224447"/>
        <n v="3.0060120240480961"/>
        <n v="2.0040080160320639"/>
        <n v="2.6052104208416833"/>
        <n v="1.6032064128256511"/>
        <n v="2.2346368715083798"/>
        <n v="1.8156424581005586"/>
        <n v="0.83798882681564246"/>
        <n v="0.54794520547945202"/>
        <n v="0.64935064935064934"/>
        <n v="0.21645021645021645"/>
        <n v="0.9971509971509972"/>
        <n v="0.28490028490028491"/>
        <n v="0.56980056980056981"/>
        <n v="0.14245014245014245"/>
        <n v="0.1111111111111111"/>
        <n v="0.22222222222222221"/>
        <n v="0.32327586206896552"/>
        <n v="0.53879310344827591"/>
        <n v="0.96982758620689657"/>
        <n v="0.43103448275862072"/>
        <n v="0.52128583840139009"/>
        <n v="3.5252643948296125"/>
        <n v="4.1128084606345476"/>
        <n v="3.6427732079905994"/>
        <n v="5.4054054054054053"/>
        <n v="3.0552291421856639"/>
        <n v="3.7602820211515864"/>
        <n v="2.9377203290246769"/>
        <n v="3.3299697275479314"/>
        <n v="2.72452068617558"/>
        <n v="0.35056967572304998"/>
        <n v="0.26292725679228746"/>
        <n v="0.43821209465381245"/>
        <n v="0.61349693251533743"/>
        <n v="0.70113935144609996"/>
        <n v="8.7642418930762495E-2"/>
        <n v="0.96406660823838741"/>
        <n v="8.7873462214411238E-2"/>
        <n v="0.35149384885764495"/>
        <n v="0.61511423550087874"/>
        <n v="0.12828736369467608"/>
        <n v="0.44900577293136629"/>
        <n v="0.38486209108402825"/>
        <n v="0.19243104554201412"/>
        <n v="0.57729313662604231"/>
        <n v="0.64143681847338041"/>
        <n v="0.30902348578491967"/>
        <n v="0.37082818294190362"/>
        <n v="0.43263288009888751"/>
        <n v="0.44667783361250696"/>
        <n v="0.55834729201563371"/>
        <n v="0.61418202121719712"/>
        <n v="0.50251256281407031"/>
        <n v="0.27917364600781686"/>
        <n v="0.67001675041876041"/>
        <n v="0.30848329048843187"/>
        <n v="0.41131105398457585"/>
        <n v="0.71979434447300772"/>
        <n v="0.27586206896551724"/>
        <n v="0.18390804597701149"/>
        <n v="0.22988505747126436"/>
        <n v="0.32183908045977011"/>
        <n v="0.55172413793103448"/>
        <n v="0.41379310344827586"/>
        <n v="0.87356321839080464"/>
        <n v="0.36781609195402298"/>
        <n v="0.1558846453624318"/>
        <n v="0.42868277474668742"/>
        <n v="0.23228803716608595"/>
        <n v="0.40650406504065045"/>
        <n v="0.17421602787456447"/>
        <n v="0.52264808362369342"/>
        <n v="0.46457607433217191"/>
        <n v="0.63879210220673643"/>
        <n v="0.87108013937282236"/>
        <n v="0.81300813008130091"/>
        <n v="1.8018018018018016"/>
        <n v="0.28153153153153149"/>
        <n v="2.4390243902439024"/>
        <n v="1.8292682926829269"/>
        <n v="4.2682926829268295"/>
        <n v="4.8780487804878048"/>
        <n v="0.6097560975609756"/>
        <n v="1.2195121951219512"/>
        <n v="3.6585365853658538"/>
        <n v="0.72859744990892528"/>
        <n v="0.36429872495446264"/>
        <n v="0.18214936247723132"/>
        <n v="0.91074681238615662"/>
        <n v="1.2977649603460708"/>
        <n v="1.1535688536409519"/>
        <n v="0.72098053352559488"/>
        <n v="2.0187454938716658"/>
        <n v="1.3698630136986303"/>
        <n v="1.2256669069935113"/>
        <n v="1.6582552271088682"/>
        <n v="1.5861571737563087"/>
        <n v="0.6488824801730354"/>
        <n v="0.65104166666666674"/>
        <n v="0.84635416666666674"/>
        <n v="1.3020833333333335"/>
        <n v="0.28344671201814059"/>
        <n v="1.0770975056689343"/>
        <n v="0.7369614512471655"/>
        <n v="0.85034013605442171"/>
        <n v="0.62358276643990929"/>
        <n v="0.56689342403628118"/>
        <n v="0.66445182724252494"/>
        <n v="0.49833887043189373"/>
        <n v="1.0520487264673313"/>
        <n v="0.56796667928814848"/>
        <n v="0.45437334343051872"/>
        <n v="0.68156001514577813"/>
        <n v="0.71942446043165464"/>
        <n v="0.87088224157516092"/>
        <n v="0.90874668686103743"/>
        <n v="0.64369556985990151"/>
        <n v="0.39986671109630123"/>
        <n v="0.23325558147284237"/>
        <n v="0.86637787404198596"/>
        <n v="5.9880239520958084E-2"/>
        <n v="0.41916167664670662"/>
        <n v="0.29940119760479045"/>
        <n v="0.11976047904191617"/>
        <n v="0.3592814371257485"/>
        <n v="0.17964071856287425"/>
        <n v="0.53892215568862278"/>
        <n v="0.51840331778123383"/>
        <n v="5.1840331778123382E-2"/>
        <n v="0.15552099533437014"/>
        <n v="0.36518563603164944"/>
        <n v="0.24345709068776628"/>
        <n v="0.30432136335970783"/>
        <n v="0.426049908703591"/>
        <n v="0.18259281801582472"/>
        <n v="0.34227039361095263"/>
        <n v="0.2852253280091272"/>
        <n v="0.19797079930710221"/>
        <n v="0.37119524870081666"/>
        <n v="7.4239049740163335E-2"/>
        <n v="0.24746349913387777"/>
        <n v="0.70438036539731452"/>
        <n v="0.50627338762931984"/>
        <n v="0.2201188641866608"/>
        <n v="0.12269938650306748"/>
        <n v="0.24539877300613497"/>
        <n v="0.5521472392638036"/>
        <n v="0.36809815950920244"/>
        <n v="0.18404907975460122"/>
        <n v="6.1349693251533742E-2"/>
        <n v="0.42944785276073616"/>
        <n v="0.73619631901840488"/>
        <n v="0.71664829106945971"/>
        <n v="0.22050716648291069"/>
        <n v="0.53701572688914456"/>
        <n v="0.34522439585730724"/>
        <n v="0.4219409282700422"/>
        <n v="0.3835826620636747"/>
        <n v="0.46029919447640966"/>
        <n v="0.26850786344457228"/>
        <n v="3.8358266206367474E-2"/>
        <n v="0.19179133103183735"/>
        <n v="0.17313019390581719"/>
        <n v="0.13850415512465375"/>
        <n v="0.10387811634349031"/>
        <n v="0.34518467380048329"/>
        <n v="1.0700724887814981"/>
        <n v="1.2426648256817399"/>
        <n v="0.86296168450120814"/>
        <n v="0.96651708664135316"/>
        <n v="1.4497756299620297"/>
        <n v="1.7259233690024163"/>
        <n v="1.4842940973420782"/>
        <n v="1.1391094235415948"/>
        <n v="1.4252568776930725"/>
        <n v="0.72920119323831611"/>
        <n v="0.62976466688763666"/>
        <n v="9.2549745488199914E-2"/>
        <n v="0.46274872744099954"/>
        <n v="0.18509949097639983"/>
        <n v="0.32392410920869968"/>
        <n v="0.55529847292919943"/>
        <n v="0.83294770939379914"/>
        <n v="0.50902360018509951"/>
        <n v="0.74039796390559931"/>
        <n v="0.30947775628626689"/>
        <n v="0.19342359767891681"/>
        <n v="0.44014084507042256"/>
        <n v="0.26408450704225356"/>
        <n v="0.61619718309859162"/>
        <n v="8.8028169014084515E-2"/>
        <n v="0.17605633802816903"/>
        <n v="8.3333333333333329E-2"/>
        <n v="0.25"/>
        <n v="1.5681003584229392"/>
        <n v="0.76164874551971329"/>
        <n v="2.7329749103942653"/>
        <n v="0.80645161290322576"/>
        <n v="2.3745519713261647"/>
        <n v="0.58243727598566308"/>
        <n v="0.5376344086021505"/>
        <n v="0.40322580645161288"/>
        <n v="1.2096774193548387"/>
        <n v="1.5232974910394266"/>
        <n v="0.54137664346481051"/>
        <n v="1.0440835266821347"/>
        <n v="0.77339520494972935"/>
        <n v="9.6571704490584248E-2"/>
        <n v="0.14485755673587639"/>
        <n v="0.28971511347175277"/>
        <n v="0.24142926122646063"/>
        <n v="0.67600193143408982"/>
        <n v="0.43457267020762913"/>
        <n v="0.33800096571704491"/>
        <n v="0.18148820326678766"/>
        <n v="0.36297640653357532"/>
        <n v="0.35128805620608905"/>
        <n v="0.40983606557377056"/>
        <n v="0.117096018735363"/>
        <n v="5.8548009367681501E-2"/>
        <n v="0.58548009367681508"/>
        <n v="0.17564402810304452"/>
        <n v="0.19502681618722573"/>
        <n v="0.29254022428083859"/>
        <n v="0.2061855670103093"/>
        <n v="0.30927835051546393"/>
        <n v="0.10309278350515465"/>
        <n v="0.33305578684429643"/>
        <n v="0.49958368026644462"/>
        <n v="0.16652789342214822"/>
        <n v="8.3263946711074108E-2"/>
        <n v="0.41631973355537055"/>
        <n v="0.24979184013322231"/>
        <n v="7.5585789871504161E-2"/>
        <n v="0.2026342451874367"/>
        <n v="0.60790273556231011"/>
        <n v="0.10131712259371835"/>
        <n v="0.81053698074974678"/>
        <n v="0.30395136778115506"/>
        <n v="0.70921985815602839"/>
        <n v="0.50977060322854717"/>
        <n v="0.33984706881903143"/>
        <n v="0.13575889220743959"/>
        <n v="0.27151778441487917"/>
        <n v="0.21721422753190334"/>
        <n v="0.1629106706489275"/>
        <n v="0.10860711376595167"/>
        <n v="0.38012489818083084"/>
        <n v="0.54303556882975834"/>
        <n v="0.48873201194678256"/>
        <n v="0.29866956285636709"/>
        <n v="0.18912529550827425"/>
        <n v="2.3640661938534282E-2"/>
        <n v="4.7281323877068564E-2"/>
        <n v="0.30998140111593309"/>
        <n v="0.92994420334779915"/>
        <n v="1.4879107253564787"/>
        <n v="1.3019218846869189"/>
        <n v="1.1779293242405457"/>
        <n v="1.9218846869187849"/>
        <n v="1.6738995660260385"/>
        <n v="1.5499070055796653"/>
        <n v="2.4798512089274647"/>
        <n v="1.1740684022460439"/>
        <n v="1.8376722817764166"/>
        <n v="2.5523226135783563"/>
        <n v="1.8269230769230769"/>
        <n v="0.24038461538461536"/>
        <n v="1.4903846153846154"/>
        <n v="1.875"/>
        <n v="1.9230769230769229"/>
        <n v="3.125"/>
        <n v="3.1730769230769229"/>
        <n v="3.7019230769230766"/>
        <n v="0.72115384615384615"/>
        <n v="0.14423076923076922"/>
        <n v="0.16299918500407498"/>
        <n v="0.20833333333333331"/>
        <n v="0.10416666666666666"/>
        <n v="0.15046296296296297"/>
        <n v="0.19675925925925924"/>
        <n v="0.13888888888888887"/>
        <n v="0.1736111111111111"/>
        <n v="0.24305555555555555"/>
        <n v="0.14962060489473122"/>
        <n v="0.12824623276691249"/>
        <n v="0.22443090734209684"/>
        <n v="0.29498525073746312"/>
        <n v="0.27040314650934122"/>
        <n v="0.22123893805309736"/>
        <n v="0.41789577187807275"/>
        <n v="0.31956735496558508"/>
        <n v="0.34414945919370699"/>
        <n v="0.39331366764995085"/>
        <n v="0.32230339492909327"/>
        <n v="0.27932960893854747"/>
        <n v="0.17189514396218308"/>
        <n v="0.73018080667593876"/>
        <n v="0.83449235048678716"/>
        <n v="0.55632823365785811"/>
        <n v="0.59109874826147424"/>
        <n v="0.6606397774687065"/>
        <n v="0.27816411682892905"/>
        <n v="1.0431154381084839"/>
        <n v="2.364394993045897"/>
        <n v="0.86283844094019635"/>
        <n v="0.74382624218982452"/>
        <n v="0.89259149062778942"/>
        <n v="0.20024028834601523"/>
        <n v="0.22026431718061676"/>
        <n v="0.14016820184221065"/>
        <n v="0.30036043251902284"/>
        <n v="0.16019223067681218"/>
        <n v="0.18021625951141371"/>
        <n v="0.28033640368442131"/>
        <n v="0.16374652038644177"/>
        <n v="0.32749304077288355"/>
        <n v="0.26199443261830685"/>
        <n v="0.13449899125756556"/>
        <n v="0.20174848688634836"/>
        <n v="6.7249495628782782E-2"/>
        <n v="0.12062726176115804"/>
        <n v="0.24125452352231608"/>
        <n v="6.5445026178010471E-2"/>
        <n v="0.3272251308900524"/>
        <n v="0.45811518324607331"/>
        <n v="0.65445026178010479"/>
        <n v="0.98167539267015713"/>
        <n v="0.27233115468409586"/>
        <n v="0.16339869281045752"/>
        <n v="9.6778653394165637E-2"/>
        <n v="0.1244296972210701"/>
        <n v="0.13825521913452232"/>
        <n v="0.29033596018249691"/>
        <n v="0.31798700400940139"/>
        <n v="0.22120835061523572"/>
        <n v="0.26268491635559243"/>
        <n v="0.2545338848234171"/>
        <n v="0.22271714922048996"/>
        <n v="0.15908367801463569"/>
        <n v="0.46279814880740477"/>
        <n v="0.2847988608045568"/>
        <n v="0.24919900320398719"/>
        <n v="0.21359914560341758"/>
        <n v="0.3203987184051264"/>
        <n v="0.10679957280170879"/>
        <n v="0.1423994304022784"/>
        <n v="6.6577896138482029E-2"/>
        <n v="0.13315579227696406"/>
        <n v="0.72756669361358128"/>
        <n v="0.16168148746968472"/>
        <n v="8.084074373484236E-2"/>
        <n v="0.40420371867421184"/>
        <n v="0.32336297493936944"/>
        <n v="0.23059185242121447"/>
        <n v="7.6863950807071479E-2"/>
        <n v="0.98039215686274517"/>
        <n v="0.88235294117647067"/>
        <n v="0.49019607843137258"/>
        <n v="0.78431372549019618"/>
        <n v="0.19607843137254904"/>
        <n v="1.0025062656641603"/>
        <n v="0.50125313283208017"/>
        <n v="0.83542188805346695"/>
        <n v="0.48820179007323028"/>
        <n v="0.69161920260374288"/>
        <n v="0.44751830756712779"/>
        <n v="0.40683482506102525"/>
        <n v="0.24410089503661514"/>
        <n v="0.36615134255492271"/>
        <n v="0.28478437754271768"/>
        <n v="0.28860028860028863"/>
        <n v="0.4329004329004329"/>
        <n v="3.8461538461538458"/>
        <n v="4.4871794871794872"/>
        <n v="1.2820512820512819"/>
        <n v="3.2051282051282048"/>
        <n v="2.5641025641025639"/>
        <n v="0.64102564102564097"/>
        <n v="0.86602139582272042"/>
        <n v="0.71319409067753448"/>
        <n v="0.66225165562913912"/>
        <n v="0.35659704533876724"/>
        <n v="0.30565461029037189"/>
        <n v="0.61130922058074377"/>
        <n v="0.50942435048395318"/>
        <n v="0.45848191543555783"/>
        <n v="0.69637883008356549"/>
        <n v="0.7428040854224699"/>
        <n v="3.90625"/>
        <n v="1.5625"/>
        <n v="6.25"/>
        <n v="5.46875"/>
        <n v="2.34375"/>
        <n v="0.78125"/>
        <n v="0.59347181008902083"/>
        <n v="0.62644246620507749"/>
        <n v="0.42861852950873724"/>
        <n v="0.26376524892845371"/>
        <n v="0.16485328058028356"/>
        <n v="0.32970656116056712"/>
        <n v="0.46158918562479395"/>
        <n v="0.29673590504451042"/>
        <n v="0.51443269505573019"/>
        <n v="0.40011431837667905"/>
        <n v="0.42869391254644179"/>
        <n v="0.63091482649842268"/>
        <n v="0.88328075709779186"/>
        <n v="0.37854889589905366"/>
        <n v="0.56782334384858046"/>
        <n v="0.50473186119873814"/>
        <n v="0.25236593059936907"/>
        <n v="1.0725552050473186"/>
        <n v="0.82018927444794953"/>
        <n v="0.75709779179810732"/>
        <n v="0.68565400843881852"/>
        <n v="0.21097046413502107"/>
        <n v="0.58016877637130804"/>
        <n v="0.79491255961844198"/>
        <n v="0.95389507154213038"/>
        <n v="1.2718600953895072"/>
        <n v="1.7488076311605723"/>
        <n v="0.31796502384737679"/>
        <n v="1.4308426073131955"/>
        <n v="1.3138686131386863"/>
        <n v="1.0218978102189782"/>
        <n v="2.0437956204379564"/>
        <n v="0.54995417048579287"/>
        <n v="1.0540788267644363"/>
        <n v="0.77910174152153988"/>
        <n v="0.36663611365719523"/>
        <n v="0.50412465627864345"/>
        <n v="0.41246562786434465"/>
        <n v="0.87076076993583862"/>
        <n v="0.58072009291521487"/>
        <n v="0.50329074719318623"/>
        <n v="0.61943476577622925"/>
        <n v="1.4366855997327097"/>
        <n v="1.4032743067156699"/>
        <n v="1.0023387905111929"/>
        <n v="1.0357500835282325"/>
        <n v="1.2028065486134314"/>
        <n v="1.2696291346475108"/>
        <n v="1.1693952555963916"/>
        <n v="1.4425694066412629"/>
        <n v="1.2792596624931953"/>
        <n v="1.1431682090364725"/>
        <n v="0.70372976776917662"/>
        <n v="0.21111893033075299"/>
        <n v="0.4926108374384236"/>
        <n v="0.35186488388458831"/>
        <n v="0.28149190710767064"/>
        <n v="0.56298381421534127"/>
        <n v="0.333889816360601"/>
        <n v="0.22259321090706735"/>
        <n v="0.72342793544796891"/>
        <n v="0.29354207436399216"/>
        <n v="0.48923679060665359"/>
        <n v="0.78277886497064575"/>
        <n v="0.97847358121330719"/>
        <n v="0.88062622309197647"/>
        <n v="0.81766148814390838"/>
        <n v="0.57236304170073593"/>
        <n v="8.1766148814390843E-2"/>
        <n v="0.66157760814249367"/>
        <n v="0.40712468193384227"/>
        <n v="0.86513994910941483"/>
        <n v="0.45801526717557256"/>
        <n v="0.35623409669211198"/>
        <n v="0.71246819338422396"/>
        <n v="0.91603053435114512"/>
        <n v="1.0368663594470047"/>
        <n v="0.76804915514592942"/>
        <n v="0.80645161290322587"/>
        <n v="1.1423131841980008"/>
        <n v="1.2851023322227511"/>
        <n v="1.4278914802475011"/>
        <n v="0.76154212279866729"/>
        <n v="1.6658733936220846"/>
        <n v="1.5706806282722512"/>
        <n v="1.1381475667189953"/>
        <n v="1.2558869701726845"/>
        <n v="0.24826216484607744"/>
        <n v="0.19860973187686196"/>
        <n v="0.29791459781529295"/>
        <n v="0.54617676266137039"/>
        <n v="0.69513406156901691"/>
        <n v="0.44687189672293942"/>
        <n v="0.49652432969215488"/>
        <n v="0.6454816285998014"/>
        <n v="0.34756703078450846"/>
        <n v="0.14895729890764647"/>
        <n v="0.66417600664176002"/>
        <n v="0.41511000415110005"/>
        <n v="0.33208800332088001"/>
        <n v="0.77658303464755085"/>
        <n v="0.83632019115890088"/>
        <n v="1.3739545997610516"/>
        <n v="0.71684587813620082"/>
        <n v="0.95579450418160106"/>
        <n v="1.0752688172043012"/>
        <n v="0.65710872162485068"/>
        <n v="0.71912013536379016"/>
        <n v="0.67681895093062605"/>
        <n v="0.76142131979695427"/>
        <n v="0.20768431983385252"/>
        <n v="0.72689511941848384"/>
        <n v="0.41536863966770504"/>
        <n v="0.51921079958463134"/>
        <n v="0.3115264797507788"/>
        <n v="0.54005400540054005"/>
        <n v="0.45004500450045004"/>
        <n v="0.18001800180018002"/>
        <n v="0.45112781954887216"/>
        <n v="0.67669172932330823"/>
        <n v="0.60150375939849621"/>
        <n v="0.97744360902255634"/>
        <n v="0.71243523316062174"/>
        <n v="0.64766839378238339"/>
        <n v="0.41580041580041582"/>
        <n v="0.36382536382536385"/>
        <n v="0.51975051975051978"/>
        <n v="0.83160083160083165"/>
        <n v="1.1434511434511436"/>
        <n v="0.39215686274509809"/>
        <n v="0.60744115413819288"/>
        <n v="0.37965072133637057"/>
        <n v="1.3667425968109339"/>
        <n v="0.73439412484700128"/>
        <n v="1.1627906976744187"/>
        <n v="0.67319461444308448"/>
        <n v="2.1363173957273651"/>
        <n v="2.5432349949135298"/>
        <n v="1.2207527975584944"/>
        <n v="1.7293997965412005"/>
        <n v="1.3224821973550356"/>
        <n v="1.9328585961342828"/>
        <n v="3.2553407934893186"/>
        <n v="2.8484231943031535"/>
        <n v="1.5741507870753935"/>
        <n v="2.4855012427506211"/>
        <n v="3.3140016570008286"/>
        <n v="0.27075812274368233"/>
        <n v="0.36101083032490977"/>
        <n v="0.90252707581227432"/>
        <n v="0.45126353790613716"/>
        <n v="0.18050541516245489"/>
        <n v="0.99277978339350181"/>
        <n v="0.35997120230381568"/>
        <n v="0.43196544276457882"/>
        <n v="0.72666294019005029"/>
        <n v="1.0620458356623812"/>
        <n v="0.89435438792621569"/>
        <n v="1.1179429849077698"/>
        <n v="0.55897149245388489"/>
        <n v="0.61486864169927335"/>
        <n v="1.0061486864169926"/>
        <n v="0.9649568308786185"/>
        <n v="1.0665312341289994"/>
        <n v="1.015744032503809"/>
        <n v="1.3175230566534915"/>
        <n v="1.2516469038208169"/>
        <n v="1.1857707509881423"/>
        <n v="0.79051383399209485"/>
        <n v="0.65876152832674573"/>
        <n v="0.92226613965744397"/>
        <n v="1.1198945981554678"/>
        <n v="1.0540184453227932"/>
        <n v="0.67643742953776786"/>
        <n v="1.0710259301014657"/>
        <n v="0.84554678692220975"/>
        <n v="0.55227575699866693"/>
        <n v="0.60940773186059805"/>
        <n v="0.74271567320510379"/>
        <n v="0.76175966482574753"/>
        <n v="0.70462768996381642"/>
        <n v="0.95219958103218438"/>
        <n v="0.5903637402399543"/>
        <n v="0.64749571510188542"/>
        <n v="0.81889163968767853"/>
        <n v="0.86733054930934794"/>
        <n v="0.65852875040154191"/>
        <n v="0.46578862833279794"/>
        <n v="0.82815734989648027"/>
        <n v="0.69013112491373363"/>
        <n v="0.48309178743961351"/>
        <n v="0.55210489993098688"/>
        <n v="0.34506556245686681"/>
        <n v="0.96618357487922701"/>
        <n v="0.76544559868780759"/>
        <n v="0.82012028430836525"/>
        <n v="0.65609622744669216"/>
        <n v="0.67796610169491522"/>
        <n v="0.59322033898305082"/>
        <n v="0.93220338983050843"/>
        <n v="0.33898305084745761"/>
        <n v="0.50847457627118642"/>
        <n v="0.84745762711864403"/>
        <n v="0.99220411055988667"/>
        <n v="0.35435861091424525"/>
        <n v="0.78369905956112851"/>
        <n v="0.36572622779519331"/>
        <n v="0.73145245559038663"/>
        <n v="0.88819226750261226"/>
        <n v="1.1494252873563218"/>
        <n v="0.67920585161964475"/>
        <n v="0.98268600842302289"/>
        <n v="0.79550772110435186"/>
        <n v="0.5615348619560131"/>
        <n v="0.41565639071700727"/>
        <n v="0.58884655351576032"/>
        <n v="0.51957048839625908"/>
        <n v="0.5542085209560097"/>
        <n v="0.9352268791132663"/>
        <n v="0.90058884655351568"/>
        <n v="0.96986491167301692"/>
        <n v="0.83131278143401455"/>
        <n v="0.8136696501220505"/>
        <n v="0.86791429346352056"/>
        <n v="0.82644628099173556"/>
        <n v="1.2396694214876034"/>
        <n v="1.0743801652892562"/>
        <n v="0.90909090909090917"/>
        <n v="1.1570247933884299"/>
        <n v="1.5702479338842976"/>
        <n v="1.4876033057851241"/>
        <n v="0.99173553719008267"/>
        <n v="1.2345679012345678"/>
        <n v="1.0288065843621399"/>
        <n v="0.89163237311385457"/>
        <n v="1.0834926704907584"/>
        <n v="0.38240917782026768"/>
        <n v="0.57361376673040154"/>
        <n v="0.63734862970044615"/>
        <n v="0.31867431485022307"/>
        <n v="1.0197578075207139"/>
        <n v="0.95602294455066927"/>
        <n v="0.89228808158062467"/>
        <n v="0.70108349267049075"/>
        <n v="0.25493945188017847"/>
        <n v="0.51255766273705783"/>
        <n v="0.5638134290107637"/>
        <n v="0.30753459764223473"/>
        <n v="0.61538461538461542"/>
        <n v="0.70329670329670335"/>
        <n v="0.65934065934065933"/>
        <n v="0.52747252747252749"/>
        <n v="0.79120879120879117"/>
        <n v="0.26373626373626374"/>
        <n v="0.96703296703296704"/>
        <n v="0.42321644498186217"/>
        <n v="0.33252720677146314"/>
        <n v="0.60459492140266025"/>
        <n v="0.82417582417582425"/>
        <n v="0.76923076923076927"/>
        <n v="0.49450549450549453"/>
        <n v="0.27472527472527475"/>
        <n v="0.7142857142857143"/>
        <n v="0.36208031599736668"/>
        <n v="0.29624753127057274"/>
        <n v="0.5266622778143516"/>
        <n v="0.40526849037487339"/>
        <n v="0.17286084701815038"/>
        <n v="0.43215211754537597"/>
        <n v="0.77787381158167668"/>
        <n v="0.17905102954341987"/>
        <n v="1.1638316920322291"/>
        <n v="0.44910179640718567"/>
        <n v="0.37425149700598803"/>
        <n v="0.65559440559440563"/>
        <n v="0.43706293706293708"/>
        <n v="0.74300699300699302"/>
        <n v="0.52447552447552448"/>
        <n v="0.39335664335664339"/>
        <n v="0.83041958041958042"/>
        <n v="0.91783216783216792"/>
        <n v="0.97123645872245057"/>
        <n v="0.67239447142323494"/>
        <n v="0.48561822936122528"/>
        <n v="0.9400705052878966"/>
        <n v="0.35252643948296125"/>
        <n v="0.7050528789659225"/>
        <n v="0.4700352526439483"/>
        <n v="0.82256169212690955"/>
        <n v="0.58754406580493534"/>
        <n v="0.48262548262548266"/>
        <n v="0.77220077220077221"/>
        <n v="0.57755775577557755"/>
        <n v="8.2508250825082508E-2"/>
        <n v="0.41254125412541259"/>
        <n v="0.24752475247524755"/>
        <n v="0.4950495049504951"/>
        <n v="0.33003300330033003"/>
        <n v="0.36275695284159615"/>
        <n v="0.4836759371221282"/>
        <n v="0.20153164046755342"/>
        <n v="0.5642885933091496"/>
        <n v="0.4433696090286175"/>
        <n v="0.2821442966545748"/>
        <n v="0.40306328093510685"/>
        <n v="0.45632333767926991"/>
        <n v="0.29335071707953064"/>
        <n v="0.32594524119947849"/>
        <n v="0.25744347436758452"/>
        <n v="0.32460264159391089"/>
        <n v="0.26863666890530558"/>
        <n v="0.61562569957465862"/>
        <n v="0.79471681217819568"/>
        <n v="0.82829639579135883"/>
        <n v="0.59323931049921641"/>
        <n v="0.74994403402731136"/>
        <n v="0.60443250503693757"/>
        <n v="0.88"/>
        <n v="1.03"/>
        <n v="0.62"/>
        <n v="0.69494715506008409"/>
        <n v="0.76733748371217614"/>
        <n v="0.68046908932966566"/>
        <n v="0.62255682640799193"/>
        <n v="0.92659620674677867"/>
        <n v="0.9845084696684524"/>
        <n v="0.97003040393803397"/>
        <n v="0.91211814101636035"/>
        <n v="0.52683165890713057"/>
        <n v="0.55133545699583431"/>
        <n v="0.60034305317324177"/>
        <n v="0.17761989342806395"/>
        <n v="0.35523978685612789"/>
        <n v="0.71047957371225579"/>
        <n v="1.2433392539964476"/>
        <n v="2.3090586145648313"/>
        <n v="1.9538188277087034"/>
        <n v="1.5985790408525755"/>
        <n v="3.0195381882770871"/>
        <n v="3.374777975133215"/>
        <n v="1.7761989342806395"/>
        <n v="2.6642984014209592"/>
        <n v="0.13266998341625208"/>
        <n v="3.316749585406302E-2"/>
        <n v="0.43117744610281927"/>
        <n v="0.29850746268656719"/>
        <n v="0.16583747927031509"/>
        <n v="0.59701492537313439"/>
        <n v="0.86235489220563855"/>
        <n v="0.82918739635157546"/>
        <n v="0.71387778412335801"/>
        <n v="0.65676756139348935"/>
        <n v="0.34266133637921187"/>
        <n v="0.24203307785397338"/>
        <n v="0.20169423154497781"/>
        <n v="0.44372730939895122"/>
        <n v="0.3227107704719645"/>
        <n v="0.68576038725292454"/>
        <n v="0.52440500201694229"/>
        <n v="0.48406615570794675"/>
        <n v="0.88683930471798511"/>
        <n v="0.99326002128414326"/>
        <n v="0.70947144377438809"/>
        <n v="0.26613439787092485"/>
        <n v="0.93147039254823694"/>
        <n v="0.53226879574184971"/>
        <n v="1.3306719893546242"/>
        <n v="0.73186959414504327"/>
        <n v="0.66533599467731208"/>
        <n v="0.46573519627411847"/>
        <n v="1.264138389886893"/>
        <n v="0.65632458233890212"/>
        <n v="1.0739856801909307"/>
        <n v="1.909307875894988"/>
        <n v="0.12430080795525171"/>
        <n v="6.2150403977625855E-2"/>
        <n v="0.18645121193287756"/>
        <n v="0.49720323182100684"/>
        <n v="0.31075201988812928"/>
        <n v="0.21656740660530591"/>
        <n v="0.10828370330265295"/>
        <n v="0.19833399444664815"/>
        <n v="9.9166997223324074E-2"/>
        <n v="0.2776675922253074"/>
        <n v="0.45616818722729074"/>
        <n v="0.15866719555731851"/>
        <n v="0.31733439111463702"/>
        <n v="0.33716779055930185"/>
        <n v="0.49583498611662036"/>
        <n v="0.23800079333597779"/>
        <n v="0.38050371444102193"/>
        <n v="0.57981518391012865"/>
        <n v="0.34426526544663888"/>
        <n v="0.30423589983618071"/>
        <n v="0.32763866136204073"/>
        <n v="0.39784694593962089"/>
        <n v="0.46805523051720105"/>
        <n v="0.42124970746548096"/>
        <n v="0.65527732272408146"/>
        <n v="0.77229113035338171"/>
        <n v="0.51486075356892114"/>
        <n v="0.72548560730166167"/>
        <n v="0.57731958762886593"/>
        <n v="0.65979381443298968"/>
        <n v="5.8806233460746843E-2"/>
        <n v="8.8209350191120264E-2"/>
        <n v="0.11761246692149369"/>
        <n v="0.23522493384298737"/>
        <n v="0.44104675095560131"/>
        <n v="0.17641870038224053"/>
        <n v="0.41164363422522787"/>
        <n v="0.52925610114672161"/>
        <n v="0.32343428403410762"/>
        <n v="0.35283740076448106"/>
        <n v="0.33565711334882525"/>
        <n v="0.43893622514846375"/>
        <n v="0.30983733539891561"/>
        <n v="0.13120489831620383"/>
        <n v="8.7469932210802542E-2"/>
        <n v="0.34987972884321017"/>
        <n v="0.21867483052700637"/>
        <n v="0.17493986442160508"/>
        <n v="0.26240979663240765"/>
        <n v="0.24460751612185902"/>
        <n v="0.42250389148321105"/>
        <n v="0.33355570380253502"/>
        <n v="0.1519756838905775"/>
        <n v="0.12158054711246201"/>
        <n v="9.1185410334346503E-2"/>
        <n v="0.33434650455927051"/>
        <n v="0.36474164133738601"/>
        <n v="0.303951367781155"/>
        <n v="0.18237082066869301"/>
        <n v="0.35096515417397844"/>
        <n v="0.17548257708698922"/>
        <n v="0.20453383330492586"/>
        <n v="0.13635588886995056"/>
        <n v="0.28975626384864495"/>
        <n v="0.54542355547980226"/>
        <n v="0.59655701380603376"/>
        <n v="0.51133458326231462"/>
        <n v="0.57951252769728989"/>
        <n v="0.86926879154593484"/>
        <n v="0.76700187489347194"/>
        <n v="0.68975225225225223"/>
        <n v="0.5489864864864864"/>
        <n v="0.49268018018018012"/>
        <n v="0.21715526601520088"/>
        <n v="0.28230184581976114"/>
        <n v="0.49945711183496205"/>
        <n v="0.65146579804560267"/>
        <n v="1.0423452768729642"/>
        <n v="0.93376764386536382"/>
        <n v="0.91205211726384372"/>
        <n v="0.99891422366992411"/>
        <n v="0.95548317046688391"/>
        <n v="1.4115092290988058"/>
        <n v="1.2577399380804954"/>
        <n v="0.8900928792569659"/>
        <n v="1.335139318885449"/>
        <n v="0.55844405931061047"/>
        <n v="0.42364721740804928"/>
        <n v="0.34662045060658581"/>
        <n v="0.30810706720585401"/>
        <n v="0.40439052570768341"/>
        <n v="0.48141729250914694"/>
        <n v="0.59695744271134221"/>
        <n v="0.38513383400731754"/>
        <n v="0.45662100456621002"/>
        <n v="0.54118044985624891"/>
        <n v="0.52426856079824113"/>
        <n v="0.65655422232284355"/>
        <n v="0.88295223002037582"/>
        <n v="0.83767262848086932"/>
        <n v="0.81503282771111607"/>
        <n v="0.76975322617160968"/>
        <n v="0.61127462078333705"/>
        <n v="0.54335521847407742"/>
        <n v="0.6339144215530903"/>
        <n v="0.90559203079012907"/>
        <n v="0.43171114599686028"/>
        <n v="0.60832025117739408"/>
        <n v="0.47095761381475665"/>
        <n v="0.16380016380016379"/>
        <n v="0.40950040950040945"/>
        <n v="0.57330057330057327"/>
        <n v="0.36855036855036855"/>
        <n v="0.69615069615069614"/>
        <n v="0.20475020475020472"/>
        <n v="0.49140049140049136"/>
        <n v="0.73710073710073709"/>
        <n v="0.9009009009009008"/>
        <n v="0.63185899567675419"/>
        <n v="0.29930162953109413"/>
        <n v="0.16627868307283006"/>
      </sharedItems>
    </cacheField>
    <cacheField name="molestation_rate" numFmtId="0">
      <sharedItems containsSemiMixedTypes="0" containsString="0" containsNumber="1" minValue="0" maxValue="114.28571428571429" count="2839">
        <n v="5.9887459807073959"/>
        <n v="6.9935691318327979"/>
        <n v="5.667202572347267"/>
        <n v="5.4260450160771709"/>
        <n v="5.787781350482315"/>
        <n v="7.4356913183279749"/>
        <n v="6.270096463022508"/>
        <n v="7.717041800643087"/>
        <n v="5.3456591639871389"/>
        <n v="4.0860999635169648"/>
        <n v="3.2834731849689893"/>
        <n v="7.1871579715432325"/>
        <n v="3.2417582417582418"/>
        <n v="4.9175824175824179"/>
        <n v="6.1538461538461542"/>
        <n v="5.384615384615385"/>
        <n v="4.7527472527472527"/>
        <n v="5.1373626373626378"/>
        <n v="4.8351648351648358"/>
        <n v="3.6538461538461542"/>
        <n v="4.313186813186813"/>
        <n v="3.6263736263736264"/>
        <n v="3.8225925018377844"/>
        <n v="4.7782406272972304"/>
        <n v="8.257779955893163"/>
        <n v="2.9898558462359848"/>
        <n v="3.3635878270154831"/>
        <n v="3.2301121195942337"/>
        <n v="3.0966364121729844"/>
        <n v="2.429257875066738"/>
        <n v="3.2835024025627333"/>
        <n v="3.1500266951414844"/>
        <n v="2.776294714361986"/>
        <n v="3.2034169781099839"/>
        <n v="4.6449546182594768"/>
        <n v="3.9290848107331096"/>
        <n v="2.659319597508385"/>
        <n v="2.2240359110385635"/>
        <n v="2.2036319118547234"/>
        <n v="3.060599877576005"/>
        <n v="2.2852479085900836"/>
        <n v="2.0812079167516835"/>
        <n v="3.529891858804326"/>
        <n v="3.2442358702305651"/>
        <n v="3.9583758416649664"/>
        <n v="3.9991838400326465"/>
        <n v="4.8969598041216083"/>
        <n v="4.2685292976329068"/>
        <n v="5.7625145518044238"/>
        <n v="8.1296080714008543"/>
        <n v="3.1131019036954086"/>
        <n v="4.1657334826427777"/>
        <n v="5.1063829787234045"/>
        <n v="3.7178051511758121"/>
        <n v="6.2933930571108627"/>
        <n v="6.5397536394176932"/>
        <n v="6.8533034714445691"/>
        <n v="7.6147816349384101"/>
        <n v="22.172452407614781"/>
        <n v="6.3216039279869065"/>
        <n v="6.8739770867430439"/>
        <n v="8.5924713584288046"/>
        <n v="3.0809399477806791"/>
        <n v="3.6031331592689297"/>
        <n v="4.3080939947780683"/>
        <n v="3.7597911227154048"/>
        <n v="3.1070496083550916"/>
        <n v="4.9347258485639687"/>
        <n v="5.6396866840731077"/>
        <n v="6.0313315926892956"/>
        <n v="7.7023498694516981"/>
        <n v="4.4647519582245438"/>
        <n v="3.9817397920365205"/>
        <n v="3.6774029926451939"/>
        <n v="5.7063149885873701"/>
        <n v="11.855670103092782"/>
        <n v="10.223367697594501"/>
        <n v="10.366552119129437"/>
        <n v="10.595647193585338"/>
        <n v="9.3928980526918675"/>
        <n v="10.624284077892325"/>
        <n v="9.0206185567010309"/>
        <n v="8.8774341351660944"/>
        <n v="8.3619702176403194"/>
        <n v="6.7869415807560136"/>
        <n v="6.7002118644067803"/>
        <n v="5.9322033898305087"/>
        <n v="9.375"/>
        <n v="6.9794493989918571"/>
        <n v="7.4059713067080262"/>
        <n v="6.2815044590926714"/>
        <n v="6.8243505234587047"/>
        <n v="5.8162078324932143"/>
        <n v="6.6304769290422643"/>
        <n v="8.2590151221403652"/>
        <n v="7.9488173710740604"/>
        <n v="5.69988367584335"/>
        <n v="8.6878798712906686"/>
        <n v="8.3303539506614239"/>
        <n v="9.0811583839828387"/>
        <n v="4.9665711556829031"/>
        <n v="5.0382043935052527"/>
        <n v="4.4412607449856729"/>
        <n v="4.3457497612225406"/>
        <n v="4.9904489016236866"/>
        <n v="4.0114613180515759"/>
        <n v="3.8443170964660935"/>
        <n v="6.0649474689589296"/>
        <n v="7.0916905444126073"/>
        <n v="7.1633237822349569"/>
        <n v="7.7042284702235992"/>
        <n v="7.5492583573168028"/>
        <n v="8.567633384990037"/>
        <n v="3.995466137716067"/>
        <n v="4.7038821195806175"/>
        <n v="6.5457636724284498"/>
        <n v="6.8574667044488526"/>
        <n v="6.2623972796826299"/>
        <n v="9.6627939926324746"/>
        <n v="9.2660810427883256"/>
        <n v="11.873051856049873"/>
        <n v="11.27798243128365"/>
        <n v="9.8328138282799671"/>
        <n v="8.3888477670861086"/>
        <n v="8.1667900320750064"/>
        <n v="9.2277325437947191"/>
        <n v="4.9703473595029655"/>
        <n v="5.70460321942954"/>
        <n v="5.0550691894944935"/>
        <n v="4.6314600395368544"/>
        <n v="3.9536853996046317"/>
        <n v="5.6763626094323643"/>
        <n v="3.7277605196272243"/>
        <n v="4.574978819542503"/>
        <n v="6.0717311493928277"/>
        <n v="4.9138661395086141"/>
        <n v="3.9970392301998516"/>
        <n v="3.7996545768566494"/>
        <n v="5.4034048852701702"/>
        <n v="3.7453183520599254"/>
        <n v="3.8576779026217229"/>
        <n v="4.7940074906367043"/>
        <n v="3.2209737827715355"/>
        <n v="3.2958801498127341"/>
        <n v="4.0074906367041203"/>
        <n v="4.3071161048689142"/>
        <n v="4.2696629213483144"/>
        <n v="4.4194756554307117"/>
        <n v="3.989449390042862"/>
        <n v="3.6927134849983516"/>
        <n v="5.5720408836135844"/>
        <n v="5.7881773399014786"/>
        <n v="7.1428571428571432"/>
        <n v="7.6662561576354689"/>
        <n v="6.1576354679802963"/>
        <n v="6.8657635467980302"/>
        <n v="7.5738916256157642"/>
        <n v="7.1736453201970454"/>
        <n v="7.4815270935960596"/>
        <n v="7.820197044334976"/>
        <n v="6.0036945812807891"/>
        <n v="6.5634852393235885"/>
        <n v="7.0507308684436802"/>
        <n v="10.518773287474922"/>
        <n v="7.75571375046834"/>
        <n v="7.7182465342825024"/>
        <n v="7.6433121019108272"/>
        <n v="6.4818284001498689"/>
        <n v="7.6807793180966648"/>
        <n v="7.1937055076807788"/>
        <n v="7.6058448857249905"/>
        <n v="6.8939677781940798"/>
        <n v="10.753091045335331"/>
        <n v="6.5942300487073808"/>
        <n v="5.6005398110661266"/>
        <n v="7.0850202429149798"/>
        <n v="8.8731443994601893"/>
        <n v="2.3444160272804773"/>
        <n v="3.0264279624893433"/>
        <n v="2.600170502983802"/>
        <n v="3.1543052003410059"/>
        <n v="3.7510656436487637"/>
        <n v="4.901960784313725"/>
        <n v="2.9838022165387894"/>
        <n v="3.3674339300937763"/>
        <n v="4.859335038363171"/>
        <n v="3.8416307330458643"/>
        <n v="3.9200313602508818"/>
        <n v="5.5664445315562521"/>
        <n v="4.5766590389016022"/>
        <n v="5.099705786204642"/>
        <n v="4.3478260869565215"/>
        <n v="4.2497548218372021"/>
        <n v="5.5246812683883624"/>
        <n v="6.5380843412880028"/>
        <n v="5.5900621118012426"/>
        <n v="6.2765609676364829"/>
        <n v="6.4400130761686825"/>
        <n v="8.2706766917293226"/>
        <n v="7.1533706211362968"/>
        <n v="6.2702384456873714"/>
        <n v="8.7724462761259936"/>
        <n v="3.1608391608391608"/>
        <n v="4"/>
        <n v="4.6713286713286717"/>
        <n v="4.3356643356643358"/>
        <n v="4.5874125874125875"/>
        <n v="5.0909090909090908"/>
        <n v="4.4195804195804191"/>
        <n v="4.7272727272727275"/>
        <n v="6.06993006993007"/>
        <n v="5.4825174825174825"/>
        <n v="3.9267509911270531"/>
        <n v="4.5497451387577872"/>
        <n v="7.9101378138569007"/>
        <n v="1.4972419227738378"/>
        <n v="2.3640661938534282"/>
        <n v="2.2852639873916472"/>
        <n v="2.0094562647754137"/>
        <n v="2.7580772261623325"/>
        <n v="3.9007092198581561"/>
        <n v="3.6249014972419231"/>
        <n v="2.6398739164696612"/>
        <n v="3.6643026004728134"/>
        <n v="3.3666296707362187"/>
        <n v="4.2915279319274875"/>
        <n v="7.6581576026637066"/>
        <n v="0.86116910229645094"/>
        <n v="0.7306889352818372"/>
        <n v="0.28705636743215029"/>
        <n v="0.62630480167014613"/>
        <n v="1.1743215031315239"/>
        <n v="1.6179540709812108"/>
        <n v="2.6096033402922756"/>
        <n v="2.2703549060542798"/>
        <n v="2.479123173277662"/>
        <n v="1.5396659707724425"/>
        <n v="0.72244232113726414"/>
        <n v="0.53600559310184115"/>
        <n v="3.4723840596597531"/>
        <n v="1.7785682525566919"/>
        <n v="1.6896398399288575"/>
        <n v="1.5117830146731881"/>
        <n v="2.3566029346376167"/>
        <n v="1.8230324588706093"/>
        <n v="3.0680302356602938"/>
        <n v="4.0017785682525568"/>
        <n v="3.9128501556247222"/>
        <n v="4.5798132503334816"/>
        <n v="4.4908848377056474"/>
        <n v="3.3703071672354947"/>
        <n v="4.0955631399317403"/>
        <n v="7.0392491467576788"/>
        <n v="7.4245224892174981"/>
        <n v="6.5311152187307453"/>
        <n v="6.839186691312384"/>
        <n v="7.0240295748613679"/>
        <n v="6.9624152803450396"/>
        <n v="7.0856438693776953"/>
        <n v="8.5951940850277264"/>
        <n v="6.8699938385705481"/>
        <n v="7.208872458410351"/>
        <n v="4.5594577942082566"/>
        <n v="6.6894392257329915"/>
        <n v="5.3515513805863932"/>
        <n v="9.4790777113578137"/>
        <n v="6.4668769716088326"/>
        <n v="5.8622502628811777"/>
        <n v="10.042060988433228"/>
        <n v="7.9127234490010521"/>
        <n v="6.0988433228180865"/>
        <n v="9.3059936908517358"/>
        <n v="8.1230283911671926"/>
        <n v="9.6740273396424818"/>
        <n v="10.094637223974763"/>
        <n v="10.515247108307046"/>
        <n v="9.2456184912369839"/>
        <n v="7.5184150368300742"/>
        <n v="8.6868173736347476"/>
        <n v="5.3370786516853927"/>
        <n v="4.7752808988764048"/>
        <n v="2.5280898876404496"/>
        <n v="1.6853932584269662"/>
        <n v="3.089887640449438"/>
        <n v="3.9325842696629212"/>
        <n v="6.7415730337078648"/>
        <n v="8.4269662921348321"/>
        <n v="8.7078651685393265"/>
        <n v="3.9370078740157481"/>
        <n v="4.4619422572178475"/>
        <n v="11.811023622047244"/>
        <n v="8"/>
        <n v="2"/>
        <n v="0"/>
        <n v="10"/>
        <n v="18"/>
        <n v="1.8518518518518516"/>
        <n v="3.7037037037037033"/>
        <n v="8.7719298245614041"/>
        <n v="10.526315789473685"/>
        <n v="17.543859649122808"/>
        <n v="7.0175438596491233"/>
        <n v="3.5087719298245617"/>
        <n v="1.7543859649122808"/>
        <n v="3.8461538461538458"/>
        <n v="1.2820512820512819"/>
        <n v="7.6923076923076916"/>
        <n v="6.4"/>
        <n v="5.6"/>
        <n v="2.4"/>
        <n v="3.2"/>
        <n v="0.8"/>
        <n v="1.3698630136986301"/>
        <n v="7.5342465753424657"/>
        <n v="6.8493150684931505"/>
        <n v="4.918032786885246"/>
        <n v="7.3770491803278686"/>
        <n v="5.7377049180327866"/>
        <n v="6.557377049180328"/>
        <n v="3.278688524590164"/>
        <n v="11.475409836065573"/>
        <n v="12.295081967213115"/>
        <n v="9.8360655737704921"/>
        <n v="8.1967213114754092"/>
        <n v="10.655737704918034"/>
        <n v="3.9548022598870056"/>
        <n v="4.5197740112994351"/>
        <n v="13.559322033898304"/>
        <n v="8.0459770114942533"/>
        <n v="16.091954022988507"/>
        <n v="4.5977011494252871"/>
        <n v="12.64367816091954"/>
        <n v="17.241379310344829"/>
        <n v="13.793103448275863"/>
        <n v="6.8965517241379315"/>
        <n v="9.1954022988505741"/>
        <n v="7.0707070707070709"/>
        <n v="4.0404040404040407"/>
        <n v="6.0606060606060606"/>
        <n v="9.0909090909090899"/>
        <n v="24.242424242424242"/>
        <n v="18.18181818181818"/>
        <n v="3.0303030303030303"/>
        <n v="8.5714285714285712"/>
        <n v="11.428571428571429"/>
        <n v="24.038461538461537"/>
        <n v="17.307692307692307"/>
        <n v="5.7692307692307692"/>
        <n v="4.8076923076923075"/>
        <n v="12.5"/>
        <n v="15.384615384615383"/>
        <n v="7.1428571428571423"/>
        <n v="5.3571428571428568"/>
        <n v="8.0357142857142847"/>
        <n v="7.2727272727272725"/>
        <n v="1.8181818181818181"/>
        <n v="5.4545454545454541"/>
        <n v="14.545454545454545"/>
        <n v="6.024096385542169"/>
        <n v="3.6144578313253013"/>
        <n v="10.909090909090908"/>
        <n v="12.727272727272727"/>
        <n v="13.253012048192772"/>
        <n v="9.6385542168674707"/>
        <n v="2.0788530465949822"/>
        <n v="1.2903225806451613"/>
        <n v="1.0752688172043012"/>
        <n v="1.7921146953405018"/>
        <n v="1.1469534050179213"/>
        <n v="2.4372759856630823"/>
        <n v="9.3189964157706093"/>
        <n v="4.6594982078853047"/>
        <n v="1.4757969303423848"/>
        <n v="3.9551357733175911"/>
        <n v="20.129870129870127"/>
        <n v="3.5889070146818924"/>
        <n v="0.32626427406199021"/>
        <n v="1.6313213703099512"/>
        <n v="1.9575856443719413"/>
        <n v="6.8515497553017948"/>
        <n v="12.071778140293638"/>
        <n v="6.3621533442088092"/>
        <n v="6.6884176182707993"/>
        <n v="1.7944535073409462"/>
        <n v="15.497553017944535"/>
        <n v="1.6238159675236807"/>
        <n v="5.5480378890392421"/>
        <n v="3.9242219215155618"/>
        <n v="5.5363321799307963"/>
        <n v="10.795847750865052"/>
        <n v="8.1660899653979246"/>
        <n v="7.8892733564013842"/>
        <n v="11.418685121107266"/>
        <n v="12.525951557093427"/>
        <n v="2.0761245674740487"/>
        <n v="1.3148788927335642"/>
        <n v="2.0069204152249136"/>
        <n v="0.69204152249134954"/>
        <n v="0.4029936672423719"/>
        <n v="0.63327576280944153"/>
        <n v="1.4392630972941853"/>
        <n v="7.3684210526315796"/>
        <n v="8.9473684210526319"/>
        <n v="12.236842105263159"/>
        <n v="7.2368421052631584"/>
        <n v="8.5526315789473681"/>
        <n v="14.342105263157896"/>
        <n v="14.605263157894738"/>
        <n v="21.315789473684212"/>
        <n v="18.289473684210527"/>
        <n v="29.60526315789474"/>
        <n v="11.733046286329387"/>
        <n v="26.480086114101187"/>
        <n v="25.726587728740583"/>
        <n v="4.5454545454545459"/>
        <n v="4.0209790209790208"/>
        <n v="2.4475524475524475"/>
        <n v="5.41958041958042"/>
        <n v="4.895104895104895"/>
        <n v="6.9930069930069934"/>
        <n v="7.3426573426573434"/>
        <n v="5.8309037900874632"/>
        <n v="2.4781341107871717"/>
        <n v="11.224489795918366"/>
        <n v="3.1289910600255428"/>
        <n v="4.2784163473818646"/>
        <n v="5.5555555555555554"/>
        <n v="7.0242656449553005"/>
        <n v="3.5759897828863347"/>
        <n v="8.4291187739463602"/>
        <n v="8.1736909323116222"/>
        <n v="5.6194125159642399"/>
        <n v="9.8339719029374209"/>
        <n v="15.964240102171136"/>
        <n v="10.774756285274501"/>
        <n v="11.185223191380196"/>
        <n v="23.191380194971781"/>
        <n v="3.4599156118143459"/>
        <n v="2.278481012658228"/>
        <n v="2.3628691983122363"/>
        <n v="4.2194092827004219"/>
        <n v="4.0506329113924053"/>
        <n v="2.4472573839662446"/>
        <n v="5.0632911392405067"/>
        <n v="3.7130801687763713"/>
        <n v="4.3037974683544302"/>
        <n v="0.50505050505050508"/>
        <n v="9.9567099567099575"/>
        <n v="10.894660894660895"/>
        <n v="6.5693430656934302"/>
        <n v="8.1508515815085154"/>
        <n v="4.3795620437956204"/>
        <n v="0.97323600973236002"/>
        <n v="0.24330900243309"/>
        <n v="5.4744525547445253"/>
        <n v="3.8929440389294401"/>
        <n v="1.21654501216545"/>
        <n v="0.1984126984126984"/>
        <n v="9.6230158730158735"/>
        <n v="8.8293650793650791"/>
        <n v="2.4312896405919662"/>
        <n v="3.8054968287526423"/>
        <n v="2.7484143763213527"/>
        <n v="3.2769556025369977"/>
        <n v="2.8541226215644819"/>
        <n v="4.6511627906976738"/>
        <n v="5.2854122621564477"/>
        <n v="4.8625792811839323"/>
        <n v="3.4883720930232553"/>
        <n v="6.1855670103092786"/>
        <n v="6.7478912839737584"/>
        <n v="7.1227741330834116"/>
        <n v="7.0010449320794148"/>
        <n v="4.2842215256008362"/>
        <n v="5.433646812957158"/>
        <n v="4.7021943573667713"/>
        <n v="3.8662486938349008"/>
        <n v="18.808777429467085"/>
        <n v="2.507836990595611"/>
        <n v="17.659352142110762"/>
        <n v="16.927899686520377"/>
        <n v="12.434691745036572"/>
        <n v="11.582213029989658"/>
        <n v="9.3071354705274043"/>
        <n v="21.406411582213032"/>
        <n v="4.972375690607735"/>
        <n v="5.5248618784530388"/>
        <n v="5.3406998158379375"/>
        <n v="0.73664825046040516"/>
        <n v="1.1049723756906078"/>
        <n v="1.6574585635359116"/>
        <n v="2.7624309392265194"/>
        <n v="1.4732965009208103"/>
        <n v="2.2099447513812156"/>
        <n v="2.9465930018416207"/>
        <n v="4.0971168437025796"/>
        <n v="7.890743550834598"/>
        <n v="1.062215477996965"/>
        <n v="4.4044044044044046"/>
        <n v="3.9039039039039038"/>
        <n v="2.6026026026026026"/>
        <n v="3.203203203203203"/>
        <n v="4.0040040040040044"/>
        <n v="2.1021021021021022"/>
        <n v="5.9059059059059056"/>
        <n v="5.3053053053053052"/>
        <n v="6.0060060060060056"/>
        <n v="4.4871794871794872"/>
        <n v="4.8534798534798531"/>
        <n v="10.714285714285714"/>
        <n v="3.2012195121951224"/>
        <n v="1.753048780487805"/>
        <n v="0.45731707317073172"/>
        <n v="1.9817073170731709"/>
        <n v="4.4207317073170733"/>
        <n v="0.53353658536585369"/>
        <n v="5.7164634146341466"/>
        <n v="2.6676829268292686"/>
        <n v="5.2591463414634152"/>
        <n v="4.0184453227931494"/>
        <n v="4.6113306982872198"/>
        <n v="5.6653491436100136"/>
        <n v="0.6150061500615005"/>
        <n v="0.73800738007380062"/>
        <n v="1.7220172201722015"/>
        <n v="0.98400984009840087"/>
        <n v="0.49200492004920043"/>
        <n v="1.107011070110701"/>
        <n v="1.230012300123001"/>
        <n v="0.86100861008610075"/>
        <n v="2.3012552301255229"/>
        <n v="1.8828451882845187"/>
        <n v="5.02092050209205"/>
        <n v="0.8928571428571429"/>
        <n v="1.0912698412698412"/>
        <n v="0.3968253968253968"/>
        <n v="0.79365079365079361"/>
        <n v="0.29761904761904762"/>
        <n v="0.49603174603174605"/>
        <n v="0.99206349206349209"/>
        <n v="0.69444444444444442"/>
        <n v="1.2205044751830758"/>
        <n v="0.32546786004882022"/>
        <n v="0.73230268510984542"/>
        <n v="4.38908659549229"/>
        <n v="6.04982206405694"/>
        <n v="3.3214709371293001"/>
        <n v="4.8635824436536179"/>
        <n v="2.0166073546856467"/>
        <n v="3.0842230130486361"/>
        <n v="4.1518386714116255"/>
        <n v="1.8979833926453145"/>
        <n v="0.35587188612099646"/>
        <n v="3.494926719278467"/>
        <n v="3.607666290868095"/>
        <n v="2.4746906636670416"/>
        <n v="7.0866141732283463"/>
        <n v="4.9493813273340832"/>
        <n v="5.1743532058492683"/>
        <n v="3.8245219347581552"/>
        <n v="4.2744656917885262"/>
        <n v="5.2868391451068613"/>
        <n v="2.6996625421822271"/>
        <n v="4.7244094488188972"/>
        <n v="6.7491563554555674"/>
        <n v="5.4702495201535513"/>
        <n v="2.3992322456813819"/>
        <n v="5.2783109404990407"/>
        <n v="0.77319587628865982"/>
        <n v="5.0257731958762886"/>
        <n v="4.3814432989690726"/>
        <n v="1.5463917525773196"/>
        <n v="8.6340206185567006"/>
        <n v="9.2783505154639183"/>
        <n v="8.1185567010309274"/>
        <n v="7.3453608247422686"/>
        <n v="7.731958762886598"/>
        <n v="1.2539184952978055"/>
        <n v="2.6123301985370948"/>
        <n v="4.8812095032397407"/>
        <n v="4.967602591792657"/>
        <n v="4.6220302375809936"/>
        <n v="2.9805615550755942"/>
        <n v="1.1663066954643628"/>
        <n v="0.43196544276457888"/>
        <n v="0.21598272138228944"/>
        <n v="8.6393088552915778"/>
        <n v="5.7883369330453567"/>
        <n v="0.77753779697624192"/>
        <n v="2.9036827195467425"/>
        <n v="8.6756373937677065"/>
        <n v="3.6473087818696888"/>
        <n v="2.3222060957910013"/>
        <n v="1.5965166908563135"/>
        <n v="2.6124818577648767"/>
        <n v="6.9666182873730049"/>
        <n v="5.6603773584905666"/>
        <n v="4.6444121915820027"/>
        <n v="6.0957910014513788"/>
        <n v="11.030478955007258"/>
        <n v="10.885341074020319"/>
        <n v="12.305699481865286"/>
        <n v="10.751295336787566"/>
        <n v="10.880829015544041"/>
        <n v="2.661596958174905"/>
        <n v="1.4258555133079849"/>
        <n v="1.1406844106463878"/>
        <n v="6.4638783269961984"/>
        <n v="6.1787072243346008"/>
        <n v="2.2813688212927756"/>
        <n v="2.5665399239543727"/>
        <n v="4.9429657794676807"/>
        <n v="8.0798479087452471"/>
        <n v="6.7767158992180709"/>
        <n v="11.642050390964378"/>
        <n v="4.6046915725456126"/>
        <n v="2.582582582582583"/>
        <n v="3.1831831831831834"/>
        <n v="3.3633633633633635"/>
        <n v="3.6036036036036041"/>
        <n v="0.12012012012012013"/>
        <n v="0.42042042042042044"/>
        <n v="1.2012012012012012"/>
        <n v="2.0420420420420422"/>
        <n v="2.2822822822822824"/>
        <n v="1.801801801801802"/>
        <n v="1.7671517671517674"/>
        <n v="2.0270270270270272"/>
        <n v="0.78260869565217395"/>
        <n v="0.43478260869565216"/>
        <n v="1.2173913043478262"/>
        <n v="2.6956521739130435"/>
        <n v="1.7391304347826086"/>
        <n v="0.69565217391304346"/>
        <n v="2.1739130434782608"/>
        <n v="2.0331325301204819"/>
        <n v="3.237951807228916"/>
        <n v="2.560240963855422"/>
        <n v="0.64580228514654747"/>
        <n v="0.19870839542970692"/>
        <n v="0.29806259314456035"/>
        <n v="0.24838549428713363"/>
        <n v="1.2419274714356683"/>
        <n v="0.79483358171882768"/>
        <n v="0.14903129657228018"/>
        <n v="1.2598425196850394"/>
        <n v="7.874015748031496E-2"/>
        <n v="1.4566929133858268"/>
        <n v="2.3809523809523809"/>
        <n v="9.5238095238095237"/>
        <n v="38.888888888888886"/>
        <n v="11.904761904761905"/>
        <n v="10.317460317460318"/>
        <n v="8.7301587301587293"/>
        <n v="15.873015873015873"/>
        <n v="11.111111111111111"/>
        <n v="4.7619047619047619"/>
        <n v="6.3492063492063489"/>
        <n v="3.9682539682539684"/>
        <n v="6.1224489795918364"/>
        <n v="2.0408163265306123"/>
        <n v="12.244897959183673"/>
        <n v="71.428571428571431"/>
        <n v="114.28571428571429"/>
        <n v="46.938775510204081"/>
        <n v="38.775510204081634"/>
        <n v="2.4973985431841834"/>
        <n v="3.7460978147762751"/>
        <n v="1.1446409989594173"/>
        <n v="2.0811654526534862"/>
        <n v="3.2258064516129035"/>
        <n v="3.3298647242455779"/>
        <n v="1.9771071800208118"/>
        <n v="2.7055150884495318"/>
        <n v="3.0176899063475546"/>
        <n v="2.1852237252861606"/>
        <n v="4.682622268470344"/>
        <n v="14.880332986472425"/>
        <n v="2.4657534246575343"/>
        <n v="4.5205479452054798"/>
        <n v="3.9726027397260273"/>
        <n v="4.3835616438356162"/>
        <n v="2.7397260273972601"/>
        <n v="5.4794520547945202"/>
        <n v="6.1643835616438354"/>
        <n v="5.89041095890411"/>
        <n v="9.7260273972602747"/>
        <n v="7.1232876712328768"/>
        <n v="9.0090090090090094"/>
        <n v="8.0080080080080087"/>
        <n v="8.2582582582582589"/>
        <n v="8.9589589589589593"/>
        <n v="7.7077077077077076"/>
        <n v="9.6096096096096097"/>
        <n v="8.5585585585585591"/>
        <n v="8.7587587587587592"/>
        <n v="8.3583583583583589"/>
        <n v="5.4804804804804803"/>
        <n v="7.2447447447447448"/>
        <n v="13.213213213213212"/>
        <n v="0.42553191489361702"/>
        <n v="2.1276595744680851"/>
        <n v="4.2553191489361701"/>
        <n v="1.2765957446808509"/>
        <n v="1.7021276595744681"/>
        <n v="1.9607843137254903"/>
        <n v="2.3529411764705883"/>
        <n v="5.7991513437057991"/>
        <n v="5.6577086280056577"/>
        <n v="10.042432814710041"/>
        <n v="9.0523338048090523"/>
        <n v="11.315417256011315"/>
        <n v="8.7694483734087694"/>
        <n v="8.9108910891089099"/>
        <n v="6.6478076379066477"/>
        <n v="7.7793493635077793"/>
        <n v="5.5"/>
        <n v="4.5"/>
        <n v="7.375"/>
        <n v="10.213523131672597"/>
        <n v="8.185053380782918"/>
        <n v="8.1494661921708182"/>
        <n v="9.0035587188612087"/>
        <n v="7.6868327402135224"/>
        <n v="8.5765124555160135"/>
        <n v="7.1174377224199281"/>
        <n v="7.7580071174377219"/>
        <n v="7.9359430604982206"/>
        <n v="9.572953736654803"/>
        <n v="8.7021531100478473"/>
        <n v="8.642344497607656"/>
        <n v="10.76555023923445"/>
        <n v="39.200000000000003"/>
        <n v="36.799999999999997"/>
        <n v="57.6"/>
        <n v="55.2"/>
        <n v="40"/>
        <n v="44"/>
        <n v="36"/>
        <n v="28.8"/>
        <n v="26.4"/>
        <n v="23.2"/>
        <n v="16"/>
        <n v="24"/>
        <n v="8.3523158694001527"/>
        <n v="7.5170842824601367"/>
        <n v="6.3781321184510249"/>
        <n v="7.8967350037965076"/>
        <n v="5.8466211085801065"/>
        <n v="8.2763857251328776"/>
        <n v="7.3652239939255884"/>
        <n v="10.250569476082005"/>
        <n v="6.83371298405467"/>
        <n v="7.0370370370370372"/>
        <n v="6.4197530864197532"/>
        <n v="9.9382716049382722"/>
        <n v="5.5181695827725443"/>
        <n v="2.1534320323014806"/>
        <n v="5.2489905787348592"/>
        <n v="8.0753701211305522"/>
        <n v="6.0565275908479137"/>
        <n v="6.1911170928667563"/>
        <n v="5.7873485868102295"/>
        <n v="7.5370121130551819"/>
        <n v="7.6716016150740245"/>
        <n v="7.1332436069986542"/>
        <n v="8.0985915492957758"/>
        <n v="3.403755868544601"/>
        <n v="6.103286384976526"/>
        <n v="7.6923076923076925"/>
        <n v="7.1794871794871797"/>
        <n v="10.085470085470087"/>
        <n v="11.965811965811966"/>
        <n v="9.4017094017094021"/>
        <n v="11.452991452991453"/>
        <n v="9.7435897435897445"/>
        <n v="13.504273504273504"/>
        <n v="14.529914529914532"/>
        <n v="5.2247873633049817"/>
        <n v="7.0473876063183472"/>
        <n v="8.7484811664641544"/>
        <n v="5.5299539170506913"/>
        <n v="5.0691244239631335"/>
        <n v="4.6082949308755765"/>
        <n v="6.6052227342549923"/>
        <n v="3.9938556067588329"/>
        <n v="3.0721966205837177"/>
        <n v="3.6866359447004609"/>
        <n v="4.301075268817204"/>
        <n v="4.1474654377880187"/>
        <n v="1.8691588785046729"/>
        <n v="2.4032042723631508"/>
        <n v="3.604806408544726"/>
        <n v="8.8932806324110683"/>
        <n v="8.1027667984189726"/>
        <n v="9.5849802371541504"/>
        <n v="4.8418972332015811"/>
        <n v="4.7430830039525693"/>
        <n v="8.4980237154150196"/>
        <n v="6.8181818181818183"/>
        <n v="6.7193675889328066"/>
        <n v="7.9051383399209492"/>
        <n v="7.1251035625517813"/>
        <n v="4.8881524440762218"/>
        <n v="5.8823529411764701"/>
        <n v="17.406143344709896"/>
        <n v="12.286689419795222"/>
        <n v="11.262798634812286"/>
        <n v="18.600682593856654"/>
        <n v="10.921501706484641"/>
        <n v="13.139931740614333"/>
        <n v="15.870307167235493"/>
        <n v="14.163822525597269"/>
        <n v="16.723549488054605"/>
        <n v="14.41578148710167"/>
        <n v="13.050075872534142"/>
        <n v="13.353566009104705"/>
        <n v="8.0232558139534884"/>
        <n v="6.5116279069767442"/>
        <n v="4.5348837209302326"/>
        <n v="6.279069767441861"/>
        <n v="9.4186046511627914"/>
        <n v="7.441860465116279"/>
        <n v="6.6279069767441863"/>
        <n v="6.9767441860465116"/>
        <n v="7.558139534883721"/>
        <n v="6.2923523717328171"/>
        <n v="6.0987415295256531"/>
        <n v="10.067763794772507"/>
        <n v="8.2148499210110586"/>
        <n v="8.1358609794628745"/>
        <n v="7.424960505529226"/>
        <n v="6.1611374407582939"/>
        <n v="5.0552922590837284"/>
        <n v="7.2669826224328595"/>
        <n v="6.79304897314376"/>
        <n v="5.8451816745655609"/>
        <n v="5.7661927330173777"/>
        <n v="7.0300157977883098"/>
        <n v="5.6224899598393572"/>
        <n v="5.4216867469879517"/>
        <n v="8.4337349397590362"/>
        <n v="8.3858137222406359"/>
        <n v="6.0987736161750083"/>
        <n v="6.1319191249585678"/>
        <n v="7.789194564136559"/>
        <n v="7.5571760026516399"/>
        <n v="8.1869406695392772"/>
        <n v="8.617832283725555"/>
        <n v="8.8829963539940326"/>
        <n v="6.4468503937007871"/>
        <n v="6.7421259842519685"/>
        <n v="9.7687007874015741"/>
        <n v="7.1706936866718625"/>
        <n v="6.7030397505845674"/>
        <n v="5.222135619641465"/>
        <n v="5.7677318784099763"/>
        <n v="5.3780202650038973"/>
        <n v="6.4692127825409198"/>
        <n v="6.07950116913484"/>
        <n v="5.6118472330475448"/>
        <n v="4.4108380592312537"/>
        <n v="3.2766225582860744"/>
        <n v="4.6628859483301826"/>
        <n v="11.308316430020284"/>
        <n v="9.1277890466531453"/>
        <n v="6.8458417849898581"/>
        <n v="7.5050709939148081"/>
        <n v="7.0486815415821509"/>
        <n v="6.5415821501014202"/>
        <n v="8.0628803245436114"/>
        <n v="8.1135902636916839"/>
        <n v="8.4685598377281952"/>
        <n v="8.5192697768762677"/>
        <n v="7.2881355932203382"/>
        <n v="6.906779661016949"/>
        <n v="8.5593220338983045"/>
        <n v="4.643962848297214"/>
        <n v="6.3467492260061924"/>
        <n v="4.4891640866873068"/>
        <n v="6.8111455108359129"/>
        <n v="6.1919504643962853"/>
        <n v="3.2507739938080498"/>
        <n v="5.882352941176471"/>
        <n v="5.2631578947368425"/>
        <n v="3.8699690402476778"/>
        <n v="5.4982817869415808"/>
        <n v="8.0756013745704465"/>
        <n v="29.896907216494842"/>
        <n v="3.8251366120218577"/>
        <n v="3.7568306010928962"/>
        <n v="4.9863387978142075"/>
        <n v="5.6010928961748636"/>
        <n v="7.1721311475409832"/>
        <n v="5.8743169398907105"/>
        <n v="7.6502732240437155"/>
        <n v="6.3524590163934427"/>
        <n v="5.5327868852459012"/>
        <n v="5.6693989071038251"/>
        <n v="4.5640725570509071"/>
        <n v="5.6173200702165005"/>
        <n v="21.299005266237565"/>
        <n v="11.173184357541899"/>
        <n v="6.1452513966480442"/>
        <n v="18.994413407821227"/>
        <n v="14.525139664804469"/>
        <n v="17.318435754189945"/>
        <n v="12.849162011173185"/>
        <n v="10.05586592178771"/>
        <n v="9.4972067039106136"/>
        <n v="11.971830985915494"/>
        <n v="20.422535211267608"/>
        <n v="46.478873239436624"/>
        <n v="3.3248081841432224"/>
        <n v="3.9641943734015346"/>
        <n v="2.0460358056265986"/>
        <n v="2.6854219948849103"/>
        <n v="5.7544757033248084"/>
        <n v="3.4526854219948846"/>
        <n v="5.4987212276214832"/>
        <n v="4.4757033248081841"/>
        <n v="2.9411764705882351"/>
        <n v="1.689189189189189"/>
        <n v="3.2657657657657655"/>
        <n v="18.468468468468465"/>
        <n v="1.9230769230769231"/>
        <n v="1.5271493212669685"/>
        <n v="2.319004524886878"/>
        <n v="2.6018099547511313"/>
        <n v="4.4683257918552037"/>
        <n v="5.2036199095022626"/>
        <n v="6.7873303167420813"/>
        <n v="4.3552036199095019"/>
        <n v="3.7895927601809953"/>
        <n v="3.8461538461538463"/>
        <n v="3.9250669045495092"/>
        <n v="3.0776092774308652"/>
        <n v="14.852809991079392"/>
        <n v="3.5651869975533033"/>
        <n v="3.5302341838518001"/>
        <n v="4.5089129674938837"/>
        <n v="4.8234882908074104"/>
        <n v="4.7885354771059072"/>
        <n v="2.2369800768961903"/>
        <n v="1.6777350576721426"/>
        <n v="1.3631597343586159"/>
        <n v="2.1670744494931844"/>
        <n v="1.244490536686544"/>
        <n v="0.49261083743842365"/>
        <n v="7.8039927404718696"/>
        <n v="4.2346713718570799"/>
        <n v="3.3524481693868546"/>
        <n v="3.9258932509925009"/>
        <n v="5.7344508160564622"/>
        <n v="6.6607851786501984"/>
        <n v="6.2196735774150858"/>
        <n v="7.4547860608734"/>
        <n v="2.2937803264225849"/>
        <n v="1.9850022055580061"/>
        <n v="2.911336568151742"/>
        <n v="1.8102824040550325"/>
        <n v="2.1361332367849384"/>
        <n v="19.514844315713251"/>
        <n v="3.9316239316239314"/>
        <n v="3.5327635327635325"/>
        <n v="2.9629629629629628"/>
        <n v="3.3618233618233617"/>
        <n v="4.9002849002849"/>
        <n v="4.7863247863247862"/>
        <n v="4.8433048433048427"/>
        <n v="2.2222222222222223"/>
        <n v="3.0199430199430197"/>
        <n v="1.5954415954415955"/>
        <n v="2.4422154382904493"/>
        <n v="3.0091583078935891"/>
        <n v="18.273004797208898"/>
        <n v="3.0530765617660873"/>
        <n v="1.7379051197745421"/>
        <n v="2.7242837012682011"/>
        <n v="2.1606387975575387"/>
        <n v="4.0394551432597465"/>
        <n v="4.556129638327854"/>
        <n v="4.7909816815406296"/>
        <n v="3.6167214654767497"/>
        <n v="1.7848755284170974"/>
        <n v="2.8182245185533117"/>
        <n v="2.5560361777428233"/>
        <n v="2.0841525756979946"/>
        <n v="15.729453401494299"/>
        <n v="1.1047463175122749"/>
        <n v="0.73649754500818332"/>
        <n v="1.0229132569558101"/>
        <n v="1.2888707037643208"/>
        <n v="1.4729950900163666"/>
        <n v="1.5957446808510638"/>
        <n v="1.513911620294599"/>
        <n v="1.4934533551554827"/>
        <n v="1.3691850874298912"/>
        <n v="1.3032002639392941"/>
        <n v="2.9693170570768723"/>
        <n v="2.8017241379310347"/>
        <n v="1.8318965517241381"/>
        <n v="1.9396551724137931"/>
        <n v="2.3706896551724141"/>
        <n v="1.6163793103448276"/>
        <n v="3.3405172413793105"/>
        <n v="1.7241379310344829"/>
        <n v="1.5086206896551726"/>
        <n v="1.9113814074717637"/>
        <n v="2.8670721112076456"/>
        <n v="1.5064562410329987"/>
        <n v="1.2912482065997131"/>
        <n v="1.7216642754662841"/>
        <n v="1.8651362984218078"/>
        <n v="1.4347202295552368"/>
        <n v="2.2238163558106172"/>
        <n v="1.793400286944046"/>
        <n v="1.8494055482166445"/>
        <n v="1.321003963011889"/>
        <n v="1.0568031704095111"/>
        <n v="1.4539579967689822"/>
        <n v="1.1847065158858374"/>
        <n v="1.2924071082390953"/>
        <n v="1.5078082929456111"/>
        <n v="1.615508885298869"/>
        <n v="1.3462574044157243"/>
        <n v="1.5616585891222401"/>
        <n v="0.95556617295747737"/>
        <n v="1.051122790253225"/>
        <n v="1.2996389891696751"/>
        <n v="2.0577617328519855"/>
        <n v="1.4801444043321299"/>
        <n v="2.8519855595667871"/>
        <n v="3.6462093862815887"/>
        <n v="3.3935018050541519"/>
        <n v="2.4909747292418771"/>
        <n v="1.1552346570397112"/>
        <n v="1.2152777777777777"/>
        <n v="1.0416666666666667"/>
        <n v="1.7361111111111112"/>
        <n v="2.7736131934032984"/>
        <n v="1.1244377811094453"/>
        <n v="1.8740629685157422"/>
        <n v="1.199400299850075"/>
        <n v="0.59970014992503751"/>
        <n v="1.2743628185907048"/>
        <n v="1.3493253373313343"/>
        <n v="0.74962518740629691"/>
        <n v="0.82458770614692656"/>
        <n v="1.1494252873563218"/>
        <n v="0.7183908045977011"/>
        <n v="2.2270114942528734"/>
        <n v="2.4483917426788286"/>
        <n v="2.6404224675948154"/>
        <n v="2.2563610177628424"/>
        <n v="2.9284685549687954"/>
        <n v="2.0163226116178592"/>
        <n v="1.2001920307249161"/>
        <n v="1.5842534805568893"/>
        <n v="1.0561689870379261"/>
        <n v="1.1041766682669227"/>
        <n v="1.2481997119539128"/>
        <n v="1.1939069575957184"/>
        <n v="0.90572251955537264"/>
        <n v="1.3585837793330588"/>
        <n v="0.94537815126050428"/>
        <n v="0.99789915966386555"/>
        <n v="1.0504201680672269"/>
        <n v="1.365546218487395"/>
        <n v="0.78781512605042026"/>
        <n v="0.73529411764705888"/>
        <n v="1.4180672268907564"/>
        <n v="1.574074074074074"/>
        <n v="1.2037037037037037"/>
        <n v="1.7973856209150327"/>
        <n v="1.5522875816993464"/>
        <n v="1.6339869281045751"/>
        <n v="2.0016339869281046"/>
        <n v="2.2058823529411766"/>
        <n v="1.7156862745098038"/>
        <n v="2.6960784313725488"/>
        <n v="1.9607843137254901"/>
        <n v="1.511437908496732"/>
        <n v="0.94786729857819907"/>
        <n v="1.3488880787458986"/>
        <n v="1.8957345971563981"/>
        <n v="1.5792798483891346"/>
        <n v="1.831964624131396"/>
        <n v="1.6424510423246999"/>
        <n v="2.6531901452937459"/>
        <n v="2.3373341756159189"/>
        <n v="1.2634238787113077"/>
        <n v="1.7056222362602653"/>
        <n v="1.137081490840177"/>
        <n v="1.2906309751434033"/>
        <n v="1.4340344168260037"/>
        <n v="3.0114722753346079"/>
        <n v="2.5571273122959739"/>
        <n v="2.1762785636561479"/>
        <n v="1.8498367791077259"/>
        <n v="1.3601741022850926"/>
        <n v="1.5233949945593037"/>
        <n v="1.2513601741022851"/>
        <n v="1.7954298150163222"/>
        <n v="1.4689880304678999"/>
        <n v="0.98765432098765427"/>
        <n v="1.382716049382716"/>
        <n v="1.8271604938271604"/>
        <n v="1.9968051118210863"/>
        <n v="2.3162939297124603"/>
        <n v="1.8769968051118211"/>
        <n v="1.3178913738019169"/>
        <n v="1.0383386581469649"/>
        <n v="1.7172523961661343"/>
        <n v="2.5958466453674123"/>
        <n v="1.3578274760383386"/>
        <n v="2.1964856230031948"/>
        <n v="2.3562300319488818"/>
        <n v="2.0506247997436717"/>
        <n v="3.0759371996155078"/>
        <n v="1.9442096365173289"/>
        <n v="2.1132713440405748"/>
        <n v="1.7751479289940828"/>
        <n v="1.6060862214708369"/>
        <n v="2.0287404902789516"/>
        <n v="2.7895181741335588"/>
        <n v="2.4513947590870666"/>
        <n v="3.6348267117497888"/>
        <n v="2.7049873203719357"/>
        <n v="3.1994047619047619"/>
        <n v="3.4970238095238098"/>
        <n v="1.8621973929236499"/>
        <n v="2.9795158286778398"/>
        <n v="1.3035381750465549"/>
        <n v="0.93109869646182497"/>
        <n v="0.18621973929236499"/>
        <n v="0.74487895716945995"/>
        <n v="0.37243947858472998"/>
        <n v="0.17094017094017094"/>
        <n v="1.3675213675213675"/>
        <n v="1.0256410256410258"/>
        <n v="1.0303687635574836"/>
        <n v="1.5184381778741864"/>
        <n v="0.43383947939262468"/>
        <n v="0.54229934924078083"/>
        <n v="0.37960954446854661"/>
        <n v="0.27114967462039041"/>
        <n v="0.92190889370932749"/>
        <n v="1.6268980477223427"/>
        <n v="0.75921908893709322"/>
        <n v="0.76784101174345076"/>
        <n v="0.45167118337850043"/>
        <n v="0.81300813008130079"/>
        <n v="3.3962264150943398"/>
        <n v="3.3207547169811322"/>
        <n v="2.641509433962264"/>
        <n v="3.5471698113207548"/>
        <n v="2.9433962264150941"/>
        <n v="2.5660377358490565"/>
        <n v="1.9622641509433962"/>
        <n v="2.4150943396226414"/>
        <n v="1.6603773584905661"/>
        <n v="1.3916500994035785"/>
        <n v="1.7229953611663353"/>
        <n v="2.7170311464546058"/>
        <n v="2.9702970297029703"/>
        <n v="2.6402640264026402"/>
        <n v="2.7722772277227721"/>
        <n v="2.3102310231023102"/>
        <n v="2.3762376237623761"/>
        <n v="2.2442244224422443"/>
        <n v="3.168316831683168"/>
        <n v="3.3003300330033003"/>
        <n v="2.5742574257425743"/>
        <n v="1.5945330296127564"/>
        <n v="2.9043280182232349"/>
        <n v="0.60908084163898124"/>
        <n v="0.49833887043189373"/>
        <n v="0.94130675526024365"/>
        <n v="0.55370985603543743"/>
        <n v="0.71982281284606875"/>
        <n v="0.88593576965669996"/>
        <n v="0.99667774086378746"/>
        <n v="0.72639225181598066"/>
        <n v="5.1815980629539959"/>
        <n v="2.6627218934911241"/>
        <n v="1.6765285996055226"/>
        <n v="2.4654832347140037"/>
        <n v="1.8737672583826428"/>
        <n v="2.5641025641025639"/>
        <n v="1.0848126232741617"/>
        <n v="1.972386587771203"/>
        <n v="2.4822695035460995"/>
        <n v="3.1028368794326244"/>
        <n v="7.0921985815602842"/>
        <n v="1.1929824561403508"/>
        <n v="2.0350877192982457"/>
        <n v="1.3333333333333333"/>
        <n v="1.4035087719298245"/>
        <n v="2.6666666666666665"/>
        <n v="1.6140350877192982"/>
        <n v="1.6842105263157894"/>
        <n v="2.5964912280701755"/>
        <n v="3.1578947368421053"/>
        <n v="1.5902140672782874"/>
        <n v="2.7522935779816513"/>
        <n v="5.9327217125382257"/>
        <n v="3.443223443223443"/>
        <n v="4.1025641025641022"/>
        <n v="2.4908424908424909"/>
        <n v="3.2967032967032965"/>
        <n v="3.0769230769230766"/>
        <n v="1.684981684981685"/>
        <n v="1.9047619047619047"/>
        <n v="1.9780219780219779"/>
        <n v="1.7127071823204418"/>
        <n v="4.9723756906077341"/>
        <n v="2.1091811414392057"/>
        <n v="2.7295285359801489"/>
        <n v="1.3647642679900744"/>
        <n v="1.9851116625310172"/>
        <n v="1.2406947890818858"/>
        <n v="1.6129032258064515"/>
        <n v="0.63694267515923564"/>
        <n v="0.743099787685775"/>
        <n v="4.8832271762208066"/>
        <n v="2.5703794369645041"/>
        <n v="4.2839657282741737"/>
        <n v="2.0807833537331701"/>
        <n v="2.4479804161566707"/>
        <n v="3.9167686658506731"/>
        <n v="4.406364749082007"/>
        <n v="3.3047735618115057"/>
        <n v="3.6719706242350063"/>
        <n v="1.7833553500660502"/>
        <n v="1.1889035667107002"/>
        <n v="6.4068692206076614"/>
        <n v="2.1470396877033182"/>
        <n v="2.0169160702667535"/>
        <n v="2.277163305139883"/>
        <n v="1.1711125569290828"/>
        <n v="1.2361743656473652"/>
        <n v="1.6265452179570592"/>
        <n v="1.756668835393624"/>
        <n v="1.5614834092387768"/>
        <n v="2.1215596330275228"/>
        <n v="2.2362385321100917"/>
        <n v="6.7660550458715587"/>
        <n v="4.7727272727272725"/>
        <n v="4.4318181818181817"/>
        <n v="3.6363636363636362"/>
        <n v="1.9318181818181817"/>
        <n v="1.5909090909090908"/>
        <n v="1.1363636363636362"/>
        <n v="1.4772727272727271"/>
        <n v="2.2727272727272725"/>
        <n v="3.0681818181818179"/>
        <n v="2.0876826722338206"/>
        <n v="1.9832985386221293"/>
        <n v="4.5929018789144047"/>
        <n v="1.8487394957983192"/>
        <n v="0.84033613445378152"/>
        <n v="0.58823529411764708"/>
        <n v="0.16806722689075629"/>
        <n v="1.4285714285714286"/>
        <n v="1.1764705882352942"/>
        <n v="1.7647058823529411"/>
        <n v="2.7731092436974789"/>
        <n v="2.26890756302521"/>
        <n v="2.0239880059970017"/>
        <n v="5.1724137931034484"/>
        <n v="2.00845665961945"/>
        <n v="1.1627906976744184"/>
        <n v="1.4799154334038054"/>
        <n v="1.3742071881606763"/>
        <n v="0.95137420718816057"/>
        <n v="2.1141649048625792"/>
        <n v="1.5856236786469342"/>
        <n v="1.6759776536312849"/>
        <n v="1.3966480446927374"/>
        <n v="3.6312849162011172"/>
        <n v="2.1978021978021975"/>
        <n v="1.9623233908948194"/>
        <n v="1.4128728414442699"/>
        <n v="1.805337519623234"/>
        <n v="3.0612244897959182"/>
        <n v="2.7472527472527473"/>
        <n v="2.4332810047095763"/>
        <n v="2.5117739403453689"/>
        <n v="2.2762951334379906"/>
        <n v="1.6611295681063123"/>
        <n v="3.3222591362126246"/>
        <n v="12.0265780730897"/>
        <n v="3.393939393939394"/>
        <n v="2.4242424242424243"/>
        <n v="2.7878787878787881"/>
        <n v="2.9090909090909092"/>
        <n v="1.2121212121212122"/>
        <n v="1.0909090909090908"/>
        <n v="2.2797927461139897"/>
        <n v="2.0725388601036268"/>
        <n v="7.2538860103626943"/>
        <n v="2.3370233702337022"/>
        <n v="2.7060270602706025"/>
        <n v="1.4760147601476012"/>
        <n v="2.214022140221402"/>
        <n v="1.5990159901599015"/>
        <n v="3.9360393603936035"/>
        <n v="2.0910209102091017"/>
        <n v="3.0750307503075027"/>
        <n v="2.3861171366594358"/>
        <n v="2.8199566160520604"/>
        <n v="8.785249457700651"/>
        <n v="1.5189873417721518"/>
        <n v="3.0379746835443036"/>
        <n v="2.2784810126582276"/>
        <n v="0.75949367088607589"/>
        <n v="1.3924050632911391"/>
        <n v="0.82644628099173545"/>
        <n v="1.3774104683195592"/>
        <n v="4.2240587695133147"/>
        <n v="2.5331724969843186"/>
        <n v="3.0156815440289511"/>
        <n v="2.7744270205066348"/>
        <n v="3.618817852834741"/>
        <n v="3.068072866730585"/>
        <n v="2.588686481303931"/>
        <n v="7.3825503355704702"/>
        <n v="4.9145299145299148"/>
        <n v="6.1965811965811968"/>
        <n v="2.1367521367521367"/>
        <n v="11.324786324786325"/>
        <n v="1.4957264957264957"/>
        <n v="2.7777777777777781"/>
        <n v="1.2820512820512822"/>
        <n v="2.5641025641025643"/>
        <n v="1.6042780748663101"/>
        <n v="2.3172905525846703"/>
        <n v="7.30837789661319"/>
        <n v="1.6546018614270941"/>
        <n v="2.2750775594622543"/>
        <n v="1.7580144777662876"/>
        <n v="1.4477766287487073"/>
        <n v="1.1375387797311272"/>
        <n v="1.8614270941054809"/>
        <n v="1.344364012409514"/>
        <n v="2.688728024819028"/>
        <n v="2.4066390041493775"/>
        <n v="1.908713692946058"/>
        <n v="4.9792531120331951"/>
        <n v="2.8758169934640523"/>
        <n v="3.1372549019607843"/>
        <n v="2.7450980392156863"/>
        <n v="3.0065359477124183"/>
        <n v="3.9215686274509802"/>
        <n v="4.0522875816993462"/>
        <n v="2.4836601307189543"/>
        <n v="2.0915032679738563"/>
        <n v="2.1111111111111112"/>
        <n v="1.7777777777777777"/>
        <n v="6.8888888888888893"/>
        <n v="2.7659574468085104"/>
        <n v="1.4893617021276595"/>
        <n v="1.8085106382978722"/>
        <n v="1.3829787234042552"/>
        <n v="1.9148936170212765"/>
        <n v="2.6595744680851063"/>
        <n v="3.1914893617021276"/>
        <n v="3.581526861451461"/>
        <n v="2.2620169651272386"/>
        <n v="5.1837888784165882"/>
        <n v="2.0590868397493285"/>
        <n v="2.6857654431512983"/>
        <n v="0.89525514771709935"/>
        <n v="1.5219337511190689"/>
        <n v="1.2533572068039391"/>
        <n v="1.8800358102059087"/>
        <n v="0.80572963294538946"/>
        <n v="2.0077220077220077"/>
        <n v="1.9305019305019306"/>
        <n v="4.4787644787644787"/>
        <n v="1.7200938232994527"/>
        <n v="1.1727912431587177"/>
        <n v="1.6419077404222049"/>
        <n v="3.5965598123534015"/>
        <n v="2.3455824863174355"/>
        <n v="2.4237685691946833"/>
        <n v="2.5019546520719316"/>
        <n v="1.3103448275862069"/>
        <n v="1.7931034482758621"/>
        <n v="4.8965517241379306"/>
        <n v="2.8790786948176583"/>
        <n v="1.0556621880998081"/>
        <n v="1.4395393474088292"/>
        <n v="0.95969289827255277"/>
        <n v="1.9193857965451055"/>
        <n v="1.8234165067178503"/>
        <n v="1.6314779270633397"/>
        <n v="1.1532125205930808"/>
        <n v="1.2355848434925865"/>
        <n v="4.9423393739703458"/>
        <n v="10.263929618768328"/>
        <n v="10.557184750733137"/>
        <n v="5.8651026392961878"/>
        <n v="8.2111436950146626"/>
        <n v="8.7976539589442808"/>
        <n v="7.9178885630498534"/>
        <n v="9.67741935483871"/>
        <n v="10.850439882697946"/>
        <n v="4.7120418848167542"/>
        <n v="5.4973821989528799"/>
        <n v="8.3769633507853403"/>
        <n v="4.9891540130151837"/>
        <n v="4.5553145336225596"/>
        <n v="4.7722342733188716"/>
        <n v="4.3383947939262466"/>
        <n v="3.9045553145336225"/>
        <n v="5.6399132321041208"/>
        <n v="6.2906724511930578"/>
        <n v="5.5876685934489396"/>
        <n v="1.7341040462427744"/>
        <n v="5.9730250481695562"/>
        <n v="4.1162227602905572"/>
        <n v="3.1476997578692494"/>
        <n v="5.8111380145278453"/>
        <n v="2.6634382566585959"/>
        <n v="4.358353510895884"/>
        <n v="7.0217917675544799"/>
        <n v="3.6319612590799033"/>
        <n v="5.3268765133171918"/>
        <n v="6.5375302663438255"/>
        <n v="3.7362637362637363"/>
        <n v="4.395604395604396"/>
        <n v="6.8131868131868139"/>
        <n v="5.1282051282051277"/>
        <n v="1.1904761904761905"/>
        <n v="3.1413612565445028"/>
        <n v="5.2356020942408383"/>
        <n v="6.2827225130890056"/>
        <n v="2.8795811518324608"/>
        <n v="6.020942408376964"/>
        <n v="5.7591623036649215"/>
        <n v="8.1151832460732987"/>
        <n v="8.6757990867579906"/>
        <n v="5.0228310502283104"/>
        <n v="10.045662100456621"/>
        <n v="6.5482796892341844"/>
        <n v="5.7713651498335183"/>
        <n v="6.2153163152053272"/>
        <n v="7.7691453940066593"/>
        <n v="8.3240843507214208"/>
        <n v="7.8801331853496119"/>
        <n v="4.9000000000000004"/>
        <n v="7.3"/>
        <n v="6.9156293222683258"/>
        <n v="6.7773167358229598"/>
        <n v="5.532503457814661"/>
        <n v="5.94744121715076"/>
        <n v="7.0539419087136928"/>
        <n v="5.3941908713692941"/>
        <n v="6.3623789764868599"/>
        <n v="4.2876901798063622"/>
        <n v="4.4260027662517283"/>
        <n v="3.7344398340248959"/>
        <n v="5.5282555282555279"/>
        <n v="3.4398034398034394"/>
        <n v="7.7395577395577391"/>
        <n v="7.1895424836601309"/>
        <n v="7.4074074074074074"/>
        <n v="5.2287581699346406"/>
        <n v="5.0108932461873641"/>
        <n v="4.3572984749455337"/>
        <n v="5.6644880174291945"/>
        <n v="4.1394335511982572"/>
        <n v="7.8431372549019613"/>
        <n v="6.2264150943396226"/>
        <n v="4.5283018867924527"/>
        <n v="7.5471698113207548"/>
        <n v="4.5908183632734536"/>
        <n v="5.5888223552894214"/>
        <n v="4.7904191616766472"/>
        <n v="5.3892215568862278"/>
        <n v="4.39121756487026"/>
        <n v="5.1896207584830343"/>
        <n v="2.5948103792415171"/>
        <n v="3.5928143712574854"/>
        <n v="2.5862068965517242"/>
        <n v="3.4482758620689657"/>
        <n v="6.2068965517241379"/>
        <n v="2.4553571428571428"/>
        <n v="2.6785714285714284"/>
        <n v="2.2321428571428568"/>
        <n v="1.3392857142857142"/>
        <n v="3.7946428571428568"/>
        <n v="4.6874999999999991"/>
        <n v="4.2410714285714279"/>
        <n v="3.2629558541266794"/>
        <n v="6.5259117082533589"/>
        <n v="6.8123393316195369"/>
        <n v="8.6118251928020566"/>
        <n v="8.0976863753213362"/>
        <n v="11.311053984575835"/>
        <n v="4.3701799485861184"/>
        <n v="7.3264781491002564"/>
        <n v="10.796915167095115"/>
        <n v="14.395886889460154"/>
        <n v="12.41890639481001"/>
        <n v="12.048192771084338"/>
        <n v="11.95551436515292"/>
        <n v="11.018957345971565"/>
        <n v="11.13744075829384"/>
        <n v="18.838862559241708"/>
        <n v="19.786729857819907"/>
        <n v="19.66824644549763"/>
        <n v="18.127962085308059"/>
        <n v="18.246445497630333"/>
        <n v="22.867298578199055"/>
        <n v="21.13095238095238"/>
        <n v="24.305555555555557"/>
        <n v="5.7660626029654036"/>
        <n v="13.179571663920923"/>
        <n v="11.367380560131796"/>
        <n v="14.332784184514002"/>
        <n v="12.355848434925864"/>
        <n v="19.934102141680395"/>
        <n v="19.439868204283361"/>
        <n v="14.497528830313014"/>
        <n v="17.298187808896209"/>
        <n v="15.321252059308073"/>
        <n v="12.46684350132626"/>
        <n v="15.119363395225465"/>
        <n v="3.4482758620689653"/>
        <n v="1.875"/>
        <n v="2.5"/>
        <n v="4.0625"/>
        <n v="5"/>
        <n v="8.125"/>
        <n v="4.375"/>
        <n v="6.5625"/>
        <n v="8.4375"/>
        <n v="6.0975609756097562"/>
        <n v="5.6097560975609762"/>
        <n v="13.761467889908255"/>
        <n v="27.981651376146786"/>
        <n v="37.614678899082563"/>
        <n v="36.697247706422019"/>
        <n v="19.266055045871557"/>
        <n v="16.513761467889907"/>
        <n v="33.486238532110086"/>
        <n v="20.642201834862384"/>
        <n v="20.183486238532108"/>
        <n v="19.19191919191919"/>
        <n v="32.659932659932657"/>
        <n v="21.548821548821547"/>
        <n v="2.9476787030213707"/>
        <n v="1.4738393515106853"/>
        <n v="0.88430361090641119"/>
        <n v="1.7686072218128224"/>
        <n v="1.6212232866617537"/>
        <n v="2.0633750921149594"/>
        <n v="1.6949152542372881"/>
        <n v="2.8002947678703021"/>
        <n v="2.4318349299926307"/>
        <n v="3.1687546057479734"/>
        <n v="3.5294117647058822"/>
        <n v="4.7058823529411766"/>
        <n v="2.1526418786692756"/>
        <n v="1.5655577299412915"/>
        <n v="3.3268101761252442"/>
        <n v="2.9354207436399213"/>
        <n v="3.131115459882583"/>
        <n v="5.0880626223091969"/>
        <n v="5.1948051948051948"/>
        <n v="4.8701298701298699"/>
        <n v="6.0064935064935066"/>
        <n v="12.605042016806724"/>
        <n v="6.7226890756302522"/>
        <n v="8.4033613445378155"/>
        <n v="2.5210084033613445"/>
        <n v="9.2436974789915975"/>
        <n v="4.2016806722689077"/>
        <n v="1.7766497461928934"/>
        <n v="2.5380710659898478"/>
        <n v="5.8375634517766501"/>
        <n v="5.5837563451776653"/>
        <n v="11.167512690355331"/>
        <n v="13.451776649746193"/>
        <n v="15.98984771573604"/>
        <n v="18.527918781725887"/>
        <n v="15.228426395939087"/>
        <n v="16.037735849056602"/>
        <n v="22.641509433962263"/>
        <n v="32.075471698113205"/>
        <n v="9.5384615384615383"/>
        <n v="9.6923076923076916"/>
        <n v="14.153846153846153"/>
        <n v="12.923076923076923"/>
        <n v="23.076923076923077"/>
        <n v="21.384615384615383"/>
        <n v="12.615384615384615"/>
        <n v="10.153846153846153"/>
        <n v="10.461538461538462"/>
        <n v="13.908045977011495"/>
        <n v="16.206896551724139"/>
        <n v="14.252873563218392"/>
        <n v="1.0723860589812333"/>
        <n v="2.9490616621983916"/>
        <n v="1.8766756032171581"/>
        <n v="3.4852546916890081"/>
        <n v="7.5067024128686324"/>
        <n v="9.3833780160857909"/>
        <n v="7.7747989276139409"/>
        <n v="8.0428954423592494"/>
        <n v="6.4989517819706508"/>
        <n v="9.433962264150944"/>
        <n v="14.285714285714285"/>
        <n v="13.378684807256235"/>
        <n v="13.151927437641723"/>
        <n v="14.73922902494331"/>
        <n v="14.058956916099772"/>
        <n v="23.129251700680271"/>
        <n v="18.820861678004533"/>
        <n v="28.571428571428569"/>
        <n v="18.035714285714288"/>
        <n v="1.4492753623188406"/>
        <n v="2.2774327122153211"/>
        <n v="1.6563146997929605"/>
        <n v="3.1055900621118013"/>
        <n v="7.0393374741200825"/>
        <n v="6.2111801242236027"/>
        <n v="5.1759834368530022"/>
        <n v="5.383022774327122"/>
        <n v="4.6728971962616823"/>
        <n v="7.94392523364486"/>
        <n v="7.1651090342679131"/>
        <n v="1.3953488372093024"/>
        <n v="3.7209302325581395"/>
        <n v="1.8604651162790697"/>
        <n v="2.7906976744186047"/>
        <n v="5.1162790697674421"/>
        <n v="4.2253521126760569"/>
        <n v="3.1690140845070425"/>
        <n v="7.394366197183099"/>
        <n v="2.0161290322580645"/>
        <n v="1.2096774193548387"/>
        <n v="0.80645161290322587"/>
        <n v="3.629032258064516"/>
        <n v="4.032258064516129"/>
        <n v="4.435483870967742"/>
        <n v="5.241935483870968"/>
        <n v="3.4920634920634921"/>
        <n v="4.4444444444444446"/>
        <n v="1.5873015873015874"/>
        <n v="20.136186770428015"/>
        <n v="26.264591439688719"/>
        <n v="24.221789883268485"/>
        <n v="25.389105058365761"/>
        <n v="21.303501945525294"/>
        <n v="20.233463035019458"/>
        <n v="15.75875486381323"/>
        <n v="16.050583657587548"/>
        <n v="12.645914396887161"/>
        <n v="13.823767178658045"/>
        <n v="16.248989490703316"/>
        <n v="21.503637833468069"/>
        <n v="2.6143790849673203"/>
        <n v="2.1786492374727668"/>
        <n v="2.3965141612200438"/>
        <n v="3.7037037037037037"/>
        <n v="2.8322440087145972"/>
        <n v="3.0501089324618738"/>
        <n v="1.5250544662309369"/>
        <n v="6.1002178649237475"/>
        <n v="5.2252252252252251"/>
        <n v="3.6036036036036037"/>
        <n v="4.8648648648648649"/>
        <n v="1.8066847335140017"/>
        <n v="2.8003613369467026"/>
        <n v="2.0776874435411021"/>
        <n v="0.99367660343270092"/>
        <n v="4.1553748870822043"/>
        <n v="3.1616982836495029"/>
        <n v="0.63233965672990067"/>
        <n v="0.18066847335140018"/>
        <n v="0.72267389340560073"/>
        <n v="1.4383043149129446"/>
        <n v="0.90840272520817555"/>
        <n v="1.1355034065102194"/>
        <n v="1.0431154381084839"/>
        <n v="1.8776077885952711"/>
        <n v="3.963838664812239"/>
        <n v="2.2253129346314324"/>
        <n v="4.8678720445062584"/>
        <n v="3.5465924895688454"/>
        <n v="2.5730180806675937"/>
        <n v="0.97357440890125169"/>
        <n v="1.9471488178025034"/>
        <n v="1.905311778290993"/>
        <n v="1.0969976905311778"/>
        <n v="3.0600461893764432"/>
        <n v="9.1917591125198097"/>
        <n v="6.3391442155309035"/>
        <n v="3.6450079239302697"/>
        <n v="5.3882725832012683"/>
        <n v="6.8145800316957219"/>
        <n v="4.7543581616481774"/>
        <n v="2.8526148969889067"/>
        <n v="5.2297939778129958"/>
        <n v="1.4263074484944533"/>
        <n v="5.0713153724247233"/>
        <n v="3.4865293185419972"/>
        <n v="13.629160063391444"/>
        <n v="1.6032064128256511"/>
        <n v="0.80160320641282556"/>
        <n v="0.40080160320641278"/>
        <n v="1.2024048096192383"/>
        <n v="0.97765363128491622"/>
        <n v="2.3743016759776534"/>
        <n v="1.095890410958904"/>
        <n v="3.0136986301369864"/>
        <n v="3.2876712328767126"/>
        <n v="0.54794520547945202"/>
        <n v="0.4329004329004329"/>
        <n v="1.2987012987012987"/>
        <n v="0.42735042735042739"/>
        <n v="1.7094017094017095"/>
        <n v="1.8518518518518519"/>
        <n v="1.566951566951567"/>
        <n v="0.66666666666666663"/>
        <n v="1.1111111111111112"/>
        <n v="2.478448275862069"/>
        <n v="0.64655172413793105"/>
        <n v="2.0474137931034484"/>
        <n v="1.2931034482758621"/>
        <n v="0.34752389226759339"/>
        <n v="0.95569070373588183"/>
        <n v="1.1294526498696786"/>
        <n v="10.575793184488838"/>
        <n v="13.396004700352528"/>
        <n v="12.573443008225617"/>
        <n v="12.220916568742656"/>
        <n v="12.925969447708578"/>
        <n v="14.218566392479437"/>
        <n v="11.633372502937721"/>
        <n v="13.866039952996475"/>
        <n v="11.868390129259694"/>
        <n v="17.658930373360242"/>
        <n v="18.365287588294652"/>
        <n v="27.346115035317862"/>
        <n v="4.9956178790534622"/>
        <n v="5.4338299737072742"/>
        <n v="4.294478527607362"/>
        <n v="4.8203330411919367"/>
        <n v="2.8921998247151621"/>
        <n v="6.2226117440841371"/>
        <n v="5.2585451358457496"/>
        <n v="5.6091148115687997"/>
        <n v="5.5214723926380369"/>
        <n v="4.6572934973637956"/>
        <n v="6.1511423550087869"/>
        <n v="12.390158172231985"/>
        <n v="3.078896728672226"/>
        <n v="2.9506093649775496"/>
        <n v="2.7581783194355358"/>
        <n v="4.0410519563822964"/>
        <n v="3.9769082745349582"/>
        <n v="3.3354714560615779"/>
        <n v="4.1693393200769728"/>
        <n v="5.2597819114817188"/>
        <n v="6.5426555484284803"/>
        <n v="10.13470173187941"/>
        <n v="5.7478368355995055"/>
        <n v="8.6526576019777508"/>
        <n v="11.00123609394314"/>
        <n v="4.6901172529313229"/>
        <n v="4.1317699609156895"/>
        <n v="3.1267448352875489"/>
        <n v="3.4059184812953656"/>
        <n v="3.6850921273031827"/>
        <n v="3.3500837520938025"/>
        <n v="2.7359017308766052"/>
        <n v="5.0251256281407031"/>
        <n v="5.080960357342267"/>
        <n v="3.3419023136246788"/>
        <n v="6.015424164524422"/>
        <n v="8.5861182519280206"/>
        <n v="6.5747126436781613"/>
        <n v="5.4712643678160919"/>
        <n v="6.8965517241379306"/>
        <n v="5.6091954022988508"/>
        <n v="3.5862068965517242"/>
        <n v="4.1839080459770113"/>
        <n v="3.1264367816091956"/>
        <n v="5.5632183908045976"/>
        <n v="7.0148090413094311"/>
        <n v="8.9243959469992209"/>
        <n v="9.6648480124707721"/>
        <n v="4.3554006968641117"/>
        <n v="3.7166085946573753"/>
        <n v="4.529616724738676"/>
        <n v="2.845528455284553"/>
        <n v="3.6004645760743323"/>
        <n v="4.4715447154471546"/>
        <n v="4.4134727061556331"/>
        <n v="7.7816492450638801"/>
        <n v="5.9684684684684681"/>
        <n v="6.7567567567567561"/>
        <n v="10.247747747747747"/>
        <n v="7.3170731707317076"/>
        <n v="3.6585365853658538"/>
        <n v="12.804878048780489"/>
        <n v="5.4878048780487809"/>
        <n v="10.975609756097562"/>
        <n v="17.682926829268293"/>
        <n v="8.536585365853659"/>
        <n v="12.195121951219512"/>
        <n v="7.9268292682926838"/>
        <n v="4.007285974499089"/>
        <n v="3.6429872495446265"/>
        <n v="4.3715846994535514"/>
        <n v="10.382513661202186"/>
        <n v="4.5045045045045047"/>
        <n v="7.2072072072072073"/>
        <n v="3.0281182408074985"/>
        <n v="2.4513338139870227"/>
        <n v="2.3071377072819037"/>
        <n v="2.9560201874549388"/>
        <n v="3.6049026676279743"/>
        <n v="3.1723143475126174"/>
        <n v="4.2537851478010094"/>
        <n v="4.3258832011535695"/>
        <n v="4.5421773612112473"/>
        <n v="4.947916666666667"/>
        <n v="6.0546875"/>
        <n v="5.338541666666667"/>
        <n v="2.8344671201814058"/>
        <n v="2.5510204081632653"/>
        <n v="3.6848072562358274"/>
        <n v="2.6077097505668934"/>
        <n v="3.1746031746031744"/>
        <n v="4.4784580498866209"/>
        <n v="3.7414965986394555"/>
        <n v="3.3446712018140587"/>
        <n v="4.8185941043083895"/>
        <n v="6.6326530612244898"/>
        <n v="5.4263565891472876"/>
        <n v="8.2502768549280177"/>
        <n v="12.236987818383168"/>
        <n v="3.2942067398712607"/>
        <n v="3.0291556228701251"/>
        <n v="2.764104505868989"/>
        <n v="3.2184778492995076"/>
        <n v="3.1427489587277546"/>
        <n v="2.1582733812949639"/>
        <n v="3.8621734191594093"/>
        <n v="3.6349867474441497"/>
        <n v="4.2029534267322983"/>
        <n v="4.3544112078758044"/>
        <n v="6.5644785071642779"/>
        <n v="6.1646117960679767"/>
        <n v="2.6657780739753414"/>
        <n v="3.7724550898203595"/>
        <n v="4.3113772455089823"/>
        <n v="3.6526946107784433"/>
        <n v="3.4131736526946108"/>
        <n v="3.9520958083832336"/>
        <n v="4.5508982035928147"/>
        <n v="5.1497005988023954"/>
        <n v="5.0898203592814371"/>
        <n v="6.2874251497005993"/>
        <n v="7.7242094349403843"/>
        <n v="7.3094867807153969"/>
        <n v="8.0870917573872472"/>
        <n v="3.9561777236762024"/>
        <n v="3.5909920876445529"/>
        <n v="4.4430919050517348"/>
        <n v="3.6518563603164944"/>
        <n v="5.3560559951308582"/>
        <n v="3.7127206329884359"/>
        <n v="4.9300060864272677"/>
        <n v="6.1472915398660986"/>
        <n v="8.3384053560559952"/>
        <n v="6.8776628119293974"/>
        <n v="7.0165430690245287"/>
        <n v="9.0131203650884189"/>
        <n v="15.231032515687392"/>
        <n v="1.8312298935906954"/>
        <n v="1.8559762435040834"/>
        <n v="1.2620638455827766"/>
        <n v="1.8064835436773077"/>
        <n v="2.2519178421182877"/>
        <n v="3.1922791388270233"/>
        <n v="3.2665181885671868"/>
        <n v="3.0932937391734723"/>
        <n v="2.6231130908191043"/>
        <n v="2.8458302400395943"/>
        <n v="3.5219018269865727"/>
        <n v="3.2357473035439139"/>
        <n v="5.3488883997358574"/>
        <n v="6.6871165644171775"/>
        <n v="4.9079754601226995"/>
        <n v="5.7668711656441713"/>
        <n v="5.0306748466257662"/>
        <n v="5.8282208588957056"/>
        <n v="5.2760736196319016"/>
        <n v="6.8098159509202452"/>
        <n v="5.9509202453987724"/>
        <n v="6.1349693251533743"/>
        <n v="5.1267916207276736"/>
        <n v="5.0716648291069459"/>
        <n v="11.025358324145534"/>
        <n v="5.4468738013041813"/>
        <n v="6.3291139240506329"/>
        <n v="6.2523973916378983"/>
        <n v="6.4058304564633675"/>
        <n v="5.8688147295742228"/>
        <n v="5.9071729957805905"/>
        <n v="6.8277713847334098"/>
        <n v="5.7153816647487536"/>
        <n v="8.8607594936708853"/>
        <n v="6.6135734072022165"/>
        <n v="7.1675900277008315"/>
        <n v="14.300554016620499"/>
        <n v="2.9685881946841564"/>
        <n v="2.2782188470831897"/>
        <n v="2.519848118743528"/>
        <n v="2.6924404556437693"/>
        <n v="2.5888850535036245"/>
        <n v="3.2792544011045912"/>
        <n v="4.4183638246461863"/>
        <n v="4.0041422160856062"/>
        <n v="3.7970314118053161"/>
        <n v="3.7279944770452191"/>
        <n v="4.7398077560490552"/>
        <n v="5.170699370235333"/>
        <n v="11.26947298641034"/>
        <n v="3.6094400740397963"/>
        <n v="2.3600185099490978"/>
        <n v="2.6839426191577975"/>
        <n v="3.7945395650161964"/>
        <n v="4.5812124016658959"/>
        <n v="4.5349375289217955"/>
        <n v="4.2110134197130957"/>
        <n v="4.2572882924571962"/>
        <n v="3.6557149467838963"/>
        <n v="4.0259139287366965"/>
        <n v="3.8297872340425529"/>
        <n v="3.1334622823984524"/>
        <n v="8.8974854932301728"/>
        <n v="6.25"/>
        <n v="5.017605633802817"/>
        <n v="4.7535211267605639"/>
        <n v="5.8098591549295779"/>
        <n v="5.6338028169014089"/>
        <n v="4.841549295774648"/>
        <n v="6.073943661971831"/>
        <n v="2.72887323943662"/>
        <n v="3.6971830985915495"/>
        <n v="3"/>
        <n v="6.166666666666667"/>
        <n v="5.2867383512544803"/>
        <n v="4.7939068100358426"/>
        <n v="4.7491039426523294"/>
        <n v="4.9283154121863797"/>
        <n v="5.7347670250896057"/>
        <n v="6.854838709677419"/>
        <n v="5.8691756272401436"/>
        <n v="4.7950502706883222"/>
        <n v="4.1376643464810519"/>
        <n v="7.1539056457849961"/>
        <n v="4.9251569290197974"/>
        <n v="4.2974408498309993"/>
        <n v="4.1042974408498312"/>
        <n v="4.4905842588121683"/>
        <n v="3.9111540318686622"/>
        <n v="5.5528730082085946"/>
        <n v="5.4080154514727186"/>
        <n v="6.3737324963785609"/>
        <n v="5.6494447126991787"/>
        <n v="4.900181488203267"/>
        <n v="5.3992740471869327"/>
        <n v="8.1215970961887489"/>
        <n v="0.99531615925058559"/>
        <n v="1.1709601873536302"/>
        <n v="1.053864168618267"/>
        <n v="1.4051522248243562"/>
        <n v="1.5807962529274007"/>
        <n v="1.9320843091334896"/>
        <n v="2.1662763466042159"/>
        <n v="1.873536299765808"/>
        <n v="1.9906323185011712"/>
        <n v="1.6393442622950822"/>
        <n v="2.5353486104339344"/>
        <n v="1.9015114578254508"/>
        <n v="2.827888834714773"/>
        <n v="5.6701030927835054"/>
        <n v="6.0824742268041243"/>
        <n v="5.8762886597938149"/>
        <n v="4.5360824742268049"/>
        <n v="6.391752577319588"/>
        <n v="5.3608247422680417"/>
        <n v="3.195876288659794"/>
        <n v="3.0927835051546393"/>
        <n v="2.3711340206185567"/>
        <n v="2.8865979381443303"/>
        <n v="2.2367194780987885"/>
        <n v="2.7958993476234855"/>
        <n v="4.9394221808014906"/>
        <n v="7.0774354704412987"/>
        <n v="6.1615320566194836"/>
        <n v="7.7435470441298921"/>
        <n v="8.8259783513738554"/>
        <n v="5.9117402164862618"/>
        <n v="6.9941715237302251"/>
        <n v="5.5786844296419655"/>
        <n v="6.6611157368859288"/>
        <n v="5.0642479213907787"/>
        <n v="3.5525321239606953"/>
        <n v="7.1050642479213906"/>
        <n v="4.4579533941236074"/>
        <n v="3.6474164133738607"/>
        <n v="2.9381965552178322"/>
        <n v="4.5592705167173255"/>
        <n v="4.154002026342452"/>
        <n v="5.4711246200607908"/>
        <n v="2.7355623100303954"/>
        <n v="3.3434650455927053"/>
        <n v="3.5683942225998302"/>
        <n v="2.8037383177570097"/>
        <n v="2.0635351615530819"/>
        <n v="2.1178387184360576"/>
        <n v="2.1449904968775457"/>
        <n v="2.2535976106434972"/>
        <n v="2.4979636166168886"/>
        <n v="3.0138474070051591"/>
        <n v="2.0363833831115938"/>
        <n v="2.9052402932392072"/>
        <n v="2.9595438501221834"/>
        <n v="3.8827043171327724"/>
        <n v="3.4515366430260048"/>
        <n v="3.1678486997635935"/>
        <n v="5.626477541371159"/>
        <n v="3.4717916924984502"/>
        <n v="1.5499070055796653"/>
        <n v="3.2858028518288904"/>
        <n v="3.037817730936144"/>
        <n v="3.5957842529448234"/>
        <n v="2.6658400495970245"/>
        <n v="3.347799132052077"/>
        <n v="5.021698698078116"/>
        <n v="3.7263910158244"/>
        <n v="4.543134252169474"/>
        <n v="6.7381316998468606"/>
        <n v="2.4038461538461537"/>
        <n v="2.5480769230769229"/>
        <n v="2.3557692307692308"/>
        <n v="1.7307692307692306"/>
        <n v="2.9326923076923075"/>
        <n v="3.5096153846153846"/>
        <n v="3.5576923076923075"/>
        <n v="4.0865384615384617"/>
        <n v="2.3227383863080684"/>
        <n v="2.4857375713121437"/>
        <n v="4.7269763651181744"/>
        <n v="3.2291666666666665"/>
        <n v="2.9861111111111107"/>
        <n v="3.449074074074074"/>
        <n v="3.8194444444444442"/>
        <n v="4.5949074074074074"/>
        <n v="4.3287037037037033"/>
        <n v="4.2824074074074074"/>
        <n v="5.1851851851851851"/>
        <n v="4.7685185185185182"/>
        <n v="5.6712962962962958"/>
        <n v="5.9955113818531585"/>
        <n v="6.786363150582452"/>
        <n v="12.867372020946886"/>
        <n v="5.1622418879056049"/>
        <n v="4.4001966568338249"/>
        <n v="3.343166175024582"/>
        <n v="3.6873156342182889"/>
        <n v="4.818092428711898"/>
        <n v="4.8426745329400198"/>
        <n v="4.6214355948869228"/>
        <n v="3.3923303834808261"/>
        <n v="4.2527040314650932"/>
        <n v="3.0511388053287494"/>
        <n v="3.6527718091963903"/>
        <n v="8.0146110872367853"/>
        <n v="2.9554937413073712"/>
        <n v="2.8859527121001389"/>
        <n v="2.7121001390820583"/>
        <n v="2.8511821974965228"/>
        <n v="2.6773296244784421"/>
        <n v="2.1557719054242002"/>
        <n v="2.767033620946147"/>
        <n v="2.1124665278191017"/>
        <n v="4.0166617078250519"/>
        <n v="1.8622346816179416"/>
        <n v="2.4229074889867843"/>
        <n v="2.0424509411293554"/>
        <n v="2.2426912294753705"/>
        <n v="2.7432919503404087"/>
        <n v="3.1838205847016421"/>
        <n v="2.5030036043251904"/>
        <n v="2.0624749699639566"/>
        <n v="2.2627152583099721"/>
        <n v="2.0959554609464548"/>
        <n v="2.1942033731783201"/>
        <n v="5.2398886523661368"/>
        <n v="3.496973772696705"/>
        <n v="3.5642232683254877"/>
        <n v="2.488231338264963"/>
        <n v="2.3537323470073974"/>
        <n v="2.824478816408877"/>
        <n v="3.8332212508406189"/>
        <n v="5.648957632817754"/>
        <n v="5.3799596503026228"/>
        <n v="4.3039677202420981"/>
        <n v="4.976462676529926"/>
        <n v="5.3075995174909538"/>
        <n v="5.1869722557297955"/>
        <n v="7.6598311218335349"/>
        <n v="3.7303664921465969"/>
        <n v="3.5994764397905761"/>
        <n v="3.2068062827225132"/>
        <n v="2.9450261780104712"/>
        <n v="2.6178010471204192"/>
        <n v="4.7774869109947646"/>
        <n v="3.5340314136125657"/>
        <n v="3.6649214659685865"/>
        <n v="1.6728881515277203"/>
        <n v="1.6452371077008157"/>
        <n v="1.6175860638739112"/>
        <n v="1.9217475459698603"/>
        <n v="2.2950366376330709"/>
        <n v="2.737453338863542"/>
        <n v="2.4885939444214018"/>
        <n v="3.0416148209594911"/>
        <n v="3.2213466058343703"/>
        <n v="2.97248721139223"/>
        <n v="2.5877611623714074"/>
        <n v="2.6620002121115705"/>
        <n v="6.2254745996394103"/>
        <n v="1.7443930224279103"/>
        <n v="1.8155927376290495"/>
        <n v="1.495194019223923"/>
        <n v="1.3527945888216448"/>
        <n v="2.1715913136347456"/>
        <n v="3.1327874688501245"/>
        <n v="2.1003915984336063"/>
        <n v="2.3495906016375936"/>
        <n v="2.0291918832324671"/>
        <n v="2.9191883232467069"/>
        <n v="2.6631158455392812"/>
        <n v="2.596537949400799"/>
        <n v="9.8868175765645816"/>
        <n v="7.9223928860145518"/>
        <n v="8.8924818108326598"/>
        <n v="6.5481002425222314"/>
        <n v="8.4074373484236062"/>
        <n v="7.760711398544867"/>
        <n v="8.649959579628133"/>
        <n v="10.347615198059822"/>
        <n v="6.7906224737267591"/>
        <n v="9.6200485044462418"/>
        <n v="6.7640276710222906"/>
        <n v="7.148347425057648"/>
        <n v="17.448116833205226"/>
        <n v="4.4117647058823533"/>
        <n v="6.9607843137254903"/>
        <n v="6.1764705882352944"/>
        <n v="6.2745098039215694"/>
        <n v="6.0784313725490202"/>
        <n v="5.7843137254901968"/>
        <n v="5.9803921568627452"/>
        <n v="5.4901960784313726"/>
        <n v="6.6833751044277356"/>
        <n v="7.0175438596491224"/>
        <n v="12.781954887218044"/>
        <n v="5.0854353132628161"/>
        <n v="4.2310821806346626"/>
        <n v="5.4922701383238408"/>
        <n v="5.2481692432872258"/>
        <n v="5.4109031733116355"/>
        <n v="5.7770545158665589"/>
        <n v="4.6379170056956882"/>
        <n v="5.2074857607811236"/>
        <n v="4.9227013832384054"/>
        <n v="4.2568542568542567"/>
        <n v="5.1587301587301591"/>
        <n v="13.997113997113997"/>
        <n v="0.64102564102564097"/>
        <n v="3.2051282051282048"/>
        <n v="9.615384615384615"/>
        <n v="11.538461538461538"/>
        <n v="7.0512820512820511"/>
        <n v="10.256410256410255"/>
        <n v="6.4102564102564097"/>
        <n v="16.666666666666668"/>
        <n v="0.81507896077432507"/>
        <n v="0.61130922058074377"/>
        <n v="1.3754457463066736"/>
        <n v="1.3245033112582782"/>
        <n v="1.5282730514518594"/>
        <n v="2.4452368823229751"/>
        <n v="2.6490066225165565"/>
        <n v="3.1074885379521144"/>
        <n v="2.5980641874681609"/>
        <n v="1.9962859795728878"/>
        <n v="2.4605385329619316"/>
        <n v="6.4531104921077072"/>
        <n v="5.46875"/>
        <n v="3.90625"/>
        <n v="4.6875"/>
        <n v="2.34375"/>
        <n v="22.65625"/>
        <n v="1.6155621496867789"/>
        <n v="3.0333003626772173"/>
        <n v="2.6706231454005938"/>
        <n v="1.4507088691064953"/>
        <n v="1.1539729640619849"/>
        <n v="1.1869436201780417"/>
        <n v="1.0880316518298714"/>
        <n v="1.3188262446422685"/>
        <n v="1.1210023079459281"/>
        <n v="0.82880823092312084"/>
        <n v="1.0002857959416975"/>
        <n v="2.8293798228065161"/>
        <n v="8.0757097791798103"/>
        <n v="2.8391167192429023"/>
        <n v="1.7665615141955837"/>
        <n v="1.5141955835962146"/>
        <n v="1.8927444794952681"/>
        <n v="1.7034700315457414"/>
        <n v="1.38801261829653"/>
        <n v="1.0725552050473186"/>
        <n v="1.2618296529968454"/>
        <n v="2.2082018927444795"/>
        <n v="1.1603375527426161"/>
        <n v="1.2658227848101264"/>
        <n v="4.4303797468354427"/>
        <n v="2.066772655007949"/>
        <n v="2.7027027027027026"/>
        <n v="2.2257551669316373"/>
        <n v="1.9077901430842608"/>
        <n v="2.5437201907790143"/>
        <n v="1.4308426073131955"/>
        <n v="1.7488076311605723"/>
        <n v="2.8616852146263909"/>
        <n v="3.8155802861685215"/>
        <n v="5.0874403815580287"/>
        <n v="3.2116788321167884"/>
        <n v="6.4233576642335768"/>
        <n v="17.664233576642335"/>
        <n v="4.3538038496791938"/>
        <n v="2.978918423464711"/>
        <n v="3.4372135655362053"/>
        <n v="3.5747021081576533"/>
        <n v="2.7956003666361138"/>
        <n v="5.2245646196150322"/>
        <n v="4.8120989917506876"/>
        <n v="4.9495875343721352"/>
        <n v="2.9330889092575618"/>
        <n v="3.7121906507791018"/>
        <n v="4.0650406504065044"/>
        <n v="2.7874564459930316"/>
        <n v="6.4266356949283781"/>
        <n v="4.14300033411293"/>
        <n v="3.8422986969595723"/>
        <n v="3.8088874039425327"/>
        <n v="3.2743067156698964"/>
        <n v="3.6752422318743734"/>
        <n v="3.7086535248914134"/>
        <n v="4.7109923154026063"/>
        <n v="4.4771132642833278"/>
        <n v="4.6441697293685262"/>
        <n v="4.0761777480788508"/>
        <n v="3.701687534022863"/>
        <n v="3.6744692433315187"/>
        <n v="7.83886771910724"/>
        <n v="7.8817733990147776"/>
        <n v="6.474313863476425"/>
        <n v="6.2631949331456713"/>
        <n v="5.8409570724841657"/>
        <n v="5.559465165376495"/>
        <n v="3.8705137227304713"/>
        <n v="4.644616467276566"/>
        <n v="3.0260380014074593"/>
        <n v="3.30752990851513"/>
        <n v="3.2832498608792435"/>
        <n v="2.7267668336115749"/>
        <n v="6.010016694490818"/>
        <n v="21.428571428571427"/>
        <n v="18.395303326810176"/>
        <n v="17.123287671232877"/>
        <n v="16.046966731898237"/>
        <n v="11.839530332681017"/>
        <n v="11.154598825831702"/>
        <n v="10.95890410958904"/>
        <n v="16.536203522504891"/>
        <n v="12.720156555772993"/>
        <n v="12.622309197651663"/>
        <n v="12.919051512673752"/>
        <n v="15.126737530662306"/>
        <n v="17.007358953393293"/>
        <n v="3.61323155216285"/>
        <n v="4.2239185750636139"/>
        <n v="3.6641221374045805"/>
        <n v="4.8346055979643765"/>
        <n v="4.3765903307888046"/>
        <n v="4.325699745547074"/>
        <n v="3.9694656488549622"/>
        <n v="4.1730279898218834"/>
        <n v="4.885496183206107"/>
        <n v="1.3824884792626728"/>
        <n v="2.2657450076804917"/>
        <n v="7.2964669738863286"/>
        <n v="3.664921465968586"/>
        <n v="1.3802950975725843"/>
        <n v="2.6178010471204187"/>
        <n v="2.4750118990956684"/>
        <n v="2.0942408376963351"/>
        <n v="1.9038553069966682"/>
        <n v="1.9514516896715848"/>
        <n v="1.8562589243217513"/>
        <n v="1.8086625416468347"/>
        <n v="3.3359497645211929"/>
        <n v="3.1004709576138145"/>
        <n v="6.2562065541211513"/>
        <n v="6.6534260178748754"/>
        <n v="5.5114200595829193"/>
        <n v="6.0079443892750746"/>
        <n v="4.3197616683217479"/>
        <n v="4.0218470705064551"/>
        <n v="3.972194637537239"/>
        <n v="3.8232373386295926"/>
        <n v="4.8162859980139023"/>
        <n v="3.6742800397219462"/>
        <n v="3.7359900373599002"/>
        <n v="4.0680780406807804"/>
        <n v="5.6039850560398508"/>
        <n v="3.1660692951015537"/>
        <n v="2.0310633213859024"/>
        <n v="2.9868578255675033"/>
        <n v="2.8673835125448033"/>
        <n v="4.0023894862604541"/>
        <n v="3.763440860215054"/>
        <n v="4.540023894862605"/>
        <n v="4.4205495818399045"/>
        <n v="4.9581839904420555"/>
        <n v="3.4647550776583036"/>
        <n v="2.2842639593908629"/>
        <n v="1.3113367174280879"/>
        <n v="2.6649746192893402"/>
        <n v="17.030114226375908"/>
        <n v="15.680166147455866"/>
        <n v="15.784008307372792"/>
        <n v="14.641744548286603"/>
        <n v="10.903426791277258"/>
        <n v="10.695742471443404"/>
        <n v="9.0342679127725845"/>
        <n v="10.176531671858774"/>
        <n v="14.330218068535824"/>
        <n v="11.734164070612668"/>
        <n v="10.261026102610261"/>
        <n v="8.1008100810081007"/>
        <n v="10.531053105310532"/>
        <n v="8.4210526315789469"/>
        <n v="9.0977443609022544"/>
        <n v="7.4436090225563909"/>
        <n v="12.406015037593985"/>
        <n v="8.8721804511278197"/>
        <n v="11.353383458646617"/>
        <n v="11.654135338345863"/>
        <n v="9.3233082706766908"/>
        <n v="9.9248120300751879"/>
        <n v="10.902255639097744"/>
        <n v="7.3186528497409329"/>
        <n v="9.2616580310880838"/>
        <n v="20.2720207253886"/>
        <n v="3.7941787941787943"/>
        <n v="2.5987525987525988"/>
        <n v="3.9501039501039505"/>
        <n v="2.2869022869022873"/>
        <n v="3.1185031185031189"/>
        <n v="0.83160083160083165"/>
        <n v="1.9750519750519753"/>
        <n v="0.98752598752598764"/>
        <n v="0.51975051975051978"/>
        <n v="0.53921568627450989"/>
        <n v="0.24509803921568629"/>
        <n v="2.3538344722854974"/>
        <n v="0.75930144267274113"/>
        <n v="1.5186028853454823"/>
        <n v="2.2779043280182232"/>
        <n v="0.91116173120728927"/>
        <n v="2.5816249050873199"/>
        <n v="2.9612756264236904"/>
        <n v="1.4426727410782081"/>
        <n v="1.3667425968109339"/>
        <n v="1.0403916768665851"/>
        <n v="0.55079559363525088"/>
        <n v="9.975520195838433"/>
        <n v="3.4587995930824009"/>
        <n v="4.3743641912512716"/>
        <n v="3.6622583926754833"/>
        <n v="5.0864699898270596"/>
        <n v="3.0518819938962358"/>
        <n v="3.3570701932858595"/>
        <n v="2.2380467955239065"/>
        <n v="0.91556459816887081"/>
        <n v="1.9328585961342828"/>
        <n v="1.8311291963377416"/>
        <n v="0.99420049710024849"/>
        <n v="1.5741507870753935"/>
        <n v="2.3198011599005799"/>
        <n v="5.0541516245487363"/>
        <n v="5.2346570397111911"/>
        <n v="4.512635379061372"/>
        <n v="3.9711191335740073"/>
        <n v="3.5198555956678699"/>
        <n v="5.7761732851985563"/>
        <n v="5.9566787003610111"/>
        <n v="4.2418772563176894"/>
        <n v="4.1036717062634986"/>
        <n v="3.4557235421166306"/>
        <n v="7.1274298056155505"/>
        <n v="6.5958636109558411"/>
        <n v="5.589714924538848"/>
        <n v="3.8569032979318054"/>
        <n v="2.5712688652878701"/>
        <n v="3.2420346562325322"/>
        <n v="3.5774175517048628"/>
        <n v="3.2979318054779205"/>
        <n v="3.4097261039686977"/>
        <n v="4.1363890441587481"/>
        <n v="3.7074657186389026"/>
        <n v="2.9456576942610462"/>
        <n v="6.449974606399187"/>
        <n v="6.4558629776021084"/>
        <n v="6.258234519104084"/>
        <n v="6.1264822134387353"/>
        <n v="5.9947299077733858"/>
        <n v="3.820816864295125"/>
        <n v="4.2819499341238476"/>
        <n v="3.4914361001317524"/>
        <n v="4.4795783926218711"/>
        <n v="3.9525691699604746"/>
        <n v="3.720405862457723"/>
        <n v="2.4239007891770012"/>
        <n v="6.8207440811724922"/>
        <n v="3.4088745000952203"/>
        <n v="3.5612264330603698"/>
        <n v="3.5802704246810131"/>
        <n v="4.5705579889544854"/>
        <n v="4.0373262235764615"/>
        <n v="3.961150257093887"/>
        <n v="4.3420300895067605"/>
        <n v="4.075414206817749"/>
        <n v="3.7326223576461626"/>
        <n v="3.3898305084745766"/>
        <n v="2.6019916479280436"/>
        <n v="2.200449726951494"/>
        <n v="6.4728557661419854"/>
        <n v="4.2097998619737753"/>
        <n v="5.3140096618357484"/>
        <n v="4.9689440993788816"/>
        <n v="2.8985507246376812"/>
        <n v="2.8295376121463076"/>
        <n v="4.278812974465148"/>
        <n v="3.4506556245686681"/>
        <n v="2.691511387163561"/>
        <n v="2.4844720496894408"/>
        <n v="1.3121924548933843"/>
        <n v="2.1869874248223073"/>
        <n v="3.9365773646801534"/>
        <n v="12.203389830508474"/>
        <n v="12.711864406779661"/>
        <n v="11.949152542372881"/>
        <n v="14.152542372881355"/>
        <n v="12.796610169491524"/>
        <n v="9.5762711864406782"/>
        <n v="18.220338983050848"/>
        <n v="15.847457627118644"/>
        <n v="14.245216158752658"/>
        <n v="14.528703047484054"/>
        <n v="21.757618710134658"/>
        <n v="3.3960292580982236"/>
        <n v="2.8735632183908044"/>
        <n v="2.3510971786833856"/>
        <n v="1.9853709508881923"/>
        <n v="2.0376175548589339"/>
        <n v="1.6718913270637408"/>
        <n v="3.1820308844174074"/>
        <n v="2.0589611605053815"/>
        <n v="1.8717828731867103"/>
        <n v="4.4336681676480776"/>
        <n v="5.4381711118808447"/>
        <n v="3.3252511257360582"/>
        <n v="3.4984412885348113"/>
        <n v="3.3945271908555594"/>
        <n v="3.8794596466920677"/>
        <n v="2.8056806373397989"/>
        <n v="2.4939383443020438"/>
        <n v="2.8749567024593001"/>
        <n v="2.0782819535850363"/>
        <n v="2.3053973420124763"/>
        <n v="1.8714401952807163"/>
        <n v="6.2110116625983185"/>
        <n v="3.0578512396694215"/>
        <n v="4.7107438016528924"/>
        <n v="6.6115702479338845"/>
        <n v="5.785123966942149"/>
        <n v="3.3057851239669422"/>
        <n v="3.2231404958677685"/>
        <n v="2.8925619834710745"/>
        <n v="2.2314049586776861"/>
        <n v="2.0661157024793391"/>
        <n v="1.9834710743801653"/>
        <n v="1.2345679012345678"/>
        <n v="0.48010973936899864"/>
        <n v="5.4183813443072699"/>
        <n v="12.938177182919057"/>
        <n v="9.8151688973868705"/>
        <n v="9.3052899936265145"/>
        <n v="11.854684512428298"/>
        <n v="8.9228808158062467"/>
        <n v="7.2657743785850863"/>
        <n v="7.3932441045251753"/>
        <n v="9.5602294455066925"/>
        <n v="7.4569789674952203"/>
        <n v="7.9958995386981027"/>
        <n v="9.1235263967196296"/>
        <n v="13.685289595079446"/>
        <n v="2.8571428571428572"/>
        <n v="3.4285714285714284"/>
        <n v="5.0549450549450547"/>
        <n v="7.0329670329670328"/>
        <n v="7.4285714285714288"/>
        <n v="8.4835164835164836"/>
        <n v="5.2307692307692308"/>
        <n v="6.2417582417582418"/>
        <n v="5.1428571428571432"/>
        <n v="3.7802197802197801"/>
        <n v="1.9951632406287789"/>
        <n v="3.3252720677146312"/>
        <n v="6.3186813186813193"/>
        <n v="6.3736263736263741"/>
        <n v="10.109890109890109"/>
        <n v="6.9780219780219781"/>
        <n v="7.9670329670329672"/>
        <n v="7.197802197802198"/>
        <n v="5.9340659340659343"/>
        <n v="4.2307692307692308"/>
        <n v="4.1208791208791213"/>
        <n v="2.7649769585253456"/>
        <n v="2.4687294272547731"/>
        <n v="7.3074391046741276"/>
        <n v="4.0526849037487338"/>
        <n v="3.850050658561297"/>
        <n v="3.2421479229989871"/>
        <n v="3.7487335359675789"/>
        <n v="2.8368794326241136"/>
        <n v="3.5460992907801421"/>
        <n v="4.6605876393110437"/>
        <n v="5.2722558340535866"/>
        <n v="3.4572169403630078"/>
        <n v="6.2229904926534134"/>
        <n v="4.3867502238137872"/>
        <n v="5.2820053715308859"/>
        <n v="5.0134288272157566"/>
        <n v="4.0286481647269472"/>
        <n v="2.5067144136078783"/>
        <n v="3.9391226499552374"/>
        <n v="2.9543419874664281"/>
        <n v="2.5962399283795881"/>
        <n v="1.6114592658907789"/>
        <n v="2.3276633840644583"/>
        <n v="3.2185628742514973"/>
        <n v="2.9191616766467066"/>
        <n v="4.4910179640718564"/>
        <n v="1.2237762237762237"/>
        <n v="1.8356643356643358"/>
        <n v="1.6608391608391608"/>
        <n v="0.96153846153846156"/>
        <n v="1.354895104895105"/>
        <n v="1.3986013986013988"/>
        <n v="0.78671328671328677"/>
        <n v="0.48076923076923078"/>
        <n v="0.41090773253642138"/>
        <n v="0.82181546507284275"/>
        <n v="1.8677624206200971"/>
        <n v="3.4077555816686251"/>
        <n v="3.8777908343125733"/>
        <n v="5.1703877790834314"/>
        <n v="5.9929494712103413"/>
        <n v="5.8754406580493539"/>
        <n v="7.7555816686251466"/>
        <n v="7.5205640423031728"/>
        <n v="7.4030552291421863"/>
        <n v="7.3359073359073363"/>
        <n v="10.521235521235521"/>
        <n v="6.9306930693069315"/>
        <n v="3.7128712871287131"/>
        <n v="2.4752475247524752"/>
        <n v="3.052805280528053"/>
        <n v="1.4851485148514851"/>
        <n v="1.6501650165016504"/>
        <n v="3.382838283828383"/>
        <n v="2.1452145214521452"/>
        <n v="1.5676567656765679"/>
        <n v="1.6185784658691063"/>
        <n v="1.6889514426460239"/>
        <n v="5.2779732582688244"/>
        <n v="2.7408303103587266"/>
        <n v="2.8617492946392584"/>
        <n v="2.6199113260781943"/>
        <n v="4.1112454655380901"/>
        <n v="4.0709391374445794"/>
        <n v="3.9903264812575578"/>
        <n v="7.6178960096735189"/>
        <n v="6.4087061668681988"/>
        <n v="7.7388149939540511"/>
        <n v="4.8891786179921777"/>
        <n v="5.6714471968709255"/>
        <n v="10.951760104302478"/>
        <n v="0.70517125587642715"/>
        <n v="0.94022834116856946"/>
        <n v="1.1752854264607118"/>
        <n v="1.723751958809044"/>
        <n v="1.6901723751958808"/>
        <n v="1.9588090441011865"/>
        <n v="2.0931273785538393"/>
        <n v="2.3393776583837025"/>
        <n v="2.2722184911573762"/>
        <n v="1.9476158495634652"/>
        <n v="2.1800000000000002"/>
        <n v="3.42"/>
        <n v="5.81"/>
        <n v="0.78181554944259457"/>
        <n v="0.92659620674677867"/>
        <n v="1.5201969016939338"/>
        <n v="1.4622846387722601"/>
        <n v="1.7808020848414654"/>
        <n v="2.2730563196756917"/>
        <n v="2.9680034747357755"/>
        <n v="2.7797886202403363"/>
        <n v="1.7373678876502101"/>
        <n v="1.6360214275372811"/>
        <n v="1.4824797843665767"/>
        <n v="1.0169076206812055"/>
        <n v="2.5974025974025974"/>
        <n v="0.17761989342806395"/>
        <n v="3.374777975133215"/>
        <n v="6.571936056838366"/>
        <n v="1.7761989342806395"/>
        <n v="1.9538188277087034"/>
        <n v="3.5523978685612789"/>
        <n v="2.4866785079928952"/>
        <n v="2.3090586145648313"/>
        <n v="5.3285968028419184"/>
        <n v="5.5062166962699823"/>
        <n v="12.966252220248668"/>
        <n v="1.42620232172471"/>
        <n v="1.6583747927031509"/>
        <n v="1.691542288557214"/>
        <n v="1.2271973466003316"/>
        <n v="1.3930348258706469"/>
        <n v="1.1276948590381426"/>
        <n v="1.4593698175787728"/>
        <n v="1.9900497512437811"/>
        <n v="1.592039800995025"/>
        <n v="1.7989720159908622"/>
        <n v="2.4842946887492858"/>
        <n v="2.8269560251284975"/>
        <n v="1.7749092375958049"/>
        <n v="1.573215006050827"/>
        <n v="2.4203307785397339"/>
        <n v="2.7833803953206941"/>
        <n v="3.0657523194836629"/>
        <n v="4.6793061718434856"/>
        <n v="4.9213392496974588"/>
        <n v="5.9701492537313436"/>
        <n v="2.501008471157725"/>
        <n v="2.6959914863426744"/>
        <n v="5.3919829726853488"/>
        <n v="15.821213196168854"/>
        <n v="2.4617431803060548"/>
        <n v="2.0625415834996672"/>
        <n v="2.6613439787092483"/>
        <n v="2.3952095808383236"/>
        <n v="2.9940119760479043"/>
        <n v="3.9920159680638725"/>
        <n v="6.1876247504990021"/>
        <n v="5.0565535595475719"/>
        <n v="5.1230871590153031"/>
        <n v="4.5942720763723148"/>
        <n v="4.9522673031026248"/>
        <n v="4.1169451073985677"/>
        <n v="1.6159105034182721"/>
        <n v="1.3051584835301429"/>
        <n v="1.2430080795525171"/>
        <n v="1.4916096954630205"/>
        <n v="2.4238657551274083"/>
        <n v="2.7346177750155376"/>
        <n v="2.2995649471721564"/>
        <n v="3.7290242386575514"/>
        <n v="3.4182722187694221"/>
        <n v="3.5425730267246736"/>
        <n v="2.7612344342176502"/>
        <n v="2.815376285868977"/>
        <n v="2.9236599891716297"/>
        <n v="0.77350257834192782"/>
        <n v="0.51566838556128514"/>
        <n v="0.49583498611662036"/>
        <n v="0.73383577945259815"/>
        <n v="0.61483538278460925"/>
        <n v="0.95200317334391116"/>
        <n v="0.37683458944863146"/>
        <n v="0.47600158667195558"/>
        <n v="0.93216977389924627"/>
        <n v="0.68853053089327776"/>
        <n v="1.5582533067584707"/>
        <n v="2.5910491030983875"/>
        <n v="0.65527732272408146"/>
        <n v="0.49145799204306112"/>
        <n v="0.53826351509478121"/>
        <n v="1.2169435993447228"/>
        <n v="1.4041656915516032"/>
        <n v="1.8722209220688042"/>
        <n v="2.1296512988532648"/>
        <n v="1.5913877837584836"/>
        <n v="1.8254153990170841"/>
        <n v="3.018956236835947"/>
        <n v="1.6907216494845361"/>
        <n v="6.2268041237113403"/>
        <n v="7.3195876288659791"/>
        <n v="1.3819464863275508"/>
        <n v="1.5877683034401648"/>
        <n v="2.2052337547780065"/>
        <n v="3.293149073801823"/>
        <n v="3.0285210232284623"/>
        <n v="2.9991179064980891"/>
        <n v="6.2040576301087915"/>
        <n v="11.055571890620406"/>
        <n v="3.9988238753307854"/>
        <n v="7.9094384004704503"/>
        <n v="5.7578104828298482"/>
        <n v="4.6217402530338241"/>
        <n v="7.8750322747224377"/>
        <n v="3.6081347036956051"/>
        <n v="3.4987972884321019"/>
        <n v="4.0454843647496173"/>
        <n v="3.8049420511699106"/>
        <n v="3.236387491799694"/>
        <n v="3.7830745681172098"/>
        <n v="4.1329542969604205"/>
        <n v="4.6140389241198339"/>
        <n v="4.3953640935928275"/>
        <n v="4.9420511699103438"/>
        <n v="5.6482099177229266"/>
        <n v="10.807204803202135"/>
        <n v="15.721592172559484"/>
        <n v="1.4589665653495441"/>
        <n v="1.8237082066869301"/>
        <n v="2.0364741641337387"/>
        <n v="3.4042553191489362"/>
        <n v="4.1641337386018238"/>
        <n v="3.1306990881458967"/>
        <n v="2.5227963525835868"/>
        <n v="3.9817629179331311"/>
        <n v="4.2249240121580547"/>
        <n v="0.95261970418651287"/>
        <n v="4.4372023063424413"/>
        <n v="0.61360149991477753"/>
        <n v="0.98858019430714161"/>
        <n v="2.2328276802454403"/>
        <n v="3.4259417078575081"/>
        <n v="3.8009204022498722"/>
        <n v="3.6986534855974091"/>
        <n v="4.2611215271859555"/>
        <n v="3.1361854440088632"/>
        <n v="5.9314811658428495"/>
        <n v="10.380092040224987"/>
        <n v="8.7415540540540526"/>
        <n v="8.5726351351351351"/>
        <n v="5.7291666666666661"/>
        <n v="1.6720955483170468"/>
        <n v="1.954397394136808"/>
        <n v="2.0846905537459284"/>
        <n v="2.7795874049945715"/>
        <n v="2.0629750271444083"/>
        <n v="3.8002171552660156"/>
        <n v="5.4071661237785023"/>
        <n v="6.4277958740499459"/>
        <n v="2.5624321389793705"/>
        <n v="2.214983713355049"/>
        <n v="2.4767801857585141"/>
        <n v="1.0835913312693499"/>
        <n v="4.1215170278637769"/>
        <n v="0.51993067590987874"/>
        <n v="0.67398420951280569"/>
        <n v="0.59695744271134221"/>
        <n v="1.2901983439245137"/>
        <n v="1.0976314269208549"/>
        <n v="1.405738494126709"/>
        <n v="1.5983054111303678"/>
        <n v="1.1168881186212209"/>
        <n v="1.3479684190256114"/>
        <n v="1.5051581261626923"/>
        <n v="2.1478099103669881"/>
        <n v="6.2404870624048705"/>
        <n v="0.61127462078333705"/>
        <n v="0.22639800769753227"/>
        <n v="0.24903780846728549"/>
        <n v="0.86031242925062257"/>
        <n v="0.6339144215530903"/>
        <n v="0.83767262848086932"/>
        <n v="0.81503282771111607"/>
        <n v="1.0187910346388951"/>
        <n v="0.74711342540185643"/>
        <n v="0.36223681231605159"/>
        <n v="0.35321821036106749"/>
        <n v="0.3728414442700157"/>
        <n v="2.4725274725274726"/>
        <n v="1.2694512694512694"/>
        <n v="1.0647010647010646"/>
        <n v="0.94185094185094176"/>
        <n v="1.6380016380016378"/>
        <n v="1.9246519246519245"/>
        <n v="2.17035217035217"/>
        <n v="2.375102375102375"/>
        <n v="2.5798525798525795"/>
        <n v="3.071253071253071"/>
        <n v="3.8493038493038489"/>
        <n v="1.7292983039574326"/>
        <n v="4.9883604921849019"/>
        <n v="7.781842367808447"/>
      </sharedItems>
    </cacheField>
    <cacheField name="sexual_harassment-rate" numFmtId="0">
      <sharedItems containsSemiMixedTypes="0" containsString="0" containsNumber="1" minValue="0" maxValue="82.19780219780219"/>
    </cacheField>
    <cacheField name="cruelty_rate" numFmtId="0">
      <sharedItems containsSemiMixedTypes="0" containsString="0" containsNumber="1" minValue="0" maxValue="155.55555555555554"/>
    </cacheField>
  </cacheFields>
  <extLst>
    <ext xmlns:x14="http://schemas.microsoft.com/office/spreadsheetml/2009/9/main" uri="{725AE2AE-9491-48be-B2B4-4EB974FC3084}">
      <x14:pivotCacheDefinition pivotCacheId="9844021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3">
  <r>
    <x v="0"/>
    <x v="0"/>
    <x v="0"/>
    <n v="50"/>
    <n v="30"/>
    <n v="16"/>
    <n v="149"/>
    <n v="34"/>
    <n v="175"/>
    <n v="24.88"/>
    <x v="0"/>
    <x v="0"/>
    <n v="2.009646302250804"/>
    <n v="1.2057877813504823"/>
    <x v="0"/>
    <x v="0"/>
    <n v="1.3665594855305467"/>
    <n v="7.0337620578778139"/>
  </r>
  <r>
    <x v="0"/>
    <x v="0"/>
    <x v="1"/>
    <n v="37"/>
    <n v="32"/>
    <n v="20"/>
    <n v="174"/>
    <n v="63"/>
    <n v="240"/>
    <n v="24.88"/>
    <x v="1"/>
    <x v="1"/>
    <n v="1.487138263665595"/>
    <n v="1.2861736334405145"/>
    <x v="1"/>
    <x v="1"/>
    <n v="2.532154340836013"/>
    <n v="9.6463022508038581"/>
  </r>
  <r>
    <x v="0"/>
    <x v="0"/>
    <x v="2"/>
    <n v="35"/>
    <n v="16"/>
    <n v="11"/>
    <n v="141"/>
    <n v="39"/>
    <n v="238"/>
    <n v="24.88"/>
    <x v="2"/>
    <x v="2"/>
    <n v="1.4067524115755627"/>
    <n v="0.64308681672025725"/>
    <x v="2"/>
    <x v="2"/>
    <n v="1.567524115755627"/>
    <n v="9.565916398713826"/>
  </r>
  <r>
    <x v="0"/>
    <x v="0"/>
    <x v="3"/>
    <n v="50"/>
    <n v="42"/>
    <n v="14"/>
    <n v="135"/>
    <n v="71"/>
    <n v="296"/>
    <n v="24.88"/>
    <x v="3"/>
    <x v="3"/>
    <n v="2.009646302250804"/>
    <n v="1.6881028938906752"/>
    <x v="3"/>
    <x v="3"/>
    <n v="2.8536977491961415"/>
    <n v="11.89710610932476"/>
  </r>
  <r>
    <x v="0"/>
    <x v="0"/>
    <x v="4"/>
    <n v="53"/>
    <n v="46"/>
    <n v="21"/>
    <n v="144"/>
    <n v="77"/>
    <n v="280"/>
    <n v="24.88"/>
    <x v="4"/>
    <x v="4"/>
    <n v="2.130225080385852"/>
    <n v="1.8488745980707397"/>
    <x v="4"/>
    <x v="4"/>
    <n v="3.094855305466238"/>
    <n v="11.254019292604502"/>
  </r>
  <r>
    <x v="0"/>
    <x v="0"/>
    <x v="5"/>
    <n v="64"/>
    <n v="71"/>
    <n v="22"/>
    <n v="185"/>
    <n v="107"/>
    <n v="423"/>
    <n v="24.88"/>
    <x v="5"/>
    <x v="5"/>
    <n v="2.572347266881029"/>
    <n v="2.8536977491961415"/>
    <x v="5"/>
    <x v="5"/>
    <n v="4.30064308681672"/>
    <n v="17.0016077170418"/>
  </r>
  <r>
    <x v="0"/>
    <x v="0"/>
    <x v="6"/>
    <n v="46"/>
    <n v="72"/>
    <n v="21"/>
    <n v="156"/>
    <n v="133"/>
    <n v="335"/>
    <n v="24.88"/>
    <x v="6"/>
    <x v="6"/>
    <n v="1.8488745980707397"/>
    <n v="2.8938906752411575"/>
    <x v="4"/>
    <x v="6"/>
    <n v="5.3456591639871389"/>
    <n v="13.464630225080386"/>
  </r>
  <r>
    <x v="0"/>
    <x v="0"/>
    <x v="7"/>
    <n v="50"/>
    <n v="26"/>
    <n v="5"/>
    <n v="174"/>
    <n v="103"/>
    <n v="355"/>
    <n v="24.88"/>
    <x v="7"/>
    <x v="7"/>
    <n v="2.009646302250804"/>
    <n v="1.045016077170418"/>
    <x v="6"/>
    <x v="1"/>
    <n v="4.139871382636656"/>
    <n v="14.268488745980708"/>
  </r>
  <r>
    <x v="0"/>
    <x v="0"/>
    <x v="8"/>
    <n v="67"/>
    <n v="56"/>
    <n v="13"/>
    <n v="192"/>
    <n v="163"/>
    <n v="428"/>
    <n v="24.88"/>
    <x v="8"/>
    <x v="8"/>
    <n v="2.6929260450160775"/>
    <n v="2.2508038585209005"/>
    <x v="7"/>
    <x v="7"/>
    <n v="6.551446945337621"/>
    <n v="17.20257234726688"/>
  </r>
  <r>
    <x v="0"/>
    <x v="0"/>
    <x v="9"/>
    <n v="48"/>
    <n v="48"/>
    <n v="18"/>
    <n v="133"/>
    <n v="155"/>
    <n v="429"/>
    <n v="24.88"/>
    <x v="9"/>
    <x v="9"/>
    <n v="1.9292604501607717"/>
    <n v="1.9292604501607717"/>
    <x v="8"/>
    <x v="8"/>
    <n v="6.229903536977492"/>
    <n v="17.242765273311896"/>
  </r>
  <r>
    <x v="0"/>
    <x v="0"/>
    <x v="10"/>
    <n v="84"/>
    <n v="70"/>
    <n v="20"/>
    <n v="112"/>
    <n v="142"/>
    <n v="429"/>
    <n v="27.41"/>
    <x v="10"/>
    <x v="10"/>
    <n v="3.0645749726377236"/>
    <n v="2.553812477198103"/>
    <x v="9"/>
    <x v="9"/>
    <n v="5.1805910251732943"/>
    <n v="15.651222181685515"/>
  </r>
  <r>
    <x v="0"/>
    <x v="0"/>
    <x v="11"/>
    <n v="88"/>
    <n v="61"/>
    <n v="7"/>
    <n v="90"/>
    <n v="155"/>
    <n v="498"/>
    <n v="27.41"/>
    <x v="11"/>
    <x v="11"/>
    <n v="3.2105071141919006"/>
    <n v="2.225465158701204"/>
    <x v="10"/>
    <x v="10"/>
    <n v="5.6548704852243707"/>
    <n v="18.168551623495073"/>
  </r>
  <r>
    <x v="0"/>
    <x v="0"/>
    <x v="12"/>
    <n v="61"/>
    <n v="47"/>
    <n v="12"/>
    <n v="197"/>
    <n v="138"/>
    <n v="464"/>
    <n v="27.41"/>
    <x v="12"/>
    <x v="8"/>
    <n v="2.225465158701204"/>
    <n v="1.7147026632615834"/>
    <x v="11"/>
    <x v="11"/>
    <n v="5.0346588836191168"/>
    <n v="16.928128420284569"/>
  </r>
  <r>
    <x v="0"/>
    <x v="1"/>
    <x v="0"/>
    <n v="23"/>
    <n v="30"/>
    <n v="7"/>
    <n v="118"/>
    <n v="24"/>
    <n v="154"/>
    <n v="36.4"/>
    <x v="13"/>
    <x v="12"/>
    <n v="0.63186813186813184"/>
    <n v="0.82417582417582425"/>
    <x v="12"/>
    <x v="12"/>
    <n v="0.65934065934065933"/>
    <n v="4.2307692307692308"/>
  </r>
  <r>
    <x v="0"/>
    <x v="1"/>
    <x v="1"/>
    <n v="28"/>
    <n v="49"/>
    <n v="9"/>
    <n v="179"/>
    <n v="37"/>
    <n v="151"/>
    <n v="36.4"/>
    <x v="14"/>
    <x v="13"/>
    <n v="0.76923076923076927"/>
    <n v="1.3461538461538463"/>
    <x v="13"/>
    <x v="13"/>
    <n v="1.0164835164835164"/>
    <n v="4.1483516483516487"/>
  </r>
  <r>
    <x v="0"/>
    <x v="1"/>
    <x v="2"/>
    <n v="19"/>
    <n v="45"/>
    <n v="4"/>
    <n v="224"/>
    <n v="45"/>
    <n v="146"/>
    <n v="36.4"/>
    <x v="15"/>
    <x v="14"/>
    <n v="0.52197802197802201"/>
    <n v="1.2362637362637363"/>
    <x v="14"/>
    <x v="14"/>
    <n v="1.2362637362637363"/>
    <n v="4.0109890109890109"/>
  </r>
  <r>
    <x v="0"/>
    <x v="1"/>
    <x v="3"/>
    <n v="20"/>
    <n v="31"/>
    <n v="11"/>
    <n v="196"/>
    <n v="50"/>
    <n v="147"/>
    <n v="36.4"/>
    <x v="16"/>
    <x v="15"/>
    <n v="0.5494505494505495"/>
    <n v="0.85164835164835173"/>
    <x v="15"/>
    <x v="15"/>
    <n v="1.3736263736263736"/>
    <n v="4.0384615384615383"/>
  </r>
  <r>
    <x v="0"/>
    <x v="1"/>
    <x v="4"/>
    <n v="16"/>
    <n v="30"/>
    <n v="12"/>
    <n v="173"/>
    <n v="57"/>
    <n v="137"/>
    <n v="36.4"/>
    <x v="17"/>
    <x v="16"/>
    <n v="0.43956043956043955"/>
    <n v="0.82417582417582425"/>
    <x v="16"/>
    <x v="16"/>
    <n v="1.5659340659340659"/>
    <n v="3.7637362637362637"/>
  </r>
  <r>
    <x v="0"/>
    <x v="1"/>
    <x v="5"/>
    <n v="16"/>
    <n v="32"/>
    <n v="16"/>
    <n v="187"/>
    <n v="11"/>
    <n v="189"/>
    <n v="36.4"/>
    <x v="18"/>
    <x v="17"/>
    <n v="0.43956043956043955"/>
    <n v="0.87912087912087911"/>
    <x v="17"/>
    <x v="17"/>
    <n v="0.30219780219780223"/>
    <n v="5.1923076923076925"/>
  </r>
  <r>
    <x v="0"/>
    <x v="1"/>
    <x v="6"/>
    <n v="31"/>
    <n v="35"/>
    <n v="14"/>
    <n v="176"/>
    <n v="194"/>
    <n v="0"/>
    <n v="36.4"/>
    <x v="19"/>
    <x v="18"/>
    <n v="0.85164835164835173"/>
    <n v="0.96153846153846156"/>
    <x v="18"/>
    <x v="18"/>
    <n v="5.3296703296703303"/>
    <n v="0"/>
  </r>
  <r>
    <x v="0"/>
    <x v="1"/>
    <x v="7"/>
    <n v="37"/>
    <n v="36"/>
    <n v="12"/>
    <n v="133"/>
    <n v="132"/>
    <n v="0"/>
    <n v="36.4"/>
    <x v="20"/>
    <x v="19"/>
    <n v="1.0164835164835164"/>
    <n v="0.98901098901098905"/>
    <x v="16"/>
    <x v="19"/>
    <n v="3.6263736263736264"/>
    <n v="0"/>
  </r>
  <r>
    <x v="0"/>
    <x v="1"/>
    <x v="8"/>
    <n v="22"/>
    <n v="60"/>
    <n v="14"/>
    <n v="157"/>
    <n v="13"/>
    <n v="143"/>
    <n v="36.4"/>
    <x v="21"/>
    <x v="20"/>
    <n v="0.60439560439560447"/>
    <n v="1.6483516483516485"/>
    <x v="18"/>
    <x v="20"/>
    <n v="0.35714285714285715"/>
    <n v="3.9285714285714288"/>
  </r>
  <r>
    <x v="0"/>
    <x v="1"/>
    <x v="9"/>
    <n v="20"/>
    <n v="60"/>
    <n v="20"/>
    <n v="132"/>
    <n v="35"/>
    <n v="250"/>
    <n v="36.4"/>
    <x v="22"/>
    <x v="21"/>
    <n v="0.5494505494505495"/>
    <n v="1.6483516483516485"/>
    <x v="19"/>
    <x v="21"/>
    <n v="0.96153846153846156"/>
    <n v="6.8681318681318686"/>
  </r>
  <r>
    <x v="0"/>
    <x v="1"/>
    <x v="10"/>
    <n v="16"/>
    <n v="83"/>
    <n v="36"/>
    <n v="156"/>
    <n v="16"/>
    <n v="198"/>
    <n v="40.81"/>
    <x v="23"/>
    <x v="22"/>
    <n v="0.39206076941925994"/>
    <n v="2.0338152413624111"/>
    <x v="20"/>
    <x v="22"/>
    <n v="0.39206076941925994"/>
    <n v="4.8517520215633416"/>
  </r>
  <r>
    <x v="0"/>
    <x v="1"/>
    <x v="11"/>
    <n v="18"/>
    <n v="63"/>
    <n v="19"/>
    <n v="195"/>
    <n v="8"/>
    <n v="130"/>
    <n v="40.81"/>
    <x v="24"/>
    <x v="23"/>
    <n v="0.44106836559666746"/>
    <n v="1.543739279588336"/>
    <x v="21"/>
    <x v="23"/>
    <n v="0.19603038470962997"/>
    <n v="3.1854937515314874"/>
  </r>
  <r>
    <x v="0"/>
    <x v="1"/>
    <x v="12"/>
    <n v="28"/>
    <n v="84"/>
    <n v="23"/>
    <n v="337"/>
    <n v="43"/>
    <n v="161"/>
    <n v="40.81"/>
    <x v="25"/>
    <x v="24"/>
    <n v="0.68610634648370494"/>
    <n v="2.0583190394511148"/>
    <x v="22"/>
    <x v="24"/>
    <n v="1.0536633178142611"/>
    <n v="3.9451114922813035"/>
  </r>
  <r>
    <x v="0"/>
    <x v="2"/>
    <x v="0"/>
    <n v="27"/>
    <n v="34"/>
    <n v="14"/>
    <n v="112"/>
    <n v="83"/>
    <n v="186"/>
    <n v="37.46"/>
    <x v="26"/>
    <x v="25"/>
    <n v="0.72076882007474641"/>
    <n v="0.90763481046449546"/>
    <x v="23"/>
    <x v="25"/>
    <n v="2.2156967431927388"/>
    <n v="4.9652963160704751"/>
  </r>
  <r>
    <x v="0"/>
    <x v="2"/>
    <x v="1"/>
    <n v="28"/>
    <n v="39"/>
    <n v="16"/>
    <n v="126"/>
    <n v="40"/>
    <n v="188"/>
    <n v="37.46"/>
    <x v="27"/>
    <x v="26"/>
    <n v="0.74746396155899619"/>
    <n v="1.0411105178857447"/>
    <x v="24"/>
    <x v="26"/>
    <n v="1.0678056593699947"/>
    <n v="5.0186865990389746"/>
  </r>
  <r>
    <x v="0"/>
    <x v="2"/>
    <x v="2"/>
    <n v="36"/>
    <n v="34"/>
    <n v="23"/>
    <n v="121"/>
    <n v="173"/>
    <n v="60"/>
    <n v="37.46"/>
    <x v="28"/>
    <x v="27"/>
    <n v="0.96102509343299514"/>
    <n v="0.90763481046449546"/>
    <x v="25"/>
    <x v="27"/>
    <n v="4.6182594767752265"/>
    <n v="1.601708489054992"/>
  </r>
  <r>
    <x v="0"/>
    <x v="2"/>
    <x v="3"/>
    <n v="28"/>
    <n v="27"/>
    <n v="22"/>
    <n v="116"/>
    <n v="197"/>
    <n v="234"/>
    <n v="37.46"/>
    <x v="29"/>
    <x v="28"/>
    <n v="0.74746396155899619"/>
    <n v="0.72076882007474641"/>
    <x v="26"/>
    <x v="28"/>
    <n v="5.258942872397224"/>
    <n v="6.2466631073144683"/>
  </r>
  <r>
    <x v="0"/>
    <x v="2"/>
    <x v="4"/>
    <n v="35"/>
    <n v="58"/>
    <n v="9"/>
    <n v="91"/>
    <n v="223"/>
    <n v="202"/>
    <n v="37.46"/>
    <x v="30"/>
    <x v="29"/>
    <n v="0.93432995194874535"/>
    <n v="1.5483182060864922"/>
    <x v="27"/>
    <x v="29"/>
    <n v="5.9530165509877202"/>
    <n v="5.3924185798184725"/>
  </r>
  <r>
    <x v="0"/>
    <x v="2"/>
    <x v="5"/>
    <n v="31"/>
    <n v="37"/>
    <n v="18"/>
    <n v="123"/>
    <n v="190"/>
    <n v="249"/>
    <n v="37.46"/>
    <x v="31"/>
    <x v="30"/>
    <n v="0.82754938601174588"/>
    <n v="0.98772023491724503"/>
    <x v="28"/>
    <x v="30"/>
    <n v="5.0720768820074742"/>
    <n v="6.6470902295782164"/>
  </r>
  <r>
    <x v="0"/>
    <x v="2"/>
    <x v="6"/>
    <n v="31"/>
    <n v="47"/>
    <n v="25"/>
    <n v="118"/>
    <n v="197"/>
    <n v="395"/>
    <n v="37.46"/>
    <x v="32"/>
    <x v="31"/>
    <n v="0.82754938601174588"/>
    <n v="1.2546716497597437"/>
    <x v="29"/>
    <x v="31"/>
    <n v="5.258942872397224"/>
    <n v="10.544580886278696"/>
  </r>
  <r>
    <x v="0"/>
    <x v="2"/>
    <x v="7"/>
    <n v="30"/>
    <n v="57"/>
    <n v="26"/>
    <n v="104"/>
    <n v="250"/>
    <n v="288"/>
    <n v="37.46"/>
    <x v="33"/>
    <x v="32"/>
    <n v="0.80085424452749598"/>
    <n v="1.5216230646022424"/>
    <x v="30"/>
    <x v="32"/>
    <n v="6.6737853710624666"/>
    <n v="7.6882007474639611"/>
  </r>
  <r>
    <x v="0"/>
    <x v="2"/>
    <x v="8"/>
    <n v="33"/>
    <n v="46"/>
    <n v="19"/>
    <n v="120"/>
    <n v="268"/>
    <n v="333"/>
    <n v="37.46"/>
    <x v="34"/>
    <x v="33"/>
    <n v="0.88093966898024556"/>
    <n v="1.2279765082754939"/>
    <x v="31"/>
    <x v="33"/>
    <n v="7.1542979177789636"/>
    <n v="8.8894821142552054"/>
  </r>
  <r>
    <x v="0"/>
    <x v="2"/>
    <x v="9"/>
    <n v="54"/>
    <n v="71"/>
    <n v="37"/>
    <n v="174"/>
    <n v="146"/>
    <n v="473"/>
    <n v="37.46"/>
    <x v="35"/>
    <x v="34"/>
    <n v="1.4415376401494928"/>
    <n v="1.8953550453817405"/>
    <x v="32"/>
    <x v="34"/>
    <n v="3.8974906567004806"/>
    <n v="12.626801922050186"/>
  </r>
  <r>
    <x v="0"/>
    <x v="2"/>
    <x v="10"/>
    <n v="27"/>
    <n v="48"/>
    <n v="30"/>
    <n v="164"/>
    <n v="175"/>
    <n v="533"/>
    <n v="41.74"/>
    <x v="36"/>
    <x v="35"/>
    <n v="0.64686152371825589"/>
    <n v="1.1499760421657881"/>
    <x v="33"/>
    <x v="35"/>
    <n v="4.1926209870627691"/>
    <n v="12.769525634882607"/>
  </r>
  <r>
    <x v="0"/>
    <x v="2"/>
    <x v="11"/>
    <n v="40"/>
    <n v="63"/>
    <n v="39"/>
    <n v="111"/>
    <n v="280"/>
    <n v="435"/>
    <n v="41.74"/>
    <x v="37"/>
    <x v="36"/>
    <n v="0.95831336847149018"/>
    <n v="1.5093435553425969"/>
    <x v="34"/>
    <x v="36"/>
    <n v="6.7081935793004313"/>
    <n v="10.421657882127455"/>
  </r>
  <r>
    <x v="0"/>
    <x v="2"/>
    <x v="12"/>
    <n v="41"/>
    <n v="42"/>
    <n v="20"/>
    <n v="164"/>
    <n v="115"/>
    <n v="568"/>
    <n v="41.74"/>
    <x v="38"/>
    <x v="37"/>
    <n v="0.98227120268327739"/>
    <n v="1.0062290368950646"/>
    <x v="35"/>
    <x v="35"/>
    <n v="2.7551509343555343"/>
    <n v="13.60804983229516"/>
  </r>
  <r>
    <x v="0"/>
    <x v="3"/>
    <x v="0"/>
    <n v="23"/>
    <n v="26"/>
    <n v="12"/>
    <n v="109"/>
    <n v="58"/>
    <n v="247"/>
    <n v="49.01"/>
    <x v="39"/>
    <x v="38"/>
    <n v="0.46929198122832078"/>
    <n v="0.5305039787798409"/>
    <x v="36"/>
    <x v="37"/>
    <n v="1.1834319526627219"/>
    <n v="5.0397877984084882"/>
  </r>
  <r>
    <x v="0"/>
    <x v="3"/>
    <x v="1"/>
    <n v="25"/>
    <n v="5"/>
    <n v="11"/>
    <n v="108"/>
    <n v="73"/>
    <n v="276"/>
    <n v="49.01"/>
    <x v="40"/>
    <x v="39"/>
    <n v="0.51009997959600084"/>
    <n v="0.10201999591920016"/>
    <x v="37"/>
    <x v="38"/>
    <n v="1.4894919404203224"/>
    <n v="5.6315037747398495"/>
  </r>
  <r>
    <x v="0"/>
    <x v="3"/>
    <x v="2"/>
    <n v="18"/>
    <n v="35"/>
    <n v="11"/>
    <n v="150"/>
    <n v="110"/>
    <n v="357"/>
    <n v="49.01"/>
    <x v="41"/>
    <x v="40"/>
    <n v="0.36727198530912059"/>
    <n v="0.71413997143440122"/>
    <x v="37"/>
    <x v="39"/>
    <n v="2.2444399102224035"/>
    <n v="7.2842277086308922"/>
  </r>
  <r>
    <x v="0"/>
    <x v="3"/>
    <x v="3"/>
    <n v="31"/>
    <n v="23"/>
    <n v="13"/>
    <n v="112"/>
    <n v="105"/>
    <n v="293"/>
    <n v="49.01"/>
    <x v="42"/>
    <x v="41"/>
    <n v="0.63252397469904109"/>
    <n v="0.46929198122832078"/>
    <x v="38"/>
    <x v="40"/>
    <n v="2.1424199143032037"/>
    <n v="5.9783717608651301"/>
  </r>
  <r>
    <x v="0"/>
    <x v="3"/>
    <x v="4"/>
    <n v="27"/>
    <n v="3"/>
    <n v="15"/>
    <n v="102"/>
    <n v="119"/>
    <n v="368"/>
    <n v="49.01"/>
    <x v="43"/>
    <x v="42"/>
    <n v="0.55090797796368085"/>
    <n v="6.1211997551520098E-2"/>
    <x v="39"/>
    <x v="41"/>
    <n v="2.4280759028769641"/>
    <n v="7.5086716996531324"/>
  </r>
  <r>
    <x v="0"/>
    <x v="3"/>
    <x v="5"/>
    <n v="41"/>
    <n v="28"/>
    <n v="25"/>
    <n v="173"/>
    <n v="107"/>
    <n v="465"/>
    <n v="49.01"/>
    <x v="44"/>
    <x v="43"/>
    <n v="0.83656396653744136"/>
    <n v="0.57131197714752091"/>
    <x v="40"/>
    <x v="42"/>
    <n v="2.1832279126708838"/>
    <n v="9.4878596204856152"/>
  </r>
  <r>
    <x v="0"/>
    <x v="3"/>
    <x v="6"/>
    <n v="30"/>
    <n v="64"/>
    <n v="19"/>
    <n v="159"/>
    <n v="131"/>
    <n v="561"/>
    <n v="49.01"/>
    <x v="45"/>
    <x v="44"/>
    <n v="0.61211997551520103"/>
    <n v="1.3058559477657621"/>
    <x v="41"/>
    <x v="43"/>
    <n v="2.6729238930830443"/>
    <n v="11.446643542134259"/>
  </r>
  <r>
    <x v="0"/>
    <x v="3"/>
    <x v="7"/>
    <n v="48"/>
    <n v="13"/>
    <n v="23"/>
    <n v="194"/>
    <n v="131"/>
    <n v="563"/>
    <n v="49.01"/>
    <x v="46"/>
    <x v="45"/>
    <n v="0.97939196082432156"/>
    <n v="0.26525198938992045"/>
    <x v="42"/>
    <x v="44"/>
    <n v="2.6729238930830443"/>
    <n v="11.487451540501938"/>
  </r>
  <r>
    <x v="0"/>
    <x v="3"/>
    <x v="8"/>
    <n v="47"/>
    <n v="60"/>
    <n v="23"/>
    <n v="196"/>
    <n v="178"/>
    <n v="440"/>
    <n v="49.01"/>
    <x v="47"/>
    <x v="46"/>
    <n v="0.95898796164048161"/>
    <n v="1.2242399510304021"/>
    <x v="42"/>
    <x v="45"/>
    <n v="3.6319118547235258"/>
    <n v="8.9777596408896141"/>
  </r>
  <r>
    <x v="0"/>
    <x v="3"/>
    <x v="9"/>
    <n v="76"/>
    <n v="42"/>
    <n v="24"/>
    <n v="240"/>
    <n v="227"/>
    <n v="342"/>
    <n v="49.01"/>
    <x v="48"/>
    <x v="47"/>
    <n v="1.5507039379718426"/>
    <n v="0.85696796572128142"/>
    <x v="43"/>
    <x v="46"/>
    <n v="4.6317078147316879"/>
    <n v="6.9781677208732917"/>
  </r>
  <r>
    <x v="0"/>
    <x v="3"/>
    <x v="10"/>
    <n v="87"/>
    <n v="79"/>
    <n v="20"/>
    <n v="220"/>
    <n v="258"/>
    <n v="764"/>
    <n v="51.54"/>
    <x v="49"/>
    <x v="48"/>
    <n v="1.6880093131548313"/>
    <n v="1.5327900659681801"/>
    <x v="44"/>
    <x v="47"/>
    <n v="5.0058207217694992"/>
    <n v="14.823438106325185"/>
  </r>
  <r>
    <x v="0"/>
    <x v="3"/>
    <x v="11"/>
    <n v="84"/>
    <n v="45"/>
    <n v="20"/>
    <n v="297"/>
    <n v="195"/>
    <n v="719"/>
    <n v="51.54"/>
    <x v="50"/>
    <x v="49"/>
    <n v="1.6298020954598371"/>
    <n v="0.87310826542491271"/>
    <x v="44"/>
    <x v="48"/>
    <n v="3.7834691501746218"/>
    <n v="13.950329840900272"/>
  </r>
  <r>
    <x v="0"/>
    <x v="3"/>
    <x v="12"/>
    <n v="88"/>
    <n v="37"/>
    <n v="17"/>
    <n v="419"/>
    <n v="290"/>
    <n v="692"/>
    <n v="51.54"/>
    <x v="51"/>
    <x v="50"/>
    <n v="1.7074117190531626"/>
    <n v="0.71788901823826157"/>
    <x v="45"/>
    <x v="49"/>
    <n v="5.6266977105161038"/>
    <n v="13.426464881645325"/>
  </r>
  <r>
    <x v="0"/>
    <x v="4"/>
    <x v="0"/>
    <n v="54"/>
    <n v="51"/>
    <n v="7"/>
    <n v="139"/>
    <n v="129"/>
    <n v="378"/>
    <n v="44.65"/>
    <x v="52"/>
    <x v="51"/>
    <n v="1.2094064949608063"/>
    <n v="1.1422172452407615"/>
    <x v="46"/>
    <x v="50"/>
    <n v="2.8891377379619261"/>
    <n v="8.4658454647256445"/>
  </r>
  <r>
    <x v="0"/>
    <x v="4"/>
    <x v="1"/>
    <n v="46"/>
    <n v="71"/>
    <n v="13"/>
    <n v="186"/>
    <n v="85"/>
    <n v="434"/>
    <n v="44.65"/>
    <x v="53"/>
    <x v="52"/>
    <n v="1.0302351623740202"/>
    <n v="1.5901455767077268"/>
    <x v="47"/>
    <x v="51"/>
    <n v="1.9036954087346025"/>
    <n v="9.7200447928331464"/>
  </r>
  <r>
    <x v="0"/>
    <x v="4"/>
    <x v="2"/>
    <n v="46"/>
    <n v="77"/>
    <n v="22"/>
    <n v="228"/>
    <n v="99"/>
    <n v="399"/>
    <n v="44.65"/>
    <x v="54"/>
    <x v="53"/>
    <n v="1.0302351623740202"/>
    <n v="1.7245240761478164"/>
    <x v="48"/>
    <x v="52"/>
    <n v="2.2172452407614784"/>
    <n v="8.9361702127659584"/>
  </r>
  <r>
    <x v="0"/>
    <x v="4"/>
    <x v="3"/>
    <n v="46"/>
    <n v="60"/>
    <n v="32"/>
    <n v="186"/>
    <n v="104"/>
    <n v="397"/>
    <n v="44.65"/>
    <x v="55"/>
    <x v="54"/>
    <n v="1.0302351623740202"/>
    <n v="1.3437849944008959"/>
    <x v="49"/>
    <x v="51"/>
    <n v="2.3292273236282197"/>
    <n v="8.8913773796192608"/>
  </r>
  <r>
    <x v="0"/>
    <x v="4"/>
    <x v="4"/>
    <n v="55"/>
    <n v="56"/>
    <n v="16"/>
    <n v="166"/>
    <n v="203"/>
    <n v="366"/>
    <n v="44.65"/>
    <x v="56"/>
    <x v="55"/>
    <n v="1.2318029115341547"/>
    <n v="1.2541993281075028"/>
    <x v="50"/>
    <x v="53"/>
    <n v="4.5464725643896982"/>
    <n v="8.1970884658454644"/>
  </r>
  <r>
    <x v="0"/>
    <x v="4"/>
    <x v="5"/>
    <n v="47"/>
    <n v="35"/>
    <n v="15"/>
    <n v="281"/>
    <n v="236"/>
    <n v="427"/>
    <n v="44.65"/>
    <x v="57"/>
    <x v="56"/>
    <n v="1.0526315789473684"/>
    <n v="0.78387458006718924"/>
    <x v="51"/>
    <x v="54"/>
    <n v="5.2855543113101904"/>
    <n v="9.5632698768197084"/>
  </r>
  <r>
    <x v="0"/>
    <x v="4"/>
    <x v="6"/>
    <n v="43"/>
    <n v="79"/>
    <n v="28"/>
    <n v="292"/>
    <n v="214"/>
    <n v="569"/>
    <n v="44.65"/>
    <x v="58"/>
    <x v="57"/>
    <n v="0.96304591265397543"/>
    <n v="1.7693169092945129"/>
    <x v="52"/>
    <x v="55"/>
    <n v="4.7928331466965286"/>
    <n v="12.743561030235163"/>
  </r>
  <r>
    <x v="0"/>
    <x v="4"/>
    <x v="7"/>
    <n v="48"/>
    <n v="65"/>
    <n v="26"/>
    <n v="306"/>
    <n v="99"/>
    <n v="496"/>
    <n v="44.65"/>
    <x v="59"/>
    <x v="58"/>
    <n v="1.0750279955207167"/>
    <n v="1.4557670772676372"/>
    <x v="53"/>
    <x v="56"/>
    <n v="2.2172452407614784"/>
    <n v="11.108622620380739"/>
  </r>
  <r>
    <x v="0"/>
    <x v="4"/>
    <x v="8"/>
    <n v="40"/>
    <n v="62"/>
    <n v="26"/>
    <n v="340"/>
    <n v="451"/>
    <n v="720"/>
    <n v="44.65"/>
    <x v="60"/>
    <x v="59"/>
    <n v="0.89585666293393063"/>
    <n v="1.3885778275475924"/>
    <x v="53"/>
    <x v="57"/>
    <n v="10.100783874580067"/>
    <n v="16.12541993281075"/>
  </r>
  <r>
    <x v="0"/>
    <x v="4"/>
    <x v="9"/>
    <n v="150"/>
    <n v="132"/>
    <n v="99"/>
    <n v="990"/>
    <n v="1389"/>
    <n v="2103"/>
    <n v="44.65"/>
    <x v="61"/>
    <x v="60"/>
    <n v="3.35946248600224"/>
    <n v="2.9563269876819711"/>
    <x v="54"/>
    <x v="58"/>
    <n v="31.108622620380739"/>
    <n v="47.099664053751404"/>
  </r>
  <r>
    <x v="0"/>
    <x v="4"/>
    <x v="10"/>
    <n v="73"/>
    <n v="85"/>
    <n v="14"/>
    <n v="309"/>
    <n v="251"/>
    <n v="889"/>
    <n v="48.88"/>
    <x v="62"/>
    <x v="61"/>
    <n v="1.4934533551554827"/>
    <n v="1.738952536824877"/>
    <x v="55"/>
    <x v="59"/>
    <n v="5.1350245499181666"/>
    <n v="18.187397708674304"/>
  </r>
  <r>
    <x v="0"/>
    <x v="4"/>
    <x v="11"/>
    <n v="47"/>
    <n v="85"/>
    <n v="30"/>
    <n v="336"/>
    <n v="166"/>
    <n v="1343"/>
    <n v="48.88"/>
    <x v="63"/>
    <x v="62"/>
    <n v="0.96153846153846145"/>
    <n v="1.738952536824877"/>
    <x v="56"/>
    <x v="60"/>
    <n v="3.3960720130932893"/>
    <n v="27.47545008183306"/>
  </r>
  <r>
    <x v="0"/>
    <x v="4"/>
    <x v="12"/>
    <n v="66"/>
    <n v="88"/>
    <n v="23"/>
    <n v="420"/>
    <n v="228"/>
    <n v="934"/>
    <n v="48.88"/>
    <x v="64"/>
    <x v="63"/>
    <n v="1.3502454991816693"/>
    <n v="1.8003273322422257"/>
    <x v="57"/>
    <x v="61"/>
    <n v="4.6644844517184945"/>
    <n v="19.108019639934533"/>
  </r>
  <r>
    <x v="0"/>
    <x v="5"/>
    <x v="0"/>
    <n v="37"/>
    <n v="39"/>
    <n v="24"/>
    <n v="118"/>
    <n v="27"/>
    <n v="746"/>
    <n v="38.299999999999997"/>
    <x v="65"/>
    <x v="64"/>
    <n v="0.96605744125326376"/>
    <n v="1.0182767624020888"/>
    <x v="58"/>
    <x v="62"/>
    <n v="0.70496083550913846"/>
    <n v="19.477806788511749"/>
  </r>
  <r>
    <x v="0"/>
    <x v="5"/>
    <x v="1"/>
    <n v="57"/>
    <n v="61"/>
    <n v="24"/>
    <n v="138"/>
    <n v="123"/>
    <n v="590"/>
    <n v="38.299999999999997"/>
    <x v="66"/>
    <x v="65"/>
    <n v="1.4882506527415145"/>
    <n v="1.5926892950391647"/>
    <x v="58"/>
    <x v="63"/>
    <n v="3.2114882506527418"/>
    <n v="15.404699738903396"/>
  </r>
  <r>
    <x v="0"/>
    <x v="5"/>
    <x v="2"/>
    <n v="57"/>
    <n v="64"/>
    <n v="42"/>
    <n v="165"/>
    <n v="296"/>
    <n v="1082"/>
    <n v="38.299999999999997"/>
    <x v="67"/>
    <x v="66"/>
    <n v="1.4882506527415145"/>
    <n v="1.6710182767624022"/>
    <x v="59"/>
    <x v="64"/>
    <n v="7.7284595300261101"/>
    <n v="28.250652741514362"/>
  </r>
  <r>
    <x v="0"/>
    <x v="5"/>
    <x v="3"/>
    <n v="56"/>
    <n v="62"/>
    <n v="29"/>
    <n v="144"/>
    <n v="206"/>
    <n v="1142"/>
    <n v="38.299999999999997"/>
    <x v="68"/>
    <x v="59"/>
    <n v="1.462140992167102"/>
    <n v="1.6187989556135771"/>
    <x v="60"/>
    <x v="65"/>
    <n v="5.3785900783289824"/>
    <n v="29.817232375979113"/>
  </r>
  <r>
    <x v="0"/>
    <x v="5"/>
    <x v="4"/>
    <n v="67"/>
    <n v="70"/>
    <n v="27"/>
    <n v="119"/>
    <n v="348"/>
    <n v="1309"/>
    <n v="38.299999999999997"/>
    <x v="69"/>
    <x v="67"/>
    <n v="1.7493472584856398"/>
    <n v="1.8276762402088773"/>
    <x v="61"/>
    <x v="66"/>
    <n v="9.0861618798955615"/>
    <n v="34.177545691906005"/>
  </r>
  <r>
    <x v="0"/>
    <x v="5"/>
    <x v="5"/>
    <n v="93"/>
    <n v="77"/>
    <n v="29"/>
    <n v="189"/>
    <n v="108"/>
    <n v="1160"/>
    <n v="38.299999999999997"/>
    <x v="70"/>
    <x v="68"/>
    <n v="2.4281984334203659"/>
    <n v="2.0104438642297651"/>
    <x v="60"/>
    <x v="67"/>
    <n v="2.8198433420365538"/>
    <n v="30.287206266318542"/>
  </r>
  <r>
    <x v="0"/>
    <x v="5"/>
    <x v="6"/>
    <n v="58"/>
    <n v="74"/>
    <n v="41"/>
    <n v="216"/>
    <n v="128"/>
    <n v="1365"/>
    <n v="38.299999999999997"/>
    <x v="71"/>
    <x v="69"/>
    <n v="1.5143603133159269"/>
    <n v="1.9321148825065275"/>
    <x v="62"/>
    <x v="68"/>
    <n v="3.3420365535248044"/>
    <n v="35.639686684073112"/>
  </r>
  <r>
    <x v="0"/>
    <x v="5"/>
    <x v="7"/>
    <n v="62"/>
    <n v="77"/>
    <n v="41"/>
    <n v="231"/>
    <n v="148"/>
    <n v="1184"/>
    <n v="38.299999999999997"/>
    <x v="72"/>
    <x v="70"/>
    <n v="1.6187989556135771"/>
    <n v="2.0104438642297651"/>
    <x v="62"/>
    <x v="69"/>
    <n v="3.864229765013055"/>
    <n v="30.91383812010444"/>
  </r>
  <r>
    <x v="0"/>
    <x v="5"/>
    <x v="8"/>
    <n v="47"/>
    <n v="55"/>
    <n v="36"/>
    <n v="295"/>
    <n v="63"/>
    <n v="1363"/>
    <n v="38.299999999999997"/>
    <x v="73"/>
    <x v="71"/>
    <n v="1.2271540469973892"/>
    <n v="1.4360313315926894"/>
    <x v="63"/>
    <x v="70"/>
    <n v="1.6449086161879898"/>
    <n v="35.587467362924286"/>
  </r>
  <r>
    <x v="0"/>
    <x v="5"/>
    <x v="9"/>
    <n v="45"/>
    <n v="41"/>
    <n v="44"/>
    <n v="171"/>
    <n v="60"/>
    <n v="1420"/>
    <n v="38.299999999999997"/>
    <x v="74"/>
    <x v="72"/>
    <n v="1.1749347258485641"/>
    <n v="1.0704960835509139"/>
    <x v="64"/>
    <x v="71"/>
    <n v="1.566579634464752"/>
    <n v="37.075718015665799"/>
  </r>
  <r>
    <x v="0"/>
    <x v="5"/>
    <x v="10"/>
    <n v="59"/>
    <n v="39"/>
    <n v="37"/>
    <n v="157"/>
    <n v="93"/>
    <n v="1355"/>
    <n v="39.43"/>
    <x v="75"/>
    <x v="73"/>
    <n v="1.4963225970073548"/>
    <n v="0.98909459802181077"/>
    <x v="65"/>
    <x v="72"/>
    <n v="2.3586101952827798"/>
    <n v="34.364696931270608"/>
  </r>
  <r>
    <x v="0"/>
    <x v="5"/>
    <x v="11"/>
    <n v="74"/>
    <n v="31"/>
    <n v="23"/>
    <n v="145"/>
    <n v="141"/>
    <n v="1339"/>
    <n v="39.43"/>
    <x v="76"/>
    <x v="74"/>
    <n v="1.8767435962465129"/>
    <n v="0.78620339842759324"/>
    <x v="66"/>
    <x v="73"/>
    <n v="3.5759573928480854"/>
    <n v="33.958914532082169"/>
  </r>
  <r>
    <x v="0"/>
    <x v="5"/>
    <x v="12"/>
    <n v="101"/>
    <n v="52"/>
    <n v="39"/>
    <n v="225"/>
    <n v="90"/>
    <n v="1480"/>
    <n v="39.43"/>
    <x v="77"/>
    <x v="75"/>
    <n v="2.5615013948769971"/>
    <n v="1.3187927973624145"/>
    <x v="67"/>
    <x v="74"/>
    <n v="2.2825259954349479"/>
    <n v="37.534871924930258"/>
  </r>
  <r>
    <x v="0"/>
    <x v="6"/>
    <x v="0"/>
    <n v="56"/>
    <n v="49"/>
    <n v="62"/>
    <n v="414"/>
    <n v="81"/>
    <n v="224"/>
    <n v="34.92"/>
    <x v="78"/>
    <x v="76"/>
    <n v="1.6036655211912942"/>
    <n v="1.4032073310423825"/>
    <x v="68"/>
    <x v="75"/>
    <n v="2.3195876288659791"/>
    <n v="6.414662084765177"/>
  </r>
  <r>
    <x v="0"/>
    <x v="6"/>
    <x v="1"/>
    <n v="99"/>
    <n v="42"/>
    <n v="45"/>
    <n v="357"/>
    <n v="125"/>
    <n v="209"/>
    <n v="34.92"/>
    <x v="79"/>
    <x v="77"/>
    <n v="2.8350515463917523"/>
    <n v="1.2027491408934707"/>
    <x v="69"/>
    <x v="76"/>
    <n v="3.5796105383734247"/>
    <n v="5.9851088201603666"/>
  </r>
  <r>
    <x v="0"/>
    <x v="6"/>
    <x v="2"/>
    <n v="88"/>
    <n v="67"/>
    <n v="53"/>
    <n v="362"/>
    <n v="132"/>
    <n v="602"/>
    <n v="34.92"/>
    <x v="80"/>
    <x v="78"/>
    <n v="2.5200458190148911"/>
    <n v="1.9186712485681556"/>
    <x v="70"/>
    <x v="77"/>
    <n v="3.7800687285223367"/>
    <n v="17.239404352806414"/>
  </r>
  <r>
    <x v="0"/>
    <x v="6"/>
    <x v="3"/>
    <n v="85"/>
    <n v="98"/>
    <n v="61"/>
    <n v="370"/>
    <n v="155"/>
    <n v="717"/>
    <n v="34.92"/>
    <x v="81"/>
    <x v="79"/>
    <n v="2.4341351660939288"/>
    <n v="2.806414662084765"/>
    <x v="71"/>
    <x v="78"/>
    <n v="4.4387170675830472"/>
    <n v="20.532646048109964"/>
  </r>
  <r>
    <x v="0"/>
    <x v="6"/>
    <x v="4"/>
    <n v="84"/>
    <n v="91"/>
    <n v="52"/>
    <n v="328"/>
    <n v="143"/>
    <n v="839"/>
    <n v="34.92"/>
    <x v="82"/>
    <x v="80"/>
    <n v="2.4054982817869415"/>
    <n v="2.6059564719358534"/>
    <x v="72"/>
    <x v="79"/>
    <n v="4.0950744558991978"/>
    <n v="24.026345933562428"/>
  </r>
  <r>
    <x v="0"/>
    <x v="6"/>
    <x v="5"/>
    <n v="73"/>
    <n v="119"/>
    <n v="47"/>
    <n v="371"/>
    <n v="195"/>
    <n v="698"/>
    <n v="34.92"/>
    <x v="83"/>
    <x v="81"/>
    <n v="2.0904925544100799"/>
    <n v="3.4077892325315005"/>
    <x v="73"/>
    <x v="80"/>
    <n v="5.5841924398625427"/>
    <n v="19.988545246277205"/>
  </r>
  <r>
    <x v="0"/>
    <x v="6"/>
    <x v="6"/>
    <n v="73"/>
    <n v="135"/>
    <n v="61"/>
    <n v="315"/>
    <n v="278"/>
    <n v="687"/>
    <n v="34.92"/>
    <x v="84"/>
    <x v="82"/>
    <n v="2.0904925544100799"/>
    <n v="3.865979381443299"/>
    <x v="71"/>
    <x v="81"/>
    <n v="7.9610538373424964"/>
    <n v="19.673539518900341"/>
  </r>
  <r>
    <x v="0"/>
    <x v="6"/>
    <x v="7"/>
    <n v="84"/>
    <n v="148"/>
    <n v="48"/>
    <n v="310"/>
    <n v="273"/>
    <n v="596"/>
    <n v="34.92"/>
    <x v="85"/>
    <x v="83"/>
    <n v="2.4054982817869415"/>
    <n v="4.2382588774341352"/>
    <x v="74"/>
    <x v="82"/>
    <n v="7.8178694158075599"/>
    <n v="17.06758304696449"/>
  </r>
  <r>
    <x v="0"/>
    <x v="6"/>
    <x v="8"/>
    <n v="48"/>
    <n v="106"/>
    <n v="40"/>
    <n v="292"/>
    <n v="234"/>
    <n v="635"/>
    <n v="34.92"/>
    <x v="86"/>
    <x v="84"/>
    <n v="1.3745704467353952"/>
    <n v="3.0355097365406642"/>
    <x v="75"/>
    <x v="83"/>
    <n v="6.7010309278350508"/>
    <n v="18.184421534936998"/>
  </r>
  <r>
    <x v="0"/>
    <x v="6"/>
    <x v="9"/>
    <n v="65"/>
    <n v="128"/>
    <n v="39"/>
    <n v="237"/>
    <n v="241"/>
    <n v="636"/>
    <n v="34.92"/>
    <x v="87"/>
    <x v="85"/>
    <n v="1.8613974799541808"/>
    <n v="3.665521191294387"/>
    <x v="76"/>
    <x v="84"/>
    <n v="6.9014891179839628"/>
    <n v="18.213058419243985"/>
  </r>
  <r>
    <x v="0"/>
    <x v="6"/>
    <x v="10"/>
    <n v="58"/>
    <n v="120"/>
    <n v="40"/>
    <n v="253"/>
    <n v="235"/>
    <n v="702"/>
    <n v="37.76"/>
    <x v="88"/>
    <x v="86"/>
    <n v="1.5360169491525424"/>
    <n v="3.1779661016949152"/>
    <x v="77"/>
    <x v="85"/>
    <n v="6.2235169491525424"/>
    <n v="18.591101694915256"/>
  </r>
  <r>
    <x v="0"/>
    <x v="6"/>
    <x v="11"/>
    <n v="40"/>
    <n v="98"/>
    <n v="46"/>
    <n v="224"/>
    <n v="232"/>
    <n v="759"/>
    <n v="37.76"/>
    <x v="89"/>
    <x v="87"/>
    <n v="1.0593220338983051"/>
    <n v="2.5953389830508478"/>
    <x v="78"/>
    <x v="86"/>
    <n v="6.1440677966101696"/>
    <n v="20.100635593220339"/>
  </r>
  <r>
    <x v="0"/>
    <x v="6"/>
    <x v="12"/>
    <n v="57"/>
    <n v="103"/>
    <n v="39"/>
    <n v="354"/>
    <n v="276"/>
    <n v="670"/>
    <n v="37.76"/>
    <x v="90"/>
    <x v="88"/>
    <n v="1.5095338983050848"/>
    <n v="2.7277542372881358"/>
    <x v="79"/>
    <x v="87"/>
    <n v="7.3093220338983054"/>
    <n v="17.743644067796613"/>
  </r>
  <r>
    <x v="0"/>
    <x v="7"/>
    <x v="0"/>
    <n v="47"/>
    <n v="30"/>
    <n v="17"/>
    <n v="180"/>
    <n v="336"/>
    <n v="172"/>
    <n v="25.79"/>
    <x v="91"/>
    <x v="89"/>
    <n v="1.8224117875145405"/>
    <n v="1.1632415664986429"/>
    <x v="80"/>
    <x v="88"/>
    <n v="13.0283055447848"/>
    <n v="6.6692516479255524"/>
  </r>
  <r>
    <x v="0"/>
    <x v="7"/>
    <x v="1"/>
    <n v="48"/>
    <n v="55"/>
    <n v="13"/>
    <n v="191"/>
    <n v="375"/>
    <n v="324"/>
    <n v="25.79"/>
    <x v="92"/>
    <x v="90"/>
    <n v="1.8611865063978288"/>
    <n v="2.1326095385808452"/>
    <x v="81"/>
    <x v="89"/>
    <n v="14.540519581233037"/>
    <n v="12.563008918185343"/>
  </r>
  <r>
    <x v="0"/>
    <x v="7"/>
    <x v="2"/>
    <n v="45"/>
    <n v="35"/>
    <n v="17"/>
    <n v="162"/>
    <n v="246"/>
    <n v="180"/>
    <n v="25.79"/>
    <x v="93"/>
    <x v="91"/>
    <n v="1.7448623497479643"/>
    <n v="1.3571151609150833"/>
    <x v="80"/>
    <x v="90"/>
    <n v="9.5385808452888714"/>
    <n v="6.9794493989918571"/>
  </r>
  <r>
    <x v="0"/>
    <x v="7"/>
    <x v="3"/>
    <n v="43"/>
    <n v="46"/>
    <n v="18"/>
    <n v="176"/>
    <n v="310"/>
    <n v="400"/>
    <n v="25.79"/>
    <x v="94"/>
    <x v="65"/>
    <n v="1.6673129119813881"/>
    <n v="1.7836370686312524"/>
    <x v="82"/>
    <x v="91"/>
    <n v="12.020162853819309"/>
    <n v="15.50988755331524"/>
  </r>
  <r>
    <x v="0"/>
    <x v="7"/>
    <x v="4"/>
    <n v="21"/>
    <n v="40"/>
    <n v="14"/>
    <n v="150"/>
    <n v="240"/>
    <n v="313"/>
    <n v="25.79"/>
    <x v="95"/>
    <x v="92"/>
    <n v="0.81426909654905"/>
    <n v="1.5509887553315238"/>
    <x v="83"/>
    <x v="92"/>
    <n v="9.3059325319891428"/>
    <n v="12.136487010469175"/>
  </r>
  <r>
    <x v="0"/>
    <x v="7"/>
    <x v="5"/>
    <n v="44"/>
    <n v="58"/>
    <n v="17"/>
    <n v="171"/>
    <n v="129"/>
    <n v="327"/>
    <n v="25.79"/>
    <x v="96"/>
    <x v="93"/>
    <n v="1.7060876308646762"/>
    <n v="2.2489336952307095"/>
    <x v="80"/>
    <x v="93"/>
    <n v="5.0019387359441643"/>
    <n v="12.679333074835208"/>
  </r>
  <r>
    <x v="0"/>
    <x v="7"/>
    <x v="6"/>
    <n v="81"/>
    <n v="73"/>
    <n v="28"/>
    <n v="176"/>
    <n v="272"/>
    <n v="422"/>
    <n v="25.79"/>
    <x v="97"/>
    <x v="94"/>
    <n v="3.1407522295463357"/>
    <n v="2.8305544784800309"/>
    <x v="84"/>
    <x v="91"/>
    <n v="10.546723536254362"/>
    <n v="16.362931368747578"/>
  </r>
  <r>
    <x v="0"/>
    <x v="7"/>
    <x v="7"/>
    <n v="70"/>
    <n v="83"/>
    <n v="26"/>
    <n v="213"/>
    <n v="24"/>
    <n v="329"/>
    <n v="25.79"/>
    <x v="98"/>
    <x v="95"/>
    <n v="2.7142303218301667"/>
    <n v="3.2183016673129119"/>
    <x v="85"/>
    <x v="94"/>
    <n v="0.93059325319891439"/>
    <n v="12.756882512601784"/>
  </r>
  <r>
    <x v="0"/>
    <x v="7"/>
    <x v="8"/>
    <n v="98"/>
    <n v="96"/>
    <n v="18"/>
    <n v="205"/>
    <n v="152"/>
    <n v="519"/>
    <n v="25.79"/>
    <x v="99"/>
    <x v="96"/>
    <n v="3.7999224505622338"/>
    <n v="3.7223730127956576"/>
    <x v="82"/>
    <x v="95"/>
    <n v="5.8937572702597905"/>
    <n v="20.124079100426524"/>
  </r>
  <r>
    <x v="0"/>
    <x v="7"/>
    <x v="9"/>
    <n v="62"/>
    <n v="66"/>
    <n v="17"/>
    <n v="147"/>
    <n v="129"/>
    <n v="354"/>
    <n v="25.79"/>
    <x v="100"/>
    <x v="97"/>
    <n v="2.4040325707638619"/>
    <n v="2.5591314462970143"/>
    <x v="80"/>
    <x v="96"/>
    <n v="5.0019387359441643"/>
    <n v="13.726250484683986"/>
  </r>
  <r>
    <x v="0"/>
    <x v="7"/>
    <x v="10"/>
    <n v="84"/>
    <n v="73"/>
    <n v="20"/>
    <n v="243"/>
    <n v="140"/>
    <n v="519"/>
    <n v="27.97"/>
    <x v="101"/>
    <x v="98"/>
    <n v="3.0032177332856635"/>
    <n v="2.609939220593493"/>
    <x v="86"/>
    <x v="97"/>
    <n v="5.0053628888094392"/>
    <n v="18.555595280657847"/>
  </r>
  <r>
    <x v="0"/>
    <x v="7"/>
    <x v="11"/>
    <n v="78"/>
    <n v="62"/>
    <n v="13"/>
    <n v="233"/>
    <n v="172"/>
    <n v="231"/>
    <n v="27.97"/>
    <x v="102"/>
    <x v="99"/>
    <n v="2.7887021809081158"/>
    <n v="2.216660707901323"/>
    <x v="87"/>
    <x v="98"/>
    <n v="6.149445834823025"/>
    <n v="8.258848766535575"/>
  </r>
  <r>
    <x v="0"/>
    <x v="7"/>
    <x v="12"/>
    <n v="100"/>
    <n v="104"/>
    <n v="15"/>
    <n v="254"/>
    <n v="297"/>
    <n v="768"/>
    <n v="27.97"/>
    <x v="103"/>
    <x v="100"/>
    <n v="3.5752592062924564"/>
    <n v="3.7182695745441547"/>
    <x v="88"/>
    <x v="99"/>
    <n v="10.618519842688595"/>
    <n v="27.457990704326065"/>
  </r>
  <r>
    <x v="0"/>
    <x v="8"/>
    <x v="0"/>
    <n v="37"/>
    <n v="21"/>
    <n v="10"/>
    <n v="208"/>
    <n v="72"/>
    <n v="265"/>
    <n v="41.88"/>
    <x v="104"/>
    <x v="101"/>
    <n v="0.88347659980897797"/>
    <n v="0.50143266475644699"/>
    <x v="89"/>
    <x v="100"/>
    <n v="1.7191977077363896"/>
    <n v="6.3276026743075446"/>
  </r>
  <r>
    <x v="0"/>
    <x v="8"/>
    <x v="1"/>
    <n v="41"/>
    <n v="21"/>
    <n v="14"/>
    <n v="211"/>
    <n v="110"/>
    <n v="374"/>
    <n v="41.88"/>
    <x v="105"/>
    <x v="102"/>
    <n v="0.97898758357211069"/>
    <n v="0.50143266475644699"/>
    <x v="90"/>
    <x v="101"/>
    <n v="2.6265520534861508"/>
    <n v="8.9302769818529129"/>
  </r>
  <r>
    <x v="0"/>
    <x v="8"/>
    <x v="2"/>
    <n v="45"/>
    <n v="16"/>
    <n v="20"/>
    <n v="186"/>
    <n v="107"/>
    <n v="317"/>
    <n v="41.88"/>
    <x v="106"/>
    <x v="103"/>
    <n v="1.0744985673352434"/>
    <n v="0.38204393505253104"/>
    <x v="91"/>
    <x v="102"/>
    <n v="2.5549188156638012"/>
    <n v="7.5692454632282704"/>
  </r>
  <r>
    <x v="0"/>
    <x v="8"/>
    <x v="3"/>
    <n v="33"/>
    <n v="13"/>
    <n v="13"/>
    <n v="182"/>
    <n v="108"/>
    <n v="362"/>
    <n v="41.88"/>
    <x v="107"/>
    <x v="104"/>
    <n v="0.78796561604584525"/>
    <n v="0.31041069723018144"/>
    <x v="92"/>
    <x v="103"/>
    <n v="2.5787965616045843"/>
    <n v="8.6437440305635143"/>
  </r>
  <r>
    <x v="0"/>
    <x v="8"/>
    <x v="4"/>
    <n v="27"/>
    <n v="26"/>
    <n v="11"/>
    <n v="209"/>
    <n v="104"/>
    <n v="337"/>
    <n v="41.88"/>
    <x v="108"/>
    <x v="105"/>
    <n v="0.64469914040114606"/>
    <n v="0.62082139446036289"/>
    <x v="93"/>
    <x v="104"/>
    <n v="2.4832855778414515"/>
    <n v="8.0468003820439353"/>
  </r>
  <r>
    <x v="0"/>
    <x v="8"/>
    <x v="5"/>
    <n v="36"/>
    <n v="38"/>
    <n v="9"/>
    <n v="168"/>
    <n v="74"/>
    <n v="296"/>
    <n v="41.88"/>
    <x v="109"/>
    <x v="4"/>
    <n v="0.85959885386819479"/>
    <n v="0.90735434574976115"/>
    <x v="94"/>
    <x v="105"/>
    <n v="1.7669531996179559"/>
    <n v="7.0678127984718238"/>
  </r>
  <r>
    <x v="0"/>
    <x v="8"/>
    <x v="6"/>
    <n v="27"/>
    <n v="47"/>
    <n v="13"/>
    <n v="161"/>
    <n v="150"/>
    <n v="348"/>
    <n v="41.88"/>
    <x v="110"/>
    <x v="93"/>
    <n v="0.64469914040114606"/>
    <n v="1.1222540592168098"/>
    <x v="92"/>
    <x v="106"/>
    <n v="3.5816618911174785"/>
    <n v="8.3094555873925504"/>
  </r>
  <r>
    <x v="0"/>
    <x v="8"/>
    <x v="7"/>
    <n v="38"/>
    <n v="52"/>
    <n v="12"/>
    <n v="254"/>
    <n v="93"/>
    <n v="379"/>
    <n v="41.88"/>
    <x v="111"/>
    <x v="106"/>
    <n v="0.90735434574976115"/>
    <n v="1.2416427889207258"/>
    <x v="95"/>
    <x v="107"/>
    <n v="2.2206303724928365"/>
    <n v="9.0496657115568286"/>
  </r>
  <r>
    <x v="0"/>
    <x v="8"/>
    <x v="8"/>
    <n v="43"/>
    <n v="35"/>
    <n v="14"/>
    <n v="297"/>
    <n v="130"/>
    <n v="402"/>
    <n v="41.88"/>
    <x v="112"/>
    <x v="107"/>
    <n v="1.026743075453677"/>
    <n v="0.83572110792741161"/>
    <x v="90"/>
    <x v="108"/>
    <n v="3.1041069723018144"/>
    <n v="9.5988538681948423"/>
  </r>
  <r>
    <x v="0"/>
    <x v="8"/>
    <x v="9"/>
    <n v="54"/>
    <n v="67"/>
    <n v="22"/>
    <n v="300"/>
    <n v="149"/>
    <n v="412"/>
    <n v="41.88"/>
    <x v="113"/>
    <x v="108"/>
    <n v="1.2893982808022921"/>
    <n v="1.5998089780324736"/>
    <x v="96"/>
    <x v="109"/>
    <n v="3.5577841451766949"/>
    <n v="9.8376313276026739"/>
  </r>
  <r>
    <x v="0"/>
    <x v="8"/>
    <x v="10"/>
    <n v="80"/>
    <n v="75"/>
    <n v="15"/>
    <n v="348"/>
    <n v="292"/>
    <n v="733"/>
    <n v="45.17"/>
    <x v="114"/>
    <x v="50"/>
    <n v="1.7710870046491034"/>
    <n v="1.6603940668585344"/>
    <x v="97"/>
    <x v="110"/>
    <n v="6.4644675669692271"/>
    <n v="16.227584680097408"/>
  </r>
  <r>
    <x v="0"/>
    <x v="8"/>
    <x v="11"/>
    <n v="67"/>
    <n v="55"/>
    <n v="16"/>
    <n v="341"/>
    <n v="309"/>
    <n v="791"/>
    <n v="45.17"/>
    <x v="115"/>
    <x v="109"/>
    <n v="1.4832853663936241"/>
    <n v="1.2176223156962585"/>
    <x v="98"/>
    <x v="111"/>
    <n v="6.8408235554571615"/>
    <n v="17.511622758468008"/>
  </r>
  <r>
    <x v="0"/>
    <x v="8"/>
    <x v="12"/>
    <n v="58"/>
    <n v="37"/>
    <n v="14"/>
    <n v="387"/>
    <n v="274"/>
    <n v="708"/>
    <n v="45.17"/>
    <x v="116"/>
    <x v="110"/>
    <n v="1.2840380783705998"/>
    <n v="0.81912773965021024"/>
    <x v="99"/>
    <x v="112"/>
    <n v="6.0659729909231785"/>
    <n v="15.674119991144565"/>
  </r>
  <r>
    <x v="0"/>
    <x v="9"/>
    <x v="0"/>
    <n v="29"/>
    <n v="47"/>
    <n v="13"/>
    <n v="141"/>
    <n v="107"/>
    <n v="92"/>
    <n v="35.29"/>
    <x v="117"/>
    <x v="111"/>
    <n v="0.82176253896287899"/>
    <n v="1.3318220459053556"/>
    <x v="100"/>
    <x v="113"/>
    <n v="3.0320204023802777"/>
    <n v="2.6069708132615474"/>
  </r>
  <r>
    <x v="0"/>
    <x v="9"/>
    <x v="1"/>
    <n v="45"/>
    <n v="24"/>
    <n v="11"/>
    <n v="166"/>
    <n v="115"/>
    <n v="167"/>
    <n v="35.29"/>
    <x v="118"/>
    <x v="112"/>
    <n v="1.2751487673561916"/>
    <n v="0.68007934258996883"/>
    <x v="101"/>
    <x v="114"/>
    <n v="3.2587135165769339"/>
    <n v="4.7322187588551996"/>
  </r>
  <r>
    <x v="0"/>
    <x v="9"/>
    <x v="2"/>
    <n v="28"/>
    <n v="16"/>
    <n v="11"/>
    <n v="231"/>
    <n v="131"/>
    <n v="202"/>
    <n v="35.29"/>
    <x v="119"/>
    <x v="113"/>
    <n v="0.79342589968829702"/>
    <n v="0.45338622839331255"/>
    <x v="101"/>
    <x v="115"/>
    <n v="3.7120997449702466"/>
    <n v="5.7240011334655714"/>
  </r>
  <r>
    <x v="0"/>
    <x v="9"/>
    <x v="3"/>
    <n v="29"/>
    <n v="32"/>
    <n v="6"/>
    <n v="242"/>
    <n v="157"/>
    <n v="230"/>
    <n v="35.29"/>
    <x v="120"/>
    <x v="114"/>
    <n v="0.82176253896287899"/>
    <n v="0.9067724567866251"/>
    <x v="102"/>
    <x v="116"/>
    <n v="4.4488523661093797"/>
    <n v="6.5174270331538677"/>
  </r>
  <r>
    <x v="0"/>
    <x v="9"/>
    <x v="4"/>
    <n v="29"/>
    <n v="30"/>
    <n v="9"/>
    <n v="221"/>
    <n v="124"/>
    <n v="233"/>
    <n v="35.29"/>
    <x v="121"/>
    <x v="115"/>
    <n v="0.82176253896287899"/>
    <n v="0.85009917823746106"/>
    <x v="103"/>
    <x v="117"/>
    <n v="3.5137432700481726"/>
    <n v="6.602436950977614"/>
  </r>
  <r>
    <x v="0"/>
    <x v="9"/>
    <x v="5"/>
    <n v="35"/>
    <n v="70"/>
    <n v="9"/>
    <n v="341"/>
    <n v="157"/>
    <n v="157"/>
    <n v="35.29"/>
    <x v="122"/>
    <x v="116"/>
    <n v="0.99178237461037122"/>
    <n v="1.9835647492207424"/>
    <x v="103"/>
    <x v="118"/>
    <n v="4.4488523661093797"/>
    <n v="4.4488523661093797"/>
  </r>
  <r>
    <x v="0"/>
    <x v="9"/>
    <x v="6"/>
    <n v="36"/>
    <n v="64"/>
    <n v="7"/>
    <n v="327"/>
    <n v="219"/>
    <n v="364"/>
    <n v="35.29"/>
    <x v="123"/>
    <x v="117"/>
    <n v="1.0201190138849532"/>
    <n v="1.8135449135732502"/>
    <x v="104"/>
    <x v="119"/>
    <n v="6.2057240011334658"/>
    <n v="10.314536695947861"/>
  </r>
  <r>
    <x v="0"/>
    <x v="9"/>
    <x v="7"/>
    <n v="47"/>
    <n v="72"/>
    <n v="17"/>
    <n v="419"/>
    <n v="232"/>
    <n v="227"/>
    <n v="35.29"/>
    <x v="124"/>
    <x v="118"/>
    <n v="1.3318220459053556"/>
    <n v="2.0402380277699064"/>
    <x v="105"/>
    <x v="120"/>
    <n v="6.5741003117030319"/>
    <n v="6.4324171153301224"/>
  </r>
  <r>
    <x v="0"/>
    <x v="9"/>
    <x v="8"/>
    <n v="31"/>
    <n v="73"/>
    <n v="17"/>
    <n v="398"/>
    <n v="365"/>
    <n v="239"/>
    <n v="35.29"/>
    <x v="125"/>
    <x v="119"/>
    <n v="0.87843581751204314"/>
    <n v="2.0685746670444884"/>
    <x v="105"/>
    <x v="121"/>
    <n v="10.342873335222443"/>
    <n v="6.7724567866251064"/>
  </r>
  <r>
    <x v="0"/>
    <x v="9"/>
    <x v="9"/>
    <n v="49"/>
    <n v="67"/>
    <n v="19"/>
    <n v="347"/>
    <n v="268"/>
    <n v="501"/>
    <n v="35.29"/>
    <x v="126"/>
    <x v="120"/>
    <n v="1.3884953244545197"/>
    <n v="1.8985548313969964"/>
    <x v="106"/>
    <x v="122"/>
    <n v="7.5942193255879857"/>
    <n v="14.1966562765656"/>
  </r>
  <r>
    <x v="0"/>
    <x v="9"/>
    <x v="10"/>
    <n v="39"/>
    <n v="58"/>
    <n v="20"/>
    <n v="340"/>
    <n v="222"/>
    <n v="424"/>
    <n v="40.53"/>
    <x v="127"/>
    <x v="121"/>
    <n v="0.96225018504811244"/>
    <n v="1.4310387367382185"/>
    <x v="107"/>
    <x v="123"/>
    <n v="5.4774241302738709"/>
    <n v="10.461386627189736"/>
  </r>
  <r>
    <x v="0"/>
    <x v="9"/>
    <x v="11"/>
    <n v="22"/>
    <n v="46"/>
    <n v="15"/>
    <n v="331"/>
    <n v="75"/>
    <n v="166"/>
    <n v="40.53"/>
    <x v="128"/>
    <x v="122"/>
    <n v="0.54280779669380708"/>
    <n v="1.1349617567234147"/>
    <x v="108"/>
    <x v="124"/>
    <n v="1.8504811250925239"/>
    <n v="4.0957315568714527"/>
  </r>
  <r>
    <x v="0"/>
    <x v="9"/>
    <x v="12"/>
    <n v="26"/>
    <n v="50"/>
    <n v="11"/>
    <n v="374"/>
    <n v="199"/>
    <n v="203"/>
    <n v="40.53"/>
    <x v="129"/>
    <x v="123"/>
    <n v="0.64150012336540829"/>
    <n v="1.233654083395016"/>
    <x v="109"/>
    <x v="125"/>
    <n v="4.9099432519121633"/>
    <n v="5.0086355785837648"/>
  </r>
  <r>
    <x v="0"/>
    <x v="10"/>
    <x v="0"/>
    <n v="59"/>
    <n v="27"/>
    <n v="14"/>
    <n v="176"/>
    <n v="41"/>
    <n v="69"/>
    <n v="35.409999999999997"/>
    <x v="130"/>
    <x v="124"/>
    <n v="1.6661959898333805"/>
    <n v="0.76249646992375042"/>
    <x v="110"/>
    <x v="126"/>
    <n v="1.1578650098842136"/>
    <n v="1.9486020898051399"/>
  </r>
  <r>
    <x v="0"/>
    <x v="10"/>
    <x v="1"/>
    <n v="85"/>
    <n v="36"/>
    <n v="31"/>
    <n v="202"/>
    <n v="42"/>
    <n v="225"/>
    <n v="35.409999999999997"/>
    <x v="131"/>
    <x v="4"/>
    <n v="2.4004518497599552"/>
    <n v="1.016661959898334"/>
    <x v="111"/>
    <x v="127"/>
    <n v="1.1861056198813895"/>
    <n v="6.3541372493645865"/>
  </r>
  <r>
    <x v="0"/>
    <x v="10"/>
    <x v="2"/>
    <n v="69"/>
    <n v="33"/>
    <n v="19"/>
    <n v="179"/>
    <n v="36"/>
    <n v="238"/>
    <n v="35.409999999999997"/>
    <x v="132"/>
    <x v="125"/>
    <n v="1.9486020898051399"/>
    <n v="0.93194012990680608"/>
    <x v="112"/>
    <x v="128"/>
    <n v="1.016661959898334"/>
    <n v="6.7212651793278742"/>
  </r>
  <r>
    <x v="0"/>
    <x v="10"/>
    <x v="3"/>
    <n v="56"/>
    <n v="52"/>
    <n v="21"/>
    <n v="164"/>
    <n v="10"/>
    <n v="251"/>
    <n v="35.409999999999997"/>
    <x v="133"/>
    <x v="126"/>
    <n v="1.5814741598418527"/>
    <n v="1.468511719853149"/>
    <x v="113"/>
    <x v="129"/>
    <n v="0.28240609997175942"/>
    <n v="7.088393109291161"/>
  </r>
  <r>
    <x v="0"/>
    <x v="10"/>
    <x v="4"/>
    <n v="62"/>
    <n v="47"/>
    <n v="17"/>
    <n v="140"/>
    <n v="7"/>
    <n v="237"/>
    <n v="35.409999999999997"/>
    <x v="134"/>
    <x v="127"/>
    <n v="1.7509178198249085"/>
    <n v="1.3273086698672694"/>
    <x v="114"/>
    <x v="130"/>
    <n v="0.19768426998023159"/>
    <n v="6.6930245693306984"/>
  </r>
  <r>
    <x v="0"/>
    <x v="10"/>
    <x v="5"/>
    <n v="67"/>
    <n v="62"/>
    <n v="33"/>
    <n v="201"/>
    <n v="9"/>
    <n v="287"/>
    <n v="35.409999999999997"/>
    <x v="135"/>
    <x v="128"/>
    <n v="1.8921208698107881"/>
    <n v="1.7509178198249085"/>
    <x v="115"/>
    <x v="131"/>
    <n v="0.25416548997458349"/>
    <n v="8.1050550691894951"/>
  </r>
  <r>
    <x v="0"/>
    <x v="10"/>
    <x v="6"/>
    <n v="87"/>
    <n v="75"/>
    <n v="27"/>
    <n v="132"/>
    <n v="21"/>
    <n v="218"/>
    <n v="35.409999999999997"/>
    <x v="136"/>
    <x v="129"/>
    <n v="2.456933069754307"/>
    <n v="2.1180457497881955"/>
    <x v="116"/>
    <x v="132"/>
    <n v="0.59305280994069476"/>
    <n v="6.1564529793843557"/>
  </r>
  <r>
    <x v="0"/>
    <x v="10"/>
    <x v="7"/>
    <n v="72"/>
    <n v="87"/>
    <n v="35"/>
    <n v="162"/>
    <n v="38"/>
    <n v="231"/>
    <n v="35.409999999999997"/>
    <x v="137"/>
    <x v="130"/>
    <n v="2.0333239197966679"/>
    <n v="2.456933069754307"/>
    <x v="117"/>
    <x v="133"/>
    <n v="1.0731431798926858"/>
    <n v="6.5235809093476425"/>
  </r>
  <r>
    <x v="0"/>
    <x v="10"/>
    <x v="8"/>
    <n v="74"/>
    <n v="101"/>
    <n v="24"/>
    <n v="215"/>
    <n v="75"/>
    <n v="299"/>
    <n v="35.409999999999997"/>
    <x v="138"/>
    <x v="131"/>
    <n v="2.0898051397910198"/>
    <n v="2.85230160971477"/>
    <x v="118"/>
    <x v="134"/>
    <n v="2.1180457497881955"/>
    <n v="8.4439423891556071"/>
  </r>
  <r>
    <x v="0"/>
    <x v="10"/>
    <x v="9"/>
    <n v="89"/>
    <n v="78"/>
    <n v="34"/>
    <n v="174"/>
    <n v="78"/>
    <n v="233"/>
    <n v="35.409999999999997"/>
    <x v="139"/>
    <x v="132"/>
    <n v="2.5134142897486589"/>
    <n v="2.2027675797797235"/>
    <x v="119"/>
    <x v="135"/>
    <n v="2.2027675797797235"/>
    <n v="6.5800621293419947"/>
  </r>
  <r>
    <x v="0"/>
    <x v="10"/>
    <x v="10"/>
    <n v="88"/>
    <n v="69"/>
    <n v="28"/>
    <n v="162"/>
    <n v="66"/>
    <n v="259"/>
    <n v="40.53"/>
    <x v="140"/>
    <x v="133"/>
    <n v="2.1712311867752283"/>
    <n v="1.7024426350851221"/>
    <x v="120"/>
    <x v="136"/>
    <n v="1.6284233900814211"/>
    <n v="6.390328151986183"/>
  </r>
  <r>
    <x v="0"/>
    <x v="10"/>
    <x v="11"/>
    <n v="56"/>
    <n v="70"/>
    <n v="27"/>
    <n v="154"/>
    <n v="45"/>
    <n v="204"/>
    <n v="40.53"/>
    <x v="141"/>
    <x v="134"/>
    <n v="1.3816925734024179"/>
    <n v="1.7271157167530224"/>
    <x v="121"/>
    <x v="137"/>
    <n v="1.1102886750555143"/>
    <n v="5.0333086602516657"/>
  </r>
  <r>
    <x v="0"/>
    <x v="10"/>
    <x v="12"/>
    <n v="117"/>
    <n v="63"/>
    <n v="33"/>
    <n v="219"/>
    <n v="98"/>
    <n v="234"/>
    <n v="40.53"/>
    <x v="142"/>
    <x v="135"/>
    <n v="2.8867505551443373"/>
    <n v="1.5544041450777202"/>
    <x v="122"/>
    <x v="138"/>
    <n v="2.4179620034542313"/>
    <n v="5.7735011102886746"/>
  </r>
  <r>
    <x v="0"/>
    <x v="11"/>
    <x v="0"/>
    <n v="35"/>
    <n v="20"/>
    <n v="26"/>
    <n v="100"/>
    <n v="25"/>
    <n v="192"/>
    <n v="26.7"/>
    <x v="143"/>
    <x v="136"/>
    <n v="1.3108614232209739"/>
    <n v="0.74906367041198507"/>
    <x v="123"/>
    <x v="139"/>
    <n v="0.93632958801498134"/>
    <n v="7.191011235955056"/>
  </r>
  <r>
    <x v="0"/>
    <x v="11"/>
    <x v="1"/>
    <n v="68"/>
    <n v="38"/>
    <n v="25"/>
    <n v="103"/>
    <n v="28"/>
    <n v="251"/>
    <n v="26.7"/>
    <x v="144"/>
    <x v="137"/>
    <n v="2.5468164794007491"/>
    <n v="1.4232209737827717"/>
    <x v="124"/>
    <x v="140"/>
    <n v="1.0486891385767791"/>
    <n v="9.4007490636704123"/>
  </r>
  <r>
    <x v="0"/>
    <x v="11"/>
    <x v="2"/>
    <n v="30"/>
    <n v="37"/>
    <n v="44"/>
    <n v="128"/>
    <n v="37"/>
    <n v="174"/>
    <n v="26.7"/>
    <x v="145"/>
    <x v="18"/>
    <n v="1.1235955056179776"/>
    <n v="1.3857677902621723"/>
    <x v="125"/>
    <x v="141"/>
    <n v="1.3857677902621723"/>
    <n v="6.5168539325842696"/>
  </r>
  <r>
    <x v="0"/>
    <x v="11"/>
    <x v="3"/>
    <n v="52"/>
    <n v="32"/>
    <n v="41"/>
    <n v="86"/>
    <n v="54"/>
    <n v="229"/>
    <n v="26.7"/>
    <x v="146"/>
    <x v="138"/>
    <n v="1.9475655430711611"/>
    <n v="1.1985018726591761"/>
    <x v="126"/>
    <x v="142"/>
    <n v="2.0224719101123596"/>
    <n v="8.5767790262172294"/>
  </r>
  <r>
    <x v="0"/>
    <x v="11"/>
    <x v="4"/>
    <n v="36"/>
    <n v="27"/>
    <n v="28"/>
    <n v="88"/>
    <n v="35"/>
    <n v="209"/>
    <n v="26.7"/>
    <x v="147"/>
    <x v="139"/>
    <n v="1.348314606741573"/>
    <n v="1.0112359550561798"/>
    <x v="127"/>
    <x v="143"/>
    <n v="1.3108614232209739"/>
    <n v="7.8277153558052435"/>
  </r>
  <r>
    <x v="0"/>
    <x v="11"/>
    <x v="5"/>
    <n v="57"/>
    <n v="39"/>
    <n v="33"/>
    <n v="107"/>
    <n v="59"/>
    <n v="276"/>
    <n v="26.7"/>
    <x v="148"/>
    <x v="140"/>
    <n v="2.1348314606741572"/>
    <n v="1.4606741573033708"/>
    <x v="128"/>
    <x v="144"/>
    <n v="2.2097378277153559"/>
    <n v="10.337078651685394"/>
  </r>
  <r>
    <x v="0"/>
    <x v="11"/>
    <x v="6"/>
    <n v="51"/>
    <n v="56"/>
    <n v="49"/>
    <n v="115"/>
    <n v="96"/>
    <n v="346"/>
    <n v="26.7"/>
    <x v="149"/>
    <x v="7"/>
    <n v="1.9101123595505618"/>
    <n v="2.0973782771535583"/>
    <x v="129"/>
    <x v="145"/>
    <n v="3.595505617977528"/>
    <n v="12.958801498127341"/>
  </r>
  <r>
    <x v="0"/>
    <x v="11"/>
    <x v="7"/>
    <n v="50"/>
    <n v="44"/>
    <n v="35"/>
    <n v="114"/>
    <n v="61"/>
    <n v="332"/>
    <n v="26.7"/>
    <x v="150"/>
    <x v="141"/>
    <n v="1.8726591760299627"/>
    <n v="1.6479400749063671"/>
    <x v="130"/>
    <x v="146"/>
    <n v="2.2846441947565546"/>
    <n v="12.434456928838951"/>
  </r>
  <r>
    <x v="0"/>
    <x v="11"/>
    <x v="8"/>
    <n v="46"/>
    <n v="51"/>
    <n v="27"/>
    <n v="118"/>
    <n v="58"/>
    <n v="368"/>
    <n v="26.7"/>
    <x v="151"/>
    <x v="142"/>
    <n v="1.7228464419475655"/>
    <n v="1.9101123595505618"/>
    <x v="131"/>
    <x v="147"/>
    <n v="2.1722846441947565"/>
    <n v="13.782771535580524"/>
  </r>
  <r>
    <x v="0"/>
    <x v="11"/>
    <x v="9"/>
    <n v="49"/>
    <n v="68"/>
    <n v="29"/>
    <n v="103"/>
    <n v="95"/>
    <n v="316"/>
    <n v="26.7"/>
    <x v="152"/>
    <x v="143"/>
    <n v="1.8352059925093633"/>
    <n v="2.5468164794007491"/>
    <x v="132"/>
    <x v="140"/>
    <n v="3.5580524344569291"/>
    <n v="11.835205992509364"/>
  </r>
  <r>
    <x v="0"/>
    <x v="11"/>
    <x v="10"/>
    <n v="38"/>
    <n v="33"/>
    <n v="26"/>
    <n v="121"/>
    <n v="50"/>
    <n v="384"/>
    <n v="30.33"/>
    <x v="153"/>
    <x v="144"/>
    <n v="1.252884932410155"/>
    <n v="1.0880316518298714"/>
    <x v="133"/>
    <x v="148"/>
    <n v="1.6485328058028357"/>
    <n v="12.660731948565777"/>
  </r>
  <r>
    <x v="0"/>
    <x v="11"/>
    <x v="11"/>
    <n v="26"/>
    <n v="45"/>
    <n v="20"/>
    <n v="112"/>
    <n v="55"/>
    <n v="475"/>
    <n v="30.33"/>
    <x v="154"/>
    <x v="145"/>
    <n v="0.85723705901747449"/>
    <n v="1.4836795252225521"/>
    <x v="134"/>
    <x v="149"/>
    <n v="1.813386086383119"/>
    <n v="15.661061655126938"/>
  </r>
  <r>
    <x v="0"/>
    <x v="11"/>
    <x v="12"/>
    <n v="64"/>
    <n v="38"/>
    <n v="25"/>
    <n v="169"/>
    <n v="73"/>
    <n v="476"/>
    <n v="30.33"/>
    <x v="155"/>
    <x v="146"/>
    <n v="2.1101219914276297"/>
    <n v="1.252884932410155"/>
    <x v="135"/>
    <x v="150"/>
    <n v="2.4068578964721401"/>
    <n v="15.694032311242994"/>
  </r>
  <r>
    <x v="0"/>
    <x v="12"/>
    <x v="0"/>
    <n v="35"/>
    <n v="19"/>
    <n v="31"/>
    <n v="188"/>
    <n v="59"/>
    <n v="214"/>
    <n v="32.479999999999997"/>
    <x v="156"/>
    <x v="147"/>
    <n v="1.0775862068965518"/>
    <n v="0.58497536945812811"/>
    <x v="136"/>
    <x v="151"/>
    <n v="1.8165024630541873"/>
    <n v="6.5886699507389173"/>
  </r>
  <r>
    <x v="0"/>
    <x v="12"/>
    <x v="1"/>
    <n v="41"/>
    <n v="37"/>
    <n v="37"/>
    <n v="232"/>
    <n v="67"/>
    <n v="210"/>
    <n v="32.479999999999997"/>
    <x v="157"/>
    <x v="28"/>
    <n v="1.2623152709359606"/>
    <n v="1.1391625615763548"/>
    <x v="137"/>
    <x v="152"/>
    <n v="2.062807881773399"/>
    <n v="6.4655172413793114"/>
  </r>
  <r>
    <x v="0"/>
    <x v="12"/>
    <x v="2"/>
    <n v="62"/>
    <n v="37"/>
    <n v="33"/>
    <n v="249"/>
    <n v="51"/>
    <n v="319"/>
    <n v="32.479999999999997"/>
    <x v="158"/>
    <x v="148"/>
    <n v="1.9088669950738919"/>
    <n v="1.1391625615763548"/>
    <x v="138"/>
    <x v="153"/>
    <n v="1.5701970443349755"/>
    <n v="9.821428571428573"/>
  </r>
  <r>
    <x v="0"/>
    <x v="12"/>
    <x v="3"/>
    <n v="46"/>
    <n v="57"/>
    <n v="34"/>
    <n v="200"/>
    <n v="66"/>
    <n v="272"/>
    <n v="32.479999999999997"/>
    <x v="159"/>
    <x v="149"/>
    <n v="1.4162561576354682"/>
    <n v="1.7549261083743843"/>
    <x v="139"/>
    <x v="154"/>
    <n v="2.0320197044334978"/>
    <n v="8.3743842364532028"/>
  </r>
  <r>
    <x v="0"/>
    <x v="12"/>
    <x v="4"/>
    <n v="49"/>
    <n v="31"/>
    <n v="30"/>
    <n v="223"/>
    <n v="95"/>
    <n v="344"/>
    <n v="32.479999999999997"/>
    <x v="160"/>
    <x v="150"/>
    <n v="1.5086206896551726"/>
    <n v="0.95443349753694595"/>
    <x v="140"/>
    <x v="155"/>
    <n v="2.9248768472906406"/>
    <n v="10.591133004926109"/>
  </r>
  <r>
    <x v="0"/>
    <x v="12"/>
    <x v="5"/>
    <n v="61"/>
    <n v="71"/>
    <n v="40"/>
    <n v="246"/>
    <n v="126"/>
    <n v="395"/>
    <n v="32.479999999999997"/>
    <x v="161"/>
    <x v="151"/>
    <n v="1.8780788177339904"/>
    <n v="2.1859605911330053"/>
    <x v="141"/>
    <x v="156"/>
    <n v="3.8793103448275867"/>
    <n v="12.161330049261085"/>
  </r>
  <r>
    <x v="0"/>
    <x v="12"/>
    <x v="6"/>
    <n v="69"/>
    <n v="75"/>
    <n v="36"/>
    <n v="233"/>
    <n v="112"/>
    <n v="429"/>
    <n v="32.479999999999997"/>
    <x v="162"/>
    <x v="152"/>
    <n v="2.124384236453202"/>
    <n v="2.3091133004926112"/>
    <x v="142"/>
    <x v="157"/>
    <n v="3.4482758620689657"/>
    <n v="13.208128078817735"/>
  </r>
  <r>
    <x v="0"/>
    <x v="12"/>
    <x v="7"/>
    <n v="90"/>
    <n v="76"/>
    <n v="32"/>
    <n v="243"/>
    <n v="155"/>
    <n v="353"/>
    <n v="32.479999999999997"/>
    <x v="163"/>
    <x v="153"/>
    <n v="2.7709359605911335"/>
    <n v="2.3399014778325125"/>
    <x v="143"/>
    <x v="158"/>
    <n v="4.7721674876847295"/>
    <n v="10.868226600985222"/>
  </r>
  <r>
    <x v="0"/>
    <x v="12"/>
    <x v="8"/>
    <n v="77"/>
    <n v="75"/>
    <n v="41"/>
    <n v="254"/>
    <n v="205"/>
    <n v="364"/>
    <n v="32.479999999999997"/>
    <x v="164"/>
    <x v="154"/>
    <n v="2.3706896551724141"/>
    <n v="2.3091133004926112"/>
    <x v="144"/>
    <x v="159"/>
    <n v="6.3115763546798034"/>
    <n v="11.206896551724139"/>
  </r>
  <r>
    <x v="0"/>
    <x v="12"/>
    <x v="9"/>
    <n v="68"/>
    <n v="81"/>
    <n v="32"/>
    <n v="195"/>
    <n v="192"/>
    <n v="218"/>
    <n v="32.479999999999997"/>
    <x v="165"/>
    <x v="155"/>
    <n v="2.0935960591133007"/>
    <n v="2.49384236453202"/>
    <x v="143"/>
    <x v="160"/>
    <n v="5.9113300492610845"/>
    <n v="6.7118226600985231"/>
  </r>
  <r>
    <x v="0"/>
    <x v="12"/>
    <x v="10"/>
    <n v="48"/>
    <n v="51"/>
    <n v="36"/>
    <n v="229"/>
    <n v="150"/>
    <n v="255"/>
    <n v="34.89"/>
    <x v="166"/>
    <x v="116"/>
    <n v="1.3757523645743766"/>
    <n v="1.4617368873602752"/>
    <x v="145"/>
    <x v="161"/>
    <n v="4.2992261392949267"/>
    <n v="7.3086844368013759"/>
  </r>
  <r>
    <x v="0"/>
    <x v="12"/>
    <x v="11"/>
    <n v="52"/>
    <n v="79"/>
    <n v="20"/>
    <n v="246"/>
    <n v="264"/>
    <n v="302"/>
    <n v="34.89"/>
    <x v="167"/>
    <x v="156"/>
    <n v="1.4903983949555746"/>
    <n v="2.2642591000286614"/>
    <x v="146"/>
    <x v="162"/>
    <n v="7.5666380051590716"/>
    <n v="8.6557752937804526"/>
  </r>
  <r>
    <x v="0"/>
    <x v="12"/>
    <x v="12"/>
    <n v="77"/>
    <n v="110"/>
    <n v="27"/>
    <n v="367"/>
    <n v="313"/>
    <n v="327"/>
    <n v="34.89"/>
    <x v="168"/>
    <x v="157"/>
    <n v="2.2069360848380626"/>
    <n v="3.1527658354829464"/>
    <x v="147"/>
    <x v="163"/>
    <n v="8.9710518773287475"/>
    <n v="9.3723129836629404"/>
  </r>
  <r>
    <x v="0"/>
    <x v="13"/>
    <x v="0"/>
    <n v="46"/>
    <n v="80"/>
    <n v="10"/>
    <n v="207"/>
    <n v="228"/>
    <n v="287"/>
    <n v="26.69"/>
    <x v="169"/>
    <x v="158"/>
    <n v="1.7234919445485199"/>
    <n v="2.9973772948669914"/>
    <x v="148"/>
    <x v="164"/>
    <n v="8.542525290370925"/>
    <n v="10.753091045335331"/>
  </r>
  <r>
    <x v="0"/>
    <x v="13"/>
    <x v="1"/>
    <n v="46"/>
    <n v="54"/>
    <n v="10"/>
    <n v="206"/>
    <n v="226"/>
    <n v="289"/>
    <n v="26.69"/>
    <x v="170"/>
    <x v="9"/>
    <n v="1.7234919445485199"/>
    <n v="2.0232296740352189"/>
    <x v="148"/>
    <x v="165"/>
    <n v="8.4675908579992498"/>
    <n v="10.828025477707007"/>
  </r>
  <r>
    <x v="0"/>
    <x v="13"/>
    <x v="2"/>
    <n v="27"/>
    <n v="58"/>
    <n v="10"/>
    <n v="204"/>
    <n v="97"/>
    <n v="231"/>
    <n v="26.69"/>
    <x v="171"/>
    <x v="159"/>
    <n v="1.0116148370176095"/>
    <n v="2.1730985387785688"/>
    <x v="148"/>
    <x v="166"/>
    <n v="3.634319970026227"/>
    <n v="8.6549269389284369"/>
  </r>
  <r>
    <x v="0"/>
    <x v="13"/>
    <x v="3"/>
    <n v="107"/>
    <n v="55"/>
    <n v="11"/>
    <n v="173"/>
    <n v="88"/>
    <n v="142"/>
    <n v="26.69"/>
    <x v="172"/>
    <x v="160"/>
    <n v="4.0089921318846011"/>
    <n v="2.0606968902210565"/>
    <x v="149"/>
    <x v="167"/>
    <n v="3.2971150243536904"/>
    <n v="5.3203446983889098"/>
  </r>
  <r>
    <x v="0"/>
    <x v="13"/>
    <x v="4"/>
    <n v="33"/>
    <n v="65"/>
    <n v="11"/>
    <n v="205"/>
    <n v="84"/>
    <n v="166"/>
    <n v="26.69"/>
    <x v="173"/>
    <x v="161"/>
    <n v="1.2364181341326339"/>
    <n v="2.4353690520794302"/>
    <x v="149"/>
    <x v="168"/>
    <n v="3.1472461596103409"/>
    <n v="6.2195578868490067"/>
  </r>
  <r>
    <x v="0"/>
    <x v="13"/>
    <x v="5"/>
    <n v="35"/>
    <n v="49"/>
    <n v="10"/>
    <n v="192"/>
    <n v="137"/>
    <n v="294"/>
    <n v="26.69"/>
    <x v="174"/>
    <x v="162"/>
    <n v="1.3113525665043086"/>
    <n v="1.8358935931060321"/>
    <x v="148"/>
    <x v="169"/>
    <n v="5.1330086174597227"/>
    <n v="11.015361558636192"/>
  </r>
  <r>
    <x v="0"/>
    <x v="13"/>
    <x v="6"/>
    <n v="44"/>
    <n v="65"/>
    <n v="14"/>
    <n v="203"/>
    <n v="123"/>
    <n v="331"/>
    <n v="26.69"/>
    <x v="175"/>
    <x v="163"/>
    <n v="1.6485575121768452"/>
    <n v="2.4353690520794302"/>
    <x v="150"/>
    <x v="170"/>
    <n v="4.6084675908579991"/>
    <n v="12.401648557512177"/>
  </r>
  <r>
    <x v="0"/>
    <x v="13"/>
    <x v="7"/>
    <n v="39"/>
    <n v="73"/>
    <n v="6"/>
    <n v="184"/>
    <n v="130"/>
    <n v="333"/>
    <n v="26.69"/>
    <x v="176"/>
    <x v="164"/>
    <n v="1.4612214312476581"/>
    <n v="2.7351067815661296"/>
    <x v="151"/>
    <x v="171"/>
    <n v="4.8707381041588604"/>
    <n v="12.476582989883852"/>
  </r>
  <r>
    <x v="0"/>
    <x v="13"/>
    <x v="8"/>
    <n v="32"/>
    <n v="48"/>
    <n v="3"/>
    <n v="287"/>
    <n v="128"/>
    <n v="305"/>
    <n v="26.69"/>
    <x v="177"/>
    <x v="165"/>
    <n v="1.1989509179467965"/>
    <n v="1.7984263769201947"/>
    <x v="152"/>
    <x v="172"/>
    <n v="4.7958036717871861"/>
    <n v="11.427500936680405"/>
  </r>
  <r>
    <x v="0"/>
    <x v="13"/>
    <x v="9"/>
    <n v="28"/>
    <n v="74"/>
    <n v="6"/>
    <n v="176"/>
    <n v="119"/>
    <n v="382"/>
    <n v="26.69"/>
    <x v="178"/>
    <x v="166"/>
    <n v="1.0490820532034468"/>
    <n v="2.7725739977519668"/>
    <x v="151"/>
    <x v="173"/>
    <n v="4.4585987261146496"/>
    <n v="14.312476582989882"/>
  </r>
  <r>
    <x v="0"/>
    <x v="13"/>
    <x v="10"/>
    <n v="28"/>
    <n v="81"/>
    <n v="7"/>
    <n v="166"/>
    <n v="119"/>
    <n v="187"/>
    <n v="29.64"/>
    <x v="179"/>
    <x v="167"/>
    <n v="0.94466936572199733"/>
    <n v="2.7327935222672064"/>
    <x v="153"/>
    <x v="174"/>
    <n v="4.0148448043184883"/>
    <n v="6.3090418353576245"/>
  </r>
  <r>
    <x v="0"/>
    <x v="13"/>
    <x v="11"/>
    <n v="23"/>
    <n v="72"/>
    <n v="9"/>
    <n v="210"/>
    <n v="142"/>
    <n v="405"/>
    <n v="29.64"/>
    <x v="180"/>
    <x v="168"/>
    <n v="0.77597840755735492"/>
    <n v="2.42914979757085"/>
    <x v="154"/>
    <x v="175"/>
    <n v="4.7908232118758436"/>
    <n v="13.663967611336032"/>
  </r>
  <r>
    <x v="0"/>
    <x v="13"/>
    <x v="12"/>
    <n v="26"/>
    <n v="81"/>
    <n v="8"/>
    <n v="263"/>
    <n v="221"/>
    <n v="374"/>
    <n v="29.64"/>
    <x v="181"/>
    <x v="169"/>
    <n v="0.8771929824561403"/>
    <n v="2.7327935222672064"/>
    <x v="155"/>
    <x v="176"/>
    <n v="7.4561403508771926"/>
    <n v="12.618083670715249"/>
  </r>
  <r>
    <x v="0"/>
    <x v="14"/>
    <x v="0"/>
    <n v="21"/>
    <n v="21"/>
    <n v="19"/>
    <n v="55"/>
    <n v="15"/>
    <n v="228"/>
    <n v="23.46"/>
    <x v="182"/>
    <x v="170"/>
    <n v="0.8951406649616368"/>
    <n v="0.8951406649616368"/>
    <x v="156"/>
    <x v="177"/>
    <n v="0.63938618925831203"/>
    <n v="9.7186700767263421"/>
  </r>
  <r>
    <x v="0"/>
    <x v="14"/>
    <x v="1"/>
    <n v="35"/>
    <n v="21"/>
    <n v="17"/>
    <n v="71"/>
    <n v="24"/>
    <n v="278"/>
    <n v="23.46"/>
    <x v="183"/>
    <x v="171"/>
    <n v="1.4919011082693947"/>
    <n v="0.8951406649616368"/>
    <x v="157"/>
    <x v="178"/>
    <n v="1.0230179028132993"/>
    <n v="11.84995737425405"/>
  </r>
  <r>
    <x v="0"/>
    <x v="14"/>
    <x v="2"/>
    <n v="29"/>
    <n v="7"/>
    <n v="11"/>
    <n v="61"/>
    <n v="32"/>
    <n v="329"/>
    <n v="23.46"/>
    <x v="184"/>
    <x v="172"/>
    <n v="1.2361466325660699"/>
    <n v="0.29838022165387895"/>
    <x v="158"/>
    <x v="179"/>
    <n v="1.3640238704177323"/>
    <n v="14.02387041773231"/>
  </r>
  <r>
    <x v="0"/>
    <x v="14"/>
    <x v="3"/>
    <n v="24"/>
    <n v="19"/>
    <n v="17"/>
    <n v="74"/>
    <n v="46"/>
    <n v="339"/>
    <n v="23.46"/>
    <x v="185"/>
    <x v="173"/>
    <n v="1.0230179028132993"/>
    <n v="0.80988917306052854"/>
    <x v="157"/>
    <x v="180"/>
    <n v="1.9607843137254901"/>
    <n v="14.450127877237851"/>
  </r>
  <r>
    <x v="0"/>
    <x v="14"/>
    <x v="4"/>
    <n v="26"/>
    <n v="32"/>
    <n v="16"/>
    <n v="88"/>
    <n v="41"/>
    <n v="410"/>
    <n v="23.46"/>
    <x v="186"/>
    <x v="101"/>
    <n v="1.1082693947144076"/>
    <n v="1.3640238704177323"/>
    <x v="159"/>
    <x v="181"/>
    <n v="1.7476555839727195"/>
    <n v="17.476555839727194"/>
  </r>
  <r>
    <x v="0"/>
    <x v="14"/>
    <x v="5"/>
    <n v="36"/>
    <n v="46"/>
    <n v="18"/>
    <n v="115"/>
    <n v="64"/>
    <n v="431"/>
    <n v="23.46"/>
    <x v="187"/>
    <x v="174"/>
    <n v="1.5345268542199488"/>
    <n v="1.9607843137254901"/>
    <x v="160"/>
    <x v="182"/>
    <n v="2.7280477408354646"/>
    <n v="18.371696504688831"/>
  </r>
  <r>
    <x v="0"/>
    <x v="14"/>
    <x v="6"/>
    <n v="23"/>
    <n v="48"/>
    <n v="25"/>
    <n v="88"/>
    <n v="59"/>
    <n v="455"/>
    <n v="23.46"/>
    <x v="188"/>
    <x v="175"/>
    <n v="0.98039215686274506"/>
    <n v="2.0460358056265986"/>
    <x v="161"/>
    <x v="181"/>
    <n v="2.5149190110826938"/>
    <n v="19.394714407502132"/>
  </r>
  <r>
    <x v="0"/>
    <x v="14"/>
    <x v="7"/>
    <n v="31"/>
    <n v="25"/>
    <n v="16"/>
    <n v="70"/>
    <n v="85"/>
    <n v="305"/>
    <n v="23.46"/>
    <x v="189"/>
    <x v="176"/>
    <n v="1.3213981244671782"/>
    <n v="1.0656436487638534"/>
    <x v="159"/>
    <x v="183"/>
    <n v="3.6231884057971011"/>
    <n v="13.000852514919011"/>
  </r>
  <r>
    <x v="0"/>
    <x v="14"/>
    <x v="8"/>
    <n v="27"/>
    <n v="41"/>
    <n v="19"/>
    <n v="79"/>
    <n v="75"/>
    <n v="518"/>
    <n v="23.46"/>
    <x v="190"/>
    <x v="177"/>
    <n v="1.1508951406649617"/>
    <n v="1.7476555839727195"/>
    <x v="156"/>
    <x v="184"/>
    <n v="3.1969309462915598"/>
    <n v="22.080136402387041"/>
  </r>
  <r>
    <x v="0"/>
    <x v="14"/>
    <x v="9"/>
    <n v="62"/>
    <n v="50"/>
    <n v="21"/>
    <n v="114"/>
    <n v="75"/>
    <n v="626"/>
    <n v="23.46"/>
    <x v="191"/>
    <x v="178"/>
    <n v="2.6427962489343564"/>
    <n v="2.1312872975277068"/>
    <x v="162"/>
    <x v="185"/>
    <n v="3.1969309462915598"/>
    <n v="26.683716965046887"/>
  </r>
  <r>
    <x v="0"/>
    <x v="14"/>
    <x v="10"/>
    <n v="63"/>
    <n v="51"/>
    <n v="27"/>
    <n v="98"/>
    <n v="100"/>
    <n v="569"/>
    <n v="25.51"/>
    <x v="192"/>
    <x v="179"/>
    <n v="2.4696197569580556"/>
    <n v="1.9992159937279497"/>
    <x v="163"/>
    <x v="186"/>
    <n v="3.9200313602508818"/>
    <n v="22.304978439827519"/>
  </r>
  <r>
    <x v="0"/>
    <x v="14"/>
    <x v="11"/>
    <n v="35"/>
    <n v="23"/>
    <n v="19"/>
    <n v="100"/>
    <n v="102"/>
    <n v="596"/>
    <n v="25.51"/>
    <x v="193"/>
    <x v="180"/>
    <n v="1.3720109760878085"/>
    <n v="0.90160721285770284"/>
    <x v="164"/>
    <x v="187"/>
    <n v="3.9984319874558993"/>
    <n v="23.363386907095254"/>
  </r>
  <r>
    <x v="0"/>
    <x v="14"/>
    <x v="12"/>
    <n v="49"/>
    <n v="33"/>
    <n v="17"/>
    <n v="142"/>
    <n v="295"/>
    <n v="732"/>
    <n v="25.51"/>
    <x v="194"/>
    <x v="181"/>
    <n v="1.9208153665229322"/>
    <n v="1.293610348882791"/>
    <x v="165"/>
    <x v="188"/>
    <n v="11.564092512740102"/>
    <n v="28.694629557036453"/>
  </r>
  <r>
    <x v="0"/>
    <x v="15"/>
    <x v="0"/>
    <n v="19"/>
    <n v="12"/>
    <n v="5"/>
    <n v="140"/>
    <n v="100"/>
    <n v="119"/>
    <n v="30.59"/>
    <x v="195"/>
    <x v="182"/>
    <n v="0.6211180124223602"/>
    <n v="0.39228506047728018"/>
    <x v="166"/>
    <x v="189"/>
    <n v="3.2690421706440014"/>
    <n v="3.8901601830663615"/>
  </r>
  <r>
    <x v="0"/>
    <x v="15"/>
    <x v="1"/>
    <n v="21"/>
    <n v="25"/>
    <n v="5"/>
    <n v="156"/>
    <n v="18"/>
    <n v="142"/>
    <n v="30.59"/>
    <x v="196"/>
    <x v="183"/>
    <n v="0.68649885583524028"/>
    <n v="0.81726054266100034"/>
    <x v="166"/>
    <x v="190"/>
    <n v="0.58842759071592021"/>
    <n v="4.6420398823144815"/>
  </r>
  <r>
    <x v="0"/>
    <x v="15"/>
    <x v="2"/>
    <n v="22"/>
    <n v="31"/>
    <n v="13"/>
    <n v="133"/>
    <n v="149"/>
    <n v="114"/>
    <n v="30.59"/>
    <x v="197"/>
    <x v="184"/>
    <n v="0.71918927754168027"/>
    <n v="1.0134030728996404"/>
    <x v="167"/>
    <x v="191"/>
    <n v="4.8708728342595622"/>
    <n v="3.7267080745341614"/>
  </r>
  <r>
    <x v="0"/>
    <x v="15"/>
    <x v="3"/>
    <n v="19"/>
    <n v="37"/>
    <n v="6"/>
    <n v="130"/>
    <n v="24"/>
    <n v="146"/>
    <n v="30.59"/>
    <x v="198"/>
    <x v="185"/>
    <n v="0.6211180124223602"/>
    <n v="1.2095456031382805"/>
    <x v="168"/>
    <x v="192"/>
    <n v="0.78457012095456036"/>
    <n v="4.7728015691402419"/>
  </r>
  <r>
    <x v="0"/>
    <x v="15"/>
    <x v="4"/>
    <n v="27"/>
    <n v="43"/>
    <n v="7"/>
    <n v="169"/>
    <n v="27"/>
    <n v="156"/>
    <n v="30.59"/>
    <x v="199"/>
    <x v="111"/>
    <n v="0.88264138607388032"/>
    <n v="1.4056881333769207"/>
    <x v="169"/>
    <x v="193"/>
    <n v="0.88264138607388032"/>
    <n v="5.099705786204642"/>
  </r>
  <r>
    <x v="0"/>
    <x v="15"/>
    <x v="5"/>
    <n v="23"/>
    <n v="68"/>
    <n v="8"/>
    <n v="200"/>
    <n v="68"/>
    <n v="249"/>
    <n v="30.59"/>
    <x v="200"/>
    <x v="186"/>
    <n v="0.75187969924812026"/>
    <n v="2.2229486760379209"/>
    <x v="170"/>
    <x v="194"/>
    <n v="2.2229486760379209"/>
    <n v="8.139915004903564"/>
  </r>
  <r>
    <x v="0"/>
    <x v="15"/>
    <x v="6"/>
    <n v="40"/>
    <n v="65"/>
    <n v="7"/>
    <n v="171"/>
    <n v="266"/>
    <n v="261"/>
    <n v="30.59"/>
    <x v="201"/>
    <x v="187"/>
    <n v="1.3076168682576006"/>
    <n v="2.1248774109186011"/>
    <x v="169"/>
    <x v="195"/>
    <n v="8.695652173913043"/>
    <n v="8.5322000653808434"/>
  </r>
  <r>
    <x v="0"/>
    <x v="15"/>
    <x v="7"/>
    <n v="30"/>
    <n v="53"/>
    <n v="5"/>
    <n v="192"/>
    <n v="38"/>
    <n v="229"/>
    <n v="30.59"/>
    <x v="202"/>
    <x v="188"/>
    <n v="0.98071265119320039"/>
    <n v="1.7325923504413208"/>
    <x v="166"/>
    <x v="196"/>
    <n v="1.2422360248447204"/>
    <n v="7.4861065707747629"/>
  </r>
  <r>
    <x v="0"/>
    <x v="15"/>
    <x v="8"/>
    <n v="27"/>
    <n v="44"/>
    <n v="14"/>
    <n v="197"/>
    <n v="51"/>
    <n v="248"/>
    <n v="30.59"/>
    <x v="203"/>
    <x v="189"/>
    <n v="0.88264138607388032"/>
    <n v="1.4383785550833605"/>
    <x v="171"/>
    <x v="197"/>
    <n v="1.6672115070284406"/>
    <n v="8.107224583197123"/>
  </r>
  <r>
    <x v="0"/>
    <x v="15"/>
    <x v="9"/>
    <n v="29"/>
    <n v="65"/>
    <n v="13"/>
    <n v="253"/>
    <n v="32"/>
    <n v="216"/>
    <n v="30.59"/>
    <x v="204"/>
    <x v="3"/>
    <n v="0.9480222294867604"/>
    <n v="2.1248774109186011"/>
    <x v="167"/>
    <x v="198"/>
    <n v="1.0460934946060805"/>
    <n v="7.0611310885910425"/>
  </r>
  <r>
    <x v="0"/>
    <x v="15"/>
    <x v="10"/>
    <n v="24"/>
    <n v="81"/>
    <n v="11"/>
    <n v="243"/>
    <n v="56"/>
    <n v="266"/>
    <n v="33.97"/>
    <x v="205"/>
    <x v="40"/>
    <n v="0.70650574035914049"/>
    <n v="2.3844568737120988"/>
    <x v="172"/>
    <x v="199"/>
    <n v="1.6485133941713277"/>
    <n v="7.8304386223138067"/>
  </r>
  <r>
    <x v="0"/>
    <x v="15"/>
    <x v="11"/>
    <n v="37"/>
    <n v="69"/>
    <n v="16"/>
    <n v="213"/>
    <n v="47"/>
    <n v="263"/>
    <n v="33.97"/>
    <x v="206"/>
    <x v="190"/>
    <n v="1.0891963497203414"/>
    <n v="2.0312040035325287"/>
    <x v="173"/>
    <x v="200"/>
    <n v="1.38357374153665"/>
    <n v="7.7421254047689141"/>
  </r>
  <r>
    <x v="0"/>
    <x v="15"/>
    <x v="12"/>
    <n v="39"/>
    <n v="57"/>
    <n v="8"/>
    <n v="298"/>
    <n v="26"/>
    <n v="484"/>
    <n v="33.97"/>
    <x v="207"/>
    <x v="191"/>
    <n v="1.1480718280836033"/>
    <n v="1.6779511333529586"/>
    <x v="174"/>
    <x v="201"/>
    <n v="0.76538121872240217"/>
    <n v="14.247865763909333"/>
  </r>
  <r>
    <x v="0"/>
    <x v="16"/>
    <x v="0"/>
    <n v="72"/>
    <n v="83"/>
    <n v="37"/>
    <n v="113"/>
    <n v="55"/>
    <n v="421"/>
    <n v="35.75"/>
    <x v="208"/>
    <x v="192"/>
    <n v="2.0139860139860142"/>
    <n v="2.3216783216783217"/>
    <x v="175"/>
    <x v="202"/>
    <n v="1.5384615384615385"/>
    <n v="11.776223776223777"/>
  </r>
  <r>
    <x v="0"/>
    <x v="16"/>
    <x v="1"/>
    <n v="49"/>
    <n v="70"/>
    <n v="51"/>
    <n v="143"/>
    <n v="93"/>
    <n v="508"/>
    <n v="35.75"/>
    <x v="209"/>
    <x v="193"/>
    <n v="1.3706293706293706"/>
    <n v="1.9580419580419581"/>
    <x v="176"/>
    <x v="203"/>
    <n v="2.6013986013986012"/>
    <n v="14.20979020979021"/>
  </r>
  <r>
    <x v="0"/>
    <x v="16"/>
    <x v="2"/>
    <n v="45"/>
    <n v="76"/>
    <n v="37"/>
    <n v="167"/>
    <n v="90"/>
    <n v="656"/>
    <n v="35.75"/>
    <x v="210"/>
    <x v="194"/>
    <n v="1.2587412587412588"/>
    <n v="2.1258741258741258"/>
    <x v="175"/>
    <x v="204"/>
    <n v="2.5174825174825175"/>
    <n v="18.34965034965035"/>
  </r>
  <r>
    <x v="0"/>
    <x v="16"/>
    <x v="3"/>
    <n v="65"/>
    <n v="91"/>
    <n v="60"/>
    <n v="155"/>
    <n v="100"/>
    <n v="653"/>
    <n v="35.75"/>
    <x v="211"/>
    <x v="195"/>
    <n v="1.8181818181818181"/>
    <n v="2.5454545454545454"/>
    <x v="177"/>
    <x v="205"/>
    <n v="2.7972027972027971"/>
    <n v="18.265734265734267"/>
  </r>
  <r>
    <x v="0"/>
    <x v="16"/>
    <x v="4"/>
    <n v="59"/>
    <n v="72"/>
    <n v="56"/>
    <n v="164"/>
    <n v="109"/>
    <n v="820"/>
    <n v="35.75"/>
    <x v="212"/>
    <x v="196"/>
    <n v="1.6503496503496504"/>
    <n v="2.0139860139860142"/>
    <x v="178"/>
    <x v="206"/>
    <n v="3.0489510489510487"/>
    <n v="22.937062937062937"/>
  </r>
  <r>
    <x v="0"/>
    <x v="16"/>
    <x v="5"/>
    <n v="69"/>
    <n v="100"/>
    <n v="65"/>
    <n v="182"/>
    <n v="102"/>
    <n v="904"/>
    <n v="35.75"/>
    <x v="213"/>
    <x v="197"/>
    <n v="1.93006993006993"/>
    <n v="2.7972027972027971"/>
    <x v="179"/>
    <x v="207"/>
    <n v="2.8531468531468533"/>
    <n v="25.286713286713287"/>
  </r>
  <r>
    <x v="0"/>
    <x v="16"/>
    <x v="6"/>
    <n v="66"/>
    <n v="110"/>
    <n v="66"/>
    <n v="158"/>
    <n v="65"/>
    <n v="974"/>
    <n v="35.75"/>
    <x v="214"/>
    <x v="198"/>
    <n v="1.8461538461538463"/>
    <n v="3.0769230769230771"/>
    <x v="180"/>
    <x v="208"/>
    <n v="1.8181818181818181"/>
    <n v="27.244755244755243"/>
  </r>
  <r>
    <x v="0"/>
    <x v="16"/>
    <x v="7"/>
    <n v="117"/>
    <n v="114"/>
    <n v="78"/>
    <n v="169"/>
    <n v="858"/>
    <n v="1004"/>
    <n v="35.75"/>
    <x v="215"/>
    <x v="199"/>
    <n v="3.2727272727272729"/>
    <n v="3.1888111888111887"/>
    <x v="181"/>
    <x v="209"/>
    <n v="24"/>
    <n v="28.083916083916083"/>
  </r>
  <r>
    <x v="0"/>
    <x v="16"/>
    <x v="8"/>
    <n v="108"/>
    <n v="133"/>
    <n v="66"/>
    <n v="217"/>
    <n v="180"/>
    <n v="1099"/>
    <n v="35.75"/>
    <x v="216"/>
    <x v="200"/>
    <n v="3.0209790209790208"/>
    <n v="3.7202797202797204"/>
    <x v="180"/>
    <x v="210"/>
    <n v="5.034965034965035"/>
    <n v="30.74125874125874"/>
  </r>
  <r>
    <x v="0"/>
    <x v="16"/>
    <x v="9"/>
    <n v="114"/>
    <n v="91"/>
    <n v="62"/>
    <n v="196"/>
    <n v="1283"/>
    <n v="1266"/>
    <n v="35.75"/>
    <x v="217"/>
    <x v="201"/>
    <n v="3.1888111888111887"/>
    <n v="2.5454545454545454"/>
    <x v="182"/>
    <x v="211"/>
    <n v="35.888111888111887"/>
    <n v="35.412587412587413"/>
  </r>
  <r>
    <x v="0"/>
    <x v="16"/>
    <x v="10"/>
    <n v="113"/>
    <n v="110"/>
    <n v="66"/>
    <n v="208"/>
    <n v="236"/>
    <n v="1500"/>
    <n v="52.97"/>
    <x v="218"/>
    <x v="202"/>
    <n v="2.1332829903719088"/>
    <n v="2.0766471587691147"/>
    <x v="183"/>
    <x v="212"/>
    <n v="4.4553520860864637"/>
    <n v="28.317915801397017"/>
  </r>
  <r>
    <x v="0"/>
    <x v="16"/>
    <x v="11"/>
    <n v="102"/>
    <n v="123"/>
    <n v="61"/>
    <n v="241"/>
    <n v="313"/>
    <n v="1128"/>
    <n v="52.97"/>
    <x v="219"/>
    <x v="203"/>
    <n v="1.9256182744949972"/>
    <n v="2.3220690957145553"/>
    <x v="184"/>
    <x v="213"/>
    <n v="5.9090050972248447"/>
    <n v="21.295072682650556"/>
  </r>
  <r>
    <x v="0"/>
    <x v="16"/>
    <x v="12"/>
    <n v="175"/>
    <n v="154"/>
    <n v="57"/>
    <n v="419"/>
    <n v="361"/>
    <n v="1694"/>
    <n v="52.97"/>
    <x v="220"/>
    <x v="204"/>
    <n v="3.3037568434963189"/>
    <n v="2.9073060222767606"/>
    <x v="185"/>
    <x v="214"/>
    <n v="6.8151784028695488"/>
    <n v="31.980366245044365"/>
  </r>
  <r>
    <x v="0"/>
    <x v="17"/>
    <x v="0"/>
    <n v="8"/>
    <n v="12"/>
    <n v="6"/>
    <n v="38"/>
    <n v="47"/>
    <n v="108"/>
    <n v="25.38"/>
    <x v="221"/>
    <x v="205"/>
    <n v="0.31520882584712373"/>
    <n v="0.4728132387706856"/>
    <x v="186"/>
    <x v="215"/>
    <n v="1.8518518518518519"/>
    <n v="4.2553191489361701"/>
  </r>
  <r>
    <x v="0"/>
    <x v="17"/>
    <x v="1"/>
    <n v="14"/>
    <n v="9"/>
    <n v="4"/>
    <n v="60"/>
    <n v="16"/>
    <n v="114"/>
    <n v="25.38"/>
    <x v="222"/>
    <x v="206"/>
    <n v="0.55161544523246653"/>
    <n v="0.3546099290780142"/>
    <x v="187"/>
    <x v="216"/>
    <n v="0.63041765169424746"/>
    <n v="4.4917257683215128"/>
  </r>
  <r>
    <x v="0"/>
    <x v="17"/>
    <x v="2"/>
    <n v="9"/>
    <n v="4"/>
    <n v="7"/>
    <n v="58"/>
    <n v="44"/>
    <n v="147"/>
    <n v="25.38"/>
    <x v="223"/>
    <x v="207"/>
    <n v="0.3546099290780142"/>
    <n v="0.15760441292356187"/>
    <x v="188"/>
    <x v="217"/>
    <n v="1.7336485421591805"/>
    <n v="5.7919621749408989"/>
  </r>
  <r>
    <x v="0"/>
    <x v="17"/>
    <x v="3"/>
    <n v="15"/>
    <n v="13"/>
    <n v="14"/>
    <n v="58"/>
    <n v="11"/>
    <n v="165"/>
    <n v="25.38"/>
    <x v="224"/>
    <x v="208"/>
    <n v="0.59101654846335705"/>
    <n v="0.51221434200157612"/>
    <x v="189"/>
    <x v="217"/>
    <n v="0.43341213553979513"/>
    <n v="6.501182033096927"/>
  </r>
  <r>
    <x v="0"/>
    <x v="17"/>
    <x v="4"/>
    <n v="15"/>
    <n v="16"/>
    <n v="9"/>
    <n v="51"/>
    <n v="40"/>
    <n v="137"/>
    <n v="25.38"/>
    <x v="225"/>
    <x v="209"/>
    <n v="0.59101654846335705"/>
    <n v="0.63041765169424746"/>
    <x v="190"/>
    <x v="218"/>
    <n v="1.5760441292356187"/>
    <n v="5.3979511426319942"/>
  </r>
  <r>
    <x v="0"/>
    <x v="17"/>
    <x v="5"/>
    <n v="27"/>
    <n v="21"/>
    <n v="3"/>
    <n v="70"/>
    <n v="25"/>
    <n v="188"/>
    <n v="25.38"/>
    <x v="226"/>
    <x v="210"/>
    <n v="1.0638297872340425"/>
    <n v="0.82742316784869985"/>
    <x v="191"/>
    <x v="219"/>
    <n v="0.98502758077226171"/>
    <n v="7.4074074074074074"/>
  </r>
  <r>
    <x v="0"/>
    <x v="17"/>
    <x v="6"/>
    <n v="30"/>
    <n v="19"/>
    <n v="12"/>
    <n v="99"/>
    <n v="57"/>
    <n v="345"/>
    <n v="25.38"/>
    <x v="227"/>
    <x v="211"/>
    <n v="1.1820330969267141"/>
    <n v="0.74862096138691892"/>
    <x v="192"/>
    <x v="220"/>
    <n v="2.2458628841607564"/>
    <n v="13.59338061465721"/>
  </r>
  <r>
    <x v="0"/>
    <x v="17"/>
    <x v="7"/>
    <n v="32"/>
    <n v="14"/>
    <n v="6"/>
    <n v="92"/>
    <n v="72"/>
    <n v="314"/>
    <n v="25.38"/>
    <x v="228"/>
    <x v="212"/>
    <n v="1.2608353033884949"/>
    <n v="0.55161544523246653"/>
    <x v="186"/>
    <x v="221"/>
    <n v="2.8368794326241136"/>
    <n v="12.371946414499606"/>
  </r>
  <r>
    <x v="0"/>
    <x v="17"/>
    <x v="8"/>
    <n v="21"/>
    <n v="20"/>
    <n v="6"/>
    <n v="67"/>
    <n v="44"/>
    <n v="211"/>
    <n v="25.38"/>
    <x v="229"/>
    <x v="213"/>
    <n v="0.82742316784869985"/>
    <n v="0.78802206461780933"/>
    <x v="186"/>
    <x v="222"/>
    <n v="1.7336485421591805"/>
    <n v="8.3136327817178888"/>
  </r>
  <r>
    <x v="0"/>
    <x v="17"/>
    <x v="9"/>
    <n v="35"/>
    <n v="31"/>
    <n v="5"/>
    <n v="93"/>
    <n v="92"/>
    <n v="233"/>
    <n v="25.38"/>
    <x v="230"/>
    <x v="214"/>
    <n v="1.3790386130811663"/>
    <n v="1.2214342001576044"/>
    <x v="193"/>
    <x v="223"/>
    <n v="3.6249014972419231"/>
    <n v="9.1804570527974789"/>
  </r>
  <r>
    <x v="0"/>
    <x v="17"/>
    <x v="10"/>
    <n v="29"/>
    <n v="23"/>
    <n v="8"/>
    <n v="91"/>
    <n v="83"/>
    <n v="333"/>
    <n v="27.03"/>
    <x v="231"/>
    <x v="215"/>
    <n v="1.0728819829818719"/>
    <n v="0.85090640029596742"/>
    <x v="194"/>
    <x v="224"/>
    <n v="3.070662227155013"/>
    <n v="12.319644839067703"/>
  </r>
  <r>
    <x v="0"/>
    <x v="17"/>
    <x v="11"/>
    <n v="39"/>
    <n v="18"/>
    <n v="3"/>
    <n v="116"/>
    <n v="69"/>
    <n v="312"/>
    <n v="27.03"/>
    <x v="232"/>
    <x v="216"/>
    <n v="1.4428412874583796"/>
    <n v="0.66592674805771357"/>
    <x v="195"/>
    <x v="225"/>
    <n v="2.5527192008879021"/>
    <n v="11.542730299667037"/>
  </r>
  <r>
    <x v="0"/>
    <x v="17"/>
    <x v="12"/>
    <n v="42"/>
    <n v="23"/>
    <n v="3"/>
    <n v="207"/>
    <n v="129"/>
    <n v="361"/>
    <n v="27.03"/>
    <x v="233"/>
    <x v="164"/>
    <n v="1.5538290788013318"/>
    <n v="0.85090640029596742"/>
    <x v="195"/>
    <x v="226"/>
    <n v="4.7724750277469479"/>
    <n v="13.355530891601923"/>
  </r>
  <r>
    <x v="0"/>
    <x v="18"/>
    <x v="0"/>
    <n v="13"/>
    <n v="6"/>
    <n v="0"/>
    <n v="33"/>
    <n v="462"/>
    <n v="204"/>
    <n v="38.32"/>
    <x v="234"/>
    <x v="217"/>
    <n v="0.33924843423799583"/>
    <n v="0.15657620041753653"/>
    <x v="196"/>
    <x v="227"/>
    <n v="12.056367432150314"/>
    <n v="5.3235908141962422"/>
  </r>
  <r>
    <x v="0"/>
    <x v="18"/>
    <x v="1"/>
    <n v="8"/>
    <n v="10"/>
    <n v="3"/>
    <n v="28"/>
    <n v="18"/>
    <n v="235"/>
    <n v="38.32"/>
    <x v="235"/>
    <x v="218"/>
    <n v="0.20876826722338204"/>
    <n v="0.26096033402922758"/>
    <x v="197"/>
    <x v="228"/>
    <n v="0.46972860125260962"/>
    <n v="6.1325678496868479"/>
  </r>
  <r>
    <x v="0"/>
    <x v="18"/>
    <x v="2"/>
    <n v="9"/>
    <n v="20"/>
    <n v="3"/>
    <n v="11"/>
    <n v="30"/>
    <n v="146"/>
    <n v="38.32"/>
    <x v="236"/>
    <x v="205"/>
    <n v="0.23486430062630481"/>
    <n v="0.52192066805845516"/>
    <x v="197"/>
    <x v="229"/>
    <n v="0.78288100208768263"/>
    <n v="3.8100208768267225"/>
  </r>
  <r>
    <x v="0"/>
    <x v="18"/>
    <x v="3"/>
    <n v="12"/>
    <n v="16"/>
    <n v="1"/>
    <n v="24"/>
    <n v="43"/>
    <n v="243"/>
    <n v="38.32"/>
    <x v="237"/>
    <x v="219"/>
    <n v="0.31315240083507306"/>
    <n v="0.41753653444676408"/>
    <x v="198"/>
    <x v="230"/>
    <n v="1.1221294363256784"/>
    <n v="6.34133611691023"/>
  </r>
  <r>
    <x v="0"/>
    <x v="18"/>
    <x v="4"/>
    <n v="28"/>
    <n v="15"/>
    <n v="2"/>
    <n v="45"/>
    <n v="86"/>
    <n v="361"/>
    <n v="38.32"/>
    <x v="238"/>
    <x v="220"/>
    <n v="0.7306889352818372"/>
    <n v="0.39144050104384132"/>
    <x v="199"/>
    <x v="231"/>
    <n v="2.2442588726513568"/>
    <n v="9.4206680584551155"/>
  </r>
  <r>
    <x v="0"/>
    <x v="18"/>
    <x v="5"/>
    <n v="21"/>
    <n v="40"/>
    <n v="10"/>
    <n v="62"/>
    <n v="30"/>
    <n v="397"/>
    <n v="38.32"/>
    <x v="239"/>
    <x v="129"/>
    <n v="0.54801670146137782"/>
    <n v="1.0438413361169103"/>
    <x v="200"/>
    <x v="232"/>
    <n v="0.78288100208768263"/>
    <n v="10.360125260960334"/>
  </r>
  <r>
    <x v="0"/>
    <x v="18"/>
    <x v="6"/>
    <n v="24"/>
    <n v="23"/>
    <n v="14"/>
    <n v="100"/>
    <n v="25"/>
    <n v="535"/>
    <n v="38.32"/>
    <x v="240"/>
    <x v="221"/>
    <n v="0.62630480167014613"/>
    <n v="0.60020876826722336"/>
    <x v="201"/>
    <x v="233"/>
    <n v="0.6524008350730689"/>
    <n v="13.961377870563675"/>
  </r>
  <r>
    <x v="0"/>
    <x v="18"/>
    <x v="7"/>
    <n v="29"/>
    <n v="26"/>
    <n v="13"/>
    <n v="87"/>
    <n v="2"/>
    <n v="488"/>
    <n v="38.32"/>
    <x v="241"/>
    <x v="190"/>
    <n v="0.75678496868475986"/>
    <n v="0.67849686847599167"/>
    <x v="202"/>
    <x v="234"/>
    <n v="5.2192066805845511E-2"/>
    <n v="12.734864300626304"/>
  </r>
  <r>
    <x v="0"/>
    <x v="18"/>
    <x v="8"/>
    <n v="39"/>
    <n v="26"/>
    <n v="13"/>
    <n v="95"/>
    <n v="54"/>
    <n v="481"/>
    <n v="38.32"/>
    <x v="242"/>
    <x v="222"/>
    <n v="1.0177453027139876"/>
    <n v="0.67849686847599167"/>
    <x v="202"/>
    <x v="235"/>
    <n v="1.4091858037578289"/>
    <n v="12.552192066805846"/>
  </r>
  <r>
    <x v="0"/>
    <x v="18"/>
    <x v="9"/>
    <n v="53"/>
    <n v="24"/>
    <n v="11"/>
    <n v="59"/>
    <n v="52"/>
    <n v="393"/>
    <n v="38.32"/>
    <x v="243"/>
    <x v="223"/>
    <n v="1.3830897703549061"/>
    <n v="0.62630480167014613"/>
    <x v="203"/>
    <x v="236"/>
    <n v="1.3569937369519833"/>
    <n v="10.255741127348642"/>
  </r>
  <r>
    <x v="0"/>
    <x v="18"/>
    <x v="10"/>
    <n v="57"/>
    <n v="48"/>
    <n v="12"/>
    <n v="31"/>
    <n v="50"/>
    <n v="386"/>
    <n v="42.91"/>
    <x v="244"/>
    <x v="224"/>
    <n v="1.3283616872523889"/>
    <n v="1.118620368212538"/>
    <x v="204"/>
    <x v="237"/>
    <n v="1.1652295502213936"/>
    <n v="8.9955721277091598"/>
  </r>
  <r>
    <x v="0"/>
    <x v="18"/>
    <x v="11"/>
    <n v="50"/>
    <n v="20"/>
    <n v="11"/>
    <n v="23"/>
    <n v="11"/>
    <n v="412"/>
    <n v="42.91"/>
    <x v="245"/>
    <x v="225"/>
    <n v="1.1652295502213936"/>
    <n v="0.46609182008855748"/>
    <x v="205"/>
    <x v="238"/>
    <n v="0.2563505010487066"/>
    <n v="9.6014914938242839"/>
  </r>
  <r>
    <x v="0"/>
    <x v="18"/>
    <x v="12"/>
    <n v="67"/>
    <n v="50"/>
    <n v="8"/>
    <n v="149"/>
    <n v="100"/>
    <n v="548"/>
    <n v="42.91"/>
    <x v="246"/>
    <x v="226"/>
    <n v="1.5614075972966677"/>
    <n v="1.1652295502213936"/>
    <x v="206"/>
    <x v="239"/>
    <n v="2.3304591004427873"/>
    <n v="12.770915870426474"/>
  </r>
  <r>
    <x v="0"/>
    <x v="19"/>
    <x v="0"/>
    <n v="8"/>
    <n v="2"/>
    <n v="0"/>
    <n v="40"/>
    <n v="22"/>
    <n v="121"/>
    <n v="22.49"/>
    <x v="247"/>
    <x v="227"/>
    <n v="0.35571365051133841"/>
    <n v="8.8928412627834602E-2"/>
    <x v="196"/>
    <x v="240"/>
    <n v="0.97821253890618054"/>
    <n v="5.3801689639839934"/>
  </r>
  <r>
    <x v="0"/>
    <x v="19"/>
    <x v="1"/>
    <n v="12"/>
    <n v="0"/>
    <n v="1"/>
    <n v="38"/>
    <n v="25"/>
    <n v="190"/>
    <n v="22.49"/>
    <x v="248"/>
    <x v="228"/>
    <n v="0.53357047576700756"/>
    <n v="0"/>
    <x v="207"/>
    <x v="241"/>
    <n v="1.1116051578479325"/>
    <n v="8.4481991996442876"/>
  </r>
  <r>
    <x v="0"/>
    <x v="19"/>
    <x v="2"/>
    <n v="6"/>
    <n v="0"/>
    <n v="4"/>
    <n v="34"/>
    <n v="25"/>
    <n v="127"/>
    <n v="22.49"/>
    <x v="249"/>
    <x v="229"/>
    <n v="0.26678523788350378"/>
    <n v="0"/>
    <x v="208"/>
    <x v="242"/>
    <n v="1.1116051578479325"/>
    <n v="5.646954201867497"/>
  </r>
  <r>
    <x v="0"/>
    <x v="19"/>
    <x v="3"/>
    <n v="14"/>
    <n v="7"/>
    <n v="6"/>
    <n v="53"/>
    <n v="26"/>
    <n v="155"/>
    <n v="22.49"/>
    <x v="250"/>
    <x v="230"/>
    <n v="0.62249888839484224"/>
    <n v="0.31124944419742112"/>
    <x v="209"/>
    <x v="243"/>
    <n v="1.1560693641618498"/>
    <n v="6.8919519786571817"/>
  </r>
  <r>
    <x v="0"/>
    <x v="19"/>
    <x v="4"/>
    <n v="12"/>
    <n v="9"/>
    <n v="7"/>
    <n v="41"/>
    <n v="28"/>
    <n v="186"/>
    <n v="22.49"/>
    <x v="251"/>
    <x v="231"/>
    <n v="0.53357047576700756"/>
    <n v="0.4001778568252557"/>
    <x v="210"/>
    <x v="244"/>
    <n v="1.2449977767896845"/>
    <n v="8.2703423743886173"/>
  </r>
  <r>
    <x v="0"/>
    <x v="19"/>
    <x v="5"/>
    <n v="16"/>
    <n v="16"/>
    <n v="5"/>
    <n v="69"/>
    <n v="22"/>
    <n v="171"/>
    <n v="22.49"/>
    <x v="252"/>
    <x v="232"/>
    <n v="0.71142730102267682"/>
    <n v="0.71142730102267682"/>
    <x v="211"/>
    <x v="245"/>
    <n v="0.97821253890618054"/>
    <n v="7.6033792796798583"/>
  </r>
  <r>
    <x v="0"/>
    <x v="19"/>
    <x v="6"/>
    <n v="10"/>
    <n v="20"/>
    <n v="3"/>
    <n v="90"/>
    <n v="46"/>
    <n v="270"/>
    <n v="22.49"/>
    <x v="253"/>
    <x v="233"/>
    <n v="0.44464206313917298"/>
    <n v="0.88928412627834597"/>
    <x v="212"/>
    <x v="246"/>
    <n v="2.045353490440196"/>
    <n v="12.005335704757671"/>
  </r>
  <r>
    <x v="0"/>
    <x v="19"/>
    <x v="7"/>
    <n v="6"/>
    <n v="14"/>
    <n v="3"/>
    <n v="88"/>
    <n v="60"/>
    <n v="253"/>
    <n v="22.49"/>
    <x v="254"/>
    <x v="234"/>
    <n v="0.26678523788350378"/>
    <n v="0.62249888839484224"/>
    <x v="212"/>
    <x v="247"/>
    <n v="2.6678523788350379"/>
    <n v="11.249444197421077"/>
  </r>
  <r>
    <x v="0"/>
    <x v="19"/>
    <x v="8"/>
    <n v="13"/>
    <n v="12"/>
    <n v="8"/>
    <n v="103"/>
    <n v="105"/>
    <n v="297"/>
    <n v="22.49"/>
    <x v="255"/>
    <x v="235"/>
    <n v="0.5780346820809249"/>
    <n v="0.53357047576700756"/>
    <x v="213"/>
    <x v="248"/>
    <n v="4.6687416629613168"/>
    <n v="13.205869275233438"/>
  </r>
  <r>
    <x v="0"/>
    <x v="19"/>
    <x v="9"/>
    <n v="32"/>
    <n v="15"/>
    <n v="14"/>
    <n v="101"/>
    <n v="85"/>
    <n v="312"/>
    <n v="22.49"/>
    <x v="256"/>
    <x v="236"/>
    <n v="1.4228546020453536"/>
    <n v="0.66696309470875947"/>
    <x v="214"/>
    <x v="249"/>
    <n v="3.7794575366829704"/>
    <n v="13.872832369942197"/>
  </r>
  <r>
    <x v="0"/>
    <x v="19"/>
    <x v="10"/>
    <n v="50"/>
    <n v="20"/>
    <n v="5"/>
    <n v="79"/>
    <n v="99"/>
    <n v="384"/>
    <n v="23.44"/>
    <x v="257"/>
    <x v="237"/>
    <n v="2.1331058020477816"/>
    <n v="0.85324232081911255"/>
    <x v="215"/>
    <x v="250"/>
    <n v="4.2235494880546076"/>
    <n v="16.382252559726961"/>
  </r>
  <r>
    <x v="0"/>
    <x v="19"/>
    <x v="11"/>
    <n v="44"/>
    <n v="20"/>
    <n v="3"/>
    <n v="96"/>
    <n v="103"/>
    <n v="363"/>
    <n v="23.44"/>
    <x v="258"/>
    <x v="238"/>
    <n v="1.8771331058020477"/>
    <n v="0.85324232081911255"/>
    <x v="216"/>
    <x v="251"/>
    <n v="4.3941979522184296"/>
    <n v="15.486348122866893"/>
  </r>
  <r>
    <x v="0"/>
    <x v="19"/>
    <x v="12"/>
    <n v="42"/>
    <n v="25"/>
    <n v="10"/>
    <n v="165"/>
    <n v="95"/>
    <n v="383"/>
    <n v="23.44"/>
    <x v="259"/>
    <x v="239"/>
    <n v="1.7918088737201365"/>
    <n v="1.0665529010238908"/>
    <x v="217"/>
    <x v="252"/>
    <n v="4.0529010238907848"/>
    <n v="16.339590443686006"/>
  </r>
  <r>
    <x v="0"/>
    <x v="20"/>
    <x v="0"/>
    <n v="53"/>
    <n v="25"/>
    <n v="52"/>
    <n v="241"/>
    <n v="0"/>
    <n v="165"/>
    <n v="32.46"/>
    <x v="260"/>
    <x v="240"/>
    <n v="1.6327788046826863"/>
    <n v="0.77017868145409729"/>
    <x v="218"/>
    <x v="253"/>
    <n v="0"/>
    <n v="5.0831792975970425"/>
  </r>
  <r>
    <x v="0"/>
    <x v="20"/>
    <x v="1"/>
    <n v="52"/>
    <n v="58"/>
    <n v="45"/>
    <n v="212"/>
    <n v="0"/>
    <n v="157"/>
    <n v="32.46"/>
    <x v="261"/>
    <x v="241"/>
    <n v="1.6019716574245224"/>
    <n v="1.7868145409735059"/>
    <x v="219"/>
    <x v="254"/>
    <n v="0"/>
    <n v="4.8367221195317311"/>
  </r>
  <r>
    <x v="0"/>
    <x v="20"/>
    <x v="2"/>
    <n v="61"/>
    <n v="69"/>
    <n v="35"/>
    <n v="222"/>
    <n v="0"/>
    <n v="162"/>
    <n v="32.46"/>
    <x v="262"/>
    <x v="242"/>
    <n v="1.8792359827479974"/>
    <n v="2.1256931608133085"/>
    <x v="220"/>
    <x v="255"/>
    <n v="0"/>
    <n v="4.9907578558225509"/>
  </r>
  <r>
    <x v="0"/>
    <x v="20"/>
    <x v="3"/>
    <n v="53"/>
    <n v="88"/>
    <n v="43"/>
    <n v="228"/>
    <n v="0"/>
    <n v="162"/>
    <n v="32.46"/>
    <x v="263"/>
    <x v="125"/>
    <n v="1.6327788046826863"/>
    <n v="2.7110289587184226"/>
    <x v="221"/>
    <x v="256"/>
    <n v="0"/>
    <n v="4.9907578558225509"/>
  </r>
  <r>
    <x v="0"/>
    <x v="20"/>
    <x v="4"/>
    <n v="34"/>
    <n v="64"/>
    <n v="29"/>
    <n v="226"/>
    <n v="50"/>
    <n v="332"/>
    <n v="32.46"/>
    <x v="264"/>
    <x v="243"/>
    <n v="1.0474430067775724"/>
    <n v="1.9716574245224892"/>
    <x v="222"/>
    <x v="257"/>
    <n v="1.5403573629081946"/>
    <n v="10.227972889710413"/>
  </r>
  <r>
    <x v="0"/>
    <x v="20"/>
    <x v="5"/>
    <n v="50"/>
    <n v="78"/>
    <n v="40"/>
    <n v="230"/>
    <n v="56"/>
    <n v="480"/>
    <n v="32.46"/>
    <x v="265"/>
    <x v="244"/>
    <n v="1.5403573629081946"/>
    <n v="2.4029574861367835"/>
    <x v="223"/>
    <x v="258"/>
    <n v="1.7252002464571781"/>
    <n v="14.787430683918668"/>
  </r>
  <r>
    <x v="0"/>
    <x v="20"/>
    <x v="6"/>
    <n v="57"/>
    <n v="109"/>
    <n v="56"/>
    <n v="279"/>
    <n v="50"/>
    <n v="608"/>
    <n v="32.46"/>
    <x v="266"/>
    <x v="245"/>
    <n v="1.756007393715342"/>
    <n v="3.3579790511398642"/>
    <x v="224"/>
    <x v="259"/>
    <n v="1.5403573629081946"/>
    <n v="18.730745532963645"/>
  </r>
  <r>
    <x v="0"/>
    <x v="20"/>
    <x v="7"/>
    <n v="59"/>
    <n v="62"/>
    <n v="36"/>
    <n v="223"/>
    <n v="54"/>
    <n v="519"/>
    <n v="32.46"/>
    <x v="267"/>
    <x v="246"/>
    <n v="1.8176216882316698"/>
    <n v="1.9100431300061613"/>
    <x v="225"/>
    <x v="260"/>
    <n v="1.6635859519408502"/>
    <n v="15.98890942698706"/>
  </r>
  <r>
    <x v="0"/>
    <x v="20"/>
    <x v="8"/>
    <n v="70"/>
    <n v="130"/>
    <n v="49"/>
    <n v="234"/>
    <n v="25"/>
    <n v="432"/>
    <n v="32.46"/>
    <x v="268"/>
    <x v="247"/>
    <n v="2.1565003080714726"/>
    <n v="4.0049291435613057"/>
    <x v="226"/>
    <x v="261"/>
    <n v="0.77017868145409729"/>
    <n v="13.308687615526802"/>
  </r>
  <r>
    <x v="0"/>
    <x v="20"/>
    <x v="9"/>
    <n v="45"/>
    <n v="67"/>
    <n v="19"/>
    <n v="148"/>
    <n v="35"/>
    <n v="462"/>
    <n v="32.46"/>
    <x v="269"/>
    <x v="248"/>
    <n v="1.3863216266173752"/>
    <n v="2.0640788662969807"/>
    <x v="227"/>
    <x v="262"/>
    <n v="1.0782501540357363"/>
    <n v="14.232902033271719"/>
  </r>
  <r>
    <x v="0"/>
    <x v="20"/>
    <x v="10"/>
    <n v="83"/>
    <n v="77"/>
    <n v="52"/>
    <n v="235"/>
    <n v="81"/>
    <n v="152"/>
    <n v="35.130000000000003"/>
    <x v="270"/>
    <x v="249"/>
    <n v="2.3626530031312267"/>
    <n v="2.1918588101337888"/>
    <x v="228"/>
    <x v="263"/>
    <n v="2.3057216054654139"/>
    <n v="4.3267862226017648"/>
  </r>
  <r>
    <x v="0"/>
    <x v="20"/>
    <x v="11"/>
    <n v="86"/>
    <n v="97"/>
    <n v="29"/>
    <n v="188"/>
    <n v="108"/>
    <n v="368"/>
    <n v="35.130000000000003"/>
    <x v="271"/>
    <x v="250"/>
    <n v="2.4480500996299459"/>
    <n v="2.7611727867919154"/>
    <x v="229"/>
    <x v="264"/>
    <n v="3.0742954739538852"/>
    <n v="10.475377170509535"/>
  </r>
  <r>
    <x v="0"/>
    <x v="20"/>
    <x v="12"/>
    <n v="88"/>
    <n v="110"/>
    <n v="36"/>
    <n v="333"/>
    <n v="91"/>
    <n v="324"/>
    <n v="35.130000000000003"/>
    <x v="272"/>
    <x v="251"/>
    <n v="2.5049814972957583"/>
    <n v="3.131226871619698"/>
    <x v="230"/>
    <x v="265"/>
    <n v="2.5903785937944774"/>
    <n v="9.2228864218616557"/>
  </r>
  <r>
    <x v="0"/>
    <x v="21"/>
    <x v="0"/>
    <n v="61"/>
    <n v="21"/>
    <n v="15"/>
    <n v="246"/>
    <n v="56"/>
    <n v="348"/>
    <n v="38.04"/>
    <x v="273"/>
    <x v="252"/>
    <n v="1.6035751840168244"/>
    <n v="0.55205047318611988"/>
    <x v="231"/>
    <x v="266"/>
    <n v="1.4721345951629863"/>
    <n v="9.1482649842271293"/>
  </r>
  <r>
    <x v="0"/>
    <x v="21"/>
    <x v="1"/>
    <n v="54"/>
    <n v="32"/>
    <n v="12"/>
    <n v="223"/>
    <n v="73"/>
    <n v="447"/>
    <n v="38.04"/>
    <x v="274"/>
    <x v="253"/>
    <n v="1.4195583596214512"/>
    <n v="0.84121976866456361"/>
    <x v="232"/>
    <x v="267"/>
    <n v="1.9190325972660358"/>
    <n v="11.750788643533124"/>
  </r>
  <r>
    <x v="0"/>
    <x v="21"/>
    <x v="2"/>
    <n v="107"/>
    <n v="65"/>
    <n v="21"/>
    <n v="382"/>
    <n v="121"/>
    <n v="584"/>
    <n v="38.04"/>
    <x v="275"/>
    <x v="196"/>
    <n v="2.8128286014721349"/>
    <n v="1.7087276550998949"/>
    <x v="233"/>
    <x v="268"/>
    <n v="3.1808622502628814"/>
    <n v="15.352260778128286"/>
  </r>
  <r>
    <x v="0"/>
    <x v="21"/>
    <x v="3"/>
    <n v="81"/>
    <n v="43"/>
    <n v="17"/>
    <n v="301"/>
    <n v="104"/>
    <n v="518"/>
    <n v="38.04"/>
    <x v="276"/>
    <x v="254"/>
    <n v="2.1293375394321767"/>
    <n v="1.1303890641430074"/>
    <x v="234"/>
    <x v="269"/>
    <n v="2.7339642481598316"/>
    <n v="13.617245005257624"/>
  </r>
  <r>
    <x v="0"/>
    <x v="21"/>
    <x v="4"/>
    <n v="69"/>
    <n v="35"/>
    <n v="17"/>
    <n v="232"/>
    <n v="118"/>
    <n v="410"/>
    <n v="38.04"/>
    <x v="277"/>
    <x v="255"/>
    <n v="1.8138801261829653"/>
    <n v="0.92008412197686651"/>
    <x v="234"/>
    <x v="270"/>
    <n v="3.1019978969505786"/>
    <n v="10.778128286014722"/>
  </r>
  <r>
    <x v="0"/>
    <x v="21"/>
    <x v="5"/>
    <n v="53"/>
    <n v="50"/>
    <n v="23"/>
    <n v="354"/>
    <n v="117"/>
    <n v="4"/>
    <n v="38.04"/>
    <x v="278"/>
    <x v="256"/>
    <n v="1.3932702418506835"/>
    <n v="1.3144058885383807"/>
    <x v="235"/>
    <x v="271"/>
    <n v="3.0757097791798107"/>
    <n v="0.10515247108307045"/>
  </r>
  <r>
    <x v="0"/>
    <x v="21"/>
    <x v="6"/>
    <n v="52"/>
    <n v="80"/>
    <n v="22"/>
    <n v="309"/>
    <n v="155"/>
    <n v="573"/>
    <n v="38.04"/>
    <x v="279"/>
    <x v="257"/>
    <n v="1.3669821240799158"/>
    <n v="2.1030494216614093"/>
    <x v="236"/>
    <x v="272"/>
    <n v="4.0746582544689804"/>
    <n v="15.063091482649842"/>
  </r>
  <r>
    <x v="0"/>
    <x v="21"/>
    <x v="7"/>
    <n v="117"/>
    <n v="70"/>
    <n v="25"/>
    <n v="368"/>
    <n v="182"/>
    <n v="696"/>
    <n v="38.04"/>
    <x v="280"/>
    <x v="258"/>
    <n v="3.0757097791798107"/>
    <n v="1.840168243953733"/>
    <x v="237"/>
    <x v="273"/>
    <n v="4.784437434279706"/>
    <n v="18.296529968454259"/>
  </r>
  <r>
    <x v="0"/>
    <x v="21"/>
    <x v="8"/>
    <n v="114"/>
    <n v="89"/>
    <n v="14"/>
    <n v="384"/>
    <n v="196"/>
    <n v="729"/>
    <n v="38.04"/>
    <x v="281"/>
    <x v="259"/>
    <n v="2.9968454258675079"/>
    <n v="2.3396424815983177"/>
    <x v="238"/>
    <x v="274"/>
    <n v="5.1524710830704521"/>
    <n v="19.164037854889589"/>
  </r>
  <r>
    <x v="0"/>
    <x v="21"/>
    <x v="9"/>
    <n v="127"/>
    <n v="122"/>
    <n v="26"/>
    <n v="400"/>
    <n v="231"/>
    <n v="732"/>
    <n v="38.04"/>
    <x v="282"/>
    <x v="260"/>
    <n v="3.338590956887487"/>
    <n v="3.2071503680336488"/>
    <x v="239"/>
    <x v="275"/>
    <n v="6.072555205047319"/>
    <n v="19.242902208201894"/>
  </r>
  <r>
    <x v="0"/>
    <x v="21"/>
    <x v="10"/>
    <n v="97"/>
    <n v="90"/>
    <n v="27"/>
    <n v="364"/>
    <n v="238"/>
    <n v="760"/>
    <n v="39.369999999999997"/>
    <x v="283"/>
    <x v="261"/>
    <n v="2.4638049276098553"/>
    <n v="2.2860045720091442"/>
    <x v="240"/>
    <x v="276"/>
    <n v="6.0452120904241813"/>
    <n v="19.304038608077217"/>
  </r>
  <r>
    <x v="0"/>
    <x v="21"/>
    <x v="11"/>
    <n v="130"/>
    <n v="59"/>
    <n v="19"/>
    <n v="296"/>
    <n v="235"/>
    <n v="757"/>
    <n v="39.369999999999997"/>
    <x v="284"/>
    <x v="262"/>
    <n v="3.3020066040132083"/>
    <n v="1.4986029972059944"/>
    <x v="241"/>
    <x v="277"/>
    <n v="5.9690119380238764"/>
    <n v="19.227838455676913"/>
  </r>
  <r>
    <x v="0"/>
    <x v="21"/>
    <x v="12"/>
    <n v="123"/>
    <n v="86"/>
    <n v="16"/>
    <n v="342"/>
    <n v="245"/>
    <n v="855"/>
    <n v="39.369999999999997"/>
    <x v="285"/>
    <x v="263"/>
    <n v="3.1242062484124968"/>
    <n v="2.1844043688087376"/>
    <x v="242"/>
    <x v="278"/>
    <n v="6.2230124460248923"/>
    <n v="21.717043434086868"/>
  </r>
  <r>
    <x v="1"/>
    <x v="22"/>
    <x v="0"/>
    <n v="3"/>
    <n v="2"/>
    <n v="0"/>
    <n v="19"/>
    <n v="1"/>
    <n v="9"/>
    <n v="3.56"/>
    <x v="286"/>
    <x v="264"/>
    <n v="0.84269662921348309"/>
    <n v="0.5617977528089888"/>
    <x v="196"/>
    <x v="279"/>
    <n v="0.2808988764044944"/>
    <n v="2.5280898876404496"/>
  </r>
  <r>
    <x v="1"/>
    <x v="22"/>
    <x v="1"/>
    <n v="2"/>
    <n v="1"/>
    <n v="0"/>
    <n v="17"/>
    <n v="3"/>
    <n v="4"/>
    <n v="3.56"/>
    <x v="287"/>
    <x v="265"/>
    <n v="0.5617977528089888"/>
    <n v="0.2808988764044944"/>
    <x v="196"/>
    <x v="280"/>
    <n v="0.84269662921348309"/>
    <n v="1.1235955056179776"/>
  </r>
  <r>
    <x v="1"/>
    <x v="22"/>
    <x v="2"/>
    <n v="2"/>
    <n v="2"/>
    <n v="0"/>
    <n v="9"/>
    <n v="2"/>
    <n v="7"/>
    <n v="3.56"/>
    <x v="288"/>
    <x v="266"/>
    <n v="0.5617977528089888"/>
    <n v="0.5617977528089888"/>
    <x v="196"/>
    <x v="281"/>
    <n v="0.5617977528089888"/>
    <n v="1.9662921348314606"/>
  </r>
  <r>
    <x v="1"/>
    <x v="22"/>
    <x v="3"/>
    <n v="10"/>
    <n v="3"/>
    <n v="0"/>
    <n v="6"/>
    <n v="3"/>
    <n v="5"/>
    <n v="3.56"/>
    <x v="287"/>
    <x v="265"/>
    <n v="2.8089887640449436"/>
    <n v="0.84269662921348309"/>
    <x v="196"/>
    <x v="282"/>
    <n v="0.84269662921348309"/>
    <n v="1.4044943820224718"/>
  </r>
  <r>
    <x v="1"/>
    <x v="22"/>
    <x v="4"/>
    <n v="4"/>
    <n v="1"/>
    <n v="0"/>
    <n v="11"/>
    <n v="1"/>
    <n v="5"/>
    <n v="3.56"/>
    <x v="288"/>
    <x v="266"/>
    <n v="1.1235955056179776"/>
    <n v="0.2808988764044944"/>
    <x v="196"/>
    <x v="283"/>
    <n v="0.2808988764044944"/>
    <n v="1.4044943820224718"/>
  </r>
  <r>
    <x v="1"/>
    <x v="22"/>
    <x v="5"/>
    <n v="6"/>
    <n v="5"/>
    <n v="0"/>
    <n v="14"/>
    <n v="4"/>
    <n v="7"/>
    <n v="3.56"/>
    <x v="289"/>
    <x v="267"/>
    <n v="1.6853932584269662"/>
    <n v="1.4044943820224718"/>
    <x v="196"/>
    <x v="284"/>
    <n v="1.1235955056179776"/>
    <n v="1.9662921348314606"/>
  </r>
  <r>
    <x v="1"/>
    <x v="22"/>
    <x v="5"/>
    <n v="6"/>
    <n v="5"/>
    <n v="0"/>
    <n v="14"/>
    <n v="4"/>
    <n v="7"/>
    <n v="3.56"/>
    <x v="289"/>
    <x v="267"/>
    <n v="1.6853932584269662"/>
    <n v="1.4044943820224718"/>
    <x v="196"/>
    <x v="284"/>
    <n v="1.1235955056179776"/>
    <n v="1.9662921348314606"/>
  </r>
  <r>
    <x v="1"/>
    <x v="22"/>
    <x v="7"/>
    <n v="12"/>
    <n v="13"/>
    <n v="2"/>
    <n v="24"/>
    <n v="3"/>
    <n v="26"/>
    <n v="3.56"/>
    <x v="290"/>
    <x v="268"/>
    <n v="3.3707865168539324"/>
    <n v="3.6516853932584268"/>
    <x v="243"/>
    <x v="285"/>
    <n v="0.84269662921348309"/>
    <n v="7.3033707865168536"/>
  </r>
  <r>
    <x v="1"/>
    <x v="22"/>
    <x v="8"/>
    <n v="18"/>
    <n v="14"/>
    <n v="1"/>
    <n v="30"/>
    <n v="7"/>
    <n v="21"/>
    <n v="3.56"/>
    <x v="291"/>
    <x v="269"/>
    <n v="5.0561797752808992"/>
    <n v="3.9325842696629212"/>
    <x v="244"/>
    <x v="286"/>
    <n v="1.9662921348314606"/>
    <n v="5.8988764044943816"/>
  </r>
  <r>
    <x v="1"/>
    <x v="22"/>
    <x v="9"/>
    <n v="24"/>
    <n v="8"/>
    <n v="0"/>
    <n v="31"/>
    <n v="10"/>
    <n v="9"/>
    <n v="3.56"/>
    <x v="292"/>
    <x v="270"/>
    <n v="6.7415730337078648"/>
    <n v="2.2471910112359552"/>
    <x v="196"/>
    <x v="287"/>
    <n v="2.8089887640449436"/>
    <n v="2.5280898876404496"/>
  </r>
  <r>
    <x v="1"/>
    <x v="22"/>
    <x v="10"/>
    <n v="13"/>
    <n v="12"/>
    <n v="0"/>
    <n v="15"/>
    <n v="3"/>
    <n v="5"/>
    <n v="3.81"/>
    <x v="293"/>
    <x v="271"/>
    <n v="3.4120734908136483"/>
    <n v="3.1496062992125982"/>
    <x v="196"/>
    <x v="288"/>
    <n v="0.78740157480314954"/>
    <n v="1.3123359580052494"/>
  </r>
  <r>
    <x v="1"/>
    <x v="22"/>
    <x v="11"/>
    <n v="12"/>
    <n v="7"/>
    <n v="2"/>
    <n v="17"/>
    <n v="4"/>
    <n v="5"/>
    <n v="3.81"/>
    <x v="294"/>
    <x v="272"/>
    <n v="3.1496062992125982"/>
    <n v="1.837270341207349"/>
    <x v="245"/>
    <x v="289"/>
    <n v="1.0498687664041995"/>
    <n v="1.3123359580052494"/>
  </r>
  <r>
    <x v="1"/>
    <x v="22"/>
    <x v="12"/>
    <n v="27"/>
    <n v="12"/>
    <n v="1"/>
    <n v="45"/>
    <n v="8"/>
    <n v="9"/>
    <n v="3.81"/>
    <x v="295"/>
    <x v="273"/>
    <n v="7.0866141732283463"/>
    <n v="3.1496062992125982"/>
    <x v="246"/>
    <x v="290"/>
    <n v="2.0997375328083989"/>
    <n v="2.3622047244094486"/>
  </r>
  <r>
    <x v="2"/>
    <x v="23"/>
    <x v="0"/>
    <n v="2"/>
    <n v="4"/>
    <n v="0"/>
    <n v="4"/>
    <n v="0"/>
    <n v="2"/>
    <n v="0.5"/>
    <x v="296"/>
    <x v="274"/>
    <n v="4"/>
    <n v="8"/>
    <x v="196"/>
    <x v="291"/>
    <n v="0"/>
    <n v="4"/>
  </r>
  <r>
    <x v="2"/>
    <x v="23"/>
    <x v="1"/>
    <n v="5"/>
    <n v="5"/>
    <n v="0"/>
    <n v="4"/>
    <n v="0"/>
    <n v="5"/>
    <n v="0.5"/>
    <x v="297"/>
    <x v="275"/>
    <n v="10"/>
    <n v="10"/>
    <x v="196"/>
    <x v="291"/>
    <n v="0"/>
    <n v="10"/>
  </r>
  <r>
    <x v="2"/>
    <x v="23"/>
    <x v="2"/>
    <n v="2"/>
    <n v="1"/>
    <n v="0"/>
    <n v="1"/>
    <n v="0"/>
    <n v="5"/>
    <n v="0.5"/>
    <x v="298"/>
    <x v="276"/>
    <n v="4"/>
    <n v="2"/>
    <x v="196"/>
    <x v="292"/>
    <n v="0"/>
    <n v="10"/>
  </r>
  <r>
    <x v="2"/>
    <x v="23"/>
    <x v="3"/>
    <n v="3"/>
    <n v="0"/>
    <n v="0"/>
    <n v="0"/>
    <n v="0"/>
    <n v="0"/>
    <n v="0.5"/>
    <x v="299"/>
    <x v="277"/>
    <n v="6"/>
    <n v="0"/>
    <x v="196"/>
    <x v="293"/>
    <n v="0"/>
    <n v="0"/>
  </r>
  <r>
    <x v="2"/>
    <x v="23"/>
    <x v="4"/>
    <n v="0"/>
    <n v="4"/>
    <n v="0"/>
    <n v="5"/>
    <n v="0"/>
    <n v="0"/>
    <n v="0.5"/>
    <x v="298"/>
    <x v="276"/>
    <n v="0"/>
    <n v="8"/>
    <x v="196"/>
    <x v="294"/>
    <n v="0"/>
    <n v="0"/>
  </r>
  <r>
    <x v="2"/>
    <x v="23"/>
    <x v="5"/>
    <n v="2"/>
    <n v="2"/>
    <n v="0"/>
    <n v="1"/>
    <n v="0"/>
    <n v="0"/>
    <n v="0.5"/>
    <x v="300"/>
    <x v="278"/>
    <n v="4"/>
    <n v="4"/>
    <x v="196"/>
    <x v="292"/>
    <n v="0"/>
    <n v="0"/>
  </r>
  <r>
    <x v="2"/>
    <x v="23"/>
    <x v="6"/>
    <n v="2"/>
    <n v="3"/>
    <n v="0"/>
    <n v="5"/>
    <n v="0"/>
    <n v="1"/>
    <n v="0.5"/>
    <x v="301"/>
    <x v="279"/>
    <n v="4"/>
    <n v="6"/>
    <x v="196"/>
    <x v="294"/>
    <n v="0"/>
    <n v="2"/>
  </r>
  <r>
    <x v="2"/>
    <x v="23"/>
    <x v="7"/>
    <n v="3"/>
    <n v="4"/>
    <n v="0"/>
    <n v="9"/>
    <n v="0"/>
    <n v="2"/>
    <n v="0.5"/>
    <x v="302"/>
    <x v="280"/>
    <n v="6"/>
    <n v="8"/>
    <x v="196"/>
    <x v="295"/>
    <n v="0"/>
    <n v="4"/>
  </r>
  <r>
    <x v="2"/>
    <x v="23"/>
    <x v="8"/>
    <n v="3"/>
    <n v="4"/>
    <n v="0"/>
    <n v="2"/>
    <n v="0"/>
    <n v="1"/>
    <n v="0.5"/>
    <x v="303"/>
    <x v="281"/>
    <n v="6"/>
    <n v="8"/>
    <x v="196"/>
    <x v="203"/>
    <n v="0"/>
    <n v="2"/>
  </r>
  <r>
    <x v="2"/>
    <x v="23"/>
    <x v="9"/>
    <n v="3"/>
    <n v="3"/>
    <n v="0"/>
    <n v="2"/>
    <n v="0"/>
    <n v="0"/>
    <n v="0.5"/>
    <x v="304"/>
    <x v="282"/>
    <n v="6"/>
    <n v="6"/>
    <x v="196"/>
    <x v="203"/>
    <n v="0"/>
    <n v="0"/>
  </r>
  <r>
    <x v="2"/>
    <x v="23"/>
    <x v="10"/>
    <n v="3"/>
    <n v="2"/>
    <n v="0"/>
    <n v="1"/>
    <n v="0"/>
    <n v="0"/>
    <n v="0.54"/>
    <x v="305"/>
    <x v="283"/>
    <n v="5.5555555555555554"/>
    <n v="3.7037037037037033"/>
    <x v="196"/>
    <x v="296"/>
    <n v="0"/>
    <n v="0"/>
  </r>
  <r>
    <x v="2"/>
    <x v="23"/>
    <x v="11"/>
    <n v="2"/>
    <n v="4"/>
    <n v="0"/>
    <n v="2"/>
    <n v="0"/>
    <n v="1"/>
    <n v="0.54"/>
    <x v="306"/>
    <x v="276"/>
    <n v="3.7037037037037033"/>
    <n v="7.4074074074074066"/>
    <x v="196"/>
    <x v="297"/>
    <n v="0"/>
    <n v="1.8518518518518516"/>
  </r>
  <r>
    <x v="2"/>
    <x v="23"/>
    <x v="12"/>
    <n v="0"/>
    <n v="1"/>
    <n v="0"/>
    <n v="2"/>
    <n v="0"/>
    <n v="0"/>
    <n v="0.54"/>
    <x v="307"/>
    <x v="277"/>
    <n v="0"/>
    <n v="1.8518518518518516"/>
    <x v="196"/>
    <x v="297"/>
    <n v="0"/>
    <n v="0"/>
  </r>
  <r>
    <x v="2"/>
    <x v="24"/>
    <x v="0"/>
    <n v="2"/>
    <n v="5"/>
    <n v="0"/>
    <n v="5"/>
    <n v="0"/>
    <n v="0"/>
    <n v="0.56999999999999995"/>
    <x v="308"/>
    <x v="274"/>
    <n v="3.5087719298245617"/>
    <n v="8.7719298245614041"/>
    <x v="196"/>
    <x v="298"/>
    <n v="0"/>
    <n v="0"/>
  </r>
  <r>
    <x v="2"/>
    <x v="24"/>
    <x v="1"/>
    <n v="1"/>
    <n v="3"/>
    <n v="0"/>
    <n v="6"/>
    <n v="0"/>
    <n v="0"/>
    <n v="0.56999999999999995"/>
    <x v="309"/>
    <x v="281"/>
    <n v="1.7543859649122808"/>
    <n v="5.2631578947368425"/>
    <x v="196"/>
    <x v="299"/>
    <n v="0"/>
    <n v="0"/>
  </r>
  <r>
    <x v="2"/>
    <x v="24"/>
    <x v="2"/>
    <n v="0"/>
    <n v="2"/>
    <n v="0"/>
    <n v="10"/>
    <n v="0"/>
    <n v="1"/>
    <n v="0.56999999999999995"/>
    <x v="310"/>
    <x v="284"/>
    <n v="0"/>
    <n v="3.5087719298245617"/>
    <x v="196"/>
    <x v="300"/>
    <n v="0"/>
    <n v="1.7543859649122808"/>
  </r>
  <r>
    <x v="2"/>
    <x v="24"/>
    <x v="3"/>
    <n v="0"/>
    <n v="2"/>
    <n v="0"/>
    <n v="4"/>
    <n v="0"/>
    <n v="0"/>
    <n v="0.56999999999999995"/>
    <x v="311"/>
    <x v="283"/>
    <n v="0"/>
    <n v="3.5087719298245617"/>
    <x v="196"/>
    <x v="301"/>
    <n v="0"/>
    <n v="0"/>
  </r>
  <r>
    <x v="2"/>
    <x v="24"/>
    <x v="4"/>
    <n v="2"/>
    <n v="3"/>
    <n v="0"/>
    <n v="5"/>
    <n v="0"/>
    <n v="2"/>
    <n v="0.56999999999999995"/>
    <x v="308"/>
    <x v="274"/>
    <n v="3.5087719298245617"/>
    <n v="5.2631578947368425"/>
    <x v="196"/>
    <x v="298"/>
    <n v="0"/>
    <n v="3.5087719298245617"/>
  </r>
  <r>
    <x v="2"/>
    <x v="24"/>
    <x v="5"/>
    <n v="1"/>
    <n v="0"/>
    <n v="0"/>
    <n v="2"/>
    <n v="0"/>
    <n v="0"/>
    <n v="0.56999999999999995"/>
    <x v="312"/>
    <x v="277"/>
    <n v="1.7543859649122808"/>
    <n v="0"/>
    <x v="196"/>
    <x v="302"/>
    <n v="0"/>
    <n v="0"/>
  </r>
  <r>
    <x v="2"/>
    <x v="24"/>
    <x v="6"/>
    <n v="1"/>
    <n v="0"/>
    <n v="0"/>
    <n v="10"/>
    <n v="0"/>
    <n v="0"/>
    <n v="0.56999999999999995"/>
    <x v="313"/>
    <x v="279"/>
    <n v="1.7543859649122808"/>
    <n v="0"/>
    <x v="196"/>
    <x v="300"/>
    <n v="0"/>
    <n v="0"/>
  </r>
  <r>
    <x v="2"/>
    <x v="24"/>
    <x v="7"/>
    <n v="5"/>
    <n v="4"/>
    <n v="0"/>
    <n v="0"/>
    <n v="0"/>
    <n v="0"/>
    <n v="0.56999999999999995"/>
    <x v="314"/>
    <x v="276"/>
    <n v="8.7719298245614041"/>
    <n v="7.0175438596491233"/>
    <x v="196"/>
    <x v="293"/>
    <n v="0"/>
    <n v="0"/>
  </r>
  <r>
    <x v="2"/>
    <x v="24"/>
    <x v="8"/>
    <n v="3"/>
    <n v="3"/>
    <n v="0"/>
    <n v="1"/>
    <n v="0"/>
    <n v="0"/>
    <n v="0.56999999999999995"/>
    <x v="315"/>
    <x v="285"/>
    <n v="5.2631578947368425"/>
    <n v="5.2631578947368425"/>
    <x v="196"/>
    <x v="303"/>
    <n v="0"/>
    <n v="0"/>
  </r>
  <r>
    <x v="2"/>
    <x v="24"/>
    <x v="9"/>
    <n v="1"/>
    <n v="3"/>
    <n v="0"/>
    <n v="2"/>
    <n v="0"/>
    <n v="0"/>
    <n v="0.56999999999999995"/>
    <x v="311"/>
    <x v="283"/>
    <n v="1.7543859649122808"/>
    <n v="5.2631578947368425"/>
    <x v="196"/>
    <x v="302"/>
    <n v="0"/>
    <n v="0"/>
  </r>
  <r>
    <x v="2"/>
    <x v="24"/>
    <x v="10"/>
    <n v="3"/>
    <n v="2"/>
    <n v="0"/>
    <n v="3"/>
    <n v="0"/>
    <n v="0"/>
    <n v="0.78"/>
    <x v="316"/>
    <x v="282"/>
    <n v="3.8461538461538458"/>
    <n v="2.5641025641025639"/>
    <x v="196"/>
    <x v="304"/>
    <n v="0"/>
    <n v="0"/>
  </r>
  <r>
    <x v="2"/>
    <x v="24"/>
    <x v="11"/>
    <n v="6"/>
    <n v="2"/>
    <n v="0"/>
    <n v="1"/>
    <n v="0"/>
    <n v="0"/>
    <n v="0.78"/>
    <x v="317"/>
    <x v="276"/>
    <n v="7.6923076923076916"/>
    <n v="2.5641025641025639"/>
    <x v="196"/>
    <x v="305"/>
    <n v="0"/>
    <n v="0"/>
  </r>
  <r>
    <x v="2"/>
    <x v="24"/>
    <x v="12"/>
    <n v="2"/>
    <n v="12"/>
    <n v="0"/>
    <n v="6"/>
    <n v="0"/>
    <n v="0"/>
    <n v="0.78"/>
    <x v="318"/>
    <x v="286"/>
    <n v="2.5641025641025639"/>
    <n v="15.384615384615383"/>
    <x v="196"/>
    <x v="306"/>
    <n v="0"/>
    <n v="0"/>
  </r>
  <r>
    <x v="2"/>
    <x v="25"/>
    <x v="0"/>
    <n v="2"/>
    <n v="6"/>
    <n v="0"/>
    <n v="8"/>
    <n v="0"/>
    <n v="0"/>
    <n v="1.25"/>
    <x v="319"/>
    <x v="287"/>
    <n v="1.6"/>
    <n v="4.8"/>
    <x v="196"/>
    <x v="307"/>
    <n v="0"/>
    <n v="0"/>
  </r>
  <r>
    <x v="2"/>
    <x v="25"/>
    <x v="1"/>
    <n v="3"/>
    <n v="3"/>
    <n v="0"/>
    <n v="8"/>
    <n v="0"/>
    <n v="0"/>
    <n v="1.25"/>
    <x v="320"/>
    <x v="288"/>
    <n v="2.4"/>
    <n v="2.4"/>
    <x v="196"/>
    <x v="307"/>
    <n v="0"/>
    <n v="0"/>
  </r>
  <r>
    <x v="2"/>
    <x v="25"/>
    <x v="2"/>
    <n v="1"/>
    <n v="14"/>
    <n v="0"/>
    <n v="5"/>
    <n v="0"/>
    <n v="1"/>
    <n v="1.25"/>
    <x v="321"/>
    <x v="289"/>
    <n v="0.8"/>
    <n v="11.2"/>
    <x v="196"/>
    <x v="203"/>
    <n v="0"/>
    <n v="0.8"/>
  </r>
  <r>
    <x v="2"/>
    <x v="25"/>
    <x v="3"/>
    <n v="5"/>
    <n v="5"/>
    <n v="0"/>
    <n v="8"/>
    <n v="0"/>
    <n v="0"/>
    <n v="1.25"/>
    <x v="322"/>
    <x v="280"/>
    <n v="4"/>
    <n v="4"/>
    <x v="196"/>
    <x v="307"/>
    <n v="0"/>
    <n v="0"/>
  </r>
  <r>
    <x v="2"/>
    <x v="25"/>
    <x v="4"/>
    <n v="3"/>
    <n v="4"/>
    <n v="0"/>
    <n v="7"/>
    <n v="0"/>
    <n v="1"/>
    <n v="1.25"/>
    <x v="323"/>
    <x v="290"/>
    <n v="2.4"/>
    <n v="3.2"/>
    <x v="196"/>
    <x v="308"/>
    <n v="0"/>
    <n v="0.8"/>
  </r>
  <r>
    <x v="2"/>
    <x v="25"/>
    <x v="5"/>
    <n v="3"/>
    <n v="8"/>
    <n v="0"/>
    <n v="3"/>
    <n v="0"/>
    <n v="1"/>
    <n v="1.25"/>
    <x v="323"/>
    <x v="290"/>
    <n v="2.4"/>
    <n v="6.4"/>
    <x v="196"/>
    <x v="309"/>
    <n v="0"/>
    <n v="0.8"/>
  </r>
  <r>
    <x v="2"/>
    <x v="25"/>
    <x v="6"/>
    <n v="5"/>
    <n v="12"/>
    <n v="0"/>
    <n v="4"/>
    <n v="0"/>
    <n v="0"/>
    <n v="1.25"/>
    <x v="321"/>
    <x v="289"/>
    <n v="4"/>
    <n v="9.6"/>
    <x v="196"/>
    <x v="310"/>
    <n v="0"/>
    <n v="0"/>
  </r>
  <r>
    <x v="2"/>
    <x v="25"/>
    <x v="7"/>
    <n v="3"/>
    <n v="1"/>
    <n v="0"/>
    <n v="1"/>
    <n v="0"/>
    <n v="0"/>
    <n v="1.25"/>
    <x v="324"/>
    <x v="278"/>
    <n v="2.4"/>
    <n v="0.8"/>
    <x v="196"/>
    <x v="311"/>
    <n v="0"/>
    <n v="0"/>
  </r>
  <r>
    <x v="2"/>
    <x v="25"/>
    <x v="8"/>
    <n v="8"/>
    <n v="2"/>
    <n v="0"/>
    <n v="5"/>
    <n v="0"/>
    <n v="0"/>
    <n v="1.25"/>
    <x v="323"/>
    <x v="290"/>
    <n v="6.4"/>
    <n v="1.6"/>
    <x v="196"/>
    <x v="203"/>
    <n v="0"/>
    <n v="0"/>
  </r>
  <r>
    <x v="2"/>
    <x v="25"/>
    <x v="9"/>
    <n v="10"/>
    <n v="3"/>
    <n v="0"/>
    <n v="7"/>
    <n v="0"/>
    <n v="2"/>
    <n v="1.25"/>
    <x v="325"/>
    <x v="266"/>
    <n v="8"/>
    <n v="2.4"/>
    <x v="196"/>
    <x v="308"/>
    <n v="0"/>
    <n v="1.6"/>
  </r>
  <r>
    <x v="2"/>
    <x v="25"/>
    <x v="10"/>
    <n v="5"/>
    <n v="4"/>
    <n v="0"/>
    <n v="2"/>
    <n v="0"/>
    <n v="0"/>
    <n v="1.46"/>
    <x v="326"/>
    <x v="279"/>
    <n v="3.4246575342465753"/>
    <n v="2.7397260273972601"/>
    <x v="196"/>
    <x v="312"/>
    <n v="0"/>
    <n v="0"/>
  </r>
  <r>
    <x v="2"/>
    <x v="25"/>
    <x v="11"/>
    <n v="3"/>
    <n v="6"/>
    <n v="0"/>
    <n v="11"/>
    <n v="0"/>
    <n v="2"/>
    <n v="1.46"/>
    <x v="327"/>
    <x v="266"/>
    <n v="2.0547945205479454"/>
    <n v="4.1095890410958908"/>
    <x v="196"/>
    <x v="313"/>
    <n v="0"/>
    <n v="1.3698630136986301"/>
  </r>
  <r>
    <x v="2"/>
    <x v="25"/>
    <x v="12"/>
    <n v="10"/>
    <n v="22"/>
    <n v="0"/>
    <n v="10"/>
    <n v="0"/>
    <n v="2"/>
    <n v="1.46"/>
    <x v="328"/>
    <x v="291"/>
    <n v="6.8493150684931505"/>
    <n v="15.068493150684931"/>
    <x v="196"/>
    <x v="314"/>
    <n v="0"/>
    <n v="1.3698630136986301"/>
  </r>
  <r>
    <x v="2"/>
    <x v="26"/>
    <x v="0"/>
    <n v="9"/>
    <n v="5"/>
    <n v="0"/>
    <n v="6"/>
    <n v="0"/>
    <n v="3"/>
    <n v="1.22"/>
    <x v="329"/>
    <x v="292"/>
    <n v="7.3770491803278686"/>
    <n v="4.0983606557377046"/>
    <x v="196"/>
    <x v="315"/>
    <n v="0"/>
    <n v="2.459016393442623"/>
  </r>
  <r>
    <x v="2"/>
    <x v="26"/>
    <x v="1"/>
    <n v="3"/>
    <n v="6"/>
    <n v="0"/>
    <n v="9"/>
    <n v="1"/>
    <n v="1"/>
    <n v="1.22"/>
    <x v="330"/>
    <x v="286"/>
    <n v="2.459016393442623"/>
    <n v="4.918032786885246"/>
    <x v="196"/>
    <x v="316"/>
    <n v="0.81967213114754101"/>
    <n v="0.81967213114754101"/>
  </r>
  <r>
    <x v="2"/>
    <x v="26"/>
    <x v="2"/>
    <n v="3"/>
    <n v="8"/>
    <n v="0"/>
    <n v="7"/>
    <n v="0"/>
    <n v="1"/>
    <n v="1.22"/>
    <x v="331"/>
    <x v="275"/>
    <n v="2.459016393442623"/>
    <n v="6.557377049180328"/>
    <x v="196"/>
    <x v="317"/>
    <n v="0"/>
    <n v="0.81967213114754101"/>
  </r>
  <r>
    <x v="2"/>
    <x v="26"/>
    <x v="3"/>
    <n v="4"/>
    <n v="4"/>
    <n v="0"/>
    <n v="8"/>
    <n v="0"/>
    <n v="0"/>
    <n v="1.22"/>
    <x v="332"/>
    <x v="287"/>
    <n v="3.278688524590164"/>
    <n v="3.278688524590164"/>
    <x v="196"/>
    <x v="318"/>
    <n v="0"/>
    <n v="0"/>
  </r>
  <r>
    <x v="2"/>
    <x v="26"/>
    <x v="4"/>
    <n v="6"/>
    <n v="7"/>
    <n v="0"/>
    <n v="4"/>
    <n v="0"/>
    <n v="2"/>
    <n v="1.22"/>
    <x v="331"/>
    <x v="275"/>
    <n v="4.918032786885246"/>
    <n v="5.7377049180327866"/>
    <x v="196"/>
    <x v="319"/>
    <n v="0"/>
    <n v="1.639344262295082"/>
  </r>
  <r>
    <x v="2"/>
    <x v="26"/>
    <x v="5"/>
    <n v="5"/>
    <n v="10"/>
    <n v="0"/>
    <n v="14"/>
    <n v="1"/>
    <n v="2"/>
    <n v="1.22"/>
    <x v="333"/>
    <x v="293"/>
    <n v="4.0983606557377046"/>
    <n v="8.1967213114754092"/>
    <x v="196"/>
    <x v="320"/>
    <n v="0.81967213114754101"/>
    <n v="1.639344262295082"/>
  </r>
  <r>
    <x v="2"/>
    <x v="26"/>
    <x v="6"/>
    <n v="8"/>
    <n v="8"/>
    <n v="0"/>
    <n v="15"/>
    <n v="0"/>
    <n v="8"/>
    <n v="1.22"/>
    <x v="334"/>
    <x v="294"/>
    <n v="6.557377049180328"/>
    <n v="6.557377049180328"/>
    <x v="196"/>
    <x v="321"/>
    <n v="0"/>
    <n v="6.557377049180328"/>
  </r>
  <r>
    <x v="2"/>
    <x v="26"/>
    <x v="7"/>
    <n v="7"/>
    <n v="10"/>
    <n v="0"/>
    <n v="12"/>
    <n v="1"/>
    <n v="3"/>
    <n v="1.22"/>
    <x v="335"/>
    <x v="295"/>
    <n v="5.7377049180327866"/>
    <n v="8.1967213114754092"/>
    <x v="196"/>
    <x v="322"/>
    <n v="0.81967213114754101"/>
    <n v="2.459016393442623"/>
  </r>
  <r>
    <x v="2"/>
    <x v="26"/>
    <x v="8"/>
    <n v="11"/>
    <n v="3"/>
    <n v="0"/>
    <n v="10"/>
    <n v="6"/>
    <n v="1"/>
    <n v="1.22"/>
    <x v="336"/>
    <x v="296"/>
    <n v="9.0163934426229506"/>
    <n v="2.459016393442623"/>
    <x v="196"/>
    <x v="323"/>
    <n v="4.918032786885246"/>
    <n v="0.81967213114754101"/>
  </r>
  <r>
    <x v="2"/>
    <x v="26"/>
    <x v="9"/>
    <n v="4"/>
    <n v="9"/>
    <n v="0"/>
    <n v="13"/>
    <n v="0"/>
    <n v="1"/>
    <n v="1.22"/>
    <x v="337"/>
    <x v="265"/>
    <n v="3.278688524590164"/>
    <n v="7.3770491803278686"/>
    <x v="196"/>
    <x v="324"/>
    <n v="0"/>
    <n v="0.81967213114754101"/>
  </r>
  <r>
    <x v="2"/>
    <x v="26"/>
    <x v="10"/>
    <n v="4"/>
    <n v="17"/>
    <n v="0"/>
    <n v="7"/>
    <n v="0"/>
    <n v="9"/>
    <n v="1.77"/>
    <x v="338"/>
    <x v="297"/>
    <n v="2.2598870056497176"/>
    <n v="9.6045197740112993"/>
    <x v="196"/>
    <x v="325"/>
    <n v="0"/>
    <n v="5.0847457627118642"/>
  </r>
  <r>
    <x v="2"/>
    <x v="26"/>
    <x v="11"/>
    <n v="7"/>
    <n v="15"/>
    <n v="0"/>
    <n v="8"/>
    <n v="2"/>
    <n v="3"/>
    <n v="1.77"/>
    <x v="339"/>
    <x v="298"/>
    <n v="3.9548022598870056"/>
    <n v="8.4745762711864412"/>
    <x v="196"/>
    <x v="326"/>
    <n v="1.1299435028248588"/>
    <n v="1.6949152542372881"/>
  </r>
  <r>
    <x v="2"/>
    <x v="26"/>
    <x v="12"/>
    <n v="18"/>
    <n v="22"/>
    <n v="0"/>
    <n v="24"/>
    <n v="1"/>
    <n v="20"/>
    <n v="1.77"/>
    <x v="340"/>
    <x v="299"/>
    <n v="10.169491525423728"/>
    <n v="12.429378531073446"/>
    <x v="196"/>
    <x v="327"/>
    <n v="0.56497175141242939"/>
    <n v="11.299435028248588"/>
  </r>
  <r>
    <x v="2"/>
    <x v="27"/>
    <x v="0"/>
    <n v="5"/>
    <n v="7"/>
    <n v="0"/>
    <n v="7"/>
    <n v="0"/>
    <n v="2"/>
    <n v="0.87"/>
    <x v="341"/>
    <x v="289"/>
    <n v="5.7471264367816088"/>
    <n v="8.0459770114942533"/>
    <x v="196"/>
    <x v="328"/>
    <n v="0"/>
    <n v="2.2988505747126435"/>
  </r>
  <r>
    <x v="2"/>
    <x v="27"/>
    <x v="1"/>
    <n v="11"/>
    <n v="8"/>
    <n v="0"/>
    <n v="14"/>
    <n v="0"/>
    <n v="1"/>
    <n v="0.87"/>
    <x v="342"/>
    <x v="264"/>
    <n v="12.64367816091954"/>
    <n v="9.1954022988505741"/>
    <x v="196"/>
    <x v="329"/>
    <n v="0"/>
    <n v="1.1494252873563218"/>
  </r>
  <r>
    <x v="2"/>
    <x v="27"/>
    <x v="2"/>
    <n v="9"/>
    <n v="9"/>
    <n v="0"/>
    <n v="4"/>
    <n v="0"/>
    <n v="1"/>
    <n v="0.87"/>
    <x v="343"/>
    <x v="292"/>
    <n v="10.344827586206897"/>
    <n v="10.344827586206897"/>
    <x v="196"/>
    <x v="330"/>
    <n v="0"/>
    <n v="1.1494252873563218"/>
  </r>
  <r>
    <x v="2"/>
    <x v="27"/>
    <x v="3"/>
    <n v="11"/>
    <n v="10"/>
    <n v="0"/>
    <n v="11"/>
    <n v="0"/>
    <n v="1"/>
    <n v="0.87"/>
    <x v="344"/>
    <x v="295"/>
    <n v="12.64367816091954"/>
    <n v="11.494252873563218"/>
    <x v="196"/>
    <x v="331"/>
    <n v="0"/>
    <n v="1.1494252873563218"/>
  </r>
  <r>
    <x v="2"/>
    <x v="27"/>
    <x v="4"/>
    <n v="13"/>
    <n v="5"/>
    <n v="0"/>
    <n v="15"/>
    <n v="0"/>
    <n v="1"/>
    <n v="0.87"/>
    <x v="342"/>
    <x v="264"/>
    <n v="14.942528735632184"/>
    <n v="5.7471264367816088"/>
    <x v="196"/>
    <x v="332"/>
    <n v="0"/>
    <n v="1.1494252873563218"/>
  </r>
  <r>
    <x v="2"/>
    <x v="27"/>
    <x v="5"/>
    <n v="7"/>
    <n v="4"/>
    <n v="0"/>
    <n v="11"/>
    <n v="0"/>
    <n v="1"/>
    <n v="0.87"/>
    <x v="343"/>
    <x v="292"/>
    <n v="8.0459770114942533"/>
    <n v="4.5977011494252871"/>
    <x v="196"/>
    <x v="331"/>
    <n v="0"/>
    <n v="1.1494252873563218"/>
  </r>
  <r>
    <x v="2"/>
    <x v="27"/>
    <x v="6"/>
    <n v="8"/>
    <n v="3"/>
    <n v="0"/>
    <n v="12"/>
    <n v="0"/>
    <n v="1"/>
    <n v="0.87"/>
    <x v="345"/>
    <x v="300"/>
    <n v="9.1954022988505741"/>
    <n v="3.4482758620689657"/>
    <x v="196"/>
    <x v="333"/>
    <n v="0"/>
    <n v="1.1494252873563218"/>
  </r>
  <r>
    <x v="2"/>
    <x v="27"/>
    <x v="7"/>
    <n v="5"/>
    <n v="5"/>
    <n v="0"/>
    <n v="6"/>
    <n v="0"/>
    <n v="1"/>
    <n v="0.87"/>
    <x v="346"/>
    <x v="301"/>
    <n v="5.7471264367816088"/>
    <n v="5.7471264367816088"/>
    <x v="196"/>
    <x v="334"/>
    <n v="0"/>
    <n v="1.1494252873563218"/>
  </r>
  <r>
    <x v="2"/>
    <x v="27"/>
    <x v="8"/>
    <n v="9"/>
    <n v="3"/>
    <n v="0"/>
    <n v="6"/>
    <n v="0"/>
    <n v="1"/>
    <n v="0.87"/>
    <x v="347"/>
    <x v="275"/>
    <n v="10.344827586206897"/>
    <n v="3.4482758620689657"/>
    <x v="196"/>
    <x v="334"/>
    <n v="0"/>
    <n v="1.1494252873563218"/>
  </r>
  <r>
    <x v="2"/>
    <x v="27"/>
    <x v="9"/>
    <n v="8"/>
    <n v="5"/>
    <n v="0"/>
    <n v="8"/>
    <n v="0"/>
    <n v="0"/>
    <n v="0.87"/>
    <x v="341"/>
    <x v="289"/>
    <n v="9.1954022988505741"/>
    <n v="5.7471264367816088"/>
    <x v="196"/>
    <x v="335"/>
    <n v="0"/>
    <n v="0"/>
  </r>
  <r>
    <x v="2"/>
    <x v="27"/>
    <x v="10"/>
    <n v="8"/>
    <n v="4"/>
    <n v="0"/>
    <n v="7"/>
    <n v="0"/>
    <n v="2"/>
    <n v="0.99"/>
    <x v="348"/>
    <x v="289"/>
    <n v="8.0808080808080813"/>
    <n v="4.0404040404040407"/>
    <x v="196"/>
    <x v="336"/>
    <n v="0"/>
    <n v="2.0202020202020203"/>
  </r>
  <r>
    <x v="2"/>
    <x v="27"/>
    <x v="11"/>
    <n v="6"/>
    <n v="0"/>
    <n v="0"/>
    <n v="4"/>
    <n v="0"/>
    <n v="1"/>
    <n v="0.99"/>
    <x v="305"/>
    <x v="279"/>
    <n v="6.0606060606060606"/>
    <n v="0"/>
    <x v="196"/>
    <x v="337"/>
    <n v="0"/>
    <n v="1.0101010101010102"/>
  </r>
  <r>
    <x v="2"/>
    <x v="27"/>
    <x v="12"/>
    <n v="10"/>
    <n v="2"/>
    <n v="0"/>
    <n v="6"/>
    <n v="0"/>
    <n v="1"/>
    <n v="0.99"/>
    <x v="349"/>
    <x v="275"/>
    <n v="10.1010101010101"/>
    <n v="2.0202020202020203"/>
    <x v="196"/>
    <x v="338"/>
    <n v="0"/>
    <n v="1.0101010101010102"/>
  </r>
  <r>
    <x v="2"/>
    <x v="28"/>
    <x v="0"/>
    <n v="2"/>
    <n v="5"/>
    <n v="0"/>
    <n v="3"/>
    <n v="0"/>
    <n v="0"/>
    <n v="0.33"/>
    <x v="350"/>
    <x v="281"/>
    <n v="6.0606060606060606"/>
    <n v="15.15151515151515"/>
    <x v="196"/>
    <x v="339"/>
    <n v="0"/>
    <n v="0"/>
  </r>
  <r>
    <x v="2"/>
    <x v="28"/>
    <x v="1"/>
    <n v="3"/>
    <n v="0"/>
    <n v="0"/>
    <n v="0"/>
    <n v="0"/>
    <n v="0"/>
    <n v="0.33"/>
    <x v="351"/>
    <x v="277"/>
    <n v="9.0909090909090899"/>
    <n v="0"/>
    <x v="196"/>
    <x v="293"/>
    <n v="0"/>
    <n v="0"/>
  </r>
  <r>
    <x v="2"/>
    <x v="28"/>
    <x v="2"/>
    <n v="1"/>
    <n v="1"/>
    <n v="0"/>
    <n v="0"/>
    <n v="0"/>
    <n v="0"/>
    <n v="0.33"/>
    <x v="352"/>
    <x v="302"/>
    <n v="3.0303030303030303"/>
    <n v="3.0303030303030303"/>
    <x v="196"/>
    <x v="293"/>
    <n v="0"/>
    <n v="0"/>
  </r>
  <r>
    <x v="2"/>
    <x v="28"/>
    <x v="3"/>
    <n v="1"/>
    <n v="0"/>
    <n v="0"/>
    <n v="2"/>
    <n v="0"/>
    <n v="0"/>
    <n v="0.33"/>
    <x v="351"/>
    <x v="277"/>
    <n v="3.0303030303030303"/>
    <n v="0"/>
    <x v="196"/>
    <x v="338"/>
    <n v="0"/>
    <n v="0"/>
  </r>
  <r>
    <x v="2"/>
    <x v="28"/>
    <x v="4"/>
    <n v="2"/>
    <n v="1"/>
    <n v="0"/>
    <n v="8"/>
    <n v="0"/>
    <n v="0"/>
    <n v="0.33"/>
    <x v="353"/>
    <x v="279"/>
    <n v="6.0606060606060606"/>
    <n v="3.0303030303030303"/>
    <x v="196"/>
    <x v="340"/>
    <n v="0"/>
    <n v="0"/>
  </r>
  <r>
    <x v="2"/>
    <x v="28"/>
    <x v="5"/>
    <n v="2"/>
    <n v="2"/>
    <n v="0"/>
    <n v="6"/>
    <n v="0"/>
    <n v="1"/>
    <n v="0.33"/>
    <x v="353"/>
    <x v="279"/>
    <n v="6.0606060606060606"/>
    <n v="6.0606060606060606"/>
    <x v="196"/>
    <x v="341"/>
    <n v="0"/>
    <n v="3.0303030303030303"/>
  </r>
  <r>
    <x v="2"/>
    <x v="28"/>
    <x v="6"/>
    <n v="5"/>
    <n v="0"/>
    <n v="0"/>
    <n v="2"/>
    <n v="0"/>
    <n v="0"/>
    <n v="0.33"/>
    <x v="348"/>
    <x v="285"/>
    <n v="15.15151515151515"/>
    <n v="0"/>
    <x v="196"/>
    <x v="338"/>
    <n v="0"/>
    <n v="0"/>
  </r>
  <r>
    <x v="2"/>
    <x v="28"/>
    <x v="7"/>
    <n v="0"/>
    <n v="1"/>
    <n v="0"/>
    <n v="1"/>
    <n v="0"/>
    <n v="0"/>
    <n v="0.33"/>
    <x v="352"/>
    <x v="302"/>
    <n v="0"/>
    <n v="3.0303030303030303"/>
    <x v="196"/>
    <x v="342"/>
    <n v="0"/>
    <n v="0"/>
  </r>
  <r>
    <x v="2"/>
    <x v="28"/>
    <x v="8"/>
    <n v="2"/>
    <n v="0"/>
    <n v="0"/>
    <n v="1"/>
    <n v="0"/>
    <n v="0"/>
    <n v="0.33"/>
    <x v="351"/>
    <x v="277"/>
    <n v="6.0606060606060606"/>
    <n v="0"/>
    <x v="196"/>
    <x v="342"/>
    <n v="0"/>
    <n v="0"/>
  </r>
  <r>
    <x v="2"/>
    <x v="28"/>
    <x v="9"/>
    <n v="1"/>
    <n v="1"/>
    <n v="0"/>
    <n v="2"/>
    <n v="0"/>
    <n v="0"/>
    <n v="0.33"/>
    <x v="354"/>
    <x v="303"/>
    <n v="3.0303030303030303"/>
    <n v="3.0303030303030303"/>
    <x v="196"/>
    <x v="338"/>
    <n v="0"/>
    <n v="0"/>
  </r>
  <r>
    <x v="2"/>
    <x v="28"/>
    <x v="10"/>
    <n v="1"/>
    <n v="3"/>
    <n v="0"/>
    <n v="3"/>
    <n v="0"/>
    <n v="0"/>
    <n v="0.35"/>
    <x v="303"/>
    <x v="285"/>
    <n v="2.8571428571428572"/>
    <n v="8.5714285714285712"/>
    <x v="196"/>
    <x v="343"/>
    <n v="0"/>
    <n v="0"/>
  </r>
  <r>
    <x v="2"/>
    <x v="28"/>
    <x v="11"/>
    <n v="1"/>
    <n v="3"/>
    <n v="0"/>
    <n v="0"/>
    <n v="0"/>
    <n v="3"/>
    <n v="0.35"/>
    <x v="303"/>
    <x v="285"/>
    <n v="2.8571428571428572"/>
    <n v="8.5714285714285712"/>
    <x v="196"/>
    <x v="293"/>
    <n v="0"/>
    <n v="8.5714285714285712"/>
  </r>
  <r>
    <x v="2"/>
    <x v="28"/>
    <x v="12"/>
    <n v="0"/>
    <n v="2"/>
    <n v="0"/>
    <n v="4"/>
    <n v="0"/>
    <n v="0"/>
    <n v="0.35"/>
    <x v="355"/>
    <x v="283"/>
    <n v="0"/>
    <n v="5.7142857142857144"/>
    <x v="196"/>
    <x v="344"/>
    <n v="0"/>
    <n v="0"/>
  </r>
  <r>
    <x v="2"/>
    <x v="29"/>
    <x v="0"/>
    <n v="4"/>
    <n v="10"/>
    <n v="0"/>
    <n v="25"/>
    <n v="2"/>
    <n v="2"/>
    <n v="1.04"/>
    <x v="356"/>
    <x v="304"/>
    <n v="3.8461538461538458"/>
    <n v="9.615384615384615"/>
    <x v="196"/>
    <x v="345"/>
    <n v="1.9230769230769229"/>
    <n v="1.9230769230769229"/>
  </r>
  <r>
    <x v="2"/>
    <x v="29"/>
    <x v="1"/>
    <n v="4"/>
    <n v="6"/>
    <n v="0"/>
    <n v="18"/>
    <n v="0"/>
    <n v="2"/>
    <n v="1.04"/>
    <x v="357"/>
    <x v="305"/>
    <n v="3.8461538461538458"/>
    <n v="5.7692307692307692"/>
    <x v="196"/>
    <x v="346"/>
    <n v="0"/>
    <n v="1.9230769230769229"/>
  </r>
  <r>
    <x v="2"/>
    <x v="29"/>
    <x v="2"/>
    <n v="5"/>
    <n v="4"/>
    <n v="0"/>
    <n v="6"/>
    <n v="0"/>
    <n v="1"/>
    <n v="1.04"/>
    <x v="358"/>
    <x v="287"/>
    <n v="4.8076923076923075"/>
    <n v="3.8461538461538458"/>
    <x v="196"/>
    <x v="347"/>
    <n v="0"/>
    <n v="0.96153846153846145"/>
  </r>
  <r>
    <x v="2"/>
    <x v="29"/>
    <x v="3"/>
    <n v="6"/>
    <n v="6"/>
    <n v="0"/>
    <n v="8"/>
    <n v="0"/>
    <n v="0"/>
    <n v="1.04"/>
    <x v="359"/>
    <x v="286"/>
    <n v="5.7692307692307692"/>
    <n v="5.7692307692307692"/>
    <x v="196"/>
    <x v="306"/>
    <n v="0"/>
    <n v="0"/>
  </r>
  <r>
    <x v="2"/>
    <x v="29"/>
    <x v="4"/>
    <n v="3"/>
    <n v="4"/>
    <n v="0"/>
    <n v="5"/>
    <n v="0"/>
    <n v="0"/>
    <n v="1.04"/>
    <x v="317"/>
    <x v="274"/>
    <n v="2.8846153846153846"/>
    <n v="3.8461538461538458"/>
    <x v="196"/>
    <x v="348"/>
    <n v="0"/>
    <n v="0"/>
  </r>
  <r>
    <x v="2"/>
    <x v="29"/>
    <x v="5"/>
    <n v="0"/>
    <n v="7"/>
    <n v="0"/>
    <n v="13"/>
    <n v="1"/>
    <n v="4"/>
    <n v="1.04"/>
    <x v="360"/>
    <x v="306"/>
    <n v="0"/>
    <n v="6.7307692307692308"/>
    <x v="196"/>
    <x v="349"/>
    <n v="0.96153846153846145"/>
    <n v="3.8461538461538458"/>
  </r>
  <r>
    <x v="2"/>
    <x v="29"/>
    <x v="6"/>
    <n v="3"/>
    <n v="5"/>
    <n v="0"/>
    <n v="5"/>
    <n v="1"/>
    <n v="3"/>
    <n v="1.04"/>
    <x v="361"/>
    <x v="301"/>
    <n v="2.8846153846153846"/>
    <n v="4.8076923076923075"/>
    <x v="196"/>
    <x v="348"/>
    <n v="0.96153846153846145"/>
    <n v="2.8846153846153846"/>
  </r>
  <r>
    <x v="2"/>
    <x v="29"/>
    <x v="7"/>
    <n v="13"/>
    <n v="8"/>
    <n v="0"/>
    <n v="6"/>
    <n v="0"/>
    <n v="5"/>
    <n v="1.04"/>
    <x v="362"/>
    <x v="293"/>
    <n v="12.5"/>
    <n v="7.6923076923076916"/>
    <x v="196"/>
    <x v="347"/>
    <n v="0"/>
    <n v="4.8076923076923075"/>
  </r>
  <r>
    <x v="2"/>
    <x v="29"/>
    <x v="8"/>
    <n v="5"/>
    <n v="4"/>
    <n v="0"/>
    <n v="6"/>
    <n v="0"/>
    <n v="4"/>
    <n v="1.04"/>
    <x v="363"/>
    <x v="275"/>
    <n v="4.8076923076923075"/>
    <n v="3.8461538461538458"/>
    <x v="196"/>
    <x v="347"/>
    <n v="0"/>
    <n v="3.8461538461538458"/>
  </r>
  <r>
    <x v="2"/>
    <x v="29"/>
    <x v="9"/>
    <n v="6"/>
    <n v="6"/>
    <n v="0"/>
    <n v="16"/>
    <n v="1"/>
    <n v="5"/>
    <n v="1.04"/>
    <x v="364"/>
    <x v="264"/>
    <n v="5.7692307692307692"/>
    <n v="5.7692307692307692"/>
    <x v="196"/>
    <x v="350"/>
    <n v="0.96153846153846145"/>
    <n v="4.8076923076923075"/>
  </r>
  <r>
    <x v="2"/>
    <x v="29"/>
    <x v="10"/>
    <n v="2"/>
    <n v="5"/>
    <n v="0"/>
    <n v="8"/>
    <n v="0"/>
    <n v="2"/>
    <n v="1.1200000000000001"/>
    <x v="365"/>
    <x v="301"/>
    <n v="1.7857142857142856"/>
    <n v="4.4642857142857135"/>
    <x v="196"/>
    <x v="351"/>
    <n v="0"/>
    <n v="1.7857142857142856"/>
  </r>
  <r>
    <x v="2"/>
    <x v="29"/>
    <x v="11"/>
    <n v="2"/>
    <n v="4"/>
    <n v="0"/>
    <n v="6"/>
    <n v="0"/>
    <n v="7"/>
    <n v="1.1200000000000001"/>
    <x v="366"/>
    <x v="275"/>
    <n v="1.7857142857142856"/>
    <n v="3.5714285714285712"/>
    <x v="196"/>
    <x v="352"/>
    <n v="0"/>
    <n v="6.2499999999999991"/>
  </r>
  <r>
    <x v="2"/>
    <x v="29"/>
    <x v="12"/>
    <n v="7"/>
    <n v="6"/>
    <n v="0"/>
    <n v="9"/>
    <n v="2"/>
    <n v="3"/>
    <n v="1.1200000000000001"/>
    <x v="367"/>
    <x v="265"/>
    <n v="6.2499999999999991"/>
    <n v="5.3571428571428568"/>
    <x v="196"/>
    <x v="353"/>
    <n v="1.7857142857142856"/>
    <n v="2.6785714285714284"/>
  </r>
  <r>
    <x v="2"/>
    <x v="30"/>
    <x v="0"/>
    <n v="2"/>
    <n v="5"/>
    <n v="0"/>
    <n v="4"/>
    <n v="0"/>
    <n v="0"/>
    <n v="0.55000000000000004"/>
    <x v="303"/>
    <x v="279"/>
    <n v="3.6363636363636362"/>
    <n v="9.0909090909090899"/>
    <x v="196"/>
    <x v="354"/>
    <n v="0"/>
    <n v="0"/>
  </r>
  <r>
    <x v="2"/>
    <x v="30"/>
    <x v="1"/>
    <n v="1"/>
    <n v="3"/>
    <n v="0"/>
    <n v="4"/>
    <n v="0"/>
    <n v="0"/>
    <n v="0.55000000000000004"/>
    <x v="368"/>
    <x v="282"/>
    <n v="1.8181818181818181"/>
    <n v="5.4545454545454541"/>
    <x v="196"/>
    <x v="354"/>
    <n v="0"/>
    <n v="0"/>
  </r>
  <r>
    <x v="2"/>
    <x v="30"/>
    <x v="2"/>
    <n v="3"/>
    <n v="0"/>
    <n v="0"/>
    <n v="0"/>
    <n v="0"/>
    <n v="0"/>
    <n v="0.55000000000000004"/>
    <x v="369"/>
    <x v="277"/>
    <n v="5.4545454545454541"/>
    <n v="0"/>
    <x v="196"/>
    <x v="293"/>
    <n v="0"/>
    <n v="0"/>
  </r>
  <r>
    <x v="2"/>
    <x v="30"/>
    <x v="3"/>
    <n v="0"/>
    <n v="0"/>
    <n v="0"/>
    <n v="1"/>
    <n v="0"/>
    <n v="0"/>
    <n v="0.55000000000000004"/>
    <x v="370"/>
    <x v="307"/>
    <n v="0"/>
    <n v="0"/>
    <x v="196"/>
    <x v="355"/>
    <n v="0"/>
    <n v="0"/>
  </r>
  <r>
    <x v="2"/>
    <x v="30"/>
    <x v="4"/>
    <n v="0"/>
    <n v="3"/>
    <n v="0"/>
    <n v="4"/>
    <n v="0"/>
    <n v="0"/>
    <n v="0.55000000000000004"/>
    <x v="371"/>
    <x v="285"/>
    <n v="0"/>
    <n v="5.4545454545454541"/>
    <x v="196"/>
    <x v="354"/>
    <n v="0"/>
    <n v="0"/>
  </r>
  <r>
    <x v="2"/>
    <x v="30"/>
    <x v="5"/>
    <n v="3"/>
    <n v="3"/>
    <n v="0"/>
    <n v="3"/>
    <n v="0"/>
    <n v="0"/>
    <n v="0.55000000000000004"/>
    <x v="372"/>
    <x v="276"/>
    <n v="5.4545454545454541"/>
    <n v="5.4545454545454541"/>
    <x v="196"/>
    <x v="356"/>
    <n v="0"/>
    <n v="0"/>
  </r>
  <r>
    <x v="2"/>
    <x v="30"/>
    <x v="6"/>
    <n v="3"/>
    <n v="2"/>
    <n v="0"/>
    <n v="3"/>
    <n v="0"/>
    <n v="0"/>
    <n v="0.55000000000000004"/>
    <x v="368"/>
    <x v="282"/>
    <n v="5.4545454545454541"/>
    <n v="3.6363636363636362"/>
    <x v="196"/>
    <x v="356"/>
    <n v="0"/>
    <n v="0"/>
  </r>
  <r>
    <x v="2"/>
    <x v="30"/>
    <x v="7"/>
    <n v="0"/>
    <n v="3"/>
    <n v="0"/>
    <n v="10"/>
    <n v="0"/>
    <n v="0"/>
    <n v="0.55000000000000004"/>
    <x v="373"/>
    <x v="284"/>
    <n v="0"/>
    <n v="5.4545454545454541"/>
    <x v="196"/>
    <x v="341"/>
    <n v="0"/>
    <n v="0"/>
  </r>
  <r>
    <x v="2"/>
    <x v="30"/>
    <x v="8"/>
    <n v="2"/>
    <n v="1"/>
    <n v="0"/>
    <n v="8"/>
    <n v="0"/>
    <n v="0"/>
    <n v="0.55000000000000004"/>
    <x v="303"/>
    <x v="279"/>
    <n v="3.6363636363636362"/>
    <n v="1.8181818181818181"/>
    <x v="196"/>
    <x v="357"/>
    <n v="0"/>
    <n v="0"/>
  </r>
  <r>
    <x v="2"/>
    <x v="30"/>
    <x v="9"/>
    <n v="0"/>
    <n v="2"/>
    <n v="0"/>
    <n v="4"/>
    <n v="0"/>
    <n v="0"/>
    <n v="0.55000000000000004"/>
    <x v="374"/>
    <x v="283"/>
    <n v="0"/>
    <n v="3.6363636363636362"/>
    <x v="196"/>
    <x v="354"/>
    <n v="0"/>
    <n v="0"/>
  </r>
  <r>
    <x v="2"/>
    <x v="30"/>
    <x v="10"/>
    <n v="2"/>
    <n v="3"/>
    <n v="0"/>
    <n v="0"/>
    <n v="0"/>
    <n v="0"/>
    <n v="0.83"/>
    <x v="375"/>
    <x v="278"/>
    <n v="2.4096385542168677"/>
    <n v="3.6144578313253013"/>
    <x v="196"/>
    <x v="293"/>
    <n v="0"/>
    <n v="0"/>
  </r>
  <r>
    <x v="2"/>
    <x v="30"/>
    <x v="11"/>
    <n v="0"/>
    <n v="2"/>
    <n v="0"/>
    <n v="5"/>
    <n v="0"/>
    <n v="2"/>
    <n v="0.83"/>
    <x v="376"/>
    <x v="276"/>
    <n v="0"/>
    <n v="2.4096385542168677"/>
    <x v="196"/>
    <x v="358"/>
    <n v="0"/>
    <n v="2.4096385542168677"/>
  </r>
  <r>
    <x v="2"/>
    <x v="30"/>
    <x v="12"/>
    <n v="5"/>
    <n v="0"/>
    <n v="0"/>
    <n v="3"/>
    <n v="0"/>
    <n v="0"/>
    <n v="0.83"/>
    <x v="377"/>
    <x v="282"/>
    <n v="6.024096385542169"/>
    <n v="0"/>
    <x v="196"/>
    <x v="359"/>
    <n v="0"/>
    <n v="0"/>
  </r>
  <r>
    <x v="2"/>
    <x v="31"/>
    <x v="0"/>
    <n v="2"/>
    <n v="1"/>
    <n v="0"/>
    <n v="8"/>
    <n v="0"/>
    <n v="2"/>
    <n v="0.55000000000000004"/>
    <x v="373"/>
    <x v="284"/>
    <n v="3.6363636363636362"/>
    <n v="1.8181818181818181"/>
    <x v="196"/>
    <x v="357"/>
    <n v="0"/>
    <n v="3.6363636363636362"/>
  </r>
  <r>
    <x v="2"/>
    <x v="31"/>
    <x v="1"/>
    <n v="2"/>
    <n v="1"/>
    <n v="0"/>
    <n v="4"/>
    <n v="0"/>
    <n v="0"/>
    <n v="0.55000000000000004"/>
    <x v="371"/>
    <x v="285"/>
    <n v="3.6363636363636362"/>
    <n v="1.8181818181818181"/>
    <x v="196"/>
    <x v="354"/>
    <n v="0"/>
    <n v="0"/>
  </r>
  <r>
    <x v="2"/>
    <x v="31"/>
    <x v="2"/>
    <n v="1"/>
    <n v="2"/>
    <n v="0"/>
    <n v="0"/>
    <n v="0"/>
    <n v="0"/>
    <n v="0.55000000000000004"/>
    <x v="369"/>
    <x v="277"/>
    <n v="1.8181818181818181"/>
    <n v="3.6363636363636362"/>
    <x v="196"/>
    <x v="293"/>
    <n v="0"/>
    <n v="0"/>
  </r>
  <r>
    <x v="2"/>
    <x v="31"/>
    <x v="3"/>
    <n v="0"/>
    <n v="4"/>
    <n v="0"/>
    <n v="3"/>
    <n v="0"/>
    <n v="1"/>
    <n v="0.55000000000000004"/>
    <x v="368"/>
    <x v="282"/>
    <n v="0"/>
    <n v="7.2727272727272725"/>
    <x v="196"/>
    <x v="356"/>
    <n v="0"/>
    <n v="1.8181818181818181"/>
  </r>
  <r>
    <x v="2"/>
    <x v="31"/>
    <x v="4"/>
    <n v="2"/>
    <n v="0"/>
    <n v="0"/>
    <n v="5"/>
    <n v="0"/>
    <n v="1"/>
    <n v="0.55000000000000004"/>
    <x v="368"/>
    <x v="282"/>
    <n v="3.6363636363636362"/>
    <n v="0"/>
    <x v="196"/>
    <x v="339"/>
    <n v="0"/>
    <n v="1.8181818181818181"/>
  </r>
  <r>
    <x v="2"/>
    <x v="31"/>
    <x v="5"/>
    <n v="2"/>
    <n v="4"/>
    <n v="0"/>
    <n v="6"/>
    <n v="0"/>
    <n v="3"/>
    <n v="0.55000000000000004"/>
    <x v="378"/>
    <x v="290"/>
    <n v="3.6363636363636362"/>
    <n v="7.2727272727272725"/>
    <x v="196"/>
    <x v="360"/>
    <n v="0"/>
    <n v="5.4545454545454541"/>
  </r>
  <r>
    <x v="2"/>
    <x v="31"/>
    <x v="6"/>
    <n v="3"/>
    <n v="4"/>
    <n v="0"/>
    <n v="5"/>
    <n v="0"/>
    <n v="2"/>
    <n v="0.55000000000000004"/>
    <x v="379"/>
    <x v="288"/>
    <n v="5.4545454545454541"/>
    <n v="7.2727272727272725"/>
    <x v="196"/>
    <x v="339"/>
    <n v="0"/>
    <n v="3.6363636363636362"/>
  </r>
  <r>
    <x v="2"/>
    <x v="31"/>
    <x v="7"/>
    <n v="2"/>
    <n v="1"/>
    <n v="0"/>
    <n v="6"/>
    <n v="0"/>
    <n v="1"/>
    <n v="0.55000000000000004"/>
    <x v="380"/>
    <x v="281"/>
    <n v="3.6363636363636362"/>
    <n v="1.8181818181818181"/>
    <x v="196"/>
    <x v="360"/>
    <n v="0"/>
    <n v="1.8181818181818181"/>
  </r>
  <r>
    <x v="2"/>
    <x v="31"/>
    <x v="8"/>
    <n v="1"/>
    <n v="1"/>
    <n v="0"/>
    <n v="5"/>
    <n v="0"/>
    <n v="1"/>
    <n v="0.55000000000000004"/>
    <x v="368"/>
    <x v="282"/>
    <n v="1.8181818181818181"/>
    <n v="1.8181818181818181"/>
    <x v="196"/>
    <x v="339"/>
    <n v="0"/>
    <n v="1.8181818181818181"/>
  </r>
  <r>
    <x v="2"/>
    <x v="31"/>
    <x v="9"/>
    <n v="5"/>
    <n v="4"/>
    <n v="0"/>
    <n v="7"/>
    <n v="0"/>
    <n v="3"/>
    <n v="0.55000000000000004"/>
    <x v="381"/>
    <x v="275"/>
    <n v="9.0909090909090899"/>
    <n v="7.2727272727272725"/>
    <x v="196"/>
    <x v="361"/>
    <n v="0"/>
    <n v="5.4545454545454541"/>
  </r>
  <r>
    <x v="2"/>
    <x v="31"/>
    <x v="10"/>
    <n v="2"/>
    <n v="6"/>
    <n v="0"/>
    <n v="5"/>
    <n v="0"/>
    <n v="0"/>
    <n v="0.83"/>
    <x v="382"/>
    <x v="284"/>
    <n v="2.4096385542168677"/>
    <n v="7.2289156626506026"/>
    <x v="196"/>
    <x v="358"/>
    <n v="0"/>
    <n v="0"/>
  </r>
  <r>
    <x v="2"/>
    <x v="31"/>
    <x v="11"/>
    <n v="4"/>
    <n v="4"/>
    <n v="0"/>
    <n v="11"/>
    <n v="0"/>
    <n v="0"/>
    <n v="0.83"/>
    <x v="383"/>
    <x v="275"/>
    <n v="4.8192771084337354"/>
    <n v="4.8192771084337354"/>
    <x v="196"/>
    <x v="362"/>
    <n v="0"/>
    <n v="0"/>
  </r>
  <r>
    <x v="2"/>
    <x v="31"/>
    <x v="12"/>
    <n v="10"/>
    <n v="2"/>
    <n v="0"/>
    <n v="8"/>
    <n v="0"/>
    <n v="0"/>
    <n v="0.83"/>
    <x v="384"/>
    <x v="286"/>
    <n v="12.048192771084338"/>
    <n v="2.4096385542168677"/>
    <x v="196"/>
    <x v="363"/>
    <n v="0"/>
    <n v="0"/>
  </r>
  <r>
    <x v="3"/>
    <x v="32"/>
    <x v="0"/>
    <n v="28"/>
    <n v="88"/>
    <n v="10"/>
    <n v="29"/>
    <n v="0"/>
    <n v="95"/>
    <n v="13.95"/>
    <x v="385"/>
    <x v="308"/>
    <n v="2.0071684587813623"/>
    <n v="6.3082437275985663"/>
    <x v="247"/>
    <x v="364"/>
    <n v="0"/>
    <n v="6.8100358422939076"/>
  </r>
  <r>
    <x v="3"/>
    <x v="32"/>
    <x v="1"/>
    <n v="55"/>
    <n v="59"/>
    <n v="4"/>
    <n v="18"/>
    <n v="0"/>
    <n v="97"/>
    <n v="13.95"/>
    <x v="386"/>
    <x v="309"/>
    <n v="3.9426523297491043"/>
    <n v="4.2293906810035846"/>
    <x v="248"/>
    <x v="365"/>
    <n v="0"/>
    <n v="6.9534050179211473"/>
  </r>
  <r>
    <x v="3"/>
    <x v="32"/>
    <x v="2"/>
    <n v="61"/>
    <n v="56"/>
    <n v="6"/>
    <n v="15"/>
    <n v="0"/>
    <n v="112"/>
    <n v="13.95"/>
    <x v="385"/>
    <x v="308"/>
    <n v="4.3727598566308243"/>
    <n v="4.0143369175627246"/>
    <x v="249"/>
    <x v="366"/>
    <n v="0"/>
    <n v="8.0286738351254492"/>
  </r>
  <r>
    <x v="3"/>
    <x v="32"/>
    <x v="3"/>
    <n v="50"/>
    <n v="60"/>
    <n v="8"/>
    <n v="25"/>
    <n v="4"/>
    <n v="102"/>
    <n v="13.95"/>
    <x v="387"/>
    <x v="310"/>
    <n v="3.5842293906810037"/>
    <n v="4.3010752688172049"/>
    <x v="250"/>
    <x v="367"/>
    <n v="0.28673835125448033"/>
    <n v="7.3118279569892479"/>
  </r>
  <r>
    <x v="3"/>
    <x v="32"/>
    <x v="4"/>
    <n v="56"/>
    <n v="66"/>
    <n v="8"/>
    <n v="25"/>
    <n v="0"/>
    <n v="105"/>
    <n v="13.95"/>
    <x v="388"/>
    <x v="311"/>
    <n v="4.0143369175627246"/>
    <n v="4.731182795698925"/>
    <x v="250"/>
    <x v="367"/>
    <n v="0"/>
    <n v="7.5268817204301079"/>
  </r>
  <r>
    <x v="3"/>
    <x v="32"/>
    <x v="5"/>
    <n v="58"/>
    <n v="70"/>
    <n v="4"/>
    <n v="18"/>
    <n v="0"/>
    <n v="116"/>
    <n v="13.95"/>
    <x v="389"/>
    <x v="228"/>
    <n v="4.1577060931899643"/>
    <n v="5.0179211469534053"/>
    <x v="248"/>
    <x v="365"/>
    <n v="0"/>
    <n v="8.3154121863799286"/>
  </r>
  <r>
    <x v="3"/>
    <x v="32"/>
    <x v="6"/>
    <n v="83"/>
    <n v="81"/>
    <n v="10"/>
    <n v="16"/>
    <n v="0"/>
    <n v="180"/>
    <n v="13.95"/>
    <x v="390"/>
    <x v="312"/>
    <n v="5.9498207885304666"/>
    <n v="5.806451612903226"/>
    <x v="247"/>
    <x v="368"/>
    <n v="0"/>
    <n v="12.903225806451614"/>
  </r>
  <r>
    <x v="3"/>
    <x v="32"/>
    <x v="7"/>
    <n v="97"/>
    <n v="117"/>
    <n v="14"/>
    <n v="34"/>
    <n v="0"/>
    <n v="240"/>
    <n v="13.95"/>
    <x v="391"/>
    <x v="313"/>
    <n v="6.9534050179211473"/>
    <n v="8.387096774193548"/>
    <x v="251"/>
    <x v="369"/>
    <n v="0"/>
    <n v="17.20430107526882"/>
  </r>
  <r>
    <x v="3"/>
    <x v="32"/>
    <x v="8"/>
    <n v="123"/>
    <n v="98"/>
    <n v="29"/>
    <n v="130"/>
    <n v="0"/>
    <n v="206"/>
    <n v="13.95"/>
    <x v="392"/>
    <x v="314"/>
    <n v="8.8172043010752699"/>
    <n v="7.0250896057347676"/>
    <x v="252"/>
    <x v="370"/>
    <n v="0"/>
    <n v="14.767025089605735"/>
  </r>
  <r>
    <x v="3"/>
    <x v="32"/>
    <x v="9"/>
    <n v="109"/>
    <n v="155"/>
    <n v="12"/>
    <n v="65"/>
    <n v="0"/>
    <n v="197"/>
    <n v="13.95"/>
    <x v="393"/>
    <x v="235"/>
    <n v="7.8136200716845883"/>
    <n v="11.111111111111112"/>
    <x v="253"/>
    <x v="371"/>
    <n v="0"/>
    <n v="14.121863799283155"/>
  </r>
  <r>
    <x v="3"/>
    <x v="32"/>
    <x v="10"/>
    <n v="92"/>
    <n v="156"/>
    <n v="5"/>
    <n v="25"/>
    <n v="0"/>
    <n v="336"/>
    <n v="16.940000000000001"/>
    <x v="394"/>
    <x v="315"/>
    <n v="5.4309327036599759"/>
    <n v="9.208972845336481"/>
    <x v="254"/>
    <x v="372"/>
    <n v="0"/>
    <n v="19.834710743801651"/>
  </r>
  <r>
    <x v="3"/>
    <x v="32"/>
    <x v="11"/>
    <n v="98"/>
    <n v="224"/>
    <n v="5"/>
    <n v="67"/>
    <n v="0"/>
    <n v="638"/>
    <n v="16.940000000000001"/>
    <x v="395"/>
    <x v="316"/>
    <n v="5.7851239669421481"/>
    <n v="13.223140495867767"/>
    <x v="254"/>
    <x v="373"/>
    <n v="0"/>
    <n v="37.662337662337663"/>
  </r>
  <r>
    <x v="3"/>
    <x v="32"/>
    <x v="12"/>
    <n v="148"/>
    <n v="348"/>
    <n v="18"/>
    <n v="341"/>
    <n v="0"/>
    <n v="1016"/>
    <n v="16.940000000000001"/>
    <x v="396"/>
    <x v="317"/>
    <n v="8.7367178276269186"/>
    <n v="20.543093270365997"/>
    <x v="255"/>
    <x v="374"/>
    <n v="0"/>
    <n v="59.976387249114516"/>
  </r>
  <r>
    <x v="3"/>
    <x v="33"/>
    <x v="0"/>
    <n v="20"/>
    <n v="21"/>
    <n v="1"/>
    <n v="22"/>
    <n v="0"/>
    <n v="26"/>
    <n v="6.13"/>
    <x v="397"/>
    <x v="318"/>
    <n v="3.2626427406199023"/>
    <n v="3.4257748776508974"/>
    <x v="256"/>
    <x v="375"/>
    <n v="0"/>
    <n v="4.2414355628058731"/>
  </r>
  <r>
    <x v="3"/>
    <x v="33"/>
    <x v="1"/>
    <n v="21"/>
    <n v="40"/>
    <n v="3"/>
    <n v="2"/>
    <n v="0"/>
    <n v="32"/>
    <n v="6.13"/>
    <x v="398"/>
    <x v="319"/>
    <n v="3.4257748776508974"/>
    <n v="6.5252854812398047"/>
    <x v="257"/>
    <x v="376"/>
    <n v="0"/>
    <n v="5.2202283849918434"/>
  </r>
  <r>
    <x v="3"/>
    <x v="33"/>
    <x v="2"/>
    <n v="27"/>
    <n v="40"/>
    <n v="6"/>
    <n v="10"/>
    <n v="0"/>
    <n v="61"/>
    <n v="6.13"/>
    <x v="399"/>
    <x v="320"/>
    <n v="4.4045676998368677"/>
    <n v="6.5252854812398047"/>
    <x v="258"/>
    <x v="377"/>
    <n v="0"/>
    <n v="9.9510603588907021"/>
  </r>
  <r>
    <x v="3"/>
    <x v="33"/>
    <x v="3"/>
    <n v="41"/>
    <n v="46"/>
    <n v="3"/>
    <n v="12"/>
    <n v="0"/>
    <n v="23"/>
    <n v="6.13"/>
    <x v="400"/>
    <x v="321"/>
    <n v="6.6884176182707993"/>
    <n v="7.504078303425775"/>
    <x v="257"/>
    <x v="378"/>
    <n v="0"/>
    <n v="3.7520391517128875"/>
  </r>
  <r>
    <x v="3"/>
    <x v="33"/>
    <x v="4"/>
    <n v="110"/>
    <n v="88"/>
    <n v="20"/>
    <n v="42"/>
    <n v="0"/>
    <n v="164"/>
    <n v="6.13"/>
    <x v="401"/>
    <x v="234"/>
    <n v="17.944535073409462"/>
    <n v="14.35562805872757"/>
    <x v="259"/>
    <x v="379"/>
    <n v="0"/>
    <n v="26.753670473083197"/>
  </r>
  <r>
    <x v="3"/>
    <x v="33"/>
    <x v="5"/>
    <n v="56"/>
    <n v="64"/>
    <n v="0"/>
    <n v="74"/>
    <n v="0"/>
    <n v="114"/>
    <n v="6.13"/>
    <x v="402"/>
    <x v="322"/>
    <n v="9.1353996737357264"/>
    <n v="10.440456769983687"/>
    <x v="196"/>
    <x v="380"/>
    <n v="0"/>
    <n v="18.597063621533444"/>
  </r>
  <r>
    <x v="3"/>
    <x v="33"/>
    <x v="6"/>
    <n v="90"/>
    <n v="93"/>
    <n v="10"/>
    <n v="39"/>
    <n v="0"/>
    <n v="303"/>
    <n v="6.13"/>
    <x v="403"/>
    <x v="323"/>
    <n v="14.681892332789559"/>
    <n v="15.171288743882545"/>
    <x v="260"/>
    <x v="381"/>
    <n v="0"/>
    <n v="49.429037520391518"/>
  </r>
  <r>
    <x v="3"/>
    <x v="33"/>
    <x v="7"/>
    <n v="127"/>
    <n v="94"/>
    <n v="10"/>
    <n v="41"/>
    <n v="0"/>
    <n v="250"/>
    <n v="6.13"/>
    <x v="404"/>
    <x v="324"/>
    <n v="20.717781402936378"/>
    <n v="15.334420880913541"/>
    <x v="260"/>
    <x v="382"/>
    <n v="0"/>
    <n v="40.783034257748774"/>
  </r>
  <r>
    <x v="3"/>
    <x v="33"/>
    <x v="8"/>
    <n v="143"/>
    <n v="157"/>
    <n v="9"/>
    <n v="11"/>
    <n v="0"/>
    <n v="287"/>
    <n v="6.13"/>
    <x v="405"/>
    <x v="325"/>
    <n v="23.327895595432299"/>
    <n v="25.611745513866232"/>
    <x v="261"/>
    <x v="383"/>
    <n v="0"/>
    <n v="46.818923327895597"/>
  </r>
  <r>
    <x v="3"/>
    <x v="33"/>
    <x v="9"/>
    <n v="130"/>
    <n v="172"/>
    <n v="30"/>
    <n v="95"/>
    <n v="0"/>
    <n v="499"/>
    <n v="6.13"/>
    <x v="406"/>
    <x v="326"/>
    <n v="21.207177814029365"/>
    <n v="28.058727569331158"/>
    <x v="262"/>
    <x v="384"/>
    <n v="0"/>
    <n v="81.402936378466563"/>
  </r>
  <r>
    <x v="3"/>
    <x v="33"/>
    <x v="10"/>
    <n v="174"/>
    <n v="168"/>
    <n v="14"/>
    <n v="12"/>
    <n v="0"/>
    <n v="303"/>
    <n v="7.39"/>
    <x v="407"/>
    <x v="327"/>
    <n v="23.545331529093371"/>
    <n v="22.733423545331529"/>
    <x v="263"/>
    <x v="385"/>
    <n v="0"/>
    <n v="41.001353179972938"/>
  </r>
  <r>
    <x v="3"/>
    <x v="33"/>
    <x v="11"/>
    <n v="124"/>
    <n v="148"/>
    <n v="12"/>
    <n v="41"/>
    <n v="0"/>
    <n v="416"/>
    <n v="7.39"/>
    <x v="408"/>
    <x v="328"/>
    <n v="16.779431664411366"/>
    <n v="20.027063599458728"/>
    <x v="264"/>
    <x v="386"/>
    <n v="0"/>
    <n v="56.292286874154264"/>
  </r>
  <r>
    <x v="3"/>
    <x v="33"/>
    <x v="12"/>
    <n v="166"/>
    <n v="240"/>
    <n v="19"/>
    <n v="29"/>
    <n v="0"/>
    <n v="278"/>
    <n v="7.39"/>
    <x v="409"/>
    <x v="329"/>
    <n v="22.462787550744249"/>
    <n v="32.476319350473617"/>
    <x v="265"/>
    <x v="387"/>
    <n v="0"/>
    <n v="37.618403247631939"/>
  </r>
  <r>
    <x v="3"/>
    <x v="34"/>
    <x v="0"/>
    <n v="45"/>
    <n v="74"/>
    <n v="7"/>
    <n v="80"/>
    <n v="0"/>
    <n v="216"/>
    <n v="14.45"/>
    <x v="410"/>
    <x v="330"/>
    <n v="3.1141868512110729"/>
    <n v="5.1211072664359865"/>
    <x v="266"/>
    <x v="388"/>
    <n v="0"/>
    <n v="14.948096885813149"/>
  </r>
  <r>
    <x v="3"/>
    <x v="34"/>
    <x v="1"/>
    <n v="71"/>
    <n v="80"/>
    <n v="7"/>
    <n v="156"/>
    <n v="0"/>
    <n v="219"/>
    <n v="14.45"/>
    <x v="411"/>
    <x v="331"/>
    <n v="4.913494809688582"/>
    <n v="5.5363321799307963"/>
    <x v="266"/>
    <x v="389"/>
    <n v="0"/>
    <n v="15.155709342560554"/>
  </r>
  <r>
    <x v="3"/>
    <x v="34"/>
    <x v="2"/>
    <n v="70"/>
    <n v="95"/>
    <n v="3"/>
    <n v="118"/>
    <n v="0"/>
    <n v="229"/>
    <n v="14.45"/>
    <x v="412"/>
    <x v="332"/>
    <n v="4.8442906574394469"/>
    <n v="6.5743944636678204"/>
    <x v="267"/>
    <x v="390"/>
    <n v="0"/>
    <n v="15.847750865051903"/>
  </r>
  <r>
    <x v="3"/>
    <x v="34"/>
    <x v="3"/>
    <n v="46"/>
    <n v="92"/>
    <n v="4"/>
    <n v="114"/>
    <n v="0"/>
    <n v="256"/>
    <n v="14.45"/>
    <x v="413"/>
    <x v="333"/>
    <n v="3.183391003460208"/>
    <n v="6.366782006920416"/>
    <x v="268"/>
    <x v="391"/>
    <n v="0"/>
    <n v="17.716262975778548"/>
  </r>
  <r>
    <x v="3"/>
    <x v="34"/>
    <x v="4"/>
    <n v="51"/>
    <n v="99"/>
    <n v="4"/>
    <n v="165"/>
    <n v="0"/>
    <n v="334"/>
    <n v="14.45"/>
    <x v="414"/>
    <x v="334"/>
    <n v="3.5294117647058827"/>
    <n v="6.85121107266436"/>
    <x v="268"/>
    <x v="392"/>
    <n v="0"/>
    <n v="23.114186851211073"/>
  </r>
  <r>
    <x v="3"/>
    <x v="34"/>
    <x v="5"/>
    <n v="60"/>
    <n v="105"/>
    <n v="5"/>
    <n v="181"/>
    <n v="0"/>
    <n v="306"/>
    <n v="14.45"/>
    <x v="415"/>
    <x v="335"/>
    <n v="4.1522491349480974"/>
    <n v="7.2664359861591699"/>
    <x v="269"/>
    <x v="393"/>
    <n v="0"/>
    <n v="21.176470588235293"/>
  </r>
  <r>
    <x v="3"/>
    <x v="34"/>
    <x v="6"/>
    <n v="58"/>
    <n v="105"/>
    <n v="4"/>
    <n v="30"/>
    <n v="0"/>
    <n v="364"/>
    <n v="14.45"/>
    <x v="416"/>
    <x v="336"/>
    <n v="4.0138408304498272"/>
    <n v="7.2664359861591699"/>
    <x v="268"/>
    <x v="394"/>
    <n v="0"/>
    <n v="25.190311418685123"/>
  </r>
  <r>
    <x v="3"/>
    <x v="34"/>
    <x v="7"/>
    <n v="72"/>
    <n v="106"/>
    <n v="13"/>
    <n v="19"/>
    <n v="0"/>
    <n v="216"/>
    <n v="14.45"/>
    <x v="417"/>
    <x v="337"/>
    <n v="4.9826989619377162"/>
    <n v="7.335640138408305"/>
    <x v="270"/>
    <x v="395"/>
    <n v="0"/>
    <n v="14.948096885813149"/>
  </r>
  <r>
    <x v="3"/>
    <x v="34"/>
    <x v="8"/>
    <n v="70"/>
    <n v="131"/>
    <n v="23"/>
    <n v="29"/>
    <n v="1"/>
    <n v="479"/>
    <n v="14.45"/>
    <x v="418"/>
    <x v="145"/>
    <n v="4.8442906574394469"/>
    <n v="9.0657439446366794"/>
    <x v="271"/>
    <x v="396"/>
    <n v="6.9204152249134954E-2"/>
    <n v="33.148788927335644"/>
  </r>
  <r>
    <x v="3"/>
    <x v="34"/>
    <x v="9"/>
    <n v="73"/>
    <n v="153"/>
    <n v="15"/>
    <n v="10"/>
    <n v="0"/>
    <n v="504"/>
    <n v="14.45"/>
    <x v="419"/>
    <x v="32"/>
    <n v="5.0519031141868513"/>
    <n v="10.588235294117647"/>
    <x v="272"/>
    <x v="397"/>
    <n v="0"/>
    <n v="34.878892733564015"/>
  </r>
  <r>
    <x v="3"/>
    <x v="34"/>
    <x v="10"/>
    <n v="74"/>
    <n v="167"/>
    <n v="4"/>
    <n v="7"/>
    <n v="0"/>
    <n v="498"/>
    <n v="17.37"/>
    <x v="420"/>
    <x v="338"/>
    <n v="4.2602187679907884"/>
    <n v="9.6142774899251577"/>
    <x v="273"/>
    <x v="398"/>
    <n v="0"/>
    <n v="28.670120898100173"/>
  </r>
  <r>
    <x v="3"/>
    <x v="34"/>
    <x v="11"/>
    <n v="94"/>
    <n v="163"/>
    <n v="19"/>
    <n v="11"/>
    <n v="0"/>
    <n v="551"/>
    <n v="17.37"/>
    <x v="421"/>
    <x v="339"/>
    <n v="5.4116292458261368"/>
    <n v="9.383995394358088"/>
    <x v="274"/>
    <x v="399"/>
    <n v="0"/>
    <n v="31.721358664363844"/>
  </r>
  <r>
    <x v="3"/>
    <x v="34"/>
    <x v="12"/>
    <n v="79"/>
    <n v="221"/>
    <n v="12"/>
    <n v="25"/>
    <n v="0"/>
    <n v="537"/>
    <n v="17.37"/>
    <x v="422"/>
    <x v="340"/>
    <n v="4.5480713874496255"/>
    <n v="12.723085780080599"/>
    <x v="120"/>
    <x v="400"/>
    <n v="0"/>
    <n v="30.9153713298791"/>
  </r>
  <r>
    <x v="3"/>
    <x v="35"/>
    <x v="0"/>
    <n v="48"/>
    <n v="47"/>
    <n v="9"/>
    <n v="56"/>
    <n v="0"/>
    <n v="37"/>
    <n v="7.6"/>
    <x v="423"/>
    <x v="341"/>
    <n v="6.3157894736842106"/>
    <n v="6.1842105263157894"/>
    <x v="275"/>
    <x v="401"/>
    <n v="0"/>
    <n v="4.8684210526315788"/>
  </r>
  <r>
    <x v="3"/>
    <x v="35"/>
    <x v="1"/>
    <n v="33"/>
    <n v="41"/>
    <n v="4"/>
    <n v="68"/>
    <n v="0"/>
    <n v="37"/>
    <n v="7.6"/>
    <x v="424"/>
    <x v="342"/>
    <n v="4.3421052631578947"/>
    <n v="5.3947368421052637"/>
    <x v="276"/>
    <x v="402"/>
    <n v="0"/>
    <n v="4.8684210526315788"/>
  </r>
  <r>
    <x v="3"/>
    <x v="35"/>
    <x v="2"/>
    <n v="53"/>
    <n v="63"/>
    <n v="7"/>
    <n v="93"/>
    <n v="0"/>
    <n v="48"/>
    <n v="7.6"/>
    <x v="425"/>
    <x v="343"/>
    <n v="6.9736842105263159"/>
    <n v="8.2894736842105274"/>
    <x v="277"/>
    <x v="403"/>
    <n v="0"/>
    <n v="6.3157894736842106"/>
  </r>
  <r>
    <x v="3"/>
    <x v="35"/>
    <x v="3"/>
    <n v="55"/>
    <n v="38"/>
    <n v="7"/>
    <n v="55"/>
    <n v="0"/>
    <n v="38"/>
    <n v="7.6"/>
    <x v="426"/>
    <x v="227"/>
    <n v="7.2368421052631584"/>
    <n v="5"/>
    <x v="277"/>
    <x v="404"/>
    <n v="0"/>
    <n v="5"/>
  </r>
  <r>
    <x v="3"/>
    <x v="35"/>
    <x v="4"/>
    <n v="47"/>
    <n v="30"/>
    <n v="4"/>
    <n v="65"/>
    <n v="0"/>
    <n v="45"/>
    <n v="7.6"/>
    <x v="427"/>
    <x v="344"/>
    <n v="6.1842105263157894"/>
    <n v="3.9473684210526319"/>
    <x v="276"/>
    <x v="405"/>
    <n v="0"/>
    <n v="5.9210526315789478"/>
  </r>
  <r>
    <x v="3"/>
    <x v="35"/>
    <x v="5"/>
    <n v="70"/>
    <n v="46"/>
    <n v="2"/>
    <n v="109"/>
    <n v="0"/>
    <n v="75"/>
    <n v="7.6"/>
    <x v="428"/>
    <x v="218"/>
    <n v="9.2105263157894743"/>
    <n v="6.052631578947369"/>
    <x v="278"/>
    <x v="406"/>
    <n v="0"/>
    <n v="9.8684210526315788"/>
  </r>
  <r>
    <x v="3"/>
    <x v="35"/>
    <x v="6"/>
    <n v="61"/>
    <n v="40"/>
    <n v="3"/>
    <n v="111"/>
    <n v="1"/>
    <n v="81"/>
    <n v="7.6"/>
    <x v="429"/>
    <x v="345"/>
    <n v="8.026315789473685"/>
    <n v="5.2631578947368425"/>
    <x v="279"/>
    <x v="407"/>
    <n v="0.13157894736842105"/>
    <n v="10.657894736842106"/>
  </r>
  <r>
    <x v="3"/>
    <x v="35"/>
    <x v="7"/>
    <n v="57"/>
    <n v="57"/>
    <n v="2"/>
    <n v="162"/>
    <n v="2"/>
    <n v="119"/>
    <n v="7.6"/>
    <x v="430"/>
    <x v="346"/>
    <n v="7.5"/>
    <n v="7.5"/>
    <x v="278"/>
    <x v="408"/>
    <n v="0.26315789473684209"/>
    <n v="15.657894736842106"/>
  </r>
  <r>
    <x v="3"/>
    <x v="35"/>
    <x v="8"/>
    <n v="80"/>
    <n v="96"/>
    <n v="7"/>
    <n v="139"/>
    <n v="0"/>
    <n v="236"/>
    <n v="7.6"/>
    <x v="431"/>
    <x v="347"/>
    <n v="10.526315789473685"/>
    <n v="12.631578947368421"/>
    <x v="277"/>
    <x v="409"/>
    <n v="0"/>
    <n v="31.05263157894737"/>
  </r>
  <r>
    <x v="3"/>
    <x v="35"/>
    <x v="9"/>
    <n v="97"/>
    <n v="123"/>
    <n v="4"/>
    <n v="225"/>
    <n v="0"/>
    <n v="378"/>
    <n v="7.6"/>
    <x v="432"/>
    <x v="348"/>
    <n v="12.763157894736842"/>
    <n v="16.184210526315791"/>
    <x v="276"/>
    <x v="410"/>
    <n v="0"/>
    <n v="49.736842105263158"/>
  </r>
  <r>
    <x v="3"/>
    <x v="35"/>
    <x v="10"/>
    <n v="95"/>
    <n v="192"/>
    <n v="2"/>
    <n v="109"/>
    <n v="2"/>
    <n v="164"/>
    <n v="9.2899999999999991"/>
    <x v="433"/>
    <x v="161"/>
    <n v="10.226049515608182"/>
    <n v="20.667384284176535"/>
    <x v="280"/>
    <x v="411"/>
    <n v="0.21528525296017226"/>
    <n v="17.653390742734125"/>
  </r>
  <r>
    <x v="3"/>
    <x v="35"/>
    <x v="11"/>
    <n v="88"/>
    <n v="168"/>
    <n v="9"/>
    <n v="246"/>
    <n v="0"/>
    <n v="387"/>
    <n v="9.2899999999999991"/>
    <x v="434"/>
    <x v="349"/>
    <n v="9.4725511302475791"/>
    <n v="18.083961248654468"/>
    <x v="281"/>
    <x v="412"/>
    <n v="0"/>
    <n v="41.657696447793327"/>
  </r>
  <r>
    <x v="3"/>
    <x v="35"/>
    <x v="12"/>
    <n v="92"/>
    <n v="145"/>
    <n v="3"/>
    <n v="239"/>
    <n v="0"/>
    <n v="378"/>
    <n v="9.2899999999999991"/>
    <x v="435"/>
    <x v="10"/>
    <n v="9.9031216361679242"/>
    <n v="15.608180839612489"/>
    <x v="282"/>
    <x v="413"/>
    <n v="0"/>
    <n v="40.688912809472555"/>
  </r>
  <r>
    <x v="3"/>
    <x v="36"/>
    <x v="0"/>
    <n v="42"/>
    <n v="20"/>
    <n v="0"/>
    <n v="26"/>
    <n v="0"/>
    <n v="0"/>
    <n v="5.72"/>
    <x v="436"/>
    <x v="350"/>
    <n v="7.3426573426573434"/>
    <n v="3.4965034965034967"/>
    <x v="196"/>
    <x v="414"/>
    <n v="0"/>
    <n v="0"/>
  </r>
  <r>
    <x v="3"/>
    <x v="36"/>
    <x v="1"/>
    <n v="48"/>
    <n v="25"/>
    <n v="1"/>
    <n v="23"/>
    <n v="0"/>
    <n v="57"/>
    <n v="5.72"/>
    <x v="437"/>
    <x v="351"/>
    <n v="8.3916083916083917"/>
    <n v="4.3706293706293708"/>
    <x v="283"/>
    <x v="415"/>
    <n v="0"/>
    <n v="9.965034965034965"/>
  </r>
  <r>
    <x v="3"/>
    <x v="36"/>
    <x v="2"/>
    <n v="43"/>
    <n v="10"/>
    <n v="0"/>
    <n v="14"/>
    <n v="0"/>
    <n v="44"/>
    <n v="5.72"/>
    <x v="438"/>
    <x v="352"/>
    <n v="7.5174825174825175"/>
    <n v="1.7482517482517483"/>
    <x v="196"/>
    <x v="416"/>
    <n v="0"/>
    <n v="7.6923076923076925"/>
  </r>
  <r>
    <x v="3"/>
    <x v="36"/>
    <x v="3"/>
    <n v="53"/>
    <n v="40"/>
    <n v="0"/>
    <n v="33"/>
    <n v="0"/>
    <n v="74"/>
    <n v="5.72"/>
    <x v="439"/>
    <x v="353"/>
    <n v="9.2657342657342667"/>
    <n v="6.9930069930069934"/>
    <x v="196"/>
    <x v="347"/>
    <n v="0"/>
    <n v="12.937062937062938"/>
  </r>
  <r>
    <x v="3"/>
    <x v="36"/>
    <x v="4"/>
    <n v="52"/>
    <n v="20"/>
    <n v="4"/>
    <n v="31"/>
    <n v="0"/>
    <n v="67"/>
    <n v="5.72"/>
    <x v="440"/>
    <x v="354"/>
    <n v="9.0909090909090917"/>
    <n v="3.4965034965034967"/>
    <x v="284"/>
    <x v="417"/>
    <n v="0"/>
    <n v="11.713286713286713"/>
  </r>
  <r>
    <x v="3"/>
    <x v="36"/>
    <x v="5"/>
    <n v="58"/>
    <n v="30"/>
    <n v="1"/>
    <n v="28"/>
    <n v="0"/>
    <n v="94"/>
    <n v="5.72"/>
    <x v="441"/>
    <x v="355"/>
    <n v="10.13986013986014"/>
    <n v="5.244755244755245"/>
    <x v="283"/>
    <x v="418"/>
    <n v="0"/>
    <n v="16.433566433566433"/>
  </r>
  <r>
    <x v="3"/>
    <x v="36"/>
    <x v="6"/>
    <n v="70"/>
    <n v="28"/>
    <n v="0"/>
    <n v="40"/>
    <n v="0"/>
    <n v="121"/>
    <n v="5.72"/>
    <x v="442"/>
    <x v="356"/>
    <n v="12.237762237762238"/>
    <n v="4.895104895104895"/>
    <x v="196"/>
    <x v="419"/>
    <n v="0"/>
    <n v="21.153846153846153"/>
  </r>
  <r>
    <x v="3"/>
    <x v="36"/>
    <x v="7"/>
    <n v="88"/>
    <n v="51"/>
    <n v="0"/>
    <n v="40"/>
    <n v="0"/>
    <n v="165"/>
    <n v="5.72"/>
    <x v="443"/>
    <x v="357"/>
    <n v="15.384615384615385"/>
    <n v="8.9160839160839167"/>
    <x v="196"/>
    <x v="419"/>
    <n v="0"/>
    <n v="28.846153846153847"/>
  </r>
  <r>
    <x v="3"/>
    <x v="36"/>
    <x v="8"/>
    <n v="62"/>
    <n v="63"/>
    <n v="1"/>
    <n v="42"/>
    <n v="0"/>
    <n v="110"/>
    <n v="5.72"/>
    <x v="444"/>
    <x v="358"/>
    <n v="10.83916083916084"/>
    <n v="11.013986013986015"/>
    <x v="283"/>
    <x v="420"/>
    <n v="0"/>
    <n v="19.23076923076923"/>
  </r>
  <r>
    <x v="3"/>
    <x v="36"/>
    <x v="9"/>
    <n v="75"/>
    <n v="76"/>
    <n v="5"/>
    <n v="40"/>
    <n v="0"/>
    <n v="122"/>
    <n v="5.72"/>
    <x v="445"/>
    <x v="359"/>
    <n v="13.111888111888112"/>
    <n v="13.286713286713287"/>
    <x v="285"/>
    <x v="419"/>
    <n v="0"/>
    <n v="21.32867132867133"/>
  </r>
  <r>
    <x v="3"/>
    <x v="36"/>
    <x v="10"/>
    <n v="62"/>
    <n v="59"/>
    <n v="5"/>
    <n v="40"/>
    <n v="0"/>
    <n v="122"/>
    <n v="6.86"/>
    <x v="446"/>
    <x v="360"/>
    <n v="9.037900874635568"/>
    <n v="8.6005830903790077"/>
    <x v="286"/>
    <x v="421"/>
    <n v="0"/>
    <n v="17.784256559766764"/>
  </r>
  <r>
    <x v="3"/>
    <x v="36"/>
    <x v="11"/>
    <n v="74"/>
    <n v="61"/>
    <n v="2"/>
    <n v="17"/>
    <n v="0"/>
    <n v="82"/>
    <n v="6.86"/>
    <x v="447"/>
    <x v="361"/>
    <n v="10.787172011661808"/>
    <n v="8.8921282798833818"/>
    <x v="287"/>
    <x v="422"/>
    <n v="0"/>
    <n v="11.9533527696793"/>
  </r>
  <r>
    <x v="3"/>
    <x v="36"/>
    <x v="12"/>
    <n v="42"/>
    <n v="70"/>
    <n v="1"/>
    <n v="77"/>
    <n v="0"/>
    <n v="85"/>
    <n v="6.86"/>
    <x v="448"/>
    <x v="362"/>
    <n v="6.1224489795918364"/>
    <n v="10.204081632653061"/>
    <x v="288"/>
    <x v="423"/>
    <n v="0"/>
    <n v="12.390670553935859"/>
  </r>
  <r>
    <x v="3"/>
    <x v="37"/>
    <x v="0"/>
    <n v="43"/>
    <n v="51"/>
    <n v="5"/>
    <n v="49"/>
    <n v="0"/>
    <n v="111"/>
    <n v="15.66"/>
    <x v="449"/>
    <x v="356"/>
    <n v="2.7458492975734354"/>
    <n v="3.2567049808429118"/>
    <x v="289"/>
    <x v="424"/>
    <n v="0"/>
    <n v="7.088122605363985"/>
  </r>
  <r>
    <x v="3"/>
    <x v="37"/>
    <x v="1"/>
    <n v="46"/>
    <n v="51"/>
    <n v="4"/>
    <n v="67"/>
    <n v="2"/>
    <n v="167"/>
    <n v="15.66"/>
    <x v="450"/>
    <x v="363"/>
    <n v="2.9374201787994889"/>
    <n v="3.2567049808429118"/>
    <x v="290"/>
    <x v="425"/>
    <n v="0.1277139208173691"/>
    <n v="10.664112388250318"/>
  </r>
  <r>
    <x v="3"/>
    <x v="37"/>
    <x v="2"/>
    <n v="68"/>
    <n v="51"/>
    <n v="6"/>
    <n v="87"/>
    <n v="0"/>
    <n v="151"/>
    <n v="15.66"/>
    <x v="451"/>
    <x v="364"/>
    <n v="4.3422733077905491"/>
    <n v="3.2567049808429118"/>
    <x v="291"/>
    <x v="426"/>
    <n v="0"/>
    <n v="9.6424010217113665"/>
  </r>
  <r>
    <x v="3"/>
    <x v="37"/>
    <x v="3"/>
    <n v="79"/>
    <n v="65"/>
    <n v="9"/>
    <n v="110"/>
    <n v="1"/>
    <n v="183"/>
    <n v="15.66"/>
    <x v="452"/>
    <x v="27"/>
    <n v="5.0446998722860794"/>
    <n v="4.1507024265644956"/>
    <x v="292"/>
    <x v="427"/>
    <n v="6.3856960408684549E-2"/>
    <n v="11.685823754789272"/>
  </r>
  <r>
    <x v="3"/>
    <x v="37"/>
    <x v="4"/>
    <n v="101"/>
    <n v="63"/>
    <n v="10"/>
    <n v="56"/>
    <n v="0"/>
    <n v="201"/>
    <n v="15.66"/>
    <x v="453"/>
    <x v="365"/>
    <n v="6.4495530012771392"/>
    <n v="4.0229885057471266"/>
    <x v="293"/>
    <x v="428"/>
    <n v="0"/>
    <n v="12.835249042145593"/>
  </r>
  <r>
    <x v="3"/>
    <x v="37"/>
    <x v="5"/>
    <n v="115"/>
    <n v="94"/>
    <n v="7"/>
    <n v="132"/>
    <n v="0"/>
    <n v="217"/>
    <n v="15.66"/>
    <x v="454"/>
    <x v="366"/>
    <n v="7.3435504469987229"/>
    <n v="6.0025542784163477"/>
    <x v="294"/>
    <x v="429"/>
    <n v="0"/>
    <n v="13.856960408684547"/>
  </r>
  <r>
    <x v="3"/>
    <x v="37"/>
    <x v="6"/>
    <n v="148"/>
    <n v="111"/>
    <n v="12"/>
    <n v="128"/>
    <n v="0"/>
    <n v="392"/>
    <n v="15.66"/>
    <x v="455"/>
    <x v="367"/>
    <n v="9.4508301404853121"/>
    <n v="7.088122605363985"/>
    <x v="295"/>
    <x v="430"/>
    <n v="0"/>
    <n v="25.031928480204343"/>
  </r>
  <r>
    <x v="3"/>
    <x v="37"/>
    <x v="7"/>
    <n v="116"/>
    <n v="126"/>
    <n v="4"/>
    <n v="88"/>
    <n v="0"/>
    <n v="393"/>
    <n v="15.66"/>
    <x v="456"/>
    <x v="368"/>
    <n v="7.4074074074074074"/>
    <n v="8.0459770114942533"/>
    <x v="290"/>
    <x v="431"/>
    <n v="0"/>
    <n v="25.095785440613028"/>
  </r>
  <r>
    <x v="3"/>
    <x v="37"/>
    <x v="8"/>
    <n v="150"/>
    <n v="147"/>
    <n v="20"/>
    <n v="154"/>
    <n v="2"/>
    <n v="375"/>
    <n v="15.66"/>
    <x v="457"/>
    <x v="369"/>
    <n v="9.5785440613026811"/>
    <n v="9.3869731800766285"/>
    <x v="296"/>
    <x v="432"/>
    <n v="0.1277139208173691"/>
    <n v="23.946360153256705"/>
  </r>
  <r>
    <x v="3"/>
    <x v="37"/>
    <x v="9"/>
    <n v="181"/>
    <n v="224"/>
    <n v="16"/>
    <n v="250"/>
    <n v="7"/>
    <n v="719"/>
    <n v="15.66"/>
    <x v="458"/>
    <x v="370"/>
    <n v="11.558109833971903"/>
    <n v="14.303959131545339"/>
    <x v="297"/>
    <x v="433"/>
    <n v="0.44699872286079184"/>
    <n v="45.913154533844185"/>
  </r>
  <r>
    <x v="3"/>
    <x v="37"/>
    <x v="10"/>
    <n v="157"/>
    <n v="276"/>
    <n v="12"/>
    <n v="210"/>
    <n v="2"/>
    <n v="693"/>
    <n v="19.489999999999998"/>
    <x v="459"/>
    <x v="371"/>
    <n v="8.0554130323242692"/>
    <n v="14.161108260646486"/>
    <x v="298"/>
    <x v="434"/>
    <n v="0.10261672652642381"/>
    <n v="35.556695741405854"/>
  </r>
  <r>
    <x v="3"/>
    <x v="37"/>
    <x v="11"/>
    <n v="159"/>
    <n v="305"/>
    <n v="13"/>
    <n v="218"/>
    <n v="1"/>
    <n v="729"/>
    <n v="19.489999999999998"/>
    <x v="460"/>
    <x v="372"/>
    <n v="8.1580297588506934"/>
    <n v="15.649050795279631"/>
    <x v="299"/>
    <x v="435"/>
    <n v="5.1308363263211906E-2"/>
    <n v="37.403796818881482"/>
  </r>
  <r>
    <x v="3"/>
    <x v="37"/>
    <x v="12"/>
    <n v="190"/>
    <n v="350"/>
    <n v="9"/>
    <n v="452"/>
    <n v="11"/>
    <n v="1080"/>
    <n v="19.489999999999998"/>
    <x v="461"/>
    <x v="373"/>
    <n v="9.7485890200102627"/>
    <n v="17.957927142124166"/>
    <x v="300"/>
    <x v="436"/>
    <n v="0.56439199589533096"/>
    <n v="55.413032324268862"/>
  </r>
  <r>
    <x v="3"/>
    <x v="38"/>
    <x v="0"/>
    <n v="35"/>
    <n v="37"/>
    <n v="3"/>
    <n v="41"/>
    <n v="0"/>
    <n v="19"/>
    <n v="11.85"/>
    <x v="462"/>
    <x v="374"/>
    <n v="2.9535864978902953"/>
    <n v="3.1223628691983123"/>
    <x v="301"/>
    <x v="437"/>
    <n v="0"/>
    <n v="1.6033755274261603"/>
  </r>
  <r>
    <x v="3"/>
    <x v="38"/>
    <x v="1"/>
    <n v="45"/>
    <n v="58"/>
    <n v="1"/>
    <n v="27"/>
    <n v="0"/>
    <n v="43"/>
    <n v="11.85"/>
    <x v="463"/>
    <x v="354"/>
    <n v="3.79746835443038"/>
    <n v="4.8945147679324892"/>
    <x v="302"/>
    <x v="438"/>
    <n v="0"/>
    <n v="3.628691983122363"/>
  </r>
  <r>
    <x v="3"/>
    <x v="38"/>
    <x v="2"/>
    <n v="38"/>
    <n v="39"/>
    <n v="0"/>
    <n v="28"/>
    <n v="0"/>
    <n v="28"/>
    <n v="11.85"/>
    <x v="464"/>
    <x v="375"/>
    <n v="3.2067510548523206"/>
    <n v="3.2911392405063293"/>
    <x v="196"/>
    <x v="439"/>
    <n v="0"/>
    <n v="2.3628691983122363"/>
  </r>
  <r>
    <x v="3"/>
    <x v="38"/>
    <x v="3"/>
    <n v="58"/>
    <n v="68"/>
    <n v="4"/>
    <n v="50"/>
    <n v="0"/>
    <n v="63"/>
    <n v="11.85"/>
    <x v="465"/>
    <x v="376"/>
    <n v="4.8945147679324892"/>
    <n v="5.7383966244725739"/>
    <x v="303"/>
    <x v="440"/>
    <n v="0"/>
    <n v="5.3164556962025316"/>
  </r>
  <r>
    <x v="3"/>
    <x v="38"/>
    <x v="4"/>
    <n v="57"/>
    <n v="51"/>
    <n v="4"/>
    <n v="41"/>
    <n v="0"/>
    <n v="53"/>
    <n v="11.85"/>
    <x v="466"/>
    <x v="377"/>
    <n v="4.8101265822784809"/>
    <n v="4.3037974683544302"/>
    <x v="303"/>
    <x v="437"/>
    <n v="0"/>
    <n v="4.4725738396624477"/>
  </r>
  <r>
    <x v="3"/>
    <x v="38"/>
    <x v="5"/>
    <n v="53"/>
    <n v="56"/>
    <n v="4"/>
    <n v="48"/>
    <n v="0"/>
    <n v="44"/>
    <n v="11.85"/>
    <x v="467"/>
    <x v="378"/>
    <n v="4.4725738396624477"/>
    <n v="4.7257383966244726"/>
    <x v="303"/>
    <x v="441"/>
    <n v="0"/>
    <n v="3.7130801687763713"/>
  </r>
  <r>
    <x v="3"/>
    <x v="38"/>
    <x v="6"/>
    <n v="55"/>
    <n v="2"/>
    <n v="0"/>
    <n v="29"/>
    <n v="0"/>
    <n v="30"/>
    <n v="11.85"/>
    <x v="468"/>
    <x v="379"/>
    <n v="4.6413502109704643"/>
    <n v="0.16877637130801687"/>
    <x v="196"/>
    <x v="442"/>
    <n v="0"/>
    <n v="2.5316455696202533"/>
  </r>
  <r>
    <x v="3"/>
    <x v="38"/>
    <x v="7"/>
    <n v="46"/>
    <n v="60"/>
    <n v="4"/>
    <n v="60"/>
    <n v="0"/>
    <n v="100"/>
    <n v="11.85"/>
    <x v="469"/>
    <x v="380"/>
    <n v="3.8818565400843883"/>
    <n v="5.0632911392405067"/>
    <x v="303"/>
    <x v="443"/>
    <n v="0"/>
    <n v="8.4388185654008439"/>
  </r>
  <r>
    <x v="3"/>
    <x v="38"/>
    <x v="8"/>
    <n v="46"/>
    <n v="6"/>
    <n v="3"/>
    <n v="44"/>
    <n v="0"/>
    <n v="92"/>
    <n v="11.85"/>
    <x v="470"/>
    <x v="344"/>
    <n v="3.8818565400843883"/>
    <n v="0.50632911392405067"/>
    <x v="301"/>
    <x v="444"/>
    <n v="0"/>
    <n v="7.7637130801687766"/>
  </r>
  <r>
    <x v="3"/>
    <x v="38"/>
    <x v="9"/>
    <n v="54"/>
    <n v="31"/>
    <n v="6"/>
    <n v="51"/>
    <n v="0"/>
    <n v="152"/>
    <n v="11.85"/>
    <x v="471"/>
    <x v="381"/>
    <n v="4.556962025316456"/>
    <n v="2.6160337552742616"/>
    <x v="304"/>
    <x v="445"/>
    <n v="0"/>
    <n v="12.827004219409282"/>
  </r>
  <r>
    <x v="3"/>
    <x v="38"/>
    <x v="10"/>
    <n v="54"/>
    <n v="29"/>
    <n v="0"/>
    <n v="7"/>
    <n v="0"/>
    <n v="135"/>
    <n v="13.86"/>
    <x v="472"/>
    <x v="382"/>
    <n v="3.8961038961038961"/>
    <n v="2.0923520923520926"/>
    <x v="196"/>
    <x v="446"/>
    <n v="0"/>
    <n v="9.7402597402597415"/>
  </r>
  <r>
    <x v="3"/>
    <x v="38"/>
    <x v="11"/>
    <n v="50"/>
    <n v="75"/>
    <n v="0"/>
    <n v="138"/>
    <n v="0"/>
    <n v="316"/>
    <n v="13.86"/>
    <x v="473"/>
    <x v="383"/>
    <n v="3.6075036075036078"/>
    <n v="5.4112554112554117"/>
    <x v="196"/>
    <x v="447"/>
    <n v="0"/>
    <n v="22.7994227994228"/>
  </r>
  <r>
    <x v="3"/>
    <x v="38"/>
    <x v="12"/>
    <n v="65"/>
    <n v="108"/>
    <n v="0"/>
    <n v="151"/>
    <n v="0"/>
    <n v="239"/>
    <n v="13.86"/>
    <x v="474"/>
    <x v="384"/>
    <n v="4.6897546897546896"/>
    <n v="7.7922077922077921"/>
    <x v="196"/>
    <x v="448"/>
    <n v="0"/>
    <n v="17.243867243867246"/>
  </r>
  <r>
    <x v="3"/>
    <x v="39"/>
    <x v="0"/>
    <n v="35"/>
    <n v="35"/>
    <n v="1"/>
    <n v="54"/>
    <n v="0"/>
    <n v="64"/>
    <n v="8.2200000000000006"/>
    <x v="475"/>
    <x v="385"/>
    <n v="4.2579075425790753"/>
    <n v="4.2579075425790753"/>
    <x v="305"/>
    <x v="449"/>
    <n v="0"/>
    <n v="7.7858880778588802"/>
  </r>
  <r>
    <x v="3"/>
    <x v="39"/>
    <x v="1"/>
    <n v="40"/>
    <n v="29"/>
    <n v="2"/>
    <n v="67"/>
    <n v="0"/>
    <n v="93"/>
    <n v="8.2200000000000006"/>
    <x v="476"/>
    <x v="386"/>
    <n v="4.8661800486617999"/>
    <n v="3.5279805352798053"/>
    <x v="306"/>
    <x v="450"/>
    <n v="0"/>
    <n v="11.313868613138686"/>
  </r>
  <r>
    <x v="3"/>
    <x v="39"/>
    <x v="2"/>
    <n v="60"/>
    <n v="47"/>
    <n v="2"/>
    <n v="36"/>
    <n v="0"/>
    <n v="152"/>
    <n v="8.2200000000000006"/>
    <x v="477"/>
    <x v="345"/>
    <n v="7.2992700729926998"/>
    <n v="5.7177615571776155"/>
    <x v="306"/>
    <x v="451"/>
    <n v="0"/>
    <n v="18.491484184914839"/>
  </r>
  <r>
    <x v="3"/>
    <x v="39"/>
    <x v="3"/>
    <n v="50"/>
    <n v="51"/>
    <n v="3"/>
    <n v="8"/>
    <n v="0"/>
    <n v="119"/>
    <n v="8.2200000000000006"/>
    <x v="476"/>
    <x v="386"/>
    <n v="6.0827250608272498"/>
    <n v="6.2043795620437949"/>
    <x v="307"/>
    <x v="452"/>
    <n v="0"/>
    <n v="14.476885644768855"/>
  </r>
  <r>
    <x v="3"/>
    <x v="39"/>
    <x v="4"/>
    <n v="40"/>
    <n v="69"/>
    <n v="3"/>
    <n v="2"/>
    <n v="0"/>
    <n v="142"/>
    <n v="8.2200000000000006"/>
    <x v="478"/>
    <x v="387"/>
    <n v="4.8661800486617999"/>
    <n v="8.3941605839416056"/>
    <x v="307"/>
    <x v="453"/>
    <n v="0"/>
    <n v="17.274939172749392"/>
  </r>
  <r>
    <x v="3"/>
    <x v="39"/>
    <x v="5"/>
    <n v="55"/>
    <n v="35"/>
    <n v="4"/>
    <n v="45"/>
    <n v="0"/>
    <n v="151"/>
    <n v="8.2200000000000006"/>
    <x v="479"/>
    <x v="388"/>
    <n v="6.6909975669099753"/>
    <n v="4.2579075425790753"/>
    <x v="308"/>
    <x v="454"/>
    <n v="0"/>
    <n v="18.369829683698295"/>
  </r>
  <r>
    <x v="3"/>
    <x v="39"/>
    <x v="6"/>
    <n v="51"/>
    <n v="39"/>
    <n v="4"/>
    <n v="45"/>
    <n v="0"/>
    <n v="105"/>
    <n v="8.2200000000000006"/>
    <x v="480"/>
    <x v="389"/>
    <n v="6.2043795620437949"/>
    <n v="4.7445255474452548"/>
    <x v="308"/>
    <x v="454"/>
    <n v="0"/>
    <n v="12.773722627737225"/>
  </r>
  <r>
    <x v="3"/>
    <x v="39"/>
    <x v="7"/>
    <n v="66"/>
    <n v="64"/>
    <n v="4"/>
    <n v="32"/>
    <n v="0"/>
    <n v="117"/>
    <n v="8.2200000000000006"/>
    <x v="481"/>
    <x v="231"/>
    <n v="8.0291970802919703"/>
    <n v="7.7858880778588802"/>
    <x v="308"/>
    <x v="455"/>
    <n v="0"/>
    <n v="14.233576642335766"/>
  </r>
  <r>
    <x v="3"/>
    <x v="39"/>
    <x v="8"/>
    <n v="90"/>
    <n v="89"/>
    <n v="2"/>
    <n v="2"/>
    <n v="0"/>
    <n v="252"/>
    <n v="8.2200000000000006"/>
    <x v="482"/>
    <x v="390"/>
    <n v="10.948905109489051"/>
    <n v="10.827250608272506"/>
    <x v="306"/>
    <x v="453"/>
    <n v="0"/>
    <n v="30.65693430656934"/>
  </r>
  <r>
    <x v="3"/>
    <x v="39"/>
    <x v="9"/>
    <n v="119"/>
    <n v="117"/>
    <n v="4"/>
    <n v="10"/>
    <n v="0"/>
    <n v="263"/>
    <n v="8.2200000000000006"/>
    <x v="483"/>
    <x v="137"/>
    <n v="14.476885644768855"/>
    <n v="14.233576642335766"/>
    <x v="308"/>
    <x v="456"/>
    <n v="0"/>
    <n v="31.995133819951334"/>
  </r>
  <r>
    <x v="3"/>
    <x v="39"/>
    <x v="10"/>
    <n v="99"/>
    <n v="89"/>
    <n v="3"/>
    <n v="2"/>
    <n v="0"/>
    <n v="142"/>
    <n v="10.08"/>
    <x v="484"/>
    <x v="391"/>
    <n v="9.8214285714285712"/>
    <n v="8.8293650793650791"/>
    <x v="309"/>
    <x v="457"/>
    <n v="0"/>
    <n v="14.087301587301587"/>
  </r>
  <r>
    <x v="3"/>
    <x v="39"/>
    <x v="11"/>
    <n v="65"/>
    <n v="68"/>
    <n v="3"/>
    <n v="97"/>
    <n v="0"/>
    <n v="323"/>
    <n v="10.08"/>
    <x v="485"/>
    <x v="134"/>
    <n v="6.4484126984126986"/>
    <n v="6.746031746031746"/>
    <x v="309"/>
    <x v="458"/>
    <n v="0"/>
    <n v="32.043650793650791"/>
  </r>
  <r>
    <x v="3"/>
    <x v="39"/>
    <x v="12"/>
    <n v="73"/>
    <n v="103"/>
    <n v="7"/>
    <n v="89"/>
    <n v="0"/>
    <n v="326"/>
    <n v="10.08"/>
    <x v="486"/>
    <x v="392"/>
    <n v="7.2420634920634921"/>
    <n v="10.218253968253968"/>
    <x v="310"/>
    <x v="459"/>
    <n v="0"/>
    <n v="32.341269841269842"/>
  </r>
  <r>
    <x v="3"/>
    <x v="40"/>
    <x v="0"/>
    <n v="30"/>
    <n v="40"/>
    <n v="0"/>
    <n v="23"/>
    <n v="0"/>
    <n v="26"/>
    <n v="9.4600000000000009"/>
    <x v="487"/>
    <x v="393"/>
    <n v="3.1712473572938684"/>
    <n v="4.2283298097251585"/>
    <x v="196"/>
    <x v="460"/>
    <n v="0"/>
    <n v="2.7484143763213527"/>
  </r>
  <r>
    <x v="3"/>
    <x v="40"/>
    <x v="1"/>
    <n v="42"/>
    <n v="60"/>
    <n v="0"/>
    <n v="36"/>
    <n v="0"/>
    <n v="36"/>
    <n v="9.4600000000000009"/>
    <x v="488"/>
    <x v="354"/>
    <n v="4.4397463002114161"/>
    <n v="6.3424947145877368"/>
    <x v="196"/>
    <x v="461"/>
    <n v="0"/>
    <n v="3.8054968287526423"/>
  </r>
  <r>
    <x v="3"/>
    <x v="40"/>
    <x v="2"/>
    <n v="67"/>
    <n v="60"/>
    <n v="0"/>
    <n v="26"/>
    <n v="0"/>
    <n v="58"/>
    <n v="9.4600000000000009"/>
    <x v="489"/>
    <x v="355"/>
    <n v="7.0824524312896395"/>
    <n v="6.3424947145877368"/>
    <x v="196"/>
    <x v="462"/>
    <n v="0"/>
    <n v="6.1310782241014792"/>
  </r>
  <r>
    <x v="3"/>
    <x v="40"/>
    <x v="3"/>
    <n v="62"/>
    <n v="70"/>
    <n v="0"/>
    <n v="31"/>
    <n v="0"/>
    <n v="79"/>
    <n v="9.4600000000000009"/>
    <x v="490"/>
    <x v="394"/>
    <n v="6.5539112050739954"/>
    <n v="7.3995771670190269"/>
    <x v="196"/>
    <x v="463"/>
    <n v="0"/>
    <n v="8.3509513742071881"/>
  </r>
  <r>
    <x v="3"/>
    <x v="40"/>
    <x v="4"/>
    <n v="54"/>
    <n v="70"/>
    <n v="0"/>
    <n v="27"/>
    <n v="0"/>
    <n v="91"/>
    <n v="9.4600000000000009"/>
    <x v="490"/>
    <x v="394"/>
    <n v="5.7082452431289639"/>
    <n v="7.3995771670190269"/>
    <x v="196"/>
    <x v="464"/>
    <n v="0"/>
    <n v="9.6194503171247341"/>
  </r>
  <r>
    <x v="3"/>
    <x v="40"/>
    <x v="5"/>
    <n v="63"/>
    <n v="70"/>
    <n v="1"/>
    <n v="44"/>
    <n v="0"/>
    <n v="76"/>
    <n v="9.4600000000000009"/>
    <x v="491"/>
    <x v="395"/>
    <n v="6.6596194503171242"/>
    <n v="7.3995771670190269"/>
    <x v="311"/>
    <x v="465"/>
    <n v="0"/>
    <n v="8.0338266384777999"/>
  </r>
  <r>
    <x v="3"/>
    <x v="40"/>
    <x v="6"/>
    <n v="64"/>
    <n v="58"/>
    <n v="0"/>
    <n v="50"/>
    <n v="0"/>
    <n v="99"/>
    <n v="9.4600000000000009"/>
    <x v="492"/>
    <x v="396"/>
    <n v="6.765327695560253"/>
    <n v="6.1310782241014792"/>
    <x v="196"/>
    <x v="466"/>
    <n v="0"/>
    <n v="10.465116279069766"/>
  </r>
  <r>
    <x v="3"/>
    <x v="40"/>
    <x v="7"/>
    <n v="42"/>
    <n v="50"/>
    <n v="0"/>
    <n v="46"/>
    <n v="0"/>
    <n v="86"/>
    <n v="9.4600000000000009"/>
    <x v="493"/>
    <x v="397"/>
    <n v="4.4397463002114161"/>
    <n v="5.2854122621564477"/>
    <x v="196"/>
    <x v="467"/>
    <n v="0"/>
    <n v="9.0909090909090899"/>
  </r>
  <r>
    <x v="3"/>
    <x v="40"/>
    <x v="8"/>
    <n v="35"/>
    <n v="97"/>
    <n v="0"/>
    <n v="46"/>
    <n v="0"/>
    <n v="108"/>
    <n v="9.4600000000000009"/>
    <x v="494"/>
    <x v="398"/>
    <n v="3.6997885835095135"/>
    <n v="10.253699788583509"/>
    <x v="196"/>
    <x v="467"/>
    <n v="0"/>
    <n v="11.416490486257928"/>
  </r>
  <r>
    <x v="3"/>
    <x v="40"/>
    <x v="9"/>
    <n v="40"/>
    <n v="84"/>
    <n v="9"/>
    <n v="33"/>
    <n v="0"/>
    <n v="148"/>
    <n v="9.4600000000000009"/>
    <x v="495"/>
    <x v="399"/>
    <n v="4.2283298097251585"/>
    <n v="8.8794926004228323"/>
    <x v="312"/>
    <x v="468"/>
    <n v="0"/>
    <n v="15.644820295983084"/>
  </r>
  <r>
    <x v="3"/>
    <x v="40"/>
    <x v="10"/>
    <n v="54"/>
    <n v="146"/>
    <n v="1"/>
    <n v="66"/>
    <n v="0"/>
    <n v="194"/>
    <n v="10.67"/>
    <x v="496"/>
    <x v="400"/>
    <n v="5.060918462980319"/>
    <n v="13.683223992502343"/>
    <x v="313"/>
    <x v="469"/>
    <n v="0"/>
    <n v="18.181818181818183"/>
  </r>
  <r>
    <x v="3"/>
    <x v="40"/>
    <x v="11"/>
    <n v="60"/>
    <n v="154"/>
    <n v="1"/>
    <n v="72"/>
    <n v="0"/>
    <n v="226"/>
    <n v="10.67"/>
    <x v="497"/>
    <x v="137"/>
    <n v="5.6232427366447988"/>
    <n v="14.43298969072165"/>
    <x v="313"/>
    <x v="470"/>
    <n v="0"/>
    <n v="21.180880974695409"/>
  </r>
  <r>
    <x v="3"/>
    <x v="40"/>
    <x v="12"/>
    <n v="85"/>
    <n v="181"/>
    <n v="3"/>
    <n v="76"/>
    <n v="0"/>
    <n v="284"/>
    <n v="10.67"/>
    <x v="498"/>
    <x v="238"/>
    <n v="7.9662605435801312"/>
    <n v="16.963448922211811"/>
    <x v="314"/>
    <x v="471"/>
    <n v="0"/>
    <n v="26.61668228678538"/>
  </r>
  <r>
    <x v="3"/>
    <x v="41"/>
    <x v="0"/>
    <n v="37"/>
    <n v="64"/>
    <n v="5"/>
    <n v="67"/>
    <n v="0"/>
    <n v="98"/>
    <n v="9.57"/>
    <x v="499"/>
    <x v="396"/>
    <n v="3.8662486938349008"/>
    <n v="6.6875653082549631"/>
    <x v="315"/>
    <x v="472"/>
    <n v="0"/>
    <n v="10.240334378265413"/>
  </r>
  <r>
    <x v="3"/>
    <x v="41"/>
    <x v="1"/>
    <n v="60"/>
    <n v="144"/>
    <n v="6"/>
    <n v="41"/>
    <n v="0"/>
    <n v="69"/>
    <n v="9.57"/>
    <x v="500"/>
    <x v="401"/>
    <n v="6.2695924764890281"/>
    <n v="15.047021943573668"/>
    <x v="316"/>
    <x v="473"/>
    <n v="0"/>
    <n v="7.2100313479623823"/>
  </r>
  <r>
    <x v="3"/>
    <x v="41"/>
    <x v="2"/>
    <n v="38"/>
    <n v="184"/>
    <n v="4"/>
    <n v="52"/>
    <n v="0"/>
    <n v="135"/>
    <n v="9.57"/>
    <x v="501"/>
    <x v="402"/>
    <n v="3.9707419017763845"/>
    <n v="19.226750261233018"/>
    <x v="317"/>
    <x v="474"/>
    <n v="0"/>
    <n v="14.106583072100314"/>
  </r>
  <r>
    <x v="3"/>
    <x v="41"/>
    <x v="3"/>
    <n v="88"/>
    <n v="228"/>
    <n v="3"/>
    <n v="45"/>
    <n v="0"/>
    <n v="55"/>
    <n v="9.57"/>
    <x v="502"/>
    <x v="403"/>
    <n v="9.1954022988505741"/>
    <n v="23.824451410658305"/>
    <x v="318"/>
    <x v="475"/>
    <n v="0"/>
    <n v="5.7471264367816088"/>
  </r>
  <r>
    <x v="3"/>
    <x v="41"/>
    <x v="4"/>
    <n v="38"/>
    <n v="93"/>
    <n v="6"/>
    <n v="37"/>
    <n v="0"/>
    <n v="114"/>
    <n v="9.57"/>
    <x v="503"/>
    <x v="360"/>
    <n v="3.9707419017763845"/>
    <n v="9.7178683385579934"/>
    <x v="316"/>
    <x v="476"/>
    <n v="0"/>
    <n v="11.912225705329153"/>
  </r>
  <r>
    <x v="3"/>
    <x v="41"/>
    <x v="5"/>
    <n v="33"/>
    <n v="108"/>
    <n v="6"/>
    <n v="180"/>
    <n v="0"/>
    <n v="150"/>
    <n v="9.57"/>
    <x v="504"/>
    <x v="404"/>
    <n v="3.4482758620689653"/>
    <n v="11.285266457680251"/>
    <x v="316"/>
    <x v="477"/>
    <n v="0"/>
    <n v="15.67398119122257"/>
  </r>
  <r>
    <x v="3"/>
    <x v="41"/>
    <x v="6"/>
    <n v="71"/>
    <n v="135"/>
    <n v="6"/>
    <n v="24"/>
    <n v="0"/>
    <n v="106"/>
    <n v="9.57"/>
    <x v="505"/>
    <x v="405"/>
    <n v="7.4190177638453498"/>
    <n v="14.106583072100314"/>
    <x v="316"/>
    <x v="478"/>
    <n v="0"/>
    <n v="11.076280041797283"/>
  </r>
  <r>
    <x v="3"/>
    <x v="41"/>
    <x v="7"/>
    <n v="59"/>
    <n v="97"/>
    <n v="5"/>
    <n v="169"/>
    <n v="0"/>
    <n v="216"/>
    <n v="9.57"/>
    <x v="506"/>
    <x v="147"/>
    <n v="6.1650992685475439"/>
    <n v="10.135841170323928"/>
    <x v="315"/>
    <x v="479"/>
    <n v="0"/>
    <n v="22.570532915360502"/>
  </r>
  <r>
    <x v="3"/>
    <x v="41"/>
    <x v="8"/>
    <n v="54"/>
    <n v="231"/>
    <n v="9"/>
    <n v="162"/>
    <n v="0"/>
    <n v="321"/>
    <n v="9.57"/>
    <x v="507"/>
    <x v="406"/>
    <n v="5.6426332288401255"/>
    <n v="24.137931034482758"/>
    <x v="319"/>
    <x v="480"/>
    <n v="0"/>
    <n v="33.542319749216297"/>
  </r>
  <r>
    <x v="3"/>
    <x v="41"/>
    <x v="9"/>
    <n v="70"/>
    <n v="322"/>
    <n v="12"/>
    <n v="119"/>
    <n v="0"/>
    <n v="218"/>
    <n v="9.57"/>
    <x v="508"/>
    <x v="328"/>
    <n v="7.3145245559038656"/>
    <n v="33.646812957157785"/>
    <x v="320"/>
    <x v="481"/>
    <n v="0"/>
    <n v="22.779519331243467"/>
  </r>
  <r>
    <x v="3"/>
    <x v="41"/>
    <x v="10"/>
    <n v="56"/>
    <n v="306"/>
    <n v="10"/>
    <n v="112"/>
    <n v="0"/>
    <n v="213"/>
    <n v="9.67"/>
    <x v="509"/>
    <x v="407"/>
    <n v="5.7911065149948291"/>
    <n v="31.644260599793174"/>
    <x v="321"/>
    <x v="482"/>
    <n v="0"/>
    <n v="22.026887280248189"/>
  </r>
  <r>
    <x v="3"/>
    <x v="41"/>
    <x v="11"/>
    <n v="78"/>
    <n v="326"/>
    <n v="9"/>
    <n v="90"/>
    <n v="0"/>
    <n v="237"/>
    <n v="9.67"/>
    <x v="510"/>
    <x v="408"/>
    <n v="8.0661840744570839"/>
    <n v="33.712512926577041"/>
    <x v="322"/>
    <x v="483"/>
    <n v="0"/>
    <n v="24.50879007238883"/>
  </r>
  <r>
    <x v="3"/>
    <x v="41"/>
    <x v="12"/>
    <n v="103"/>
    <n v="432"/>
    <n v="15"/>
    <n v="207"/>
    <n v="0"/>
    <n v="561"/>
    <n v="9.67"/>
    <x v="511"/>
    <x v="409"/>
    <n v="10.651499482936918"/>
    <n v="44.674250258531544"/>
    <x v="323"/>
    <x v="484"/>
    <n v="0"/>
    <n v="58.014477766287484"/>
  </r>
  <r>
    <x v="3"/>
    <x v="42"/>
    <x v="0"/>
    <n v="24"/>
    <n v="34"/>
    <n v="2"/>
    <n v="27"/>
    <n v="0"/>
    <n v="28"/>
    <n v="5.43"/>
    <x v="512"/>
    <x v="410"/>
    <n v="4.4198895027624312"/>
    <n v="6.2615101289134438"/>
    <x v="324"/>
    <x v="485"/>
    <n v="0"/>
    <n v="5.1565377532228363"/>
  </r>
  <r>
    <x v="3"/>
    <x v="42"/>
    <x v="1"/>
    <n v="24"/>
    <n v="42"/>
    <n v="1"/>
    <n v="30"/>
    <n v="0"/>
    <n v="34"/>
    <n v="5.43"/>
    <x v="513"/>
    <x v="411"/>
    <n v="4.4198895027624312"/>
    <n v="7.7348066298342548"/>
    <x v="325"/>
    <x v="486"/>
    <n v="0"/>
    <n v="6.2615101289134438"/>
  </r>
  <r>
    <x v="3"/>
    <x v="42"/>
    <x v="2"/>
    <n v="27"/>
    <n v="35"/>
    <n v="2"/>
    <n v="29"/>
    <n v="2"/>
    <n v="30"/>
    <n v="5.43"/>
    <x v="514"/>
    <x v="321"/>
    <n v="4.972375690607735"/>
    <n v="6.4456721915285451"/>
    <x v="324"/>
    <x v="487"/>
    <n v="0.36832412523020258"/>
    <n v="5.5248618784530388"/>
  </r>
  <r>
    <x v="3"/>
    <x v="42"/>
    <x v="3"/>
    <n v="18"/>
    <n v="25"/>
    <n v="2"/>
    <n v="4"/>
    <n v="1"/>
    <n v="23"/>
    <n v="5.43"/>
    <x v="515"/>
    <x v="412"/>
    <n v="3.3149171270718232"/>
    <n v="4.6040515653775325"/>
    <x v="324"/>
    <x v="488"/>
    <n v="0.18416206261510129"/>
    <n v="4.2357274401473299"/>
  </r>
  <r>
    <x v="3"/>
    <x v="42"/>
    <x v="4"/>
    <n v="18"/>
    <n v="33"/>
    <n v="1"/>
    <n v="6"/>
    <n v="1"/>
    <n v="32"/>
    <n v="5.43"/>
    <x v="516"/>
    <x v="269"/>
    <n v="3.3149171270718232"/>
    <n v="6.0773480662983426"/>
    <x v="325"/>
    <x v="489"/>
    <n v="0.18416206261510129"/>
    <n v="5.8931860036832413"/>
  </r>
  <r>
    <x v="3"/>
    <x v="42"/>
    <x v="5"/>
    <n v="23"/>
    <n v="48"/>
    <n v="1"/>
    <n v="9"/>
    <n v="0"/>
    <n v="49"/>
    <n v="5.43"/>
    <x v="517"/>
    <x v="413"/>
    <n v="4.2357274401473299"/>
    <n v="8.8397790055248624"/>
    <x v="325"/>
    <x v="490"/>
    <n v="0"/>
    <n v="9.0239410681399637"/>
  </r>
  <r>
    <x v="3"/>
    <x v="42"/>
    <x v="6"/>
    <n v="26"/>
    <n v="30"/>
    <n v="3"/>
    <n v="15"/>
    <n v="0"/>
    <n v="60"/>
    <n v="5.43"/>
    <x v="518"/>
    <x v="414"/>
    <n v="4.7882136279926337"/>
    <n v="5.5248618784530388"/>
    <x v="326"/>
    <x v="491"/>
    <n v="0"/>
    <n v="11.049723756906078"/>
  </r>
  <r>
    <x v="3"/>
    <x v="42"/>
    <x v="7"/>
    <n v="39"/>
    <n v="52"/>
    <n v="3"/>
    <n v="8"/>
    <n v="0"/>
    <n v="62"/>
    <n v="5.43"/>
    <x v="519"/>
    <x v="415"/>
    <n v="7.182320441988951"/>
    <n v="9.5764272559852675"/>
    <x v="326"/>
    <x v="492"/>
    <n v="0"/>
    <n v="11.41804788213628"/>
  </r>
  <r>
    <x v="3"/>
    <x v="42"/>
    <x v="8"/>
    <n v="45"/>
    <n v="44"/>
    <n v="8"/>
    <n v="12"/>
    <n v="0"/>
    <n v="81"/>
    <n v="5.43"/>
    <x v="520"/>
    <x v="416"/>
    <n v="8.2872928176795586"/>
    <n v="8.1031307550644573"/>
    <x v="327"/>
    <x v="493"/>
    <n v="0"/>
    <n v="14.917127071823206"/>
  </r>
  <r>
    <x v="3"/>
    <x v="42"/>
    <x v="9"/>
    <n v="72"/>
    <n v="54"/>
    <n v="3"/>
    <n v="16"/>
    <n v="0"/>
    <n v="129"/>
    <n v="5.43"/>
    <x v="521"/>
    <x v="417"/>
    <n v="13.259668508287293"/>
    <n v="9.94475138121547"/>
    <x v="326"/>
    <x v="494"/>
    <n v="0"/>
    <n v="23.756906077348066"/>
  </r>
  <r>
    <x v="3"/>
    <x v="42"/>
    <x v="10"/>
    <n v="61"/>
    <n v="63"/>
    <n v="4"/>
    <n v="27"/>
    <n v="0"/>
    <n v="126"/>
    <n v="6.59"/>
    <x v="522"/>
    <x v="418"/>
    <n v="9.2564491654021239"/>
    <n v="9.5599393019726868"/>
    <x v="328"/>
    <x v="495"/>
    <n v="0"/>
    <n v="19.119878603945374"/>
  </r>
  <r>
    <x v="3"/>
    <x v="42"/>
    <x v="11"/>
    <n v="56"/>
    <n v="65"/>
    <n v="6"/>
    <n v="52"/>
    <n v="0"/>
    <n v="125"/>
    <n v="6.59"/>
    <x v="523"/>
    <x v="419"/>
    <n v="8.4977238239757202"/>
    <n v="9.8634294385432479"/>
    <x v="329"/>
    <x v="496"/>
    <n v="0"/>
    <n v="18.96813353566009"/>
  </r>
  <r>
    <x v="3"/>
    <x v="42"/>
    <x v="12"/>
    <n v="60"/>
    <n v="71"/>
    <n v="2"/>
    <n v="7"/>
    <n v="0"/>
    <n v="169"/>
    <n v="6.59"/>
    <x v="524"/>
    <x v="420"/>
    <n v="9.1047040971168443"/>
    <n v="10.773899848254931"/>
    <x v="330"/>
    <x v="497"/>
    <n v="0"/>
    <n v="25.644916540212442"/>
  </r>
  <r>
    <x v="3"/>
    <x v="43"/>
    <x v="0"/>
    <n v="42"/>
    <n v="28"/>
    <n v="2"/>
    <n v="44"/>
    <n v="0"/>
    <n v="48"/>
    <n v="9.99"/>
    <x v="525"/>
    <x v="415"/>
    <n v="4.2042042042042045"/>
    <n v="2.8028028028028027"/>
    <x v="331"/>
    <x v="498"/>
    <n v="0"/>
    <n v="4.8048048048048049"/>
  </r>
  <r>
    <x v="3"/>
    <x v="43"/>
    <x v="1"/>
    <n v="36"/>
    <n v="32"/>
    <n v="0"/>
    <n v="39"/>
    <n v="0"/>
    <n v="42"/>
    <n v="9.99"/>
    <x v="526"/>
    <x v="421"/>
    <n v="3.6036036036036037"/>
    <n v="3.203203203203203"/>
    <x v="196"/>
    <x v="499"/>
    <n v="0"/>
    <n v="4.2042042042042045"/>
  </r>
  <r>
    <x v="3"/>
    <x v="43"/>
    <x v="2"/>
    <n v="40"/>
    <n v="28"/>
    <n v="0"/>
    <n v="26"/>
    <n v="0"/>
    <n v="23"/>
    <n v="9.99"/>
    <x v="527"/>
    <x v="422"/>
    <n v="4.0040040040040044"/>
    <n v="2.8028028028028027"/>
    <x v="196"/>
    <x v="500"/>
    <n v="0"/>
    <n v="2.3023023023023024"/>
  </r>
  <r>
    <x v="3"/>
    <x v="43"/>
    <x v="3"/>
    <n v="32"/>
    <n v="32"/>
    <n v="0"/>
    <n v="32"/>
    <n v="0"/>
    <n v="35"/>
    <n v="9.99"/>
    <x v="528"/>
    <x v="411"/>
    <n v="3.203203203203203"/>
    <n v="3.203203203203203"/>
    <x v="196"/>
    <x v="501"/>
    <n v="0"/>
    <n v="3.5035035035035036"/>
  </r>
  <r>
    <x v="3"/>
    <x v="43"/>
    <x v="4"/>
    <n v="29"/>
    <n v="40"/>
    <n v="0"/>
    <n v="40"/>
    <n v="0"/>
    <n v="42"/>
    <n v="9.99"/>
    <x v="529"/>
    <x v="423"/>
    <n v="2.9029029029029028"/>
    <n v="4.0040040040040044"/>
    <x v="196"/>
    <x v="502"/>
    <n v="0"/>
    <n v="4.2042042042042045"/>
  </r>
  <r>
    <x v="3"/>
    <x v="43"/>
    <x v="5"/>
    <n v="30"/>
    <n v="52"/>
    <n v="0"/>
    <n v="40"/>
    <n v="0"/>
    <n v="56"/>
    <n v="9.99"/>
    <x v="530"/>
    <x v="424"/>
    <n v="3.0030030030030028"/>
    <n v="5.2052052052052051"/>
    <x v="196"/>
    <x v="502"/>
    <n v="0"/>
    <n v="5.6056056056056054"/>
  </r>
  <r>
    <x v="3"/>
    <x v="43"/>
    <x v="6"/>
    <n v="45"/>
    <n v="59"/>
    <n v="3"/>
    <n v="21"/>
    <n v="0"/>
    <n v="55"/>
    <n v="9.99"/>
    <x v="531"/>
    <x v="342"/>
    <n v="4.5045045045045047"/>
    <n v="5.9059059059059056"/>
    <x v="332"/>
    <x v="503"/>
    <n v="0"/>
    <n v="5.5055055055055053"/>
  </r>
  <r>
    <x v="3"/>
    <x v="43"/>
    <x v="7"/>
    <n v="44"/>
    <n v="41"/>
    <n v="0"/>
    <n v="59"/>
    <n v="0"/>
    <n v="76"/>
    <n v="9.99"/>
    <x v="532"/>
    <x v="425"/>
    <n v="4.4044044044044046"/>
    <n v="4.1041041041041044"/>
    <x v="196"/>
    <x v="504"/>
    <n v="0"/>
    <n v="7.6076076076076076"/>
  </r>
  <r>
    <x v="3"/>
    <x v="43"/>
    <x v="8"/>
    <n v="36"/>
    <n v="40"/>
    <n v="1"/>
    <n v="53"/>
    <n v="0"/>
    <n v="116"/>
    <n v="9.99"/>
    <x v="533"/>
    <x v="426"/>
    <n v="3.6036036036036037"/>
    <n v="4.0040040040040044"/>
    <x v="333"/>
    <x v="505"/>
    <n v="0"/>
    <n v="11.611611611611611"/>
  </r>
  <r>
    <x v="3"/>
    <x v="43"/>
    <x v="9"/>
    <n v="51"/>
    <n v="51"/>
    <n v="0"/>
    <n v="60"/>
    <n v="0"/>
    <n v="163"/>
    <n v="9.99"/>
    <x v="534"/>
    <x v="427"/>
    <n v="5.1051051051051051"/>
    <n v="5.1051051051051051"/>
    <x v="196"/>
    <x v="506"/>
    <n v="0"/>
    <n v="16.316316316316318"/>
  </r>
  <r>
    <x v="3"/>
    <x v="43"/>
    <x v="10"/>
    <n v="49"/>
    <n v="11"/>
    <n v="2"/>
    <n v="49"/>
    <n v="0"/>
    <n v="172"/>
    <n v="10.92"/>
    <x v="535"/>
    <x v="231"/>
    <n v="4.4871794871794872"/>
    <n v="1.0073260073260073"/>
    <x v="334"/>
    <x v="507"/>
    <n v="0"/>
    <n v="15.750915750915752"/>
  </r>
  <r>
    <x v="3"/>
    <x v="43"/>
    <x v="11"/>
    <n v="42"/>
    <n v="95"/>
    <n v="1"/>
    <n v="53"/>
    <n v="0"/>
    <n v="254"/>
    <n v="10.92"/>
    <x v="536"/>
    <x v="428"/>
    <n v="3.8461538461538463"/>
    <n v="8.6996336996336989"/>
    <x v="335"/>
    <x v="508"/>
    <n v="0"/>
    <n v="23.260073260073259"/>
  </r>
  <r>
    <x v="3"/>
    <x v="43"/>
    <x v="12"/>
    <n v="79"/>
    <n v="160"/>
    <n v="0"/>
    <n v="117"/>
    <n v="0"/>
    <n v="307"/>
    <n v="10.92"/>
    <x v="537"/>
    <x v="429"/>
    <n v="7.2344322344322345"/>
    <n v="14.652014652014651"/>
    <x v="196"/>
    <x v="509"/>
    <n v="0"/>
    <n v="28.113553113553113"/>
  </r>
  <r>
    <x v="3"/>
    <x v="44"/>
    <x v="0"/>
    <n v="21"/>
    <n v="65"/>
    <n v="2"/>
    <n v="42"/>
    <n v="0"/>
    <n v="27"/>
    <n v="13.12"/>
    <x v="538"/>
    <x v="430"/>
    <n v="1.6006097560975612"/>
    <n v="4.9542682926829276"/>
    <x v="336"/>
    <x v="510"/>
    <n v="0"/>
    <n v="2.0579268292682928"/>
  </r>
  <r>
    <x v="3"/>
    <x v="44"/>
    <x v="1"/>
    <n v="41"/>
    <n v="104"/>
    <n v="2"/>
    <n v="23"/>
    <n v="0"/>
    <n v="20"/>
    <n v="13.12"/>
    <x v="539"/>
    <x v="416"/>
    <n v="3.125"/>
    <n v="7.9268292682926838"/>
    <x v="336"/>
    <x v="511"/>
    <n v="0"/>
    <n v="1.524390243902439"/>
  </r>
  <r>
    <x v="3"/>
    <x v="44"/>
    <x v="2"/>
    <n v="48"/>
    <n v="23"/>
    <n v="0"/>
    <n v="6"/>
    <n v="0"/>
    <n v="10"/>
    <n v="13.12"/>
    <x v="540"/>
    <x v="431"/>
    <n v="3.6585365853658538"/>
    <n v="1.753048780487805"/>
    <x v="196"/>
    <x v="512"/>
    <n v="0"/>
    <n v="0.76219512195121952"/>
  </r>
  <r>
    <x v="3"/>
    <x v="44"/>
    <x v="3"/>
    <n v="59"/>
    <n v="110"/>
    <n v="3"/>
    <n v="26"/>
    <n v="0"/>
    <n v="67"/>
    <n v="13.12"/>
    <x v="541"/>
    <x v="432"/>
    <n v="4.4969512195121952"/>
    <n v="8.3841463414634152"/>
    <x v="337"/>
    <x v="513"/>
    <n v="0"/>
    <n v="5.1067073170731714"/>
  </r>
  <r>
    <x v="3"/>
    <x v="44"/>
    <x v="4"/>
    <n v="73"/>
    <n v="53"/>
    <n v="0"/>
    <n v="26"/>
    <n v="0"/>
    <n v="0"/>
    <n v="13.12"/>
    <x v="542"/>
    <x v="433"/>
    <n v="5.5640243902439028"/>
    <n v="4.0396341463414638"/>
    <x v="196"/>
    <x v="513"/>
    <n v="0"/>
    <n v="0"/>
  </r>
  <r>
    <x v="3"/>
    <x v="44"/>
    <x v="5"/>
    <n v="37"/>
    <n v="60"/>
    <n v="10"/>
    <n v="58"/>
    <n v="0"/>
    <n v="115"/>
    <n v="13.12"/>
    <x v="543"/>
    <x v="434"/>
    <n v="2.8201219512195124"/>
    <n v="4.5731707317073171"/>
    <x v="338"/>
    <x v="514"/>
    <n v="0"/>
    <n v="8.7652439024390247"/>
  </r>
  <r>
    <x v="3"/>
    <x v="44"/>
    <x v="6"/>
    <n v="74"/>
    <n v="36"/>
    <n v="0"/>
    <n v="7"/>
    <n v="0"/>
    <n v="144"/>
    <n v="13.12"/>
    <x v="544"/>
    <x v="230"/>
    <n v="5.6402439024390247"/>
    <n v="2.7439024390243905"/>
    <x v="196"/>
    <x v="515"/>
    <n v="0"/>
    <n v="10.975609756097562"/>
  </r>
  <r>
    <x v="3"/>
    <x v="44"/>
    <x v="7"/>
    <n v="36"/>
    <n v="78"/>
    <n v="3"/>
    <n v="75"/>
    <n v="0"/>
    <n v="101"/>
    <n v="13.12"/>
    <x v="545"/>
    <x v="435"/>
    <n v="2.7439024390243905"/>
    <n v="5.9451219512195124"/>
    <x v="337"/>
    <x v="516"/>
    <n v="0"/>
    <n v="7.6981707317073171"/>
  </r>
  <r>
    <x v="3"/>
    <x v="44"/>
    <x v="8"/>
    <n v="57"/>
    <n v="108"/>
    <n v="3"/>
    <n v="35"/>
    <n v="0"/>
    <n v="108"/>
    <n v="13.12"/>
    <x v="546"/>
    <x v="436"/>
    <n v="4.3445121951219514"/>
    <n v="8.2317073170731714"/>
    <x v="337"/>
    <x v="517"/>
    <n v="0"/>
    <n v="8.2317073170731714"/>
  </r>
  <r>
    <x v="3"/>
    <x v="44"/>
    <x v="9"/>
    <n v="51"/>
    <n v="111"/>
    <n v="5"/>
    <n v="69"/>
    <n v="0"/>
    <n v="159"/>
    <n v="13.12"/>
    <x v="547"/>
    <x v="182"/>
    <n v="3.8871951219512195"/>
    <n v="8.4603658536585371"/>
    <x v="339"/>
    <x v="518"/>
    <n v="0"/>
    <n v="12.11890243902439"/>
  </r>
  <r>
    <x v="3"/>
    <x v="44"/>
    <x v="10"/>
    <n v="63"/>
    <n v="139"/>
    <n v="6"/>
    <n v="61"/>
    <n v="0"/>
    <n v="147"/>
    <n v="15.18"/>
    <x v="548"/>
    <x v="437"/>
    <n v="4.150197628458498"/>
    <n v="9.1567852437417656"/>
    <x v="340"/>
    <x v="519"/>
    <n v="0"/>
    <n v="9.6837944664031621"/>
  </r>
  <r>
    <x v="3"/>
    <x v="44"/>
    <x v="11"/>
    <n v="54"/>
    <n v="107"/>
    <n v="5"/>
    <n v="70"/>
    <n v="0"/>
    <n v="172"/>
    <n v="15.18"/>
    <x v="549"/>
    <x v="438"/>
    <n v="3.5573122529644268"/>
    <n v="7.0487483530961796"/>
    <x v="341"/>
    <x v="520"/>
    <n v="0"/>
    <n v="11.330698287220027"/>
  </r>
  <r>
    <x v="3"/>
    <x v="44"/>
    <x v="12"/>
    <n v="66"/>
    <n v="154"/>
    <n v="3"/>
    <n v="86"/>
    <n v="0"/>
    <n v="305"/>
    <n v="15.18"/>
    <x v="550"/>
    <x v="315"/>
    <n v="4.3478260869565215"/>
    <n v="10.144927536231885"/>
    <x v="342"/>
    <x v="521"/>
    <n v="0"/>
    <n v="20.092226613965746"/>
  </r>
  <r>
    <x v="3"/>
    <x v="45"/>
    <x v="0"/>
    <n v="5"/>
    <n v="15"/>
    <n v="4"/>
    <n v="5"/>
    <n v="0"/>
    <n v="8"/>
    <n v="8.1300000000000008"/>
    <x v="551"/>
    <x v="297"/>
    <n v="0.6150061500615005"/>
    <n v="1.8450184501845017"/>
    <x v="343"/>
    <x v="522"/>
    <n v="0"/>
    <n v="0.98400984009840087"/>
  </r>
  <r>
    <x v="3"/>
    <x v="45"/>
    <x v="1"/>
    <n v="5"/>
    <n v="9"/>
    <n v="2"/>
    <n v="6"/>
    <n v="0"/>
    <n v="6"/>
    <n v="8.1300000000000008"/>
    <x v="552"/>
    <x v="439"/>
    <n v="0.6150061500615005"/>
    <n v="1.107011070110701"/>
    <x v="344"/>
    <x v="523"/>
    <n v="0"/>
    <n v="0.73800738007380062"/>
  </r>
  <r>
    <x v="3"/>
    <x v="45"/>
    <x v="2"/>
    <n v="16"/>
    <n v="13"/>
    <n v="0"/>
    <n v="14"/>
    <n v="0"/>
    <n v="4"/>
    <n v="8.1300000000000008"/>
    <x v="553"/>
    <x v="272"/>
    <n v="1.9680196801968017"/>
    <n v="1.5990159901599015"/>
    <x v="196"/>
    <x v="524"/>
    <n v="0"/>
    <n v="0.49200492004920043"/>
  </r>
  <r>
    <x v="3"/>
    <x v="45"/>
    <x v="3"/>
    <n v="14"/>
    <n v="11"/>
    <n v="0"/>
    <n v="8"/>
    <n v="0"/>
    <n v="8"/>
    <n v="8.1300000000000008"/>
    <x v="554"/>
    <x v="440"/>
    <n v="1.7220172201722015"/>
    <n v="1.3530135301353012"/>
    <x v="196"/>
    <x v="525"/>
    <n v="0"/>
    <n v="0.98400984009840087"/>
  </r>
  <r>
    <x v="3"/>
    <x v="45"/>
    <x v="4"/>
    <n v="8"/>
    <n v="15"/>
    <n v="2"/>
    <n v="4"/>
    <n v="1"/>
    <n v="10"/>
    <n v="8.1300000000000008"/>
    <x v="555"/>
    <x v="441"/>
    <n v="0.98400984009840087"/>
    <n v="1.8450184501845017"/>
    <x v="344"/>
    <x v="526"/>
    <n v="0.12300123001230011"/>
    <n v="1.230012300123001"/>
  </r>
  <r>
    <x v="3"/>
    <x v="45"/>
    <x v="5"/>
    <n v="14"/>
    <n v="18"/>
    <n v="2"/>
    <n v="9"/>
    <n v="0"/>
    <n v="11"/>
    <n v="8.1300000000000008"/>
    <x v="556"/>
    <x v="442"/>
    <n v="1.7220172201722015"/>
    <n v="2.214022140221402"/>
    <x v="344"/>
    <x v="527"/>
    <n v="0"/>
    <n v="1.3530135301353012"/>
  </r>
  <r>
    <x v="3"/>
    <x v="45"/>
    <x v="6"/>
    <n v="16"/>
    <n v="15"/>
    <n v="3"/>
    <n v="10"/>
    <n v="0"/>
    <n v="18"/>
    <n v="8.1300000000000008"/>
    <x v="557"/>
    <x v="443"/>
    <n v="1.9680196801968017"/>
    <n v="1.8450184501845017"/>
    <x v="345"/>
    <x v="528"/>
    <n v="0"/>
    <n v="2.214022140221402"/>
  </r>
  <r>
    <x v="3"/>
    <x v="45"/>
    <x v="7"/>
    <n v="16"/>
    <n v="12"/>
    <n v="1"/>
    <n v="7"/>
    <n v="0"/>
    <n v="16"/>
    <n v="8.1300000000000008"/>
    <x v="558"/>
    <x v="444"/>
    <n v="1.9680196801968017"/>
    <n v="1.4760147601476012"/>
    <x v="346"/>
    <x v="529"/>
    <n v="0"/>
    <n v="1.9680196801968017"/>
  </r>
  <r>
    <x v="3"/>
    <x v="45"/>
    <x v="8"/>
    <n v="17"/>
    <n v="14"/>
    <n v="0"/>
    <n v="9"/>
    <n v="0"/>
    <n v="23"/>
    <n v="8.1300000000000008"/>
    <x v="559"/>
    <x v="445"/>
    <n v="2.0910209102091017"/>
    <n v="1.7220172201722015"/>
    <x v="196"/>
    <x v="527"/>
    <n v="0"/>
    <n v="2.8290282902829027"/>
  </r>
  <r>
    <x v="3"/>
    <x v="45"/>
    <x v="9"/>
    <n v="19"/>
    <n v="27"/>
    <n v="0"/>
    <n v="7"/>
    <n v="0"/>
    <n v="29"/>
    <n v="8.1300000000000008"/>
    <x v="560"/>
    <x v="270"/>
    <n v="2.3370233702337022"/>
    <n v="3.3210332103321032"/>
    <x v="196"/>
    <x v="529"/>
    <n v="0"/>
    <n v="3.5670356703567032"/>
  </r>
  <r>
    <x v="3"/>
    <x v="45"/>
    <x v="10"/>
    <n v="13"/>
    <n v="35"/>
    <n v="0"/>
    <n v="22"/>
    <n v="0"/>
    <n v="20"/>
    <n v="9.56"/>
    <x v="561"/>
    <x v="318"/>
    <n v="1.3598326359832635"/>
    <n v="3.6610878661087862"/>
    <x v="196"/>
    <x v="530"/>
    <n v="0"/>
    <n v="2.0920502092050208"/>
  </r>
  <r>
    <x v="3"/>
    <x v="45"/>
    <x v="11"/>
    <n v="93"/>
    <n v="186"/>
    <n v="0"/>
    <n v="18"/>
    <n v="0"/>
    <n v="99"/>
    <n v="9.56"/>
    <x v="562"/>
    <x v="446"/>
    <n v="9.7280334728033466"/>
    <n v="19.456066945606693"/>
    <x v="196"/>
    <x v="531"/>
    <n v="0"/>
    <n v="10.355648535564853"/>
  </r>
  <r>
    <x v="3"/>
    <x v="45"/>
    <x v="12"/>
    <n v="66"/>
    <n v="156"/>
    <n v="0"/>
    <n v="48"/>
    <n v="0"/>
    <n v="117"/>
    <n v="9.56"/>
    <x v="563"/>
    <x v="447"/>
    <n v="6.9037656903765683"/>
    <n v="16.317991631799163"/>
    <x v="196"/>
    <x v="532"/>
    <n v="0"/>
    <n v="12.238493723849372"/>
  </r>
  <r>
    <x v="3"/>
    <x v="46"/>
    <x v="0"/>
    <n v="33"/>
    <n v="8"/>
    <n v="1"/>
    <n v="9"/>
    <n v="0"/>
    <n v="30"/>
    <n v="10.08"/>
    <x v="564"/>
    <x v="448"/>
    <n v="3.2738095238095237"/>
    <n v="0.79365079365079361"/>
    <x v="347"/>
    <x v="533"/>
    <n v="0"/>
    <n v="2.9761904761904763"/>
  </r>
  <r>
    <x v="3"/>
    <x v="46"/>
    <x v="1"/>
    <n v="23"/>
    <n v="7"/>
    <n v="6"/>
    <n v="11"/>
    <n v="0"/>
    <n v="69"/>
    <n v="10.08"/>
    <x v="565"/>
    <x v="379"/>
    <n v="2.2817460317460316"/>
    <n v="0.69444444444444442"/>
    <x v="348"/>
    <x v="534"/>
    <n v="0"/>
    <n v="6.8452380952380949"/>
  </r>
  <r>
    <x v="3"/>
    <x v="46"/>
    <x v="2"/>
    <n v="29"/>
    <n v="40"/>
    <n v="5"/>
    <n v="4"/>
    <n v="0"/>
    <n v="84"/>
    <n v="10.08"/>
    <x v="566"/>
    <x v="449"/>
    <n v="2.876984126984127"/>
    <n v="3.9682539682539684"/>
    <x v="349"/>
    <x v="535"/>
    <n v="0"/>
    <n v="8.3333333333333339"/>
  </r>
  <r>
    <x v="3"/>
    <x v="46"/>
    <x v="3"/>
    <n v="32"/>
    <n v="31"/>
    <n v="8"/>
    <n v="4"/>
    <n v="0"/>
    <n v="67"/>
    <n v="10.08"/>
    <x v="567"/>
    <x v="450"/>
    <n v="3.1746031746031744"/>
    <n v="3.0753968253968256"/>
    <x v="350"/>
    <x v="535"/>
    <n v="0"/>
    <n v="6.6468253968253972"/>
  </r>
  <r>
    <x v="3"/>
    <x v="46"/>
    <x v="4"/>
    <n v="28"/>
    <n v="29"/>
    <n v="9"/>
    <n v="8"/>
    <n v="0"/>
    <n v="71"/>
    <n v="10.08"/>
    <x v="568"/>
    <x v="451"/>
    <n v="2.7777777777777777"/>
    <n v="2.876984126984127"/>
    <x v="351"/>
    <x v="536"/>
    <n v="0"/>
    <n v="7.0436507936507935"/>
  </r>
  <r>
    <x v="3"/>
    <x v="46"/>
    <x v="5"/>
    <n v="44"/>
    <n v="46"/>
    <n v="4"/>
    <n v="3"/>
    <n v="0"/>
    <n v="74"/>
    <n v="10.08"/>
    <x v="569"/>
    <x v="452"/>
    <n v="4.3650793650793647"/>
    <n v="4.5634920634920633"/>
    <x v="352"/>
    <x v="537"/>
    <n v="0"/>
    <n v="7.3412698412698409"/>
  </r>
  <r>
    <x v="3"/>
    <x v="46"/>
    <x v="6"/>
    <n v="49"/>
    <n v="37"/>
    <n v="13"/>
    <n v="5"/>
    <n v="0"/>
    <n v="82"/>
    <n v="10.08"/>
    <x v="570"/>
    <x v="453"/>
    <n v="4.8611111111111107"/>
    <n v="3.6706349206349205"/>
    <x v="353"/>
    <x v="538"/>
    <n v="0"/>
    <n v="8.1349206349206344"/>
  </r>
  <r>
    <x v="3"/>
    <x v="46"/>
    <x v="7"/>
    <n v="19"/>
    <n v="44"/>
    <n v="5"/>
    <n v="10"/>
    <n v="0"/>
    <n v="99"/>
    <n v="10.08"/>
    <x v="571"/>
    <x v="454"/>
    <n v="1.8849206349206349"/>
    <n v="4.3650793650793647"/>
    <x v="349"/>
    <x v="539"/>
    <n v="0"/>
    <n v="9.8214285714285712"/>
  </r>
  <r>
    <x v="3"/>
    <x v="46"/>
    <x v="8"/>
    <n v="26"/>
    <n v="36"/>
    <n v="12"/>
    <n v="9"/>
    <n v="0"/>
    <n v="106"/>
    <n v="10.08"/>
    <x v="572"/>
    <x v="385"/>
    <n v="2.5793650793650795"/>
    <n v="3.5714285714285716"/>
    <x v="354"/>
    <x v="533"/>
    <n v="0"/>
    <n v="10.515873015873016"/>
  </r>
  <r>
    <x v="3"/>
    <x v="46"/>
    <x v="9"/>
    <n v="36"/>
    <n v="47"/>
    <n v="10"/>
    <n v="7"/>
    <n v="0"/>
    <n v="141"/>
    <n v="10.08"/>
    <x v="573"/>
    <x v="455"/>
    <n v="3.5714285714285716"/>
    <n v="4.662698412698413"/>
    <x v="355"/>
    <x v="540"/>
    <n v="0"/>
    <n v="13.988095238095237"/>
  </r>
  <r>
    <x v="3"/>
    <x v="46"/>
    <x v="10"/>
    <n v="46"/>
    <n v="68"/>
    <n v="4"/>
    <n v="15"/>
    <n v="0"/>
    <n v="194"/>
    <n v="12.29"/>
    <x v="574"/>
    <x v="456"/>
    <n v="3.7428803905614325"/>
    <n v="5.532953620829943"/>
    <x v="356"/>
    <x v="541"/>
    <n v="0"/>
    <n v="15.78519121236778"/>
  </r>
  <r>
    <x v="3"/>
    <x v="46"/>
    <x v="11"/>
    <n v="32"/>
    <n v="85"/>
    <n v="11"/>
    <n v="4"/>
    <n v="0"/>
    <n v="262"/>
    <n v="12.29"/>
    <x v="575"/>
    <x v="457"/>
    <n v="2.6037428803905618"/>
    <n v="6.9161920260374297"/>
    <x v="357"/>
    <x v="542"/>
    <n v="0"/>
    <n v="21.318144833197724"/>
  </r>
  <r>
    <x v="3"/>
    <x v="46"/>
    <x v="12"/>
    <n v="44"/>
    <n v="108"/>
    <n v="9"/>
    <n v="9"/>
    <n v="0"/>
    <n v="266"/>
    <n v="12.29"/>
    <x v="576"/>
    <x v="458"/>
    <n v="3.5801464605370223"/>
    <n v="8.7876322213181446"/>
    <x v="358"/>
    <x v="543"/>
    <n v="0"/>
    <n v="21.643612693246542"/>
  </r>
  <r>
    <x v="3"/>
    <x v="47"/>
    <x v="0"/>
    <n v="14"/>
    <n v="12"/>
    <n v="0"/>
    <n v="37"/>
    <n v="0"/>
    <n v="20"/>
    <n v="8.43"/>
    <x v="577"/>
    <x v="459"/>
    <n v="1.66073546856465"/>
    <n v="1.4234875444839858"/>
    <x v="196"/>
    <x v="544"/>
    <n v="0"/>
    <n v="2.3724792408066429"/>
  </r>
  <r>
    <x v="3"/>
    <x v="47"/>
    <x v="1"/>
    <n v="15"/>
    <n v="18"/>
    <n v="3"/>
    <n v="51"/>
    <n v="0"/>
    <n v="38"/>
    <n v="8.43"/>
    <x v="578"/>
    <x v="321"/>
    <n v="1.7793594306049823"/>
    <n v="2.1352313167259789"/>
    <x v="359"/>
    <x v="545"/>
    <n v="0"/>
    <n v="4.5077105575326222"/>
  </r>
  <r>
    <x v="3"/>
    <x v="47"/>
    <x v="2"/>
    <n v="22"/>
    <n v="31"/>
    <n v="2"/>
    <n v="28"/>
    <n v="0"/>
    <n v="37"/>
    <n v="8.43"/>
    <x v="579"/>
    <x v="460"/>
    <n v="2.6097271648873073"/>
    <n v="3.6773428232502967"/>
    <x v="360"/>
    <x v="546"/>
    <n v="0"/>
    <n v="4.38908659549229"/>
  </r>
  <r>
    <x v="3"/>
    <x v="47"/>
    <x v="3"/>
    <n v="33"/>
    <n v="24"/>
    <n v="2"/>
    <n v="41"/>
    <n v="0"/>
    <n v="45"/>
    <n v="8.43"/>
    <x v="580"/>
    <x v="451"/>
    <n v="3.9145907473309611"/>
    <n v="2.8469750889679717"/>
    <x v="360"/>
    <x v="547"/>
    <n v="0"/>
    <n v="5.3380782918149468"/>
  </r>
  <r>
    <x v="3"/>
    <x v="47"/>
    <x v="4"/>
    <n v="36"/>
    <n v="29"/>
    <n v="2"/>
    <n v="17"/>
    <n v="0"/>
    <n v="53"/>
    <n v="8.43"/>
    <x v="581"/>
    <x v="461"/>
    <n v="4.2704626334519578"/>
    <n v="3.4400948991696323"/>
    <x v="360"/>
    <x v="548"/>
    <n v="0"/>
    <n v="6.2870699881376044"/>
  </r>
  <r>
    <x v="3"/>
    <x v="47"/>
    <x v="5"/>
    <n v="29"/>
    <n v="39"/>
    <n v="14"/>
    <n v="26"/>
    <n v="0"/>
    <n v="69"/>
    <n v="8.43"/>
    <x v="582"/>
    <x v="454"/>
    <n v="3.4400948991696323"/>
    <n v="4.6263345195729535"/>
    <x v="361"/>
    <x v="549"/>
    <n v="0"/>
    <n v="8.185053380782918"/>
  </r>
  <r>
    <x v="3"/>
    <x v="47"/>
    <x v="6"/>
    <n v="42"/>
    <n v="38"/>
    <n v="1"/>
    <n v="35"/>
    <n v="0"/>
    <n v="82"/>
    <n v="8.43"/>
    <x v="583"/>
    <x v="462"/>
    <n v="4.9822064056939501"/>
    <n v="4.5077105575326222"/>
    <x v="362"/>
    <x v="550"/>
    <n v="0"/>
    <n v="9.7271648873072358"/>
  </r>
  <r>
    <x v="3"/>
    <x v="47"/>
    <x v="7"/>
    <n v="55"/>
    <n v="24"/>
    <n v="4"/>
    <n v="16"/>
    <n v="0"/>
    <n v="58"/>
    <n v="8.43"/>
    <x v="584"/>
    <x v="430"/>
    <n v="6.524317912218268"/>
    <n v="2.8469750889679717"/>
    <x v="363"/>
    <x v="551"/>
    <n v="0"/>
    <n v="6.8801897983392646"/>
  </r>
  <r>
    <x v="3"/>
    <x v="47"/>
    <x v="8"/>
    <n v="44"/>
    <n v="35"/>
    <n v="1"/>
    <n v="26"/>
    <n v="0"/>
    <n v="70"/>
    <n v="8.43"/>
    <x v="585"/>
    <x v="463"/>
    <n v="5.2194543297746145"/>
    <n v="4.1518386714116255"/>
    <x v="362"/>
    <x v="549"/>
    <n v="0"/>
    <n v="8.3036773428232511"/>
  </r>
  <r>
    <x v="3"/>
    <x v="47"/>
    <x v="9"/>
    <n v="30"/>
    <n v="58"/>
    <n v="1"/>
    <n v="3"/>
    <n v="0"/>
    <n v="86"/>
    <n v="8.43"/>
    <x v="586"/>
    <x v="424"/>
    <n v="3.5587188612099645"/>
    <n v="6.8801897983392646"/>
    <x v="362"/>
    <x v="552"/>
    <n v="0"/>
    <n v="10.201660735468565"/>
  </r>
  <r>
    <x v="3"/>
    <x v="47"/>
    <x v="10"/>
    <n v="52"/>
    <n v="79"/>
    <n v="1"/>
    <n v="31"/>
    <n v="0"/>
    <n v="120"/>
    <n v="8.8699999999999992"/>
    <x v="587"/>
    <x v="231"/>
    <n v="5.862457722660654"/>
    <n v="8.9064261555806095"/>
    <x v="364"/>
    <x v="553"/>
    <n v="0"/>
    <n v="13.528748590755356"/>
  </r>
  <r>
    <x v="3"/>
    <x v="47"/>
    <x v="11"/>
    <n v="27"/>
    <n v="65"/>
    <n v="3"/>
    <n v="31"/>
    <n v="0"/>
    <n v="84"/>
    <n v="8.8699999999999992"/>
    <x v="588"/>
    <x v="464"/>
    <n v="3.043968432919955"/>
    <n v="7.3280721533258184"/>
    <x v="365"/>
    <x v="553"/>
    <n v="0"/>
    <n v="9.4701240135287499"/>
  </r>
  <r>
    <x v="3"/>
    <x v="47"/>
    <x v="12"/>
    <n v="32"/>
    <n v="79"/>
    <n v="5"/>
    <n v="32"/>
    <n v="0"/>
    <n v="134"/>
    <n v="8.8699999999999992"/>
    <x v="589"/>
    <x v="465"/>
    <n v="3.607666290868095"/>
    <n v="8.9064261555806095"/>
    <x v="366"/>
    <x v="554"/>
    <n v="0"/>
    <n v="15.107102593010147"/>
  </r>
  <r>
    <x v="3"/>
    <x v="48"/>
    <x v="0"/>
    <n v="64"/>
    <n v="62"/>
    <n v="0"/>
    <n v="22"/>
    <n v="0"/>
    <n v="93"/>
    <n v="8.89"/>
    <x v="590"/>
    <x v="455"/>
    <n v="7.1991001124859384"/>
    <n v="6.9741282339707533"/>
    <x v="196"/>
    <x v="555"/>
    <n v="0"/>
    <n v="10.46119235095613"/>
  </r>
  <r>
    <x v="3"/>
    <x v="48"/>
    <x v="1"/>
    <n v="69"/>
    <n v="74"/>
    <n v="0"/>
    <n v="63"/>
    <n v="0"/>
    <n v="175"/>
    <n v="8.89"/>
    <x v="591"/>
    <x v="466"/>
    <n v="7.7615298087739024"/>
    <n v="8.3239595050618664"/>
    <x v="196"/>
    <x v="556"/>
    <n v="0"/>
    <n v="19.685039370078737"/>
  </r>
  <r>
    <x v="3"/>
    <x v="48"/>
    <x v="2"/>
    <n v="76"/>
    <n v="77"/>
    <n v="0"/>
    <n v="44"/>
    <n v="0"/>
    <n v="108"/>
    <n v="8.89"/>
    <x v="592"/>
    <x v="467"/>
    <n v="8.5489313835770524"/>
    <n v="8.6614173228346445"/>
    <x v="196"/>
    <x v="557"/>
    <n v="0"/>
    <n v="12.148481439820022"/>
  </r>
  <r>
    <x v="3"/>
    <x v="48"/>
    <x v="3"/>
    <n v="56"/>
    <n v="94"/>
    <n v="1"/>
    <n v="46"/>
    <n v="0"/>
    <n v="112"/>
    <n v="8.89"/>
    <x v="593"/>
    <x v="420"/>
    <n v="6.2992125984251963"/>
    <n v="10.573678290213723"/>
    <x v="367"/>
    <x v="558"/>
    <n v="0"/>
    <n v="12.598425196850393"/>
  </r>
  <r>
    <x v="3"/>
    <x v="48"/>
    <x v="4"/>
    <n v="69"/>
    <n v="110"/>
    <n v="4"/>
    <n v="34"/>
    <n v="0"/>
    <n v="125"/>
    <n v="8.89"/>
    <x v="594"/>
    <x v="405"/>
    <n v="7.7615298087739024"/>
    <n v="12.373453318335207"/>
    <x v="368"/>
    <x v="559"/>
    <n v="0"/>
    <n v="14.060742407199099"/>
  </r>
  <r>
    <x v="3"/>
    <x v="48"/>
    <x v="5"/>
    <n v="79"/>
    <n v="93"/>
    <n v="6"/>
    <n v="38"/>
    <n v="0"/>
    <n v="110"/>
    <n v="8.89"/>
    <x v="595"/>
    <x v="468"/>
    <n v="8.8863892013498305"/>
    <n v="10.46119235095613"/>
    <x v="369"/>
    <x v="560"/>
    <n v="0"/>
    <n v="12.373453318335207"/>
  </r>
  <r>
    <x v="3"/>
    <x v="48"/>
    <x v="6"/>
    <n v="62"/>
    <n v="82"/>
    <n v="0"/>
    <n v="47"/>
    <n v="0"/>
    <n v="147"/>
    <n v="8.89"/>
    <x v="596"/>
    <x v="469"/>
    <n v="6.9741282339707533"/>
    <n v="9.2238470191226085"/>
    <x v="196"/>
    <x v="561"/>
    <n v="0"/>
    <n v="16.535433070866141"/>
  </r>
  <r>
    <x v="3"/>
    <x v="48"/>
    <x v="7"/>
    <n v="52"/>
    <n v="71"/>
    <n v="1"/>
    <n v="24"/>
    <n v="0"/>
    <n v="160"/>
    <n v="8.89"/>
    <x v="597"/>
    <x v="322"/>
    <n v="5.8492688413948253"/>
    <n v="7.9865016872890884"/>
    <x v="367"/>
    <x v="562"/>
    <n v="0"/>
    <n v="17.997750281214849"/>
  </r>
  <r>
    <x v="3"/>
    <x v="48"/>
    <x v="8"/>
    <n v="54"/>
    <n v="97"/>
    <n v="3"/>
    <n v="42"/>
    <n v="0"/>
    <n v="187"/>
    <n v="8.89"/>
    <x v="598"/>
    <x v="470"/>
    <n v="6.0742407199100112"/>
    <n v="10.911136107986501"/>
    <x v="370"/>
    <x v="563"/>
    <n v="0"/>
    <n v="21.034870641169853"/>
  </r>
  <r>
    <x v="3"/>
    <x v="48"/>
    <x v="9"/>
    <n v="39"/>
    <n v="109"/>
    <n v="0"/>
    <n v="60"/>
    <n v="0"/>
    <n v="229"/>
    <n v="8.89"/>
    <x v="599"/>
    <x v="26"/>
    <n v="4.3869516310461192"/>
    <n v="12.260967379077615"/>
    <x v="196"/>
    <x v="564"/>
    <n v="0"/>
    <n v="25.759280089988749"/>
  </r>
  <r>
    <x v="3"/>
    <x v="48"/>
    <x v="10"/>
    <n v="52"/>
    <n v="120"/>
    <n v="0"/>
    <n v="57"/>
    <n v="0"/>
    <n v="119"/>
    <n v="10.42"/>
    <x v="600"/>
    <x v="471"/>
    <n v="4.9904030710172744"/>
    <n v="11.516314779270633"/>
    <x v="196"/>
    <x v="565"/>
    <n v="0"/>
    <n v="11.420345489443378"/>
  </r>
  <r>
    <x v="3"/>
    <x v="48"/>
    <x v="11"/>
    <n v="62"/>
    <n v="97"/>
    <n v="0"/>
    <n v="25"/>
    <n v="0"/>
    <n v="19"/>
    <n v="10.42"/>
    <x v="601"/>
    <x v="472"/>
    <n v="5.9500959692898272"/>
    <n v="9.3090211132437624"/>
    <x v="196"/>
    <x v="566"/>
    <n v="0"/>
    <n v="1.8234165067178503"/>
  </r>
  <r>
    <x v="3"/>
    <x v="48"/>
    <x v="12"/>
    <n v="59"/>
    <n v="123"/>
    <n v="3"/>
    <n v="55"/>
    <n v="0"/>
    <n v="300"/>
    <n v="10.42"/>
    <x v="602"/>
    <x v="473"/>
    <n v="5.6621880998080618"/>
    <n v="11.804222648752399"/>
    <x v="371"/>
    <x v="567"/>
    <n v="0"/>
    <n v="28.790786948176585"/>
  </r>
  <r>
    <x v="3"/>
    <x v="49"/>
    <x v="0"/>
    <n v="23"/>
    <n v="37"/>
    <n v="0"/>
    <n v="6"/>
    <n v="0"/>
    <n v="28"/>
    <n v="7.76"/>
    <x v="603"/>
    <x v="474"/>
    <n v="2.963917525773196"/>
    <n v="4.768041237113402"/>
    <x v="196"/>
    <x v="568"/>
    <n v="0"/>
    <n v="3.6082474226804124"/>
  </r>
  <r>
    <x v="3"/>
    <x v="49"/>
    <x v="1"/>
    <n v="40"/>
    <n v="34"/>
    <n v="1"/>
    <n v="39"/>
    <n v="0"/>
    <n v="28"/>
    <n v="7.76"/>
    <x v="604"/>
    <x v="450"/>
    <n v="5.1546391752577323"/>
    <n v="4.3814432989690726"/>
    <x v="372"/>
    <x v="569"/>
    <n v="0"/>
    <n v="3.6082474226804124"/>
  </r>
  <r>
    <x v="3"/>
    <x v="49"/>
    <x v="2"/>
    <n v="35"/>
    <n v="46"/>
    <n v="1"/>
    <n v="34"/>
    <n v="0"/>
    <n v="26"/>
    <n v="7.76"/>
    <x v="604"/>
    <x v="450"/>
    <n v="4.5103092783505154"/>
    <n v="5.927835051546392"/>
    <x v="372"/>
    <x v="570"/>
    <n v="0"/>
    <n v="3.3505154639175259"/>
  </r>
  <r>
    <x v="3"/>
    <x v="49"/>
    <x v="3"/>
    <n v="36"/>
    <n v="43"/>
    <n v="2"/>
    <n v="12"/>
    <n v="0"/>
    <n v="23"/>
    <n v="7.76"/>
    <x v="605"/>
    <x v="379"/>
    <n v="4.6391752577319592"/>
    <n v="5.5412371134020617"/>
    <x v="373"/>
    <x v="571"/>
    <n v="0"/>
    <n v="2.963917525773196"/>
  </r>
  <r>
    <x v="3"/>
    <x v="49"/>
    <x v="4"/>
    <n v="52"/>
    <n v="47"/>
    <n v="3"/>
    <n v="67"/>
    <n v="9"/>
    <n v="65"/>
    <n v="7.76"/>
    <x v="606"/>
    <x v="376"/>
    <n v="6.7010309278350517"/>
    <n v="6.0567010309278349"/>
    <x v="374"/>
    <x v="572"/>
    <n v="1.1597938144329898"/>
    <n v="8.3762886597938149"/>
  </r>
  <r>
    <x v="3"/>
    <x v="49"/>
    <x v="5"/>
    <n v="58"/>
    <n v="56"/>
    <n v="10"/>
    <n v="72"/>
    <n v="0"/>
    <n v="60"/>
    <n v="7.76"/>
    <x v="607"/>
    <x v="387"/>
    <n v="7.4742268041237114"/>
    <n v="7.2164948453608249"/>
    <x v="375"/>
    <x v="573"/>
    <n v="0"/>
    <n v="7.731958762886598"/>
  </r>
  <r>
    <x v="3"/>
    <x v="49"/>
    <x v="6"/>
    <n v="65"/>
    <n v="57"/>
    <n v="3"/>
    <n v="63"/>
    <n v="0"/>
    <n v="110"/>
    <n v="7.76"/>
    <x v="608"/>
    <x v="475"/>
    <n v="8.3762886597938149"/>
    <n v="7.3453608247422686"/>
    <x v="374"/>
    <x v="574"/>
    <n v="0"/>
    <n v="14.175257731958764"/>
  </r>
  <r>
    <x v="3"/>
    <x v="49"/>
    <x v="7"/>
    <n v="75"/>
    <n v="68"/>
    <n v="4"/>
    <n v="57"/>
    <n v="0"/>
    <n v="114"/>
    <n v="7.76"/>
    <x v="609"/>
    <x v="359"/>
    <n v="9.6649484536082468"/>
    <n v="8.7628865979381452"/>
    <x v="376"/>
    <x v="575"/>
    <n v="0"/>
    <n v="14.690721649484537"/>
  </r>
  <r>
    <x v="3"/>
    <x v="49"/>
    <x v="8"/>
    <n v="88"/>
    <n v="69"/>
    <n v="3"/>
    <n v="60"/>
    <n v="0"/>
    <n v="98"/>
    <n v="7.76"/>
    <x v="609"/>
    <x v="359"/>
    <n v="11.340206185567011"/>
    <n v="8.891752577319588"/>
    <x v="374"/>
    <x v="576"/>
    <n v="0"/>
    <n v="12.628865979381443"/>
  </r>
  <r>
    <x v="3"/>
    <x v="49"/>
    <x v="9"/>
    <n v="74"/>
    <n v="88"/>
    <n v="3"/>
    <n v="63"/>
    <n v="0"/>
    <n v="110"/>
    <n v="7.76"/>
    <x v="610"/>
    <x v="469"/>
    <n v="9.536082474226804"/>
    <n v="11.340206185567011"/>
    <x v="374"/>
    <x v="574"/>
    <n v="0"/>
    <n v="14.175257731958764"/>
  </r>
  <r>
    <x v="3"/>
    <x v="49"/>
    <x v="10"/>
    <n v="54"/>
    <n v="93"/>
    <n v="3"/>
    <n v="12"/>
    <n v="0"/>
    <n v="112"/>
    <n v="9.57"/>
    <x v="611"/>
    <x v="417"/>
    <n v="5.6426332288401255"/>
    <n v="9.7178683385579934"/>
    <x v="318"/>
    <x v="577"/>
    <n v="0"/>
    <n v="11.703239289446186"/>
  </r>
  <r>
    <x v="3"/>
    <x v="49"/>
    <x v="11"/>
    <n v="58"/>
    <n v="88"/>
    <n v="4"/>
    <n v="25"/>
    <n v="0"/>
    <n v="115"/>
    <n v="9.57"/>
    <x v="350"/>
    <x v="388"/>
    <n v="6.0606060606060606"/>
    <n v="9.1954022988505741"/>
    <x v="317"/>
    <x v="578"/>
    <n v="0"/>
    <n v="12.016718913270637"/>
  </r>
  <r>
    <x v="3"/>
    <x v="49"/>
    <x v="12"/>
    <n v="76"/>
    <n v="123"/>
    <n v="8"/>
    <n v="45"/>
    <n v="0"/>
    <n v="271"/>
    <n v="9.57"/>
    <x v="612"/>
    <x v="476"/>
    <n v="7.9414838035527691"/>
    <n v="12.852664576802507"/>
    <x v="377"/>
    <x v="475"/>
    <n v="0"/>
    <n v="28.317659352142108"/>
  </r>
  <r>
    <x v="3"/>
    <x v="50"/>
    <x v="0"/>
    <n v="51"/>
    <n v="109"/>
    <n v="1"/>
    <n v="113"/>
    <n v="4"/>
    <n v="132"/>
    <n v="23.15"/>
    <x v="613"/>
    <x v="477"/>
    <n v="2.2030237580993521"/>
    <n v="4.7084233261339099"/>
    <x v="378"/>
    <x v="579"/>
    <n v="0.17278617710583155"/>
    <n v="5.7019438444924413"/>
  </r>
  <r>
    <x v="3"/>
    <x v="50"/>
    <x v="1"/>
    <n v="61"/>
    <n v="124"/>
    <n v="7"/>
    <n v="115"/>
    <n v="5"/>
    <n v="158"/>
    <n v="23.15"/>
    <x v="614"/>
    <x v="478"/>
    <n v="2.6349892008639308"/>
    <n v="5.356371490280778"/>
    <x v="379"/>
    <x v="580"/>
    <n v="0.21598272138228944"/>
    <n v="6.8250539956803458"/>
  </r>
  <r>
    <x v="3"/>
    <x v="50"/>
    <x v="2"/>
    <n v="105"/>
    <n v="159"/>
    <n v="7"/>
    <n v="107"/>
    <n v="4"/>
    <n v="181"/>
    <n v="23.15"/>
    <x v="615"/>
    <x v="384"/>
    <n v="4.5356371490280782"/>
    <n v="6.8682505399568035"/>
    <x v="379"/>
    <x v="581"/>
    <n v="0.17278617710583155"/>
    <n v="7.8185745140388772"/>
  </r>
  <r>
    <x v="3"/>
    <x v="50"/>
    <x v="3"/>
    <n v="91"/>
    <n v="134"/>
    <n v="6"/>
    <n v="69"/>
    <n v="5"/>
    <n v="203"/>
    <n v="23.15"/>
    <x v="616"/>
    <x v="479"/>
    <n v="3.9308855291576674"/>
    <n v="5.7883369330453567"/>
    <x v="380"/>
    <x v="582"/>
    <n v="0.21598272138228944"/>
    <n v="8.7688984881209517"/>
  </r>
  <r>
    <x v="3"/>
    <x v="50"/>
    <x v="4"/>
    <n v="149"/>
    <n v="181"/>
    <n v="2"/>
    <n v="27"/>
    <n v="8"/>
    <n v="291"/>
    <n v="23.15"/>
    <x v="617"/>
    <x v="480"/>
    <n v="6.4362850971922247"/>
    <n v="7.8185745140388772"/>
    <x v="381"/>
    <x v="583"/>
    <n v="0.3455723542116631"/>
    <n v="12.570194384449245"/>
  </r>
  <r>
    <x v="3"/>
    <x v="50"/>
    <x v="5"/>
    <n v="133"/>
    <n v="177"/>
    <n v="8"/>
    <n v="10"/>
    <n v="10"/>
    <n v="278"/>
    <n v="23.15"/>
    <x v="618"/>
    <x v="186"/>
    <n v="5.745140388768899"/>
    <n v="7.6457883369330455"/>
    <x v="382"/>
    <x v="584"/>
    <n v="0.43196544276457888"/>
    <n v="12.008639308855292"/>
  </r>
  <r>
    <x v="3"/>
    <x v="50"/>
    <x v="6"/>
    <n v="114"/>
    <n v="203"/>
    <n v="11"/>
    <n v="5"/>
    <n v="9"/>
    <n v="225"/>
    <n v="23.15"/>
    <x v="619"/>
    <x v="215"/>
    <n v="4.9244060475161993"/>
    <n v="8.7688984881209517"/>
    <x v="383"/>
    <x v="585"/>
    <n v="0.38876889848812096"/>
    <n v="9.7192224622030245"/>
  </r>
  <r>
    <x v="3"/>
    <x v="50"/>
    <x v="7"/>
    <n v="112"/>
    <n v="209"/>
    <n v="9"/>
    <n v="200"/>
    <n v="0"/>
    <n v="371"/>
    <n v="23.15"/>
    <x v="620"/>
    <x v="481"/>
    <n v="4.838012958963283"/>
    <n v="9.0280777537796979"/>
    <x v="384"/>
    <x v="586"/>
    <n v="0"/>
    <n v="16.025917926565874"/>
  </r>
  <r>
    <x v="3"/>
    <x v="50"/>
    <x v="8"/>
    <n v="162"/>
    <n v="221"/>
    <n v="12"/>
    <n v="134"/>
    <n v="7"/>
    <n v="655"/>
    <n v="23.15"/>
    <x v="621"/>
    <x v="257"/>
    <n v="6.9978401727861774"/>
    <n v="9.546436285097192"/>
    <x v="385"/>
    <x v="587"/>
    <n v="0.30237580993520519"/>
    <n v="28.293736501079916"/>
  </r>
  <r>
    <x v="3"/>
    <x v="50"/>
    <x v="9"/>
    <n v="148"/>
    <n v="293"/>
    <n v="15"/>
    <n v="18"/>
    <n v="9"/>
    <n v="769"/>
    <n v="23.15"/>
    <x v="622"/>
    <x v="482"/>
    <n v="6.3930885529157671"/>
    <n v="12.65658747300216"/>
    <x v="386"/>
    <x v="588"/>
    <n v="0.38876889848812096"/>
    <n v="33.218142548596113"/>
  </r>
  <r>
    <x v="3"/>
    <x v="50"/>
    <x v="10"/>
    <n v="165"/>
    <n v="358"/>
    <n v="20"/>
    <n v="82"/>
    <n v="4"/>
    <n v="772"/>
    <n v="28.24"/>
    <x v="623"/>
    <x v="483"/>
    <n v="5.8427762039660056"/>
    <n v="12.677053824362607"/>
    <x v="387"/>
    <x v="589"/>
    <n v="0.14164305949008499"/>
    <n v="27.337110481586404"/>
  </r>
  <r>
    <x v="3"/>
    <x v="50"/>
    <x v="11"/>
    <n v="173"/>
    <n v="348"/>
    <n v="10"/>
    <n v="245"/>
    <n v="3"/>
    <n v="875"/>
    <n v="28.24"/>
    <x v="624"/>
    <x v="484"/>
    <n v="6.1260623229461757"/>
    <n v="12.322946175637394"/>
    <x v="388"/>
    <x v="590"/>
    <n v="0.10623229461756374"/>
    <n v="30.984419263456093"/>
  </r>
  <r>
    <x v="3"/>
    <x v="50"/>
    <x v="12"/>
    <n v="190"/>
    <n v="438"/>
    <n v="23"/>
    <n v="103"/>
    <n v="3"/>
    <n v="1120"/>
    <n v="28.24"/>
    <x v="625"/>
    <x v="485"/>
    <n v="6.7280453257790374"/>
    <n v="15.509915014164307"/>
    <x v="389"/>
    <x v="591"/>
    <n v="0.10623229461756374"/>
    <n v="39.660056657223798"/>
  </r>
  <r>
    <x v="3"/>
    <x v="51"/>
    <x v="0"/>
    <n v="30"/>
    <n v="27"/>
    <n v="3"/>
    <n v="16"/>
    <n v="0"/>
    <n v="15"/>
    <n v="6.89"/>
    <x v="626"/>
    <x v="269"/>
    <n v="4.3541364296081282"/>
    <n v="3.9187227866473151"/>
    <x v="390"/>
    <x v="592"/>
    <n v="0"/>
    <n v="2.1770682148040641"/>
  </r>
  <r>
    <x v="3"/>
    <x v="51"/>
    <x v="1"/>
    <n v="27"/>
    <n v="31"/>
    <n v="0"/>
    <n v="11"/>
    <n v="0"/>
    <n v="24"/>
    <n v="6.89"/>
    <x v="627"/>
    <x v="486"/>
    <n v="3.9187227866473151"/>
    <n v="4.4992743105950659"/>
    <x v="196"/>
    <x v="593"/>
    <n v="0"/>
    <n v="3.4833091436865025"/>
  </r>
  <r>
    <x v="3"/>
    <x v="51"/>
    <x v="2"/>
    <n v="33"/>
    <n v="43"/>
    <n v="0"/>
    <n v="18"/>
    <n v="0"/>
    <n v="23"/>
    <n v="6.89"/>
    <x v="628"/>
    <x v="422"/>
    <n v="4.7895500725689404"/>
    <n v="6.2409288824383164"/>
    <x v="196"/>
    <x v="594"/>
    <n v="0"/>
    <n v="3.3381712626995648"/>
  </r>
  <r>
    <x v="3"/>
    <x v="51"/>
    <x v="3"/>
    <n v="29"/>
    <n v="48"/>
    <n v="3"/>
    <n v="48"/>
    <n v="0"/>
    <n v="23"/>
    <n v="6.89"/>
    <x v="629"/>
    <x v="423"/>
    <n v="4.2089985486211905"/>
    <n v="6.9666182873730049"/>
    <x v="390"/>
    <x v="595"/>
    <n v="0"/>
    <n v="3.3381712626995648"/>
  </r>
  <r>
    <x v="3"/>
    <x v="51"/>
    <x v="4"/>
    <n v="27"/>
    <n v="29"/>
    <n v="2"/>
    <n v="39"/>
    <n v="0"/>
    <n v="19"/>
    <n v="6.89"/>
    <x v="630"/>
    <x v="379"/>
    <n v="3.9187227866473151"/>
    <n v="4.2089985486211905"/>
    <x v="391"/>
    <x v="596"/>
    <n v="0"/>
    <n v="2.7576197387518144"/>
  </r>
  <r>
    <x v="3"/>
    <x v="51"/>
    <x v="5"/>
    <n v="17"/>
    <n v="26"/>
    <n v="1"/>
    <n v="32"/>
    <n v="0"/>
    <n v="24"/>
    <n v="6.89"/>
    <x v="631"/>
    <x v="487"/>
    <n v="2.467343976777939"/>
    <n v="3.7735849056603774"/>
    <x v="392"/>
    <x v="597"/>
    <n v="0"/>
    <n v="3.4833091436865025"/>
  </r>
  <r>
    <x v="3"/>
    <x v="51"/>
    <x v="6"/>
    <n v="12"/>
    <n v="22"/>
    <n v="3"/>
    <n v="18"/>
    <n v="0"/>
    <n v="32"/>
    <n v="6.89"/>
    <x v="632"/>
    <x v="431"/>
    <n v="1.7416545718432512"/>
    <n v="3.1930333817126271"/>
    <x v="390"/>
    <x v="594"/>
    <n v="0"/>
    <n v="4.6444121915820027"/>
  </r>
  <r>
    <x v="3"/>
    <x v="51"/>
    <x v="7"/>
    <n v="30"/>
    <n v="47"/>
    <n v="6"/>
    <n v="42"/>
    <n v="0"/>
    <n v="54"/>
    <n v="6.89"/>
    <x v="633"/>
    <x v="488"/>
    <n v="4.3541364296081282"/>
    <n v="6.8214804063860672"/>
    <x v="393"/>
    <x v="598"/>
    <n v="0"/>
    <n v="7.8374455732946302"/>
  </r>
  <r>
    <x v="3"/>
    <x v="51"/>
    <x v="8"/>
    <n v="31"/>
    <n v="48"/>
    <n v="6"/>
    <n v="76"/>
    <n v="0"/>
    <n v="73"/>
    <n v="6.89"/>
    <x v="634"/>
    <x v="489"/>
    <n v="4.4992743105950659"/>
    <n v="6.9666182873730049"/>
    <x v="393"/>
    <x v="599"/>
    <n v="0"/>
    <n v="10.595065312046444"/>
  </r>
  <r>
    <x v="3"/>
    <x v="51"/>
    <x v="9"/>
    <n v="24"/>
    <n v="51"/>
    <n v="0"/>
    <n v="75"/>
    <n v="0"/>
    <n v="51"/>
    <n v="6.89"/>
    <x v="635"/>
    <x v="490"/>
    <n v="3.4833091436865025"/>
    <n v="7.4020319303338171"/>
    <x v="196"/>
    <x v="600"/>
    <n v="0"/>
    <n v="7.4020319303338171"/>
  </r>
  <r>
    <x v="3"/>
    <x v="51"/>
    <x v="10"/>
    <n v="28"/>
    <n v="83"/>
    <n v="4"/>
    <n v="95"/>
    <n v="0"/>
    <n v="140"/>
    <n v="7.72"/>
    <x v="636"/>
    <x v="19"/>
    <n v="3.6269430051813472"/>
    <n v="10.751295336787566"/>
    <x v="394"/>
    <x v="601"/>
    <n v="0"/>
    <n v="18.134715025906736"/>
  </r>
  <r>
    <x v="3"/>
    <x v="51"/>
    <x v="11"/>
    <n v="34"/>
    <n v="89"/>
    <n v="3"/>
    <n v="83"/>
    <n v="0"/>
    <n v="131"/>
    <n v="7.72"/>
    <x v="637"/>
    <x v="491"/>
    <n v="4.4041450777202078"/>
    <n v="11.528497409326425"/>
    <x v="395"/>
    <x v="602"/>
    <n v="0"/>
    <n v="16.968911917098445"/>
  </r>
  <r>
    <x v="3"/>
    <x v="51"/>
    <x v="12"/>
    <n v="44"/>
    <n v="90"/>
    <n v="3"/>
    <n v="84"/>
    <n v="0"/>
    <n v="178"/>
    <n v="7.72"/>
    <x v="638"/>
    <x v="346"/>
    <n v="5.6994818652849739"/>
    <n v="11.658031088082902"/>
    <x v="395"/>
    <x v="603"/>
    <n v="0"/>
    <n v="23.05699481865285"/>
  </r>
  <r>
    <x v="3"/>
    <x v="52"/>
    <x v="0"/>
    <n v="47"/>
    <n v="64"/>
    <n v="0"/>
    <n v="28"/>
    <n v="0"/>
    <n v="0"/>
    <n v="10.52"/>
    <x v="639"/>
    <x v="492"/>
    <n v="4.4676806083650193"/>
    <n v="6.0836501901140689"/>
    <x v="196"/>
    <x v="604"/>
    <n v="0"/>
    <n v="0"/>
  </r>
  <r>
    <x v="3"/>
    <x v="52"/>
    <x v="1"/>
    <n v="57"/>
    <n v="57"/>
    <n v="6"/>
    <n v="28"/>
    <n v="0"/>
    <n v="71"/>
    <n v="10.52"/>
    <x v="640"/>
    <x v="205"/>
    <n v="5.418250950570342"/>
    <n v="5.418250950570342"/>
    <x v="396"/>
    <x v="604"/>
    <n v="0"/>
    <n v="6.749049429657795"/>
  </r>
  <r>
    <x v="3"/>
    <x v="52"/>
    <x v="2"/>
    <n v="38"/>
    <n v="76"/>
    <n v="4"/>
    <n v="15"/>
    <n v="0"/>
    <n v="74"/>
    <n v="10.52"/>
    <x v="641"/>
    <x v="493"/>
    <n v="3.6121673003802282"/>
    <n v="7.2243346007604563"/>
    <x v="397"/>
    <x v="605"/>
    <n v="0"/>
    <n v="7.0342205323193916"/>
  </r>
  <r>
    <x v="3"/>
    <x v="52"/>
    <x v="3"/>
    <n v="49"/>
    <n v="81"/>
    <n v="0"/>
    <n v="12"/>
    <n v="0"/>
    <n v="92"/>
    <n v="10.52"/>
    <x v="642"/>
    <x v="489"/>
    <n v="4.6577946768060841"/>
    <n v="7.6996197718631185"/>
    <x v="196"/>
    <x v="606"/>
    <n v="0"/>
    <n v="8.7452471482889731"/>
  </r>
  <r>
    <x v="3"/>
    <x v="52"/>
    <x v="4"/>
    <n v="38"/>
    <n v="73"/>
    <n v="2"/>
    <n v="68"/>
    <n v="0"/>
    <n v="81"/>
    <n v="10.52"/>
    <x v="643"/>
    <x v="494"/>
    <n v="3.6121673003802282"/>
    <n v="6.9391634980988597"/>
    <x v="398"/>
    <x v="607"/>
    <n v="0"/>
    <n v="7.6996197718631185"/>
  </r>
  <r>
    <x v="3"/>
    <x v="52"/>
    <x v="5"/>
    <n v="54"/>
    <n v="79"/>
    <n v="3"/>
    <n v="65"/>
    <n v="0"/>
    <n v="133"/>
    <n v="10.52"/>
    <x v="644"/>
    <x v="210"/>
    <n v="5.1330798479087454"/>
    <n v="7.5095057034220538"/>
    <x v="399"/>
    <x v="608"/>
    <n v="0"/>
    <n v="12.642585551330798"/>
  </r>
  <r>
    <x v="3"/>
    <x v="52"/>
    <x v="6"/>
    <n v="53"/>
    <n v="43"/>
    <n v="0"/>
    <n v="24"/>
    <n v="0"/>
    <n v="104"/>
    <n v="10.52"/>
    <x v="645"/>
    <x v="397"/>
    <n v="5.0380228136882135"/>
    <n v="4.0874524714828899"/>
    <x v="196"/>
    <x v="609"/>
    <n v="0"/>
    <n v="9.8859315589353614"/>
  </r>
  <r>
    <x v="3"/>
    <x v="52"/>
    <x v="7"/>
    <n v="46"/>
    <n v="94"/>
    <n v="4"/>
    <n v="27"/>
    <n v="0"/>
    <n v="139"/>
    <n v="10.52"/>
    <x v="646"/>
    <x v="495"/>
    <n v="4.3726235741444865"/>
    <n v="8.9353612167300387"/>
    <x v="397"/>
    <x v="610"/>
    <n v="0"/>
    <n v="13.212927756653993"/>
  </r>
  <r>
    <x v="3"/>
    <x v="52"/>
    <x v="8"/>
    <n v="71"/>
    <n v="0"/>
    <n v="4"/>
    <n v="52"/>
    <n v="0"/>
    <n v="149"/>
    <n v="10.52"/>
    <x v="647"/>
    <x v="208"/>
    <n v="6.749049429657795"/>
    <n v="0"/>
    <x v="397"/>
    <x v="611"/>
    <n v="0"/>
    <n v="14.163498098859316"/>
  </r>
  <r>
    <x v="3"/>
    <x v="52"/>
    <x v="9"/>
    <n v="75"/>
    <n v="127"/>
    <n v="2"/>
    <n v="85"/>
    <n v="0"/>
    <n v="101"/>
    <n v="10.52"/>
    <x v="648"/>
    <x v="496"/>
    <n v="7.1292775665399244"/>
    <n v="12.072243346007605"/>
    <x v="398"/>
    <x v="612"/>
    <n v="0"/>
    <n v="9.6007604562737647"/>
  </r>
  <r>
    <x v="3"/>
    <x v="52"/>
    <x v="10"/>
    <n v="49"/>
    <n v="118"/>
    <n v="8"/>
    <n v="78"/>
    <n v="0"/>
    <n v="99"/>
    <n v="11.51"/>
    <x v="649"/>
    <x v="497"/>
    <n v="4.2571676802780196"/>
    <n v="10.251954821894005"/>
    <x v="400"/>
    <x v="613"/>
    <n v="0"/>
    <n v="8.6012163336229364"/>
  </r>
  <r>
    <x v="3"/>
    <x v="52"/>
    <x v="11"/>
    <n v="78"/>
    <n v="153"/>
    <n v="5"/>
    <n v="134"/>
    <n v="0"/>
    <n v="269"/>
    <n v="11.51"/>
    <x v="650"/>
    <x v="498"/>
    <n v="6.7767158992180709"/>
    <n v="13.292788879235447"/>
    <x v="401"/>
    <x v="614"/>
    <n v="0"/>
    <n v="23.370981754995658"/>
  </r>
  <r>
    <x v="3"/>
    <x v="52"/>
    <x v="12"/>
    <n v="60"/>
    <n v="179"/>
    <n v="5"/>
    <n v="53"/>
    <n v="0"/>
    <n v="311"/>
    <n v="11.51"/>
    <x v="651"/>
    <x v="3"/>
    <n v="5.2128583840139013"/>
    <n v="15.551694178974804"/>
    <x v="401"/>
    <x v="615"/>
    <n v="0"/>
    <n v="27.019982623805387"/>
  </r>
  <r>
    <x v="3"/>
    <x v="53"/>
    <x v="0"/>
    <n v="53"/>
    <n v="80"/>
    <n v="1"/>
    <n v="43"/>
    <n v="0"/>
    <n v="99"/>
    <n v="16.649999999999999"/>
    <x v="652"/>
    <x v="208"/>
    <n v="3.1831831831831834"/>
    <n v="4.8048048048048049"/>
    <x v="402"/>
    <x v="616"/>
    <n v="0"/>
    <n v="5.9459459459459465"/>
  </r>
  <r>
    <x v="3"/>
    <x v="53"/>
    <x v="1"/>
    <n v="67"/>
    <n v="109"/>
    <n v="9"/>
    <n v="53"/>
    <n v="0"/>
    <n v="146"/>
    <n v="16.649999999999999"/>
    <x v="653"/>
    <x v="499"/>
    <n v="4.0240240240240244"/>
    <n v="6.5465465465465469"/>
    <x v="403"/>
    <x v="617"/>
    <n v="0"/>
    <n v="8.7687687687687692"/>
  </r>
  <r>
    <x v="3"/>
    <x v="53"/>
    <x v="2"/>
    <n v="64"/>
    <n v="90"/>
    <n v="3"/>
    <n v="56"/>
    <n v="0"/>
    <n v="146"/>
    <n v="16.649999999999999"/>
    <x v="654"/>
    <x v="170"/>
    <n v="3.8438438438438443"/>
    <n v="5.4054054054054061"/>
    <x v="404"/>
    <x v="618"/>
    <n v="0"/>
    <n v="8.7687687687687692"/>
  </r>
  <r>
    <x v="3"/>
    <x v="53"/>
    <x v="3"/>
    <n v="87"/>
    <n v="101"/>
    <n v="5"/>
    <n v="60"/>
    <n v="0"/>
    <n v="167"/>
    <n v="16.649999999999999"/>
    <x v="655"/>
    <x v="500"/>
    <n v="5.225225225225226"/>
    <n v="6.0660660660660666"/>
    <x v="332"/>
    <x v="619"/>
    <n v="0"/>
    <n v="10.03003003003003"/>
  </r>
  <r>
    <x v="3"/>
    <x v="53"/>
    <x v="4"/>
    <n v="77"/>
    <n v="106"/>
    <n v="3"/>
    <n v="2"/>
    <n v="0"/>
    <n v="145"/>
    <n v="16.649999999999999"/>
    <x v="303"/>
    <x v="501"/>
    <n v="4.6246246246246248"/>
    <n v="6.3663663663663668"/>
    <x v="404"/>
    <x v="620"/>
    <n v="0"/>
    <n v="8.7087087087087092"/>
  </r>
  <r>
    <x v="3"/>
    <x v="53"/>
    <x v="5"/>
    <n v="56"/>
    <n v="105"/>
    <n v="7"/>
    <n v="7"/>
    <n v="0"/>
    <n v="155"/>
    <n v="16.649999999999999"/>
    <x v="656"/>
    <x v="502"/>
    <n v="3.3633633633633635"/>
    <n v="6.3063063063063067"/>
    <x v="405"/>
    <x v="621"/>
    <n v="0"/>
    <n v="9.3093093093093096"/>
  </r>
  <r>
    <x v="3"/>
    <x v="53"/>
    <x v="6"/>
    <n v="70"/>
    <n v="75"/>
    <n v="8"/>
    <n v="20"/>
    <n v="0"/>
    <n v="155"/>
    <n v="16.649999999999999"/>
    <x v="657"/>
    <x v="503"/>
    <n v="4.2042042042042045"/>
    <n v="4.5045045045045047"/>
    <x v="406"/>
    <x v="622"/>
    <n v="0"/>
    <n v="9.3093093093093096"/>
  </r>
  <r>
    <x v="3"/>
    <x v="53"/>
    <x v="7"/>
    <n v="56"/>
    <n v="125"/>
    <n v="6"/>
    <n v="34"/>
    <n v="0"/>
    <n v="294"/>
    <n v="16.649999999999999"/>
    <x v="658"/>
    <x v="332"/>
    <n v="3.3633633633633635"/>
    <n v="7.5075075075075084"/>
    <x v="407"/>
    <x v="623"/>
    <n v="0"/>
    <n v="17.657657657657658"/>
  </r>
  <r>
    <x v="3"/>
    <x v="53"/>
    <x v="8"/>
    <n v="89"/>
    <n v="169"/>
    <n v="11"/>
    <n v="38"/>
    <n v="0"/>
    <n v="246"/>
    <n v="16.649999999999999"/>
    <x v="659"/>
    <x v="504"/>
    <n v="5.3453453453453461"/>
    <n v="10.150150150150152"/>
    <x v="408"/>
    <x v="624"/>
    <n v="0"/>
    <n v="14.774774774774777"/>
  </r>
  <r>
    <x v="3"/>
    <x v="53"/>
    <x v="9"/>
    <n v="80"/>
    <n v="169"/>
    <n v="13"/>
    <n v="30"/>
    <n v="0"/>
    <n v="294"/>
    <n v="16.649999999999999"/>
    <x v="660"/>
    <x v="314"/>
    <n v="4.8048048048048049"/>
    <n v="10.150150150150152"/>
    <x v="409"/>
    <x v="625"/>
    <n v="0"/>
    <n v="17.657657657657658"/>
  </r>
  <r>
    <x v="3"/>
    <x v="53"/>
    <x v="10"/>
    <n v="96"/>
    <n v="231"/>
    <n v="12"/>
    <n v="34"/>
    <n v="0"/>
    <n v="346"/>
    <n v="19.239999999999998"/>
    <x v="661"/>
    <x v="505"/>
    <n v="4.9896049896049899"/>
    <n v="12.006237006237008"/>
    <x v="410"/>
    <x v="626"/>
    <n v="0"/>
    <n v="17.983367983367984"/>
  </r>
  <r>
    <x v="3"/>
    <x v="53"/>
    <x v="11"/>
    <n v="97"/>
    <n v="220"/>
    <n v="11"/>
    <n v="39"/>
    <n v="0"/>
    <n v="124"/>
    <n v="19.239999999999998"/>
    <x v="662"/>
    <x v="506"/>
    <n v="5.0415800415800422"/>
    <n v="11.434511434511435"/>
    <x v="411"/>
    <x v="627"/>
    <n v="0"/>
    <n v="6.4449064449064455"/>
  </r>
  <r>
    <x v="3"/>
    <x v="53"/>
    <x v="12"/>
    <n v="99"/>
    <n v="205"/>
    <n v="15"/>
    <n v="34"/>
    <n v="0"/>
    <n v="300"/>
    <n v="19.239999999999998"/>
    <x v="663"/>
    <x v="334"/>
    <n v="5.1455301455301461"/>
    <n v="10.654885654885655"/>
    <x v="412"/>
    <x v="626"/>
    <n v="0"/>
    <n v="15.592515592515594"/>
  </r>
  <r>
    <x v="3"/>
    <x v="54"/>
    <x v="0"/>
    <n v="41"/>
    <n v="48"/>
    <n v="2"/>
    <n v="9"/>
    <n v="0"/>
    <n v="21"/>
    <n v="11.5"/>
    <x v="664"/>
    <x v="507"/>
    <n v="3.5652173913043477"/>
    <n v="4.1739130434782608"/>
    <x v="413"/>
    <x v="628"/>
    <n v="0"/>
    <n v="1.826086956521739"/>
  </r>
  <r>
    <x v="3"/>
    <x v="54"/>
    <x v="1"/>
    <n v="41"/>
    <n v="39"/>
    <n v="1"/>
    <n v="5"/>
    <n v="0"/>
    <n v="24"/>
    <n v="11.5"/>
    <x v="665"/>
    <x v="508"/>
    <n v="3.5652173913043477"/>
    <n v="3.3913043478260869"/>
    <x v="414"/>
    <x v="629"/>
    <n v="0"/>
    <n v="2.0869565217391304"/>
  </r>
  <r>
    <x v="3"/>
    <x v="54"/>
    <x v="2"/>
    <n v="32"/>
    <n v="33"/>
    <n v="2"/>
    <n v="14"/>
    <n v="0"/>
    <n v="23"/>
    <n v="11.5"/>
    <x v="666"/>
    <x v="509"/>
    <n v="2.7826086956521738"/>
    <n v="2.8695652173913042"/>
    <x v="413"/>
    <x v="630"/>
    <n v="0"/>
    <n v="2"/>
  </r>
  <r>
    <x v="3"/>
    <x v="54"/>
    <x v="3"/>
    <n v="45"/>
    <n v="51"/>
    <n v="1"/>
    <n v="31"/>
    <n v="0"/>
    <n v="53"/>
    <n v="11.5"/>
    <x v="667"/>
    <x v="510"/>
    <n v="3.9130434782608696"/>
    <n v="4.4347826086956523"/>
    <x v="414"/>
    <x v="631"/>
    <n v="0"/>
    <n v="4.6086956521739131"/>
  </r>
  <r>
    <x v="3"/>
    <x v="54"/>
    <x v="4"/>
    <n v="42"/>
    <n v="61"/>
    <n v="10"/>
    <n v="20"/>
    <n v="0"/>
    <n v="16"/>
    <n v="11.5"/>
    <x v="668"/>
    <x v="421"/>
    <n v="3.652173913043478"/>
    <n v="5.3043478260869561"/>
    <x v="415"/>
    <x v="632"/>
    <n v="0"/>
    <n v="1.3913043478260869"/>
  </r>
  <r>
    <x v="3"/>
    <x v="54"/>
    <x v="5"/>
    <n v="23"/>
    <n v="38"/>
    <n v="3"/>
    <n v="20"/>
    <n v="0"/>
    <n v="47"/>
    <n v="11.5"/>
    <x v="669"/>
    <x v="411"/>
    <n v="2"/>
    <n v="3.3043478260869565"/>
    <x v="416"/>
    <x v="632"/>
    <n v="0"/>
    <n v="4.0869565217391308"/>
  </r>
  <r>
    <x v="3"/>
    <x v="54"/>
    <x v="6"/>
    <n v="57"/>
    <n v="76"/>
    <n v="0"/>
    <n v="9"/>
    <n v="0"/>
    <n v="92"/>
    <n v="11.5"/>
    <x v="670"/>
    <x v="489"/>
    <n v="4.9565217391304346"/>
    <n v="6.6086956521739131"/>
    <x v="196"/>
    <x v="628"/>
    <n v="0"/>
    <n v="8"/>
  </r>
  <r>
    <x v="3"/>
    <x v="54"/>
    <x v="7"/>
    <n v="60"/>
    <n v="60"/>
    <n v="2"/>
    <n v="8"/>
    <n v="0"/>
    <n v="84"/>
    <n v="11.5"/>
    <x v="671"/>
    <x v="511"/>
    <n v="5.2173913043478262"/>
    <n v="5.2173913043478262"/>
    <x v="413"/>
    <x v="633"/>
    <n v="0"/>
    <n v="7.3043478260869561"/>
  </r>
  <r>
    <x v="3"/>
    <x v="54"/>
    <x v="8"/>
    <n v="58"/>
    <n v="87"/>
    <n v="2"/>
    <n v="8"/>
    <n v="0"/>
    <n v="62"/>
    <n v="11.5"/>
    <x v="672"/>
    <x v="206"/>
    <n v="5.0434782608695654"/>
    <n v="7.5652173913043477"/>
    <x v="413"/>
    <x v="633"/>
    <n v="0"/>
    <n v="5.3913043478260869"/>
  </r>
  <r>
    <x v="3"/>
    <x v="54"/>
    <x v="9"/>
    <n v="55"/>
    <n v="107"/>
    <n v="16"/>
    <n v="25"/>
    <n v="0"/>
    <n v="100"/>
    <n v="11.5"/>
    <x v="673"/>
    <x v="512"/>
    <n v="4.7826086956521738"/>
    <n v="9.304347826086957"/>
    <x v="417"/>
    <x v="634"/>
    <n v="0"/>
    <n v="8.695652173913043"/>
  </r>
  <r>
    <x v="3"/>
    <x v="54"/>
    <x v="10"/>
    <n v="61"/>
    <n v="135"/>
    <n v="1"/>
    <n v="27"/>
    <n v="0"/>
    <n v="121"/>
    <n v="13.28"/>
    <x v="674"/>
    <x v="513"/>
    <n v="4.5933734939759034"/>
    <n v="10.16566265060241"/>
    <x v="418"/>
    <x v="635"/>
    <n v="0"/>
    <n v="9.1114457831325311"/>
  </r>
  <r>
    <x v="3"/>
    <x v="54"/>
    <x v="11"/>
    <n v="64"/>
    <n v="142"/>
    <n v="1"/>
    <n v="43"/>
    <n v="0"/>
    <n v="137"/>
    <n v="13.28"/>
    <x v="675"/>
    <x v="447"/>
    <n v="4.8192771084337354"/>
    <n v="10.69277108433735"/>
    <x v="418"/>
    <x v="636"/>
    <n v="0"/>
    <n v="10.316265060240964"/>
  </r>
  <r>
    <x v="3"/>
    <x v="54"/>
    <x v="12"/>
    <n v="77"/>
    <n v="201"/>
    <n v="7"/>
    <n v="34"/>
    <n v="0"/>
    <n v="140"/>
    <n v="13.28"/>
    <x v="676"/>
    <x v="514"/>
    <n v="5.7981927710843379"/>
    <n v="15.1355421686747"/>
    <x v="419"/>
    <x v="637"/>
    <n v="0"/>
    <n v="10.542168674698795"/>
  </r>
  <r>
    <x v="4"/>
    <x v="55"/>
    <x v="0"/>
    <n v="16"/>
    <n v="4"/>
    <n v="33"/>
    <n v="13"/>
    <n v="2"/>
    <n v="19"/>
    <n v="20.13"/>
    <x v="677"/>
    <x v="431"/>
    <n v="0.79483358171882768"/>
    <n v="0.19870839542970692"/>
    <x v="420"/>
    <x v="638"/>
    <n v="9.9354197714853459E-2"/>
    <n v="0.94386487829110788"/>
  </r>
  <r>
    <x v="4"/>
    <x v="55"/>
    <x v="1"/>
    <n v="12"/>
    <n v="3"/>
    <n v="33"/>
    <n v="4"/>
    <n v="0"/>
    <n v="6"/>
    <n v="20.13"/>
    <x v="678"/>
    <x v="515"/>
    <n v="0.5961251862891207"/>
    <n v="0.14903129657228018"/>
    <x v="420"/>
    <x v="639"/>
    <n v="0"/>
    <n v="0.29806259314456035"/>
  </r>
  <r>
    <x v="4"/>
    <x v="55"/>
    <x v="2"/>
    <n v="18"/>
    <n v="6"/>
    <n v="25"/>
    <n v="6"/>
    <n v="0"/>
    <n v="19"/>
    <n v="20.13"/>
    <x v="679"/>
    <x v="516"/>
    <n v="0.89418777943368111"/>
    <n v="0.29806259314456035"/>
    <x v="421"/>
    <x v="640"/>
    <n v="0"/>
    <n v="0.94386487829110788"/>
  </r>
  <r>
    <x v="4"/>
    <x v="55"/>
    <x v="3"/>
    <n v="18"/>
    <n v="27"/>
    <n v="40"/>
    <n v="0"/>
    <n v="0"/>
    <n v="33"/>
    <n v="20.13"/>
    <x v="680"/>
    <x v="517"/>
    <n v="0.89418777943368111"/>
    <n v="1.3412816691505216"/>
    <x v="422"/>
    <x v="293"/>
    <n v="0"/>
    <n v="1.639344262295082"/>
  </r>
  <r>
    <x v="4"/>
    <x v="55"/>
    <x v="4"/>
    <n v="17"/>
    <n v="23"/>
    <n v="29"/>
    <n v="0"/>
    <n v="0"/>
    <n v="9"/>
    <n v="20.13"/>
    <x v="681"/>
    <x v="518"/>
    <n v="0.84451068057625434"/>
    <n v="1.1425732737208147"/>
    <x v="423"/>
    <x v="293"/>
    <n v="0"/>
    <n v="0.44709388971684055"/>
  </r>
  <r>
    <x v="4"/>
    <x v="55"/>
    <x v="5"/>
    <n v="18"/>
    <n v="41"/>
    <n v="23"/>
    <n v="5"/>
    <n v="0"/>
    <n v="35"/>
    <n v="20.13"/>
    <x v="352"/>
    <x v="519"/>
    <n v="0.89418777943368111"/>
    <n v="2.0367610531544957"/>
    <x v="424"/>
    <x v="641"/>
    <n v="0"/>
    <n v="1.7386984600099356"/>
  </r>
  <r>
    <x v="4"/>
    <x v="55"/>
    <x v="6"/>
    <n v="30"/>
    <n v="28"/>
    <n v="36"/>
    <n v="25"/>
    <n v="0"/>
    <n v="30"/>
    <n v="20.13"/>
    <x v="682"/>
    <x v="421"/>
    <n v="1.4903129657228018"/>
    <n v="1.3909587680079485"/>
    <x v="425"/>
    <x v="642"/>
    <n v="0"/>
    <n v="1.4903129657228018"/>
  </r>
  <r>
    <x v="4"/>
    <x v="55"/>
    <x v="7"/>
    <n v="30"/>
    <n v="38"/>
    <n v="32"/>
    <n v="13"/>
    <n v="0"/>
    <n v="65"/>
    <n v="20.13"/>
    <x v="683"/>
    <x v="424"/>
    <n v="1.4903129657228018"/>
    <n v="1.8877297565822158"/>
    <x v="426"/>
    <x v="638"/>
    <n v="0"/>
    <n v="3.2290114257327374"/>
  </r>
  <r>
    <x v="4"/>
    <x v="55"/>
    <x v="8"/>
    <n v="19"/>
    <n v="53"/>
    <n v="37"/>
    <n v="16"/>
    <n v="0"/>
    <n v="46"/>
    <n v="20.13"/>
    <x v="684"/>
    <x v="452"/>
    <n v="0.94386487829110788"/>
    <n v="2.6328862394436165"/>
    <x v="427"/>
    <x v="643"/>
    <n v="0"/>
    <n v="2.2851465474416295"/>
  </r>
  <r>
    <x v="4"/>
    <x v="55"/>
    <x v="9"/>
    <n v="12"/>
    <n v="55"/>
    <n v="24"/>
    <n v="3"/>
    <n v="0"/>
    <n v="97"/>
    <n v="20.13"/>
    <x v="685"/>
    <x v="344"/>
    <n v="0.5961251862891207"/>
    <n v="2.7322404371584699"/>
    <x v="428"/>
    <x v="644"/>
    <n v="0"/>
    <n v="4.8186785891703927"/>
  </r>
  <r>
    <x v="4"/>
    <x v="55"/>
    <x v="10"/>
    <n v="18"/>
    <n v="60"/>
    <n v="30"/>
    <n v="32"/>
    <n v="0"/>
    <n v="152"/>
    <n v="25.4"/>
    <x v="686"/>
    <x v="520"/>
    <n v="0.70866141732283472"/>
    <n v="2.3622047244094491"/>
    <x v="429"/>
    <x v="645"/>
    <n v="0"/>
    <n v="5.984251968503937"/>
  </r>
  <r>
    <x v="4"/>
    <x v="55"/>
    <x v="11"/>
    <n v="22"/>
    <n v="58"/>
    <n v="27"/>
    <n v="2"/>
    <n v="0"/>
    <n v="110"/>
    <n v="25.4"/>
    <x v="687"/>
    <x v="205"/>
    <n v="0.86614173228346458"/>
    <n v="2.2834645669291338"/>
    <x v="430"/>
    <x v="646"/>
    <n v="0"/>
    <n v="4.3307086614173231"/>
  </r>
  <r>
    <x v="4"/>
    <x v="55"/>
    <x v="12"/>
    <n v="19"/>
    <n v="52"/>
    <n v="28"/>
    <n v="37"/>
    <n v="0"/>
    <n v="141"/>
    <n v="25.4"/>
    <x v="688"/>
    <x v="521"/>
    <n v="0.74803149606299213"/>
    <n v="2.0472440944881889"/>
    <x v="431"/>
    <x v="647"/>
    <n v="0"/>
    <n v="5.5511811023622046"/>
  </r>
  <r>
    <x v="4"/>
    <x v="56"/>
    <x v="0"/>
    <n v="44"/>
    <n v="35"/>
    <n v="37"/>
    <n v="3"/>
    <n v="1"/>
    <n v="47"/>
    <n v="1.26"/>
    <x v="689"/>
    <x v="522"/>
    <n v="34.920634920634917"/>
    <n v="27.777777777777779"/>
    <x v="432"/>
    <x v="648"/>
    <n v="0.79365079365079361"/>
    <n v="37.301587301587304"/>
  </r>
  <r>
    <x v="4"/>
    <x v="56"/>
    <x v="1"/>
    <n v="41"/>
    <n v="37"/>
    <n v="48"/>
    <n v="12"/>
    <n v="0"/>
    <n v="94"/>
    <n v="1.26"/>
    <x v="690"/>
    <x v="523"/>
    <n v="32.539682539682538"/>
    <n v="29.365079365079364"/>
    <x v="433"/>
    <x v="649"/>
    <n v="0"/>
    <n v="74.603174603174608"/>
  </r>
  <r>
    <x v="4"/>
    <x v="56"/>
    <x v="2"/>
    <n v="39"/>
    <n v="18"/>
    <n v="36"/>
    <n v="49"/>
    <n v="0"/>
    <n v="110"/>
    <n v="1.26"/>
    <x v="691"/>
    <x v="524"/>
    <n v="30.952380952380953"/>
    <n v="14.285714285714286"/>
    <x v="434"/>
    <x v="650"/>
    <n v="0"/>
    <n v="87.301587301587304"/>
  </r>
  <r>
    <x v="4"/>
    <x v="56"/>
    <x v="3"/>
    <n v="29"/>
    <n v="56"/>
    <n v="45"/>
    <n v="15"/>
    <n v="0"/>
    <n v="93"/>
    <n v="1.26"/>
    <x v="692"/>
    <x v="525"/>
    <n v="23.015873015873016"/>
    <n v="44.444444444444443"/>
    <x v="435"/>
    <x v="651"/>
    <n v="0"/>
    <n v="73.80952380952381"/>
  </r>
  <r>
    <x v="4"/>
    <x v="56"/>
    <x v="4"/>
    <n v="24"/>
    <n v="38"/>
    <n v="51"/>
    <n v="13"/>
    <n v="0"/>
    <n v="43"/>
    <n v="1.26"/>
    <x v="693"/>
    <x v="526"/>
    <n v="19.047619047619047"/>
    <n v="30.158730158730158"/>
    <x v="436"/>
    <x v="652"/>
    <n v="0"/>
    <n v="34.126984126984127"/>
  </r>
  <r>
    <x v="4"/>
    <x v="56"/>
    <x v="5"/>
    <n v="22"/>
    <n v="38"/>
    <n v="51"/>
    <n v="11"/>
    <n v="0"/>
    <n v="37"/>
    <n v="1.26"/>
    <x v="694"/>
    <x v="527"/>
    <n v="17.460317460317459"/>
    <n v="30.158730158730158"/>
    <x v="436"/>
    <x v="653"/>
    <n v="0"/>
    <n v="29.365079365079364"/>
  </r>
  <r>
    <x v="4"/>
    <x v="56"/>
    <x v="6"/>
    <n v="25"/>
    <n v="71"/>
    <n v="61"/>
    <n v="20"/>
    <n v="0"/>
    <n v="37"/>
    <n v="1.26"/>
    <x v="695"/>
    <x v="511"/>
    <n v="19.841269841269842"/>
    <n v="56.349206349206348"/>
    <x v="437"/>
    <x v="654"/>
    <n v="0"/>
    <n v="29.365079365079364"/>
  </r>
  <r>
    <x v="4"/>
    <x v="56"/>
    <x v="7"/>
    <n v="34"/>
    <n v="83"/>
    <n v="45"/>
    <n v="14"/>
    <n v="0"/>
    <n v="12"/>
    <n v="1.26"/>
    <x v="696"/>
    <x v="528"/>
    <n v="26.984126984126984"/>
    <n v="65.873015873015873"/>
    <x v="435"/>
    <x v="655"/>
    <n v="0"/>
    <n v="9.5238095238095237"/>
  </r>
  <r>
    <x v="4"/>
    <x v="56"/>
    <x v="8"/>
    <n v="31"/>
    <n v="117"/>
    <n v="49"/>
    <n v="6"/>
    <n v="0"/>
    <n v="41"/>
    <n v="1.26"/>
    <x v="697"/>
    <x v="389"/>
    <n v="24.603174603174605"/>
    <n v="92.857142857142861"/>
    <x v="438"/>
    <x v="656"/>
    <n v="0"/>
    <n v="32.539682539682538"/>
  </r>
  <r>
    <x v="4"/>
    <x v="56"/>
    <x v="9"/>
    <n v="25"/>
    <n v="130"/>
    <n v="32"/>
    <n v="0"/>
    <n v="0"/>
    <n v="46"/>
    <n v="1.26"/>
    <x v="698"/>
    <x v="309"/>
    <n v="19.841269841269842"/>
    <n v="103.17460317460318"/>
    <x v="439"/>
    <x v="293"/>
    <n v="0"/>
    <n v="36.507936507936506"/>
  </r>
  <r>
    <x v="4"/>
    <x v="56"/>
    <x v="10"/>
    <n v="37"/>
    <n v="179"/>
    <n v="69"/>
    <n v="8"/>
    <n v="0"/>
    <n v="57"/>
    <n v="1.26"/>
    <x v="699"/>
    <x v="19"/>
    <n v="29.365079365079364"/>
    <n v="142.06349206349205"/>
    <x v="440"/>
    <x v="657"/>
    <n v="0"/>
    <n v="45.238095238095241"/>
  </r>
  <r>
    <x v="4"/>
    <x v="56"/>
    <x v="11"/>
    <n v="22"/>
    <n v="198"/>
    <n v="67"/>
    <n v="0"/>
    <n v="16"/>
    <n v="156"/>
    <n v="1.26"/>
    <x v="700"/>
    <x v="514"/>
    <n v="17.460317460317459"/>
    <n v="157.14285714285714"/>
    <x v="441"/>
    <x v="293"/>
    <n v="12.698412698412698"/>
    <n v="123.80952380952381"/>
  </r>
  <r>
    <x v="4"/>
    <x v="56"/>
    <x v="12"/>
    <n v="25"/>
    <n v="226"/>
    <n v="65"/>
    <n v="5"/>
    <n v="14"/>
    <n v="196"/>
    <n v="1.26"/>
    <x v="701"/>
    <x v="529"/>
    <n v="19.841269841269842"/>
    <n v="179.36507936507937"/>
    <x v="442"/>
    <x v="658"/>
    <n v="11.111111111111111"/>
    <n v="155.55555555555554"/>
  </r>
  <r>
    <x v="4"/>
    <x v="57"/>
    <x v="0"/>
    <n v="7"/>
    <n v="9"/>
    <n v="4"/>
    <n v="0"/>
    <n v="0"/>
    <n v="5"/>
    <n v="0.49"/>
    <x v="702"/>
    <x v="306"/>
    <n v="14.285714285714286"/>
    <n v="18.367346938775512"/>
    <x v="443"/>
    <x v="293"/>
    <n v="0"/>
    <n v="10.204081632653061"/>
  </r>
  <r>
    <x v="4"/>
    <x v="57"/>
    <x v="1"/>
    <n v="11"/>
    <n v="6"/>
    <n v="7"/>
    <n v="3"/>
    <n v="0"/>
    <n v="15"/>
    <n v="0.49"/>
    <x v="703"/>
    <x v="530"/>
    <n v="22.448979591836736"/>
    <n v="12.244897959183673"/>
    <x v="444"/>
    <x v="659"/>
    <n v="0"/>
    <n v="30.612244897959183"/>
  </r>
  <r>
    <x v="4"/>
    <x v="57"/>
    <x v="2"/>
    <n v="12"/>
    <n v="2"/>
    <n v="8"/>
    <n v="1"/>
    <n v="0"/>
    <n v="8"/>
    <n v="0.49"/>
    <x v="704"/>
    <x v="296"/>
    <n v="24.489795918367346"/>
    <n v="4.0816326530612246"/>
    <x v="445"/>
    <x v="660"/>
    <n v="0"/>
    <n v="16.326530612244898"/>
  </r>
  <r>
    <x v="4"/>
    <x v="57"/>
    <x v="3"/>
    <n v="7"/>
    <n v="4"/>
    <n v="8"/>
    <n v="1"/>
    <n v="0"/>
    <n v="11"/>
    <n v="0.49"/>
    <x v="704"/>
    <x v="296"/>
    <n v="14.285714285714286"/>
    <n v="8.1632653061224492"/>
    <x v="445"/>
    <x v="660"/>
    <n v="0"/>
    <n v="22.448979591836736"/>
  </r>
  <r>
    <x v="4"/>
    <x v="57"/>
    <x v="4"/>
    <n v="6"/>
    <n v="5"/>
    <n v="9"/>
    <n v="0"/>
    <n v="0"/>
    <n v="6"/>
    <n v="0.49"/>
    <x v="705"/>
    <x v="531"/>
    <n v="12.244897959183673"/>
    <n v="10.204081632653061"/>
    <x v="446"/>
    <x v="293"/>
    <n v="0"/>
    <n v="12.244897959183673"/>
  </r>
  <r>
    <x v="4"/>
    <x v="57"/>
    <x v="5"/>
    <n v="8"/>
    <n v="4"/>
    <n v="1"/>
    <n v="0"/>
    <n v="0"/>
    <n v="17"/>
    <n v="0.49"/>
    <x v="706"/>
    <x v="305"/>
    <n v="16.326530612244898"/>
    <n v="8.1632653061224492"/>
    <x v="447"/>
    <x v="293"/>
    <n v="0"/>
    <n v="34.693877551020407"/>
  </r>
  <r>
    <x v="4"/>
    <x v="57"/>
    <x v="6"/>
    <n v="7"/>
    <n v="4"/>
    <n v="9"/>
    <n v="6"/>
    <n v="0"/>
    <n v="18"/>
    <n v="0.49"/>
    <x v="707"/>
    <x v="291"/>
    <n v="14.285714285714286"/>
    <n v="8.1632653061224492"/>
    <x v="446"/>
    <x v="661"/>
    <n v="0"/>
    <n v="36.734693877551024"/>
  </r>
  <r>
    <x v="4"/>
    <x v="57"/>
    <x v="7"/>
    <n v="8"/>
    <n v="6"/>
    <n v="5"/>
    <n v="35"/>
    <n v="0"/>
    <n v="65"/>
    <n v="0.49"/>
    <x v="708"/>
    <x v="393"/>
    <n v="16.326530612244898"/>
    <n v="12.244897959183673"/>
    <x v="448"/>
    <x v="662"/>
    <n v="0"/>
    <n v="132.65306122448979"/>
  </r>
  <r>
    <x v="4"/>
    <x v="57"/>
    <x v="8"/>
    <n v="6"/>
    <n v="31"/>
    <n v="9"/>
    <n v="56"/>
    <n v="0"/>
    <n v="13"/>
    <n v="0.49"/>
    <x v="709"/>
    <x v="410"/>
    <n v="12.244897959183673"/>
    <n v="63.265306122448983"/>
    <x v="446"/>
    <x v="663"/>
    <n v="0"/>
    <n v="26.530612244897959"/>
  </r>
  <r>
    <x v="4"/>
    <x v="57"/>
    <x v="9"/>
    <n v="8"/>
    <n v="21"/>
    <n v="12"/>
    <n v="23"/>
    <n v="0"/>
    <n v="47"/>
    <n v="0.49"/>
    <x v="710"/>
    <x v="352"/>
    <n v="16.326530612244898"/>
    <n v="42.857142857142861"/>
    <x v="449"/>
    <x v="664"/>
    <n v="0"/>
    <n v="95.91836734693878"/>
  </r>
  <r>
    <x v="4"/>
    <x v="57"/>
    <x v="10"/>
    <n v="7"/>
    <n v="20"/>
    <n v="8"/>
    <n v="6"/>
    <n v="0"/>
    <n v="44"/>
    <n v="0.49"/>
    <x v="711"/>
    <x v="299"/>
    <n v="14.285714285714286"/>
    <n v="40.816326530612244"/>
    <x v="445"/>
    <x v="661"/>
    <n v="0"/>
    <n v="89.795918367346943"/>
  </r>
  <r>
    <x v="4"/>
    <x v="57"/>
    <x v="11"/>
    <n v="2"/>
    <n v="18"/>
    <n v="10"/>
    <n v="0"/>
    <n v="0"/>
    <n v="64"/>
    <n v="0.49"/>
    <x v="712"/>
    <x v="474"/>
    <n v="4.0816326530612246"/>
    <n v="36.734693877551024"/>
    <x v="450"/>
    <x v="293"/>
    <n v="0"/>
    <n v="130.61224489795919"/>
  </r>
  <r>
    <x v="4"/>
    <x v="57"/>
    <x v="12"/>
    <n v="10"/>
    <n v="26"/>
    <n v="16"/>
    <n v="19"/>
    <n v="0"/>
    <n v="69"/>
    <n v="0.49"/>
    <x v="713"/>
    <x v="532"/>
    <n v="20.408163265306122"/>
    <n v="53.061224489795919"/>
    <x v="451"/>
    <x v="665"/>
    <n v="0"/>
    <n v="140.81632653061226"/>
  </r>
  <r>
    <x v="5"/>
    <x v="58"/>
    <x v="0"/>
    <n v="18"/>
    <n v="50"/>
    <n v="3"/>
    <n v="24"/>
    <n v="15"/>
    <n v="36"/>
    <n v="9.61"/>
    <x v="714"/>
    <x v="533"/>
    <n v="1.8730489073881376"/>
    <n v="5.2029136316337148"/>
    <x v="452"/>
    <x v="666"/>
    <n v="1.5608740894901145"/>
    <n v="3.7460978147762751"/>
  </r>
  <r>
    <x v="5"/>
    <x v="58"/>
    <x v="1"/>
    <n v="18"/>
    <n v="47"/>
    <n v="1"/>
    <n v="36"/>
    <n v="28"/>
    <n v="56"/>
    <n v="9.61"/>
    <x v="715"/>
    <x v="453"/>
    <n v="1.8730489073881376"/>
    <n v="4.890738813735692"/>
    <x v="453"/>
    <x v="667"/>
    <n v="2.9136316337148807"/>
    <n v="5.8272632674297613"/>
  </r>
  <r>
    <x v="5"/>
    <x v="58"/>
    <x v="2"/>
    <n v="18"/>
    <n v="28"/>
    <n v="1"/>
    <n v="11"/>
    <n v="4"/>
    <n v="93"/>
    <n v="9.61"/>
    <x v="716"/>
    <x v="534"/>
    <n v="1.8730489073881376"/>
    <n v="2.9136316337148807"/>
    <x v="453"/>
    <x v="668"/>
    <n v="0.41623309053069724"/>
    <n v="9.67741935483871"/>
  </r>
  <r>
    <x v="5"/>
    <x v="58"/>
    <x v="3"/>
    <n v="19"/>
    <n v="43"/>
    <n v="6"/>
    <n v="20"/>
    <n v="18"/>
    <n v="73"/>
    <n v="9.61"/>
    <x v="717"/>
    <x v="488"/>
    <n v="1.9771071800208118"/>
    <n v="4.4745057232049952"/>
    <x v="454"/>
    <x v="669"/>
    <n v="1.8730489073881376"/>
    <n v="7.5962539021852242"/>
  </r>
  <r>
    <x v="5"/>
    <x v="58"/>
    <x v="4"/>
    <n v="33"/>
    <n v="45"/>
    <n v="3"/>
    <n v="31"/>
    <n v="9"/>
    <n v="75"/>
    <n v="9.61"/>
    <x v="718"/>
    <x v="229"/>
    <n v="3.4339229968782519"/>
    <n v="4.682622268470344"/>
    <x v="452"/>
    <x v="670"/>
    <n v="0.93652445369406878"/>
    <n v="7.8043704474505731"/>
  </r>
  <r>
    <x v="5"/>
    <x v="58"/>
    <x v="5"/>
    <n v="19"/>
    <n v="57"/>
    <n v="10"/>
    <n v="20"/>
    <n v="13"/>
    <n v="102"/>
    <n v="9.61"/>
    <x v="719"/>
    <x v="535"/>
    <n v="1.9771071800208118"/>
    <n v="5.9313215400624353"/>
    <x v="455"/>
    <x v="669"/>
    <n v="1.3527575442247659"/>
    <n v="10.613943808532779"/>
  </r>
  <r>
    <x v="5"/>
    <x v="58"/>
    <x v="6"/>
    <n v="22"/>
    <n v="46"/>
    <n v="1"/>
    <n v="32"/>
    <n v="11"/>
    <n v="112"/>
    <n v="9.61"/>
    <x v="720"/>
    <x v="397"/>
    <n v="2.2892819979188346"/>
    <n v="4.786680541103018"/>
    <x v="453"/>
    <x v="671"/>
    <n v="1.1446409989594173"/>
    <n v="11.654526534859523"/>
  </r>
  <r>
    <x v="5"/>
    <x v="58"/>
    <x v="7"/>
    <n v="20"/>
    <n v="42"/>
    <n v="3"/>
    <n v="19"/>
    <n v="2"/>
    <n v="49"/>
    <n v="9.61"/>
    <x v="721"/>
    <x v="374"/>
    <n v="2.0811654526534862"/>
    <n v="4.3704474505723212"/>
    <x v="452"/>
    <x v="672"/>
    <n v="0.20811654526534862"/>
    <n v="5.0988553590010408"/>
  </r>
  <r>
    <x v="5"/>
    <x v="58"/>
    <x v="8"/>
    <n v="29"/>
    <n v="36"/>
    <n v="2"/>
    <n v="26"/>
    <n v="2"/>
    <n v="51"/>
    <n v="9.61"/>
    <x v="714"/>
    <x v="533"/>
    <n v="3.0176899063475546"/>
    <n v="3.7460978147762751"/>
    <x v="456"/>
    <x v="673"/>
    <n v="0.20811654526534862"/>
    <n v="5.3069719042663897"/>
  </r>
  <r>
    <x v="5"/>
    <x v="58"/>
    <x v="9"/>
    <n v="31"/>
    <n v="28"/>
    <n v="5"/>
    <n v="29"/>
    <n v="4"/>
    <n v="41"/>
    <n v="9.61"/>
    <x v="722"/>
    <x v="536"/>
    <n v="3.2258064516129035"/>
    <n v="2.9136316337148807"/>
    <x v="457"/>
    <x v="674"/>
    <n v="0.41623309053069724"/>
    <n v="4.2663891779396463"/>
  </r>
  <r>
    <x v="5"/>
    <x v="58"/>
    <x v="10"/>
    <n v="27"/>
    <n v="46"/>
    <n v="2"/>
    <n v="21"/>
    <n v="12"/>
    <n v="46"/>
    <n v="9.61"/>
    <x v="723"/>
    <x v="351"/>
    <n v="2.8095733610822062"/>
    <n v="4.786680541103018"/>
    <x v="456"/>
    <x v="675"/>
    <n v="1.2486992715920917"/>
    <n v="4.786680541103018"/>
  </r>
  <r>
    <x v="5"/>
    <x v="58"/>
    <x v="11"/>
    <n v="27"/>
    <n v="66"/>
    <n v="5"/>
    <n v="45"/>
    <n v="25"/>
    <n v="73"/>
    <n v="9.61"/>
    <x v="724"/>
    <x v="455"/>
    <n v="2.8095733610822062"/>
    <n v="6.8678459937565037"/>
    <x v="457"/>
    <x v="676"/>
    <n v="2.6014568158168574"/>
    <n v="7.5962539021852242"/>
  </r>
  <r>
    <x v="5"/>
    <x v="58"/>
    <x v="12"/>
    <n v="45"/>
    <n v="174"/>
    <n v="1"/>
    <n v="143"/>
    <n v="26"/>
    <n v="92"/>
    <n v="9.61"/>
    <x v="725"/>
    <x v="537"/>
    <n v="4.682622268470344"/>
    <n v="18.106139438085329"/>
    <x v="453"/>
    <x v="677"/>
    <n v="2.7055150884495318"/>
    <n v="9.573361082206036"/>
  </r>
  <r>
    <x v="6"/>
    <x v="59"/>
    <x v="0"/>
    <n v="17"/>
    <n v="1"/>
    <n v="1"/>
    <n v="18"/>
    <n v="0"/>
    <n v="7"/>
    <n v="7.3"/>
    <x v="726"/>
    <x v="291"/>
    <n v="2.3287671232876712"/>
    <n v="0.13698630136986301"/>
    <x v="458"/>
    <x v="678"/>
    <n v="0"/>
    <n v="0.95890410958904115"/>
  </r>
  <r>
    <x v="6"/>
    <x v="59"/>
    <x v="1"/>
    <n v="30"/>
    <n v="2"/>
    <n v="2"/>
    <n v="33"/>
    <n v="3"/>
    <n v="19"/>
    <n v="7.3"/>
    <x v="727"/>
    <x v="538"/>
    <n v="4.1095890410958908"/>
    <n v="0.27397260273972601"/>
    <x v="459"/>
    <x v="679"/>
    <n v="0.41095890410958907"/>
    <n v="2.6027397260273974"/>
  </r>
  <r>
    <x v="6"/>
    <x v="59"/>
    <x v="2"/>
    <n v="24"/>
    <n v="0"/>
    <n v="3"/>
    <n v="29"/>
    <n v="3"/>
    <n v="15"/>
    <n v="7.3"/>
    <x v="728"/>
    <x v="516"/>
    <n v="3.2876712328767126"/>
    <n v="0"/>
    <x v="460"/>
    <x v="680"/>
    <n v="0.41095890410958907"/>
    <n v="2.0547945205479454"/>
  </r>
  <r>
    <x v="6"/>
    <x v="59"/>
    <x v="3"/>
    <n v="27"/>
    <n v="6"/>
    <n v="0"/>
    <n v="32"/>
    <n v="23"/>
    <n v="14"/>
    <n v="7.3"/>
    <x v="729"/>
    <x v="273"/>
    <n v="3.6986301369863015"/>
    <n v="0.82191780821917815"/>
    <x v="196"/>
    <x v="681"/>
    <n v="3.1506849315068495"/>
    <n v="1.9178082191780823"/>
  </r>
  <r>
    <x v="6"/>
    <x v="59"/>
    <x v="4"/>
    <n v="36"/>
    <n v="1"/>
    <n v="0"/>
    <n v="20"/>
    <n v="5"/>
    <n v="13"/>
    <n v="7.3"/>
    <x v="730"/>
    <x v="539"/>
    <n v="4.9315068493150687"/>
    <n v="0.13698630136986301"/>
    <x v="196"/>
    <x v="682"/>
    <n v="0.68493150684931503"/>
    <n v="1.7808219178082192"/>
  </r>
  <r>
    <x v="6"/>
    <x v="59"/>
    <x v="5"/>
    <n v="45"/>
    <n v="1"/>
    <n v="0"/>
    <n v="40"/>
    <n v="0"/>
    <n v="9"/>
    <n v="7.3"/>
    <x v="731"/>
    <x v="540"/>
    <n v="6.1643835616438354"/>
    <n v="0.13698630136986301"/>
    <x v="196"/>
    <x v="683"/>
    <n v="0"/>
    <n v="1.2328767123287672"/>
  </r>
  <r>
    <x v="6"/>
    <x v="59"/>
    <x v="6"/>
    <n v="46"/>
    <n v="1"/>
    <n v="1"/>
    <n v="45"/>
    <n v="0"/>
    <n v="22"/>
    <n v="7.3"/>
    <x v="732"/>
    <x v="410"/>
    <n v="6.3013698630136989"/>
    <n v="0.13698630136986301"/>
    <x v="458"/>
    <x v="684"/>
    <n v="0"/>
    <n v="3.0136986301369864"/>
  </r>
  <r>
    <x v="6"/>
    <x v="59"/>
    <x v="7"/>
    <n v="41"/>
    <n v="5"/>
    <n v="3"/>
    <n v="43"/>
    <n v="0"/>
    <n v="24"/>
    <n v="7.3"/>
    <x v="733"/>
    <x v="379"/>
    <n v="5.6164383561643838"/>
    <n v="0.68493150684931503"/>
    <x v="460"/>
    <x v="685"/>
    <n v="0"/>
    <n v="3.2876712328767126"/>
  </r>
  <r>
    <x v="6"/>
    <x v="59"/>
    <x v="8"/>
    <n v="43"/>
    <n v="10"/>
    <n v="2"/>
    <n v="40"/>
    <n v="26"/>
    <n v="0"/>
    <n v="7.3"/>
    <x v="734"/>
    <x v="507"/>
    <n v="5.89041095890411"/>
    <n v="1.3698630136986301"/>
    <x v="459"/>
    <x v="683"/>
    <n v="3.5616438356164384"/>
    <n v="0"/>
  </r>
  <r>
    <x v="6"/>
    <x v="59"/>
    <x v="9"/>
    <n v="61"/>
    <n v="0"/>
    <n v="1"/>
    <n v="71"/>
    <n v="29"/>
    <n v="0"/>
    <n v="7.3"/>
    <x v="735"/>
    <x v="449"/>
    <n v="8.3561643835616444"/>
    <n v="0"/>
    <x v="458"/>
    <x v="686"/>
    <n v="3.9726027397260273"/>
    <n v="0"/>
  </r>
  <r>
    <x v="6"/>
    <x v="59"/>
    <x v="10"/>
    <n v="55"/>
    <n v="0"/>
    <n v="3"/>
    <n v="52"/>
    <n v="0"/>
    <n v="23"/>
    <n v="7.3"/>
    <x v="736"/>
    <x v="375"/>
    <n v="7.5342465753424657"/>
    <n v="0"/>
    <x v="460"/>
    <x v="687"/>
    <n v="0"/>
    <n v="3.1506849315068495"/>
  </r>
  <r>
    <x v="6"/>
    <x v="59"/>
    <x v="11"/>
    <n v="64"/>
    <n v="0"/>
    <n v="0"/>
    <n v="52"/>
    <n v="2"/>
    <n v="30"/>
    <n v="7.3"/>
    <x v="737"/>
    <x v="541"/>
    <n v="8.7671232876712324"/>
    <n v="0"/>
    <x v="196"/>
    <x v="687"/>
    <n v="0.27397260273972601"/>
    <n v="4.1095890410958908"/>
  </r>
  <r>
    <x v="6"/>
    <x v="59"/>
    <x v="12"/>
    <n v="84"/>
    <n v="0"/>
    <n v="8"/>
    <n v="50"/>
    <n v="2"/>
    <n v="31"/>
    <n v="7.3"/>
    <x v="738"/>
    <x v="542"/>
    <n v="11.506849315068493"/>
    <n v="0"/>
    <x v="461"/>
    <x v="314"/>
    <n v="0.27397260273972601"/>
    <n v="4.2465753424657535"/>
  </r>
  <r>
    <x v="6"/>
    <x v="60"/>
    <x v="0"/>
    <n v="69"/>
    <n v="20"/>
    <n v="7"/>
    <n v="180"/>
    <n v="10"/>
    <n v="94"/>
    <n v="19.98"/>
    <x v="739"/>
    <x v="543"/>
    <n v="3.4534534534534536"/>
    <n v="1.0010010010010011"/>
    <x v="462"/>
    <x v="688"/>
    <n v="0.50050050050050054"/>
    <n v="4.7047047047047048"/>
  </r>
  <r>
    <x v="6"/>
    <x v="60"/>
    <x v="1"/>
    <n v="72"/>
    <n v="15"/>
    <n v="13"/>
    <n v="160"/>
    <n v="10"/>
    <n v="86"/>
    <n v="19.98"/>
    <x v="530"/>
    <x v="12"/>
    <n v="3.6036036036036037"/>
    <n v="0.75075075075075071"/>
    <x v="463"/>
    <x v="689"/>
    <n v="0.50050050050050054"/>
    <n v="4.3043043043043046"/>
  </r>
  <r>
    <x v="6"/>
    <x v="60"/>
    <x v="2"/>
    <n v="49"/>
    <n v="12"/>
    <n v="18"/>
    <n v="165"/>
    <n v="3"/>
    <n v="87"/>
    <n v="19.98"/>
    <x v="740"/>
    <x v="210"/>
    <n v="2.4524524524524525"/>
    <n v="0.60060060060060061"/>
    <x v="464"/>
    <x v="690"/>
    <n v="0.15015015015015015"/>
    <n v="4.3543543543543546"/>
  </r>
  <r>
    <x v="6"/>
    <x v="60"/>
    <x v="3"/>
    <n v="61"/>
    <n v="21"/>
    <n v="9"/>
    <n v="179"/>
    <n v="8"/>
    <n v="102"/>
    <n v="19.98"/>
    <x v="739"/>
    <x v="543"/>
    <n v="3.0530530530530529"/>
    <n v="1.0510510510510511"/>
    <x v="465"/>
    <x v="691"/>
    <n v="0.40040040040040037"/>
    <n v="5.1051051051051051"/>
  </r>
  <r>
    <x v="6"/>
    <x v="60"/>
    <x v="4"/>
    <n v="77"/>
    <n v="36"/>
    <n v="18"/>
    <n v="154"/>
    <n v="19"/>
    <n v="117"/>
    <n v="19.98"/>
    <x v="741"/>
    <x v="544"/>
    <n v="3.8538538538538538"/>
    <n v="1.8018018018018018"/>
    <x v="464"/>
    <x v="692"/>
    <n v="0.95095095095095095"/>
    <n v="5.8558558558558556"/>
  </r>
  <r>
    <x v="6"/>
    <x v="60"/>
    <x v="5"/>
    <n v="68"/>
    <n v="27"/>
    <n v="23"/>
    <n v="192"/>
    <n v="13"/>
    <n v="120"/>
    <n v="19.98"/>
    <x v="742"/>
    <x v="545"/>
    <n v="3.4034034034034035"/>
    <n v="1.3513513513513513"/>
    <x v="466"/>
    <x v="693"/>
    <n v="0.65065065065065064"/>
    <n v="6.0060060060060056"/>
  </r>
  <r>
    <x v="6"/>
    <x v="60"/>
    <x v="6"/>
    <n v="61"/>
    <n v="22"/>
    <n v="26"/>
    <n v="179"/>
    <n v="8"/>
    <n v="129"/>
    <n v="19.98"/>
    <x v="743"/>
    <x v="16"/>
    <n v="3.0530530530530529"/>
    <n v="1.1011011011011012"/>
    <x v="467"/>
    <x v="691"/>
    <n v="0.40040040040040037"/>
    <n v="6.4564564564564559"/>
  </r>
  <r>
    <x v="6"/>
    <x v="60"/>
    <x v="7"/>
    <n v="71"/>
    <n v="25"/>
    <n v="19"/>
    <n v="171"/>
    <n v="4"/>
    <n v="136"/>
    <n v="19.98"/>
    <x v="744"/>
    <x v="337"/>
    <n v="3.5535535535535536"/>
    <n v="1.2512512512512513"/>
    <x v="468"/>
    <x v="694"/>
    <n v="0.20020020020020018"/>
    <n v="6.8068068068068071"/>
  </r>
  <r>
    <x v="6"/>
    <x v="60"/>
    <x v="8"/>
    <n v="59"/>
    <n v="32"/>
    <n v="30"/>
    <n v="175"/>
    <n v="17"/>
    <n v="131"/>
    <n v="19.98"/>
    <x v="745"/>
    <x v="546"/>
    <n v="2.9529529529529528"/>
    <n v="1.6016016016016015"/>
    <x v="469"/>
    <x v="695"/>
    <n v="0.85085085085085088"/>
    <n v="6.556556556556556"/>
  </r>
  <r>
    <x v="6"/>
    <x v="60"/>
    <x v="9"/>
    <n v="69"/>
    <n v="26"/>
    <n v="20"/>
    <n v="167"/>
    <n v="18"/>
    <n v="130"/>
    <n v="19.98"/>
    <x v="746"/>
    <x v="547"/>
    <n v="3.4534534534534536"/>
    <n v="1.3013013013013013"/>
    <x v="470"/>
    <x v="696"/>
    <n v="0.90090090090090091"/>
    <n v="6.506506506506506"/>
  </r>
  <r>
    <x v="6"/>
    <x v="60"/>
    <x v="10"/>
    <n v="70"/>
    <n v="16"/>
    <n v="17"/>
    <n v="146"/>
    <n v="4"/>
    <n v="72"/>
    <n v="26.64"/>
    <x v="747"/>
    <x v="427"/>
    <n v="2.6276276276276276"/>
    <n v="0.60060060060060061"/>
    <x v="471"/>
    <x v="697"/>
    <n v="0.15015015015015015"/>
    <n v="2.7027027027027026"/>
  </r>
  <r>
    <x v="6"/>
    <x v="60"/>
    <x v="11"/>
    <n v="53"/>
    <n v="41"/>
    <n v="12"/>
    <n v="193"/>
    <n v="14"/>
    <n v="121"/>
    <n v="26.64"/>
    <x v="748"/>
    <x v="548"/>
    <n v="1.9894894894894894"/>
    <n v="1.5390390390390389"/>
    <x v="465"/>
    <x v="698"/>
    <n v="0.52552552552552556"/>
    <n v="4.5420420420420422"/>
  </r>
  <r>
    <x v="6"/>
    <x v="60"/>
    <x v="12"/>
    <n v="119"/>
    <n v="356"/>
    <n v="17"/>
    <n v="352"/>
    <n v="13"/>
    <n v="153"/>
    <n v="26.64"/>
    <x v="749"/>
    <x v="549"/>
    <n v="4.4669669669669672"/>
    <n v="13.363363363363364"/>
    <x v="471"/>
    <x v="699"/>
    <n v="0.48798798798798798"/>
    <n v="5.743243243243243"/>
  </r>
  <r>
    <x v="6"/>
    <x v="61"/>
    <x v="0"/>
    <n v="4"/>
    <n v="0"/>
    <n v="0"/>
    <n v="1"/>
    <n v="0"/>
    <n v="0"/>
    <n v="2.35"/>
    <x v="750"/>
    <x v="278"/>
    <n v="1.7021276595744681"/>
    <n v="0"/>
    <x v="196"/>
    <x v="700"/>
    <n v="0"/>
    <n v="0"/>
  </r>
  <r>
    <x v="6"/>
    <x v="61"/>
    <x v="1"/>
    <n v="7"/>
    <n v="2"/>
    <n v="0"/>
    <n v="1"/>
    <n v="0"/>
    <n v="0"/>
    <n v="2.35"/>
    <x v="751"/>
    <x v="281"/>
    <n v="2.978723404255319"/>
    <n v="0.85106382978723405"/>
    <x v="196"/>
    <x v="700"/>
    <n v="0"/>
    <n v="0"/>
  </r>
  <r>
    <x v="6"/>
    <x v="61"/>
    <x v="2"/>
    <n v="8"/>
    <n v="2"/>
    <n v="0"/>
    <n v="5"/>
    <n v="0"/>
    <n v="1"/>
    <n v="2.35"/>
    <x v="752"/>
    <x v="287"/>
    <n v="3.4042553191489362"/>
    <n v="0.85106382978723405"/>
    <x v="196"/>
    <x v="701"/>
    <n v="0"/>
    <n v="0.42553191489361702"/>
  </r>
  <r>
    <x v="6"/>
    <x v="61"/>
    <x v="3"/>
    <n v="3"/>
    <n v="1"/>
    <n v="1"/>
    <n v="10"/>
    <n v="0"/>
    <n v="1"/>
    <n v="2.35"/>
    <x v="752"/>
    <x v="287"/>
    <n v="1.2765957446808509"/>
    <n v="0.42553191489361702"/>
    <x v="472"/>
    <x v="702"/>
    <n v="0"/>
    <n v="0.42553191489361702"/>
  </r>
  <r>
    <x v="6"/>
    <x v="61"/>
    <x v="4"/>
    <n v="5"/>
    <n v="0"/>
    <n v="0"/>
    <n v="3"/>
    <n v="0"/>
    <n v="0"/>
    <n v="2.35"/>
    <x v="753"/>
    <x v="282"/>
    <n v="2.1276595744680851"/>
    <n v="0"/>
    <x v="196"/>
    <x v="703"/>
    <n v="0"/>
    <n v="0"/>
  </r>
  <r>
    <x v="6"/>
    <x v="61"/>
    <x v="5"/>
    <n v="6"/>
    <n v="0"/>
    <n v="0"/>
    <n v="3"/>
    <n v="0"/>
    <n v="1"/>
    <n v="2.35"/>
    <x v="751"/>
    <x v="281"/>
    <n v="2.5531914893617018"/>
    <n v="0"/>
    <x v="196"/>
    <x v="703"/>
    <n v="0"/>
    <n v="0.42553191489361702"/>
  </r>
  <r>
    <x v="6"/>
    <x v="61"/>
    <x v="6"/>
    <n v="4"/>
    <n v="0"/>
    <n v="0"/>
    <n v="4"/>
    <n v="0"/>
    <n v="2"/>
    <n v="2.35"/>
    <x v="751"/>
    <x v="281"/>
    <n v="1.7021276595744681"/>
    <n v="0"/>
    <x v="196"/>
    <x v="704"/>
    <n v="0"/>
    <n v="0.85106382978723405"/>
  </r>
  <r>
    <x v="6"/>
    <x v="61"/>
    <x v="7"/>
    <n v="5"/>
    <n v="2"/>
    <n v="0"/>
    <n v="5"/>
    <n v="0"/>
    <n v="1"/>
    <n v="2.35"/>
    <x v="754"/>
    <x v="284"/>
    <n v="2.1276595744680851"/>
    <n v="0.85106382978723405"/>
    <x v="196"/>
    <x v="701"/>
    <n v="0"/>
    <n v="0.42553191489361702"/>
  </r>
  <r>
    <x v="6"/>
    <x v="61"/>
    <x v="8"/>
    <n v="10"/>
    <n v="0"/>
    <n v="0"/>
    <n v="1"/>
    <n v="0"/>
    <n v="3"/>
    <n v="2.35"/>
    <x v="755"/>
    <x v="288"/>
    <n v="4.2553191489361701"/>
    <n v="0"/>
    <x v="196"/>
    <x v="700"/>
    <n v="0"/>
    <n v="1.2765957446808509"/>
  </r>
  <r>
    <x v="6"/>
    <x v="61"/>
    <x v="9"/>
    <n v="3"/>
    <n v="3"/>
    <n v="0"/>
    <n v="0"/>
    <n v="0"/>
    <n v="6"/>
    <n v="2.35"/>
    <x v="756"/>
    <x v="274"/>
    <n v="1.2765957446808509"/>
    <n v="1.2765957446808509"/>
    <x v="196"/>
    <x v="293"/>
    <n v="0"/>
    <n v="2.5531914893617018"/>
  </r>
  <r>
    <x v="6"/>
    <x v="61"/>
    <x v="10"/>
    <n v="4"/>
    <n v="2"/>
    <n v="0"/>
    <n v="5"/>
    <n v="0"/>
    <n v="3"/>
    <n v="2.5499999999999998"/>
    <x v="757"/>
    <x v="288"/>
    <n v="1.5686274509803924"/>
    <n v="0.78431372549019618"/>
    <x v="196"/>
    <x v="705"/>
    <n v="0"/>
    <n v="1.1764705882352942"/>
  </r>
  <r>
    <x v="6"/>
    <x v="61"/>
    <x v="11"/>
    <n v="4"/>
    <n v="3"/>
    <n v="0"/>
    <n v="5"/>
    <n v="0"/>
    <n v="1"/>
    <n v="2.5499999999999998"/>
    <x v="758"/>
    <x v="284"/>
    <n v="1.5686274509803924"/>
    <n v="1.1764705882352942"/>
    <x v="196"/>
    <x v="705"/>
    <n v="0"/>
    <n v="0.39215686274509809"/>
  </r>
  <r>
    <x v="6"/>
    <x v="61"/>
    <x v="12"/>
    <n v="6"/>
    <n v="10"/>
    <n v="0"/>
    <n v="6"/>
    <n v="1"/>
    <n v="1"/>
    <n v="2.5499999999999998"/>
    <x v="759"/>
    <x v="300"/>
    <n v="2.3529411764705883"/>
    <n v="3.9215686274509807"/>
    <x v="196"/>
    <x v="706"/>
    <n v="0.39215686274509809"/>
    <n v="0.39215686274509809"/>
  </r>
  <r>
    <x v="6"/>
    <x v="62"/>
    <x v="0"/>
    <n v="22"/>
    <n v="4"/>
    <n v="1"/>
    <n v="41"/>
    <n v="5"/>
    <n v="6"/>
    <n v="7.07"/>
    <x v="760"/>
    <x v="550"/>
    <n v="3.1117397454031117"/>
    <n v="0.56577086280056577"/>
    <x v="473"/>
    <x v="707"/>
    <n v="0.70721357850070721"/>
    <n v="0.84865629420084865"/>
  </r>
  <r>
    <x v="6"/>
    <x v="62"/>
    <x v="1"/>
    <n v="26"/>
    <n v="0"/>
    <n v="1"/>
    <n v="40"/>
    <n v="9"/>
    <n v="9"/>
    <n v="7.07"/>
    <x v="761"/>
    <x v="299"/>
    <n v="3.6775106082036775"/>
    <n v="0"/>
    <x v="473"/>
    <x v="708"/>
    <n v="1.272984441301273"/>
    <n v="1.272984441301273"/>
  </r>
  <r>
    <x v="6"/>
    <x v="62"/>
    <x v="2"/>
    <n v="32"/>
    <n v="7"/>
    <n v="3"/>
    <n v="71"/>
    <n v="8"/>
    <n v="8"/>
    <n v="7.07"/>
    <x v="762"/>
    <x v="551"/>
    <n v="4.5261669024045261"/>
    <n v="0.99009900990099009"/>
    <x v="474"/>
    <x v="709"/>
    <n v="1.1315417256011315"/>
    <n v="1.1315417256011315"/>
  </r>
  <r>
    <x v="6"/>
    <x v="62"/>
    <x v="3"/>
    <n v="37"/>
    <n v="1"/>
    <n v="0"/>
    <n v="64"/>
    <n v="8"/>
    <n v="16"/>
    <n v="7.07"/>
    <x v="763"/>
    <x v="552"/>
    <n v="5.2333804809052333"/>
    <n v="0.14144271570014144"/>
    <x v="196"/>
    <x v="710"/>
    <n v="1.1315417256011315"/>
    <n v="2.2630834512022631"/>
  </r>
  <r>
    <x v="6"/>
    <x v="62"/>
    <x v="4"/>
    <n v="26"/>
    <n v="9"/>
    <n v="2"/>
    <n v="80"/>
    <n v="11"/>
    <n v="15"/>
    <n v="7.07"/>
    <x v="764"/>
    <x v="553"/>
    <n v="3.6775106082036775"/>
    <n v="1.272984441301273"/>
    <x v="475"/>
    <x v="711"/>
    <n v="1.5558698727015559"/>
    <n v="2.1216407355021216"/>
  </r>
  <r>
    <x v="6"/>
    <x v="62"/>
    <x v="5"/>
    <n v="27"/>
    <n v="4"/>
    <n v="0"/>
    <n v="62"/>
    <n v="10"/>
    <n v="16"/>
    <n v="7.07"/>
    <x v="765"/>
    <x v="393"/>
    <n v="3.8189533239038189"/>
    <n v="0.56577086280056577"/>
    <x v="196"/>
    <x v="712"/>
    <n v="1.4144271570014144"/>
    <n v="2.2630834512022631"/>
  </r>
  <r>
    <x v="6"/>
    <x v="62"/>
    <x v="6"/>
    <n v="26"/>
    <n v="6"/>
    <n v="1"/>
    <n v="63"/>
    <n v="7"/>
    <n v="15"/>
    <n v="7.07"/>
    <x v="766"/>
    <x v="517"/>
    <n v="3.6775106082036775"/>
    <n v="0.84865629420084865"/>
    <x v="473"/>
    <x v="713"/>
    <n v="0.99009900990099009"/>
    <n v="2.1216407355021216"/>
  </r>
  <r>
    <x v="6"/>
    <x v="62"/>
    <x v="7"/>
    <n v="26"/>
    <n v="4"/>
    <n v="3"/>
    <n v="47"/>
    <n v="4"/>
    <n v="19"/>
    <n v="7.07"/>
    <x v="767"/>
    <x v="554"/>
    <n v="3.6775106082036775"/>
    <n v="0.56577086280056577"/>
    <x v="474"/>
    <x v="714"/>
    <n v="0.56577086280056577"/>
    <n v="2.6874115983026874"/>
  </r>
  <r>
    <x v="6"/>
    <x v="62"/>
    <x v="8"/>
    <n v="24"/>
    <n v="7"/>
    <n v="1"/>
    <n v="64"/>
    <n v="3"/>
    <n v="15"/>
    <n v="7.07"/>
    <x v="768"/>
    <x v="555"/>
    <n v="3.3946251768033946"/>
    <n v="0.99009900990099009"/>
    <x v="473"/>
    <x v="710"/>
    <n v="0.42432814710042432"/>
    <n v="2.1216407355021216"/>
  </r>
  <r>
    <x v="6"/>
    <x v="62"/>
    <x v="9"/>
    <n v="40"/>
    <n v="5"/>
    <n v="2"/>
    <n v="55"/>
    <n v="6"/>
    <n v="18"/>
    <n v="7.07"/>
    <x v="763"/>
    <x v="552"/>
    <n v="5.6577086280056577"/>
    <n v="0.70721357850070721"/>
    <x v="475"/>
    <x v="715"/>
    <n v="0.84865629420084865"/>
    <n v="2.5459688826025459"/>
  </r>
  <r>
    <x v="6"/>
    <x v="62"/>
    <x v="10"/>
    <n v="27"/>
    <n v="18"/>
    <n v="4"/>
    <n v="44"/>
    <n v="3"/>
    <n v="16"/>
    <n v="8"/>
    <x v="769"/>
    <x v="556"/>
    <n v="3.375"/>
    <n v="2.25"/>
    <x v="476"/>
    <x v="716"/>
    <n v="0.375"/>
    <n v="2"/>
  </r>
  <r>
    <x v="6"/>
    <x v="62"/>
    <x v="11"/>
    <n v="21"/>
    <n v="2"/>
    <n v="1"/>
    <n v="36"/>
    <n v="11"/>
    <n v="15"/>
    <n v="8"/>
    <x v="770"/>
    <x v="557"/>
    <n v="2.625"/>
    <n v="0.25"/>
    <x v="477"/>
    <x v="717"/>
    <n v="1.375"/>
    <n v="1.875"/>
  </r>
  <r>
    <x v="6"/>
    <x v="62"/>
    <x v="12"/>
    <n v="30"/>
    <n v="29"/>
    <n v="0"/>
    <n v="59"/>
    <n v="1"/>
    <n v="14"/>
    <n v="8"/>
    <x v="771"/>
    <x v="375"/>
    <n v="3.75"/>
    <n v="3.625"/>
    <x v="196"/>
    <x v="718"/>
    <n v="0.125"/>
    <n v="1.75"/>
  </r>
  <r>
    <x v="6"/>
    <x v="63"/>
    <x v="0"/>
    <n v="144"/>
    <n v="42"/>
    <n v="12"/>
    <n v="287"/>
    <n v="38"/>
    <n v="231"/>
    <n v="28.1"/>
    <x v="772"/>
    <x v="558"/>
    <n v="5.1245551601423482"/>
    <n v="1.4946619217081849"/>
    <x v="478"/>
    <x v="719"/>
    <n v="1.3523131672597863"/>
    <n v="8.2206405693950177"/>
  </r>
  <r>
    <x v="6"/>
    <x v="63"/>
    <x v="1"/>
    <n v="132"/>
    <n v="23"/>
    <n v="11"/>
    <n v="230"/>
    <n v="33"/>
    <n v="116"/>
    <n v="28.1"/>
    <x v="773"/>
    <x v="559"/>
    <n v="4.697508896797153"/>
    <n v="0.81850533807829173"/>
    <x v="479"/>
    <x v="720"/>
    <n v="1.1743772241992882"/>
    <n v="4.1281138790035588"/>
  </r>
  <r>
    <x v="6"/>
    <x v="63"/>
    <x v="2"/>
    <n v="117"/>
    <n v="17"/>
    <n v="13"/>
    <n v="229"/>
    <n v="31"/>
    <n v="118"/>
    <n v="28.1"/>
    <x v="774"/>
    <x v="560"/>
    <n v="4.1637010676156585"/>
    <n v="0.60498220640569389"/>
    <x v="480"/>
    <x v="721"/>
    <n v="1.103202846975089"/>
    <n v="4.1992882562277574"/>
  </r>
  <r>
    <x v="6"/>
    <x v="63"/>
    <x v="3"/>
    <n v="124"/>
    <n v="30"/>
    <n v="10"/>
    <n v="253"/>
    <n v="23"/>
    <n v="114"/>
    <n v="28.1"/>
    <x v="775"/>
    <x v="126"/>
    <n v="4.4128113879003559"/>
    <n v="1.0676156583629892"/>
    <x v="481"/>
    <x v="722"/>
    <n v="0.81850533807829173"/>
    <n v="4.0569395017793592"/>
  </r>
  <r>
    <x v="6"/>
    <x v="63"/>
    <x v="4"/>
    <n v="128"/>
    <n v="19"/>
    <n v="14"/>
    <n v="216"/>
    <n v="23"/>
    <n v="107"/>
    <n v="28.1"/>
    <x v="776"/>
    <x v="561"/>
    <n v="4.555160142348754"/>
    <n v="0.67615658362989317"/>
    <x v="482"/>
    <x v="723"/>
    <n v="0.81850533807829173"/>
    <n v="3.8078291814946619"/>
  </r>
  <r>
    <x v="6"/>
    <x v="63"/>
    <x v="5"/>
    <n v="108"/>
    <n v="18"/>
    <n v="19"/>
    <n v="241"/>
    <n v="27"/>
    <n v="102"/>
    <n v="28.1"/>
    <x v="777"/>
    <x v="332"/>
    <n v="3.8434163701067612"/>
    <n v="0.64056939501779353"/>
    <x v="483"/>
    <x v="724"/>
    <n v="0.9608540925266903"/>
    <n v="3.6298932384341636"/>
  </r>
  <r>
    <x v="6"/>
    <x v="63"/>
    <x v="6"/>
    <n v="119"/>
    <n v="22"/>
    <n v="14"/>
    <n v="200"/>
    <n v="13"/>
    <n v="101"/>
    <n v="28.1"/>
    <x v="778"/>
    <x v="172"/>
    <n v="4.2348754448398571"/>
    <n v="0.78291814946619209"/>
    <x v="482"/>
    <x v="725"/>
    <n v="0.46263345195729533"/>
    <n v="3.5943060498220638"/>
  </r>
  <r>
    <x v="6"/>
    <x v="63"/>
    <x v="7"/>
    <n v="109"/>
    <n v="12"/>
    <n v="11"/>
    <n v="218"/>
    <n v="17"/>
    <n v="118"/>
    <n v="28.1"/>
    <x v="779"/>
    <x v="562"/>
    <n v="3.8790035587188609"/>
    <n v="0.42704626334519569"/>
    <x v="479"/>
    <x v="726"/>
    <n v="0.60498220640569389"/>
    <n v="4.1992882562277574"/>
  </r>
  <r>
    <x v="6"/>
    <x v="63"/>
    <x v="8"/>
    <n v="109"/>
    <n v="17"/>
    <n v="8"/>
    <n v="223"/>
    <n v="20"/>
    <n v="124"/>
    <n v="28.1"/>
    <x v="780"/>
    <x v="563"/>
    <n v="3.8790035587188609"/>
    <n v="0.60498220640569389"/>
    <x v="484"/>
    <x v="727"/>
    <n v="0.71174377224199281"/>
    <n v="4.4128113879003559"/>
  </r>
  <r>
    <x v="6"/>
    <x v="63"/>
    <x v="9"/>
    <n v="106"/>
    <n v="35"/>
    <n v="14"/>
    <n v="269"/>
    <n v="36"/>
    <n v="118"/>
    <n v="28.1"/>
    <x v="781"/>
    <x v="564"/>
    <n v="3.7722419928825621"/>
    <n v="1.2455516014234875"/>
    <x v="482"/>
    <x v="728"/>
    <n v="1.2811387900355871"/>
    <n v="4.1992882562277574"/>
  </r>
  <r>
    <x v="6"/>
    <x v="63"/>
    <x v="10"/>
    <n v="115"/>
    <n v="86"/>
    <n v="13"/>
    <n v="291"/>
    <n v="43"/>
    <n v="131"/>
    <n v="33.44"/>
    <x v="782"/>
    <x v="565"/>
    <n v="3.4389952153110048"/>
    <n v="2.5717703349282299"/>
    <x v="485"/>
    <x v="729"/>
    <n v="1.285885167464115"/>
    <n v="3.9174641148325362"/>
  </r>
  <r>
    <x v="6"/>
    <x v="63"/>
    <x v="11"/>
    <n v="137"/>
    <n v="71"/>
    <n v="16"/>
    <n v="289"/>
    <n v="31"/>
    <n v="149"/>
    <n v="33.44"/>
    <x v="783"/>
    <x v="566"/>
    <n v="4.0968899521531101"/>
    <n v="2.1232057416267942"/>
    <x v="486"/>
    <x v="730"/>
    <n v="0.92703349282296654"/>
    <n v="4.4557416267942589"/>
  </r>
  <r>
    <x v="6"/>
    <x v="63"/>
    <x v="12"/>
    <n v="154"/>
    <n v="130"/>
    <n v="17"/>
    <n v="360"/>
    <n v="38"/>
    <n v="177"/>
    <n v="33.44"/>
    <x v="784"/>
    <x v="250"/>
    <n v="4.6052631578947372"/>
    <n v="3.8875598086124405"/>
    <x v="487"/>
    <x v="731"/>
    <n v="1.1363636363636365"/>
    <n v="5.2930622009569381"/>
  </r>
  <r>
    <x v="6"/>
    <x v="64"/>
    <x v="0"/>
    <n v="59"/>
    <n v="4"/>
    <n v="3"/>
    <n v="49"/>
    <n v="2"/>
    <n v="14"/>
    <n v="1.25"/>
    <x v="785"/>
    <x v="411"/>
    <n v="47.2"/>
    <n v="3.2"/>
    <x v="488"/>
    <x v="732"/>
    <n v="1.6"/>
    <n v="11.2"/>
  </r>
  <r>
    <x v="6"/>
    <x v="64"/>
    <x v="1"/>
    <n v="46"/>
    <n v="16"/>
    <n v="0"/>
    <n v="46"/>
    <n v="4"/>
    <n v="16"/>
    <n v="1.25"/>
    <x v="786"/>
    <x v="567"/>
    <n v="36.799999999999997"/>
    <n v="12.8"/>
    <x v="196"/>
    <x v="733"/>
    <n v="3.2"/>
    <n v="12.8"/>
  </r>
  <r>
    <x v="6"/>
    <x v="64"/>
    <x v="2"/>
    <n v="71"/>
    <n v="12"/>
    <n v="0"/>
    <n v="72"/>
    <n v="4"/>
    <n v="8"/>
    <n v="1.25"/>
    <x v="787"/>
    <x v="522"/>
    <n v="56.8"/>
    <n v="9.6"/>
    <x v="196"/>
    <x v="734"/>
    <n v="3.2"/>
    <n v="6.4"/>
  </r>
  <r>
    <x v="6"/>
    <x v="64"/>
    <x v="3"/>
    <n v="82"/>
    <n v="20"/>
    <n v="0"/>
    <n v="69"/>
    <n v="1"/>
    <n v="16"/>
    <n v="1.25"/>
    <x v="788"/>
    <x v="528"/>
    <n v="65.599999999999994"/>
    <n v="16"/>
    <x v="196"/>
    <x v="735"/>
    <n v="0.8"/>
    <n v="12.8"/>
  </r>
  <r>
    <x v="6"/>
    <x v="64"/>
    <x v="4"/>
    <n v="74"/>
    <n v="0"/>
    <n v="3"/>
    <n v="50"/>
    <n v="2"/>
    <n v="24"/>
    <n v="1.25"/>
    <x v="789"/>
    <x v="568"/>
    <n v="59.2"/>
    <n v="0"/>
    <x v="488"/>
    <x v="736"/>
    <n v="1.6"/>
    <n v="19.2"/>
  </r>
  <r>
    <x v="6"/>
    <x v="64"/>
    <x v="5"/>
    <n v="71"/>
    <n v="13"/>
    <n v="4"/>
    <n v="55"/>
    <n v="0"/>
    <n v="18"/>
    <n v="1.25"/>
    <x v="790"/>
    <x v="569"/>
    <n v="56.8"/>
    <n v="10.4"/>
    <x v="489"/>
    <x v="737"/>
    <n v="0"/>
    <n v="14.4"/>
  </r>
  <r>
    <x v="6"/>
    <x v="64"/>
    <x v="6"/>
    <n v="60"/>
    <n v="14"/>
    <n v="2"/>
    <n v="45"/>
    <n v="2"/>
    <n v="24"/>
    <n v="1.25"/>
    <x v="791"/>
    <x v="570"/>
    <n v="48"/>
    <n v="11.2"/>
    <x v="490"/>
    <x v="738"/>
    <n v="1.6"/>
    <n v="19.2"/>
  </r>
  <r>
    <x v="6"/>
    <x v="64"/>
    <x v="7"/>
    <n v="68"/>
    <n v="11"/>
    <n v="2"/>
    <n v="49"/>
    <n v="2"/>
    <n v="23"/>
    <n v="1.25"/>
    <x v="792"/>
    <x v="534"/>
    <n v="54.4"/>
    <n v="8.8000000000000007"/>
    <x v="490"/>
    <x v="732"/>
    <n v="1.6"/>
    <n v="18.399999999999999"/>
  </r>
  <r>
    <x v="6"/>
    <x v="64"/>
    <x v="8"/>
    <n v="60"/>
    <n v="15"/>
    <n v="0"/>
    <n v="36"/>
    <n v="1"/>
    <n v="17"/>
    <n v="1.25"/>
    <x v="793"/>
    <x v="551"/>
    <n v="48"/>
    <n v="12"/>
    <x v="196"/>
    <x v="739"/>
    <n v="0.8"/>
    <n v="13.6"/>
  </r>
  <r>
    <x v="6"/>
    <x v="64"/>
    <x v="9"/>
    <n v="48"/>
    <n v="15"/>
    <n v="4"/>
    <n v="33"/>
    <n v="4"/>
    <n v="23"/>
    <n v="1.25"/>
    <x v="794"/>
    <x v="571"/>
    <n v="38.4"/>
    <n v="12"/>
    <x v="489"/>
    <x v="740"/>
    <n v="3.2"/>
    <n v="18.399999999999999"/>
  </r>
  <r>
    <x v="6"/>
    <x v="64"/>
    <x v="10"/>
    <n v="68"/>
    <n v="9"/>
    <n v="0"/>
    <n v="29"/>
    <n v="3"/>
    <n v="19"/>
    <n v="1.25"/>
    <x v="786"/>
    <x v="567"/>
    <n v="54.4"/>
    <n v="7.2"/>
    <x v="196"/>
    <x v="741"/>
    <n v="2.4"/>
    <n v="15.2"/>
  </r>
  <r>
    <x v="6"/>
    <x v="64"/>
    <x v="11"/>
    <n v="36"/>
    <n v="10"/>
    <n v="0"/>
    <n v="20"/>
    <n v="0"/>
    <n v="8"/>
    <n v="1.25"/>
    <x v="795"/>
    <x v="516"/>
    <n v="28.8"/>
    <n v="8"/>
    <x v="196"/>
    <x v="742"/>
    <n v="0"/>
    <n v="6.4"/>
  </r>
  <r>
    <x v="6"/>
    <x v="64"/>
    <x v="12"/>
    <n v="53"/>
    <n v="40"/>
    <n v="2"/>
    <n v="30"/>
    <n v="1"/>
    <n v="16"/>
    <n v="1.25"/>
    <x v="796"/>
    <x v="450"/>
    <n v="42.4"/>
    <n v="32"/>
    <x v="490"/>
    <x v="743"/>
    <n v="0.8"/>
    <n v="12.8"/>
  </r>
  <r>
    <x v="6"/>
    <x v="65"/>
    <x v="0"/>
    <n v="29"/>
    <n v="6"/>
    <n v="9"/>
    <n v="110"/>
    <n v="13"/>
    <n v="116"/>
    <n v="13.17"/>
    <x v="797"/>
    <x v="231"/>
    <n v="2.201974183750949"/>
    <n v="0.45558086560364464"/>
    <x v="491"/>
    <x v="744"/>
    <n v="0.98709187547456345"/>
    <n v="8.807896735003796"/>
  </r>
  <r>
    <x v="6"/>
    <x v="65"/>
    <x v="1"/>
    <n v="42"/>
    <n v="6"/>
    <n v="13"/>
    <n v="99"/>
    <n v="8"/>
    <n v="64"/>
    <n v="13.17"/>
    <x v="798"/>
    <x v="523"/>
    <n v="3.1890660592255125"/>
    <n v="0.45558086560364464"/>
    <x v="492"/>
    <x v="745"/>
    <n v="0.60744115413819288"/>
    <n v="4.8595292331055431"/>
  </r>
  <r>
    <x v="6"/>
    <x v="65"/>
    <x v="2"/>
    <n v="47"/>
    <n v="5"/>
    <n v="3"/>
    <n v="84"/>
    <n v="8"/>
    <n v="42"/>
    <n v="13.17"/>
    <x v="799"/>
    <x v="385"/>
    <n v="3.5687167805618829"/>
    <n v="0.37965072133637057"/>
    <x v="493"/>
    <x v="746"/>
    <n v="0.60744115413819288"/>
    <n v="3.1890660592255125"/>
  </r>
  <r>
    <x v="6"/>
    <x v="65"/>
    <x v="3"/>
    <n v="30"/>
    <n v="5"/>
    <n v="7"/>
    <n v="104"/>
    <n v="15"/>
    <n v="75"/>
    <n v="13.17"/>
    <x v="800"/>
    <x v="361"/>
    <n v="2.2779043280182232"/>
    <n v="0.37965072133637057"/>
    <x v="494"/>
    <x v="747"/>
    <n v="1.1389521640091116"/>
    <n v="5.6947608200455582"/>
  </r>
  <r>
    <x v="6"/>
    <x v="65"/>
    <x v="4"/>
    <n v="43"/>
    <n v="5"/>
    <n v="12"/>
    <n v="77"/>
    <n v="8"/>
    <n v="104"/>
    <n v="13.17"/>
    <x v="801"/>
    <x v="310"/>
    <n v="3.2649962034927866"/>
    <n v="0.37965072133637057"/>
    <x v="495"/>
    <x v="748"/>
    <n v="0.60744115413819288"/>
    <n v="7.8967350037965076"/>
  </r>
  <r>
    <x v="6"/>
    <x v="65"/>
    <x v="5"/>
    <n v="40"/>
    <n v="9"/>
    <n v="10"/>
    <n v="109"/>
    <n v="10"/>
    <n v="90"/>
    <n v="13.17"/>
    <x v="802"/>
    <x v="209"/>
    <n v="3.0372057706909645"/>
    <n v="0.68337129840546695"/>
    <x v="496"/>
    <x v="749"/>
    <n v="0.75930144267274113"/>
    <n v="6.83371298405467"/>
  </r>
  <r>
    <x v="6"/>
    <x v="65"/>
    <x v="6"/>
    <n v="54"/>
    <n v="5"/>
    <n v="13"/>
    <n v="97"/>
    <n v="10"/>
    <n v="89"/>
    <n v="13.17"/>
    <x v="802"/>
    <x v="209"/>
    <n v="4.1002277904328022"/>
    <n v="0.37965072133637057"/>
    <x v="492"/>
    <x v="750"/>
    <n v="0.75930144267274113"/>
    <n v="6.7577828397873958"/>
  </r>
  <r>
    <x v="6"/>
    <x v="65"/>
    <x v="7"/>
    <n v="47"/>
    <n v="7"/>
    <n v="14"/>
    <n v="135"/>
    <n v="12"/>
    <n v="123"/>
    <n v="13.17"/>
    <x v="803"/>
    <x v="469"/>
    <n v="3.5687167805618829"/>
    <n v="0.5315110098709187"/>
    <x v="497"/>
    <x v="751"/>
    <n v="0.91116173120728927"/>
    <n v="9.3394077448747161"/>
  </r>
  <r>
    <x v="6"/>
    <x v="65"/>
    <x v="8"/>
    <n v="25"/>
    <n v="11"/>
    <n v="12"/>
    <n v="97"/>
    <n v="10"/>
    <n v="96"/>
    <n v="13.17"/>
    <x v="804"/>
    <x v="572"/>
    <n v="1.8982536066818527"/>
    <n v="0.8352315869400152"/>
    <x v="495"/>
    <x v="750"/>
    <n v="0.75930144267274113"/>
    <n v="7.2892938496583142"/>
  </r>
  <r>
    <x v="6"/>
    <x v="65"/>
    <x v="9"/>
    <n v="39"/>
    <n v="8"/>
    <n v="14"/>
    <n v="90"/>
    <n v="6"/>
    <n v="100"/>
    <n v="13.17"/>
    <x v="805"/>
    <x v="573"/>
    <n v="2.9612756264236904"/>
    <n v="0.60744115413819288"/>
    <x v="497"/>
    <x v="752"/>
    <n v="0.45558086560364464"/>
    <n v="7.5930144267274109"/>
  </r>
  <r>
    <x v="6"/>
    <x v="65"/>
    <x v="10"/>
    <n v="33"/>
    <n v="10"/>
    <n v="15"/>
    <n v="114"/>
    <n v="15"/>
    <n v="104"/>
    <n v="16.2"/>
    <x v="806"/>
    <x v="574"/>
    <n v="2.0370370370370372"/>
    <n v="0.61728395061728403"/>
    <x v="498"/>
    <x v="753"/>
    <n v="0.92592592592592593"/>
    <n v="6.4197530864197532"/>
  </r>
  <r>
    <x v="6"/>
    <x v="65"/>
    <x v="11"/>
    <n v="33"/>
    <n v="19"/>
    <n v="11"/>
    <n v="104"/>
    <n v="13"/>
    <n v="123"/>
    <n v="16.2"/>
    <x v="807"/>
    <x v="512"/>
    <n v="2.0370370370370372"/>
    <n v="1.1728395061728396"/>
    <x v="499"/>
    <x v="754"/>
    <n v="0.80246913580246915"/>
    <n v="7.5925925925925926"/>
  </r>
  <r>
    <x v="6"/>
    <x v="65"/>
    <x v="12"/>
    <n v="56"/>
    <n v="158"/>
    <n v="11"/>
    <n v="161"/>
    <n v="11"/>
    <n v="138"/>
    <n v="16.2"/>
    <x v="808"/>
    <x v="323"/>
    <n v="3.4567901234567904"/>
    <n v="9.7530864197530871"/>
    <x v="499"/>
    <x v="755"/>
    <n v="0.67901234567901236"/>
    <n v="8.518518518518519"/>
  </r>
  <r>
    <x v="6"/>
    <x v="66"/>
    <x v="0"/>
    <n v="36"/>
    <n v="2"/>
    <n v="2"/>
    <n v="41"/>
    <n v="1"/>
    <n v="4"/>
    <n v="7.43"/>
    <x v="809"/>
    <x v="557"/>
    <n v="4.8452220726783315"/>
    <n v="0.26917900403768508"/>
    <x v="500"/>
    <x v="756"/>
    <n v="0.13458950201884254"/>
    <n v="0.53835800807537015"/>
  </r>
  <r>
    <x v="6"/>
    <x v="66"/>
    <x v="1"/>
    <n v="35"/>
    <n v="0"/>
    <n v="2"/>
    <n v="16"/>
    <n v="2"/>
    <n v="4"/>
    <n v="7.43"/>
    <x v="810"/>
    <x v="575"/>
    <n v="4.7106325706594889"/>
    <n v="0"/>
    <x v="500"/>
    <x v="757"/>
    <n v="0.26917900403768508"/>
    <n v="0.53835800807537015"/>
  </r>
  <r>
    <x v="6"/>
    <x v="66"/>
    <x v="2"/>
    <n v="33"/>
    <n v="3"/>
    <n v="0"/>
    <n v="39"/>
    <n v="1"/>
    <n v="3"/>
    <n v="7.43"/>
    <x v="811"/>
    <x v="550"/>
    <n v="4.4414535666218038"/>
    <n v="0.40376850605652759"/>
    <x v="196"/>
    <x v="758"/>
    <n v="0.13458950201884254"/>
    <n v="0.40376850605652759"/>
  </r>
  <r>
    <x v="6"/>
    <x v="66"/>
    <x v="3"/>
    <n v="56"/>
    <n v="4"/>
    <n v="1"/>
    <n v="60"/>
    <n v="4"/>
    <n v="10"/>
    <n v="7.43"/>
    <x v="812"/>
    <x v="374"/>
    <n v="7.5370121130551819"/>
    <n v="0.53835800807537015"/>
    <x v="501"/>
    <x v="759"/>
    <n v="0.53835800807537015"/>
    <n v="1.3458950201884254"/>
  </r>
  <r>
    <x v="6"/>
    <x v="66"/>
    <x v="4"/>
    <n v="68"/>
    <n v="18"/>
    <n v="3"/>
    <n v="45"/>
    <n v="10"/>
    <n v="6"/>
    <n v="7.43"/>
    <x v="813"/>
    <x v="576"/>
    <n v="9.1520861372812927"/>
    <n v="2.4226110363391657"/>
    <x v="502"/>
    <x v="760"/>
    <n v="1.3458950201884254"/>
    <n v="0.80753701211305517"/>
  </r>
  <r>
    <x v="6"/>
    <x v="66"/>
    <x v="5"/>
    <n v="62"/>
    <n v="7"/>
    <n v="1"/>
    <n v="46"/>
    <n v="3"/>
    <n v="11"/>
    <n v="7.43"/>
    <x v="814"/>
    <x v="413"/>
    <n v="8.3445491251682373"/>
    <n v="0.94212651413189774"/>
    <x v="501"/>
    <x v="761"/>
    <n v="0.40376850605652759"/>
    <n v="1.4804845222072678"/>
  </r>
  <r>
    <x v="6"/>
    <x v="66"/>
    <x v="6"/>
    <n v="61"/>
    <n v="18"/>
    <n v="1"/>
    <n v="43"/>
    <n v="4"/>
    <n v="11"/>
    <n v="7.43"/>
    <x v="815"/>
    <x v="536"/>
    <n v="8.2099596231493948"/>
    <n v="2.4226110363391657"/>
    <x v="501"/>
    <x v="762"/>
    <n v="0.53835800807537015"/>
    <n v="1.4804845222072678"/>
  </r>
  <r>
    <x v="6"/>
    <x v="66"/>
    <x v="7"/>
    <n v="71"/>
    <n v="41"/>
    <n v="0"/>
    <n v="56"/>
    <n v="3"/>
    <n v="19"/>
    <n v="7.43"/>
    <x v="816"/>
    <x v="416"/>
    <n v="9.5558546433378204"/>
    <n v="5.5181695827725443"/>
    <x v="196"/>
    <x v="763"/>
    <n v="0.40376850605652759"/>
    <n v="2.5572005383580083"/>
  </r>
  <r>
    <x v="6"/>
    <x v="66"/>
    <x v="8"/>
    <n v="64"/>
    <n v="24"/>
    <n v="3"/>
    <n v="57"/>
    <n v="2"/>
    <n v="25"/>
    <n v="7.43"/>
    <x v="817"/>
    <x v="542"/>
    <n v="8.6137281292059225"/>
    <n v="3.2301480484522207"/>
    <x v="502"/>
    <x v="764"/>
    <n v="0.26917900403768508"/>
    <n v="3.3647375504710633"/>
  </r>
  <r>
    <x v="6"/>
    <x v="66"/>
    <x v="9"/>
    <n v="69"/>
    <n v="21"/>
    <n v="0"/>
    <n v="53"/>
    <n v="4"/>
    <n v="26"/>
    <n v="7.43"/>
    <x v="818"/>
    <x v="577"/>
    <n v="9.2866756393001353"/>
    <n v="2.8263795423956934"/>
    <x v="196"/>
    <x v="765"/>
    <n v="0.53835800807537015"/>
    <n v="3.4993270524899058"/>
  </r>
  <r>
    <x v="6"/>
    <x v="66"/>
    <x v="10"/>
    <n v="78"/>
    <n v="33"/>
    <n v="1"/>
    <n v="69"/>
    <n v="2"/>
    <n v="36"/>
    <n v="8.52"/>
    <x v="819"/>
    <x v="205"/>
    <n v="9.1549295774647899"/>
    <n v="3.8732394366197185"/>
    <x v="503"/>
    <x v="766"/>
    <n v="0.23474178403755869"/>
    <n v="4.2253521126760569"/>
  </r>
  <r>
    <x v="6"/>
    <x v="66"/>
    <x v="11"/>
    <n v="80"/>
    <n v="19"/>
    <n v="2"/>
    <n v="29"/>
    <n v="0"/>
    <n v="31"/>
    <n v="8.52"/>
    <x v="820"/>
    <x v="569"/>
    <n v="9.3896713615023479"/>
    <n v="2.2300469483568075"/>
    <x v="504"/>
    <x v="767"/>
    <n v="0"/>
    <n v="3.63849765258216"/>
  </r>
  <r>
    <x v="6"/>
    <x v="66"/>
    <x v="12"/>
    <n v="88"/>
    <n v="41"/>
    <n v="3"/>
    <n v="52"/>
    <n v="3"/>
    <n v="25"/>
    <n v="8.52"/>
    <x v="821"/>
    <x v="578"/>
    <n v="10.328638497652582"/>
    <n v="4.812206572769953"/>
    <x v="505"/>
    <x v="768"/>
    <n v="0.35211267605633806"/>
    <n v="2.9342723004694835"/>
  </r>
  <r>
    <x v="6"/>
    <x v="67"/>
    <x v="0"/>
    <n v="35"/>
    <n v="0"/>
    <n v="1"/>
    <n v="45"/>
    <n v="4"/>
    <n v="15"/>
    <n v="5.85"/>
    <x v="822"/>
    <x v="487"/>
    <n v="5.982905982905983"/>
    <n v="0"/>
    <x v="506"/>
    <x v="769"/>
    <n v="0.68376068376068377"/>
    <n v="2.5641025641025643"/>
  </r>
  <r>
    <x v="6"/>
    <x v="67"/>
    <x v="1"/>
    <n v="20"/>
    <n v="0"/>
    <n v="0"/>
    <n v="42"/>
    <n v="3"/>
    <n v="25"/>
    <n v="5.85"/>
    <x v="436"/>
    <x v="318"/>
    <n v="3.4188034188034191"/>
    <n v="0"/>
    <x v="196"/>
    <x v="770"/>
    <n v="0.51282051282051289"/>
    <n v="4.2735042735042734"/>
  </r>
  <r>
    <x v="6"/>
    <x v="67"/>
    <x v="2"/>
    <n v="24"/>
    <n v="2"/>
    <n v="1"/>
    <n v="59"/>
    <n v="4"/>
    <n v="10"/>
    <n v="5.85"/>
    <x v="822"/>
    <x v="487"/>
    <n v="4.1025641025641031"/>
    <n v="0.34188034188034189"/>
    <x v="506"/>
    <x v="771"/>
    <n v="0.68376068376068377"/>
    <n v="1.7094017094017095"/>
  </r>
  <r>
    <x v="6"/>
    <x v="67"/>
    <x v="3"/>
    <n v="22"/>
    <n v="4"/>
    <n v="5"/>
    <n v="70"/>
    <n v="2"/>
    <n v="19"/>
    <n v="5.85"/>
    <x v="823"/>
    <x v="519"/>
    <n v="3.7606837606837611"/>
    <n v="0.68376068376068377"/>
    <x v="507"/>
    <x v="772"/>
    <n v="0.34188034188034189"/>
    <n v="3.2478632478632479"/>
  </r>
  <r>
    <x v="6"/>
    <x v="67"/>
    <x v="4"/>
    <n v="24"/>
    <n v="4"/>
    <n v="1"/>
    <n v="55"/>
    <n v="3"/>
    <n v="31"/>
    <n v="5.85"/>
    <x v="824"/>
    <x v="517"/>
    <n v="4.1025641025641031"/>
    <n v="0.68376068376068377"/>
    <x v="506"/>
    <x v="773"/>
    <n v="0.51282051282051289"/>
    <n v="5.2991452991452999"/>
  </r>
  <r>
    <x v="6"/>
    <x v="67"/>
    <x v="5"/>
    <n v="36"/>
    <n v="0"/>
    <n v="1"/>
    <n v="67"/>
    <n v="8"/>
    <n v="35"/>
    <n v="5.85"/>
    <x v="825"/>
    <x v="570"/>
    <n v="6.1538461538461542"/>
    <n v="0"/>
    <x v="506"/>
    <x v="774"/>
    <n v="1.3675213675213675"/>
    <n v="5.982905982905983"/>
  </r>
  <r>
    <x v="6"/>
    <x v="67"/>
    <x v="6"/>
    <n v="29"/>
    <n v="0"/>
    <n v="3"/>
    <n v="57"/>
    <n v="8"/>
    <n v="32"/>
    <n v="5.85"/>
    <x v="826"/>
    <x v="551"/>
    <n v="4.9572649572649574"/>
    <n v="0"/>
    <x v="508"/>
    <x v="775"/>
    <n v="1.3675213675213675"/>
    <n v="5.4700854700854702"/>
  </r>
  <r>
    <x v="6"/>
    <x v="67"/>
    <x v="7"/>
    <n v="29"/>
    <n v="4"/>
    <n v="5"/>
    <n v="79"/>
    <n v="6"/>
    <n v="23"/>
    <n v="5.85"/>
    <x v="827"/>
    <x v="533"/>
    <n v="4.9572649572649574"/>
    <n v="0.68376068376068377"/>
    <x v="507"/>
    <x v="776"/>
    <n v="1.0256410256410258"/>
    <n v="3.9316239316239319"/>
  </r>
  <r>
    <x v="6"/>
    <x v="67"/>
    <x v="8"/>
    <n v="20"/>
    <n v="0"/>
    <n v="1"/>
    <n v="55"/>
    <n v="6"/>
    <n v="29"/>
    <n v="5.85"/>
    <x v="828"/>
    <x v="352"/>
    <n v="3.4188034188034191"/>
    <n v="0"/>
    <x v="506"/>
    <x v="773"/>
    <n v="1.0256410256410258"/>
    <n v="4.9572649572649574"/>
  </r>
  <r>
    <x v="6"/>
    <x v="67"/>
    <x v="9"/>
    <n v="19"/>
    <n v="7"/>
    <n v="2"/>
    <n v="85"/>
    <n v="7"/>
    <n v="18"/>
    <n v="5.85"/>
    <x v="829"/>
    <x v="536"/>
    <n v="3.2478632478632479"/>
    <n v="1.1965811965811965"/>
    <x v="509"/>
    <x v="777"/>
    <n v="1.1965811965811965"/>
    <n v="3.0769230769230771"/>
  </r>
  <r>
    <x v="6"/>
    <x v="67"/>
    <x v="10"/>
    <n v="23"/>
    <n v="16"/>
    <n v="2"/>
    <n v="43"/>
    <n v="7"/>
    <n v="14"/>
    <n v="8.23"/>
    <x v="830"/>
    <x v="579"/>
    <n v="2.7946537059538272"/>
    <n v="1.9441069258809234"/>
    <x v="510"/>
    <x v="778"/>
    <n v="0.85054678007290396"/>
    <n v="1.7010935601458079"/>
  </r>
  <r>
    <x v="6"/>
    <x v="67"/>
    <x v="11"/>
    <n v="22"/>
    <n v="14"/>
    <n v="1"/>
    <n v="58"/>
    <n v="2"/>
    <n v="20"/>
    <n v="8.23"/>
    <x v="831"/>
    <x v="422"/>
    <n v="2.6731470230862695"/>
    <n v="1.7010935601458079"/>
    <x v="511"/>
    <x v="779"/>
    <n v="0.24301336573511542"/>
    <n v="2.4301336573511541"/>
  </r>
  <r>
    <x v="6"/>
    <x v="67"/>
    <x v="12"/>
    <n v="30"/>
    <n v="29"/>
    <n v="3"/>
    <n v="72"/>
    <n v="3"/>
    <n v="11"/>
    <n v="8.23"/>
    <x v="832"/>
    <x v="541"/>
    <n v="3.6452004860267313"/>
    <n v="3.5236938031591736"/>
    <x v="512"/>
    <x v="780"/>
    <n v="0.36452004860267312"/>
    <n v="1.3365735115431348"/>
  </r>
  <r>
    <x v="6"/>
    <x v="68"/>
    <x v="0"/>
    <n v="42"/>
    <n v="4"/>
    <n v="1"/>
    <n v="36"/>
    <n v="3"/>
    <n v="10"/>
    <n v="6.51"/>
    <x v="833"/>
    <x v="580"/>
    <n v="6.4516129032258069"/>
    <n v="0.61443932411674351"/>
    <x v="513"/>
    <x v="781"/>
    <n v="0.46082949308755761"/>
    <n v="1.5360983102918588"/>
  </r>
  <r>
    <x v="6"/>
    <x v="68"/>
    <x v="1"/>
    <n v="37"/>
    <n v="6"/>
    <n v="1"/>
    <n v="33"/>
    <n v="4"/>
    <n v="22"/>
    <n v="6.51"/>
    <x v="834"/>
    <x v="554"/>
    <n v="5.6835637480798775"/>
    <n v="0.92165898617511521"/>
    <x v="513"/>
    <x v="782"/>
    <n v="0.61443932411674351"/>
    <n v="3.3794162826420893"/>
  </r>
  <r>
    <x v="6"/>
    <x v="68"/>
    <x v="2"/>
    <n v="29"/>
    <n v="4"/>
    <n v="0"/>
    <n v="30"/>
    <n v="0"/>
    <n v="7"/>
    <n v="6.51"/>
    <x v="835"/>
    <x v="581"/>
    <n v="4.4546850998463903"/>
    <n v="0.61443932411674351"/>
    <x v="196"/>
    <x v="783"/>
    <n v="0"/>
    <n v="1.075268817204301"/>
  </r>
  <r>
    <x v="6"/>
    <x v="68"/>
    <x v="3"/>
    <n v="22"/>
    <n v="10"/>
    <n v="0"/>
    <n v="43"/>
    <n v="2"/>
    <n v="10"/>
    <n v="6.51"/>
    <x v="836"/>
    <x v="431"/>
    <n v="3.3794162826420893"/>
    <n v="1.5360983102918588"/>
    <x v="196"/>
    <x v="784"/>
    <n v="0.30721966205837176"/>
    <n v="1.5360983102918588"/>
  </r>
  <r>
    <x v="6"/>
    <x v="68"/>
    <x v="4"/>
    <n v="32"/>
    <n v="9"/>
    <n v="0"/>
    <n v="26"/>
    <n v="0"/>
    <n v="9"/>
    <n v="6.51"/>
    <x v="837"/>
    <x v="582"/>
    <n v="4.9155145929339481"/>
    <n v="1.3824884792626728"/>
    <x v="196"/>
    <x v="785"/>
    <n v="0"/>
    <n v="1.3824884792626728"/>
  </r>
  <r>
    <x v="6"/>
    <x v="68"/>
    <x v="5"/>
    <n v="23"/>
    <n v="6"/>
    <n v="2"/>
    <n v="20"/>
    <n v="5"/>
    <n v="13"/>
    <n v="6.51"/>
    <x v="838"/>
    <x v="583"/>
    <n v="3.5330261136712751"/>
    <n v="0.92165898617511521"/>
    <x v="514"/>
    <x v="786"/>
    <n v="0.76804915514592942"/>
    <n v="1.9969278033794164"/>
  </r>
  <r>
    <x v="6"/>
    <x v="68"/>
    <x v="6"/>
    <n v="22"/>
    <n v="6"/>
    <n v="1"/>
    <n v="24"/>
    <n v="1"/>
    <n v="16"/>
    <n v="6.51"/>
    <x v="835"/>
    <x v="581"/>
    <n v="3.3794162826420893"/>
    <n v="0.92165898617511521"/>
    <x v="513"/>
    <x v="787"/>
    <n v="0.15360983102918588"/>
    <n v="2.4577572964669741"/>
  </r>
  <r>
    <x v="6"/>
    <x v="68"/>
    <x v="7"/>
    <n v="15"/>
    <n v="7"/>
    <n v="4"/>
    <n v="26"/>
    <n v="3"/>
    <n v="13"/>
    <n v="6.51"/>
    <x v="839"/>
    <x v="584"/>
    <n v="2.3041474654377883"/>
    <n v="1.075268817204301"/>
    <x v="515"/>
    <x v="785"/>
    <n v="0.46082949308755761"/>
    <n v="1.9969278033794164"/>
  </r>
  <r>
    <x v="6"/>
    <x v="68"/>
    <x v="8"/>
    <n v="22"/>
    <n v="4"/>
    <n v="2"/>
    <n v="28"/>
    <n v="2"/>
    <n v="16"/>
    <n v="6.51"/>
    <x v="840"/>
    <x v="516"/>
    <n v="3.3794162826420893"/>
    <n v="0.61443932411674351"/>
    <x v="514"/>
    <x v="788"/>
    <n v="0.30721966205837176"/>
    <n v="2.4577572964669741"/>
  </r>
  <r>
    <x v="6"/>
    <x v="68"/>
    <x v="9"/>
    <n v="18"/>
    <n v="5"/>
    <n v="2"/>
    <n v="27"/>
    <n v="2"/>
    <n v="8"/>
    <n v="6.51"/>
    <x v="841"/>
    <x v="443"/>
    <n v="2.7649769585253456"/>
    <n v="0.76804915514592942"/>
    <x v="514"/>
    <x v="789"/>
    <n v="0.30721966205837176"/>
    <n v="1.228878648233487"/>
  </r>
  <r>
    <x v="6"/>
    <x v="68"/>
    <x v="10"/>
    <n v="29"/>
    <n v="4"/>
    <n v="4"/>
    <n v="14"/>
    <n v="2"/>
    <n v="10"/>
    <n v="7.49"/>
    <x v="842"/>
    <x v="445"/>
    <n v="3.8718291054739651"/>
    <n v="0.53404539385847793"/>
    <x v="516"/>
    <x v="790"/>
    <n v="0.26702269692923897"/>
    <n v="1.3351134846461949"/>
  </r>
  <r>
    <x v="6"/>
    <x v="68"/>
    <x v="11"/>
    <n v="23"/>
    <n v="6"/>
    <n v="2"/>
    <n v="18"/>
    <n v="1"/>
    <n v="19"/>
    <n v="7.49"/>
    <x v="843"/>
    <x v="583"/>
    <n v="3.0707610146862483"/>
    <n v="0.8010680907877169"/>
    <x v="517"/>
    <x v="791"/>
    <n v="0.13351134846461948"/>
    <n v="2.5367156208277701"/>
  </r>
  <r>
    <x v="6"/>
    <x v="68"/>
    <x v="12"/>
    <n v="51"/>
    <n v="39"/>
    <n v="2"/>
    <n v="27"/>
    <n v="2"/>
    <n v="29"/>
    <n v="7.49"/>
    <x v="844"/>
    <x v="576"/>
    <n v="6.8090787716955941"/>
    <n v="5.2069425901201605"/>
    <x v="517"/>
    <x v="792"/>
    <n v="0.26702269692923897"/>
    <n v="3.8718291054739651"/>
  </r>
  <r>
    <x v="6"/>
    <x v="69"/>
    <x v="0"/>
    <n v="46"/>
    <n v="13"/>
    <n v="1"/>
    <n v="90"/>
    <n v="7"/>
    <n v="31"/>
    <n v="10.119999999999999"/>
    <x v="845"/>
    <x v="528"/>
    <n v="4.5454545454545459"/>
    <n v="1.2845849802371543"/>
    <x v="518"/>
    <x v="793"/>
    <n v="0.69169960474308301"/>
    <n v="3.0632411067193677"/>
  </r>
  <r>
    <x v="6"/>
    <x v="69"/>
    <x v="1"/>
    <n v="38"/>
    <n v="3"/>
    <n v="9"/>
    <n v="82"/>
    <n v="10"/>
    <n v="33"/>
    <n v="10.119999999999999"/>
    <x v="846"/>
    <x v="542"/>
    <n v="3.7549407114624507"/>
    <n v="0.29644268774703558"/>
    <x v="519"/>
    <x v="794"/>
    <n v="0.98814229249011865"/>
    <n v="3.2608695652173916"/>
  </r>
  <r>
    <x v="6"/>
    <x v="69"/>
    <x v="2"/>
    <n v="37"/>
    <n v="6"/>
    <n v="4"/>
    <n v="97"/>
    <n v="14"/>
    <n v="40"/>
    <n v="10.119999999999999"/>
    <x v="847"/>
    <x v="462"/>
    <n v="3.6561264822134389"/>
    <n v="0.59288537549407117"/>
    <x v="520"/>
    <x v="795"/>
    <n v="1.383399209486166"/>
    <n v="3.9525691699604746"/>
  </r>
  <r>
    <x v="6"/>
    <x v="69"/>
    <x v="3"/>
    <n v="34"/>
    <n v="6"/>
    <n v="5"/>
    <n v="49"/>
    <n v="7"/>
    <n v="32"/>
    <n v="10.119999999999999"/>
    <x v="848"/>
    <x v="375"/>
    <n v="3.3596837944664033"/>
    <n v="0.59288537549407117"/>
    <x v="521"/>
    <x v="796"/>
    <n v="0.69169960474308301"/>
    <n v="3.1620553359683798"/>
  </r>
  <r>
    <x v="6"/>
    <x v="69"/>
    <x v="4"/>
    <n v="27"/>
    <n v="2"/>
    <n v="7"/>
    <n v="48"/>
    <n v="4"/>
    <n v="29"/>
    <n v="10.119999999999999"/>
    <x v="849"/>
    <x v="422"/>
    <n v="2.6679841897233203"/>
    <n v="0.19762845849802374"/>
    <x v="522"/>
    <x v="797"/>
    <n v="0.39525691699604748"/>
    <n v="2.8656126482213442"/>
  </r>
  <r>
    <x v="6"/>
    <x v="69"/>
    <x v="5"/>
    <n v="40"/>
    <n v="4"/>
    <n v="5"/>
    <n v="86"/>
    <n v="6"/>
    <n v="27"/>
    <n v="10.119999999999999"/>
    <x v="850"/>
    <x v="585"/>
    <n v="3.9525691699604746"/>
    <n v="0.39525691699604748"/>
    <x v="521"/>
    <x v="798"/>
    <n v="0.59288537549407117"/>
    <n v="2.6679841897233203"/>
  </r>
  <r>
    <x v="6"/>
    <x v="69"/>
    <x v="6"/>
    <n v="31"/>
    <n v="4"/>
    <n v="1"/>
    <n v="69"/>
    <n v="4"/>
    <n v="43"/>
    <n v="10.119999999999999"/>
    <x v="851"/>
    <x v="433"/>
    <n v="3.0632411067193677"/>
    <n v="0.39525691699604748"/>
    <x v="518"/>
    <x v="799"/>
    <n v="0.39525691699604748"/>
    <n v="4.2490118577075098"/>
  </r>
  <r>
    <x v="6"/>
    <x v="69"/>
    <x v="7"/>
    <n v="31"/>
    <n v="9"/>
    <n v="5"/>
    <n v="68"/>
    <n v="10"/>
    <n v="42"/>
    <n v="10.119999999999999"/>
    <x v="852"/>
    <x v="586"/>
    <n v="3.0632411067193677"/>
    <n v="0.8893280632411068"/>
    <x v="521"/>
    <x v="800"/>
    <n v="0.98814229249011865"/>
    <n v="4.150197628458498"/>
  </r>
  <r>
    <x v="6"/>
    <x v="69"/>
    <x v="8"/>
    <n v="35"/>
    <n v="4"/>
    <n v="9"/>
    <n v="82"/>
    <n v="8"/>
    <n v="52"/>
    <n v="10.119999999999999"/>
    <x v="853"/>
    <x v="416"/>
    <n v="3.4584980237154155"/>
    <n v="0.39525691699604748"/>
    <x v="519"/>
    <x v="794"/>
    <n v="0.79051383399209496"/>
    <n v="5.1383399209486171"/>
  </r>
  <r>
    <x v="6"/>
    <x v="69"/>
    <x v="9"/>
    <n v="32"/>
    <n v="6"/>
    <n v="10"/>
    <n v="80"/>
    <n v="4"/>
    <n v="40"/>
    <n v="10.119999999999999"/>
    <x v="854"/>
    <x v="587"/>
    <n v="3.1620553359683798"/>
    <n v="0.59288537549407117"/>
    <x v="523"/>
    <x v="801"/>
    <n v="0.39525691699604748"/>
    <n v="3.9525691699604746"/>
  </r>
  <r>
    <x v="6"/>
    <x v="69"/>
    <x v="10"/>
    <n v="39"/>
    <n v="2"/>
    <n v="5"/>
    <n v="86"/>
    <n v="12"/>
    <n v="48"/>
    <n v="12.07"/>
    <x v="855"/>
    <x v="588"/>
    <n v="3.2311516155758078"/>
    <n v="0.16570008285004142"/>
    <x v="524"/>
    <x v="802"/>
    <n v="0.99420049710024849"/>
    <n v="3.976801988400994"/>
  </r>
  <r>
    <x v="6"/>
    <x v="69"/>
    <x v="11"/>
    <n v="43"/>
    <n v="15"/>
    <n v="4"/>
    <n v="59"/>
    <n v="7"/>
    <n v="42"/>
    <n v="12.07"/>
    <x v="856"/>
    <x v="589"/>
    <n v="3.5625517812758907"/>
    <n v="1.2427506213753106"/>
    <x v="525"/>
    <x v="803"/>
    <n v="0.57995028997514497"/>
    <n v="3.4797017398508698"/>
  </r>
  <r>
    <x v="6"/>
    <x v="69"/>
    <x v="12"/>
    <n v="57"/>
    <n v="63"/>
    <n v="4"/>
    <n v="71"/>
    <n v="9"/>
    <n v="66"/>
    <n v="12.07"/>
    <x v="857"/>
    <x v="380"/>
    <n v="4.7224523612261802"/>
    <n v="5.2195526097763052"/>
    <x v="525"/>
    <x v="804"/>
    <n v="0.74565037282518642"/>
    <n v="5.4681027340513673"/>
  </r>
  <r>
    <x v="6"/>
    <x v="70"/>
    <x v="0"/>
    <n v="34"/>
    <n v="7"/>
    <n v="3"/>
    <n v="102"/>
    <n v="2"/>
    <n v="31"/>
    <n v="5.86"/>
    <x v="858"/>
    <x v="488"/>
    <n v="5.8020477815699651"/>
    <n v="1.1945392491467577"/>
    <x v="526"/>
    <x v="805"/>
    <n v="0.34129692832764502"/>
    <n v="5.2901023890784984"/>
  </r>
  <r>
    <x v="6"/>
    <x v="70"/>
    <x v="1"/>
    <n v="58"/>
    <n v="6"/>
    <n v="1"/>
    <n v="72"/>
    <n v="0"/>
    <n v="21"/>
    <n v="5.86"/>
    <x v="859"/>
    <x v="590"/>
    <n v="9.8976109215017054"/>
    <n v="1.0238907849829351"/>
    <x v="527"/>
    <x v="806"/>
    <n v="0"/>
    <n v="3.5836177474402731"/>
  </r>
  <r>
    <x v="6"/>
    <x v="70"/>
    <x v="2"/>
    <n v="40"/>
    <n v="4"/>
    <n v="0"/>
    <n v="66"/>
    <n v="1"/>
    <n v="24"/>
    <n v="5.86"/>
    <x v="860"/>
    <x v="374"/>
    <n v="6.8259385665529004"/>
    <n v="0.68259385665529004"/>
    <x v="196"/>
    <x v="807"/>
    <n v="0.17064846416382251"/>
    <n v="4.0955631399317403"/>
  </r>
  <r>
    <x v="6"/>
    <x v="70"/>
    <x v="3"/>
    <n v="50"/>
    <n v="4"/>
    <n v="2"/>
    <n v="109"/>
    <n v="1"/>
    <n v="36"/>
    <n v="5.86"/>
    <x v="861"/>
    <x v="591"/>
    <n v="8.5324232081911262"/>
    <n v="0.68259385665529004"/>
    <x v="528"/>
    <x v="808"/>
    <n v="0.17064846416382251"/>
    <n v="6.1433447098976108"/>
  </r>
  <r>
    <x v="6"/>
    <x v="70"/>
    <x v="4"/>
    <n v="51"/>
    <n v="5"/>
    <n v="3"/>
    <n v="64"/>
    <n v="1"/>
    <n v="43"/>
    <n v="5.86"/>
    <x v="862"/>
    <x v="522"/>
    <n v="8.7030716723549482"/>
    <n v="0.85324232081911255"/>
    <x v="526"/>
    <x v="809"/>
    <n v="0.17064846416382251"/>
    <n v="7.3378839590443681"/>
  </r>
  <r>
    <x v="6"/>
    <x v="70"/>
    <x v="5"/>
    <n v="51"/>
    <n v="5"/>
    <n v="0"/>
    <n v="64"/>
    <n v="2"/>
    <n v="27"/>
    <n v="5.86"/>
    <x v="863"/>
    <x v="421"/>
    <n v="8.7030716723549482"/>
    <n v="0.85324232081911255"/>
    <x v="196"/>
    <x v="809"/>
    <n v="0.34129692832764502"/>
    <n v="4.6075085324232079"/>
  </r>
  <r>
    <x v="6"/>
    <x v="70"/>
    <x v="6"/>
    <n v="66"/>
    <n v="8"/>
    <n v="0"/>
    <n v="77"/>
    <n v="0"/>
    <n v="29"/>
    <n v="5.86"/>
    <x v="259"/>
    <x v="592"/>
    <n v="11.262798634812286"/>
    <n v="1.3651877133105801"/>
    <x v="196"/>
    <x v="810"/>
    <n v="0"/>
    <n v="4.9488054607508527"/>
  </r>
  <r>
    <x v="6"/>
    <x v="70"/>
    <x v="7"/>
    <n v="54"/>
    <n v="5"/>
    <n v="2"/>
    <n v="93"/>
    <n v="6"/>
    <n v="34"/>
    <n v="5.86"/>
    <x v="864"/>
    <x v="593"/>
    <n v="9.2150170648464158"/>
    <n v="0.85324232081911255"/>
    <x v="528"/>
    <x v="811"/>
    <n v="1.0238907849829351"/>
    <n v="5.8020477815699651"/>
  </r>
  <r>
    <x v="6"/>
    <x v="70"/>
    <x v="8"/>
    <n v="70"/>
    <n v="8"/>
    <n v="4"/>
    <n v="83"/>
    <n v="11"/>
    <n v="58"/>
    <n v="5.86"/>
    <x v="865"/>
    <x v="489"/>
    <n v="11.945392491467576"/>
    <n v="1.3651877133105801"/>
    <x v="529"/>
    <x v="812"/>
    <n v="1.8771331058020477"/>
    <n v="9.8976109215017054"/>
  </r>
  <r>
    <x v="6"/>
    <x v="70"/>
    <x v="9"/>
    <n v="58"/>
    <n v="21"/>
    <n v="3"/>
    <n v="98"/>
    <n v="9"/>
    <n v="48"/>
    <n v="5.86"/>
    <x v="866"/>
    <x v="594"/>
    <n v="9.8976109215017054"/>
    <n v="3.5836177474402731"/>
    <x v="526"/>
    <x v="813"/>
    <n v="1.5358361774744027"/>
    <n v="8.1911262798634805"/>
  </r>
  <r>
    <x v="6"/>
    <x v="70"/>
    <x v="10"/>
    <n v="72"/>
    <n v="11"/>
    <n v="3"/>
    <n v="95"/>
    <n v="1"/>
    <n v="55"/>
    <n v="6.59"/>
    <x v="867"/>
    <x v="594"/>
    <n v="10.925644916540213"/>
    <n v="1.6691957511380882"/>
    <x v="530"/>
    <x v="814"/>
    <n v="0.15174506828528073"/>
    <n v="8.3459787556904406"/>
  </r>
  <r>
    <x v="6"/>
    <x v="70"/>
    <x v="11"/>
    <n v="42"/>
    <n v="12"/>
    <n v="5"/>
    <n v="86"/>
    <n v="2"/>
    <n v="65"/>
    <n v="6.59"/>
    <x v="868"/>
    <x v="578"/>
    <n v="6.3732928679817906"/>
    <n v="1.8209408194233687"/>
    <x v="531"/>
    <x v="815"/>
    <n v="0.30349013657056145"/>
    <n v="9.8634294385432479"/>
  </r>
  <r>
    <x v="6"/>
    <x v="70"/>
    <x v="12"/>
    <n v="63"/>
    <n v="64"/>
    <n v="3"/>
    <n v="88"/>
    <n v="4"/>
    <n v="55"/>
    <n v="6.59"/>
    <x v="869"/>
    <x v="521"/>
    <n v="9.5599393019726868"/>
    <n v="9.7116843702579665"/>
    <x v="530"/>
    <x v="816"/>
    <n v="0.60698027314112291"/>
    <n v="8.3459787556904406"/>
  </r>
  <r>
    <x v="6"/>
    <x v="71"/>
    <x v="0"/>
    <n v="43"/>
    <n v="7"/>
    <n v="6"/>
    <n v="69"/>
    <n v="6"/>
    <n v="21"/>
    <n v="8.6"/>
    <x v="870"/>
    <x v="433"/>
    <n v="5"/>
    <n v="0.81395348837209303"/>
    <x v="532"/>
    <x v="817"/>
    <n v="0.69767441860465118"/>
    <n v="2.441860465116279"/>
  </r>
  <r>
    <x v="6"/>
    <x v="71"/>
    <x v="1"/>
    <n v="33"/>
    <n v="5"/>
    <n v="0"/>
    <n v="56"/>
    <n v="3"/>
    <n v="14"/>
    <n v="8.6"/>
    <x v="871"/>
    <x v="352"/>
    <n v="3.8372093023255816"/>
    <n v="0.58139534883720934"/>
    <x v="196"/>
    <x v="818"/>
    <n v="0.34883720930232559"/>
    <n v="1.6279069767441861"/>
  </r>
  <r>
    <x v="6"/>
    <x v="71"/>
    <x v="2"/>
    <n v="30"/>
    <n v="3"/>
    <n v="2"/>
    <n v="39"/>
    <n v="2"/>
    <n v="24"/>
    <n v="8.6"/>
    <x v="872"/>
    <x v="487"/>
    <n v="3.4883720930232558"/>
    <n v="0.34883720930232559"/>
    <x v="533"/>
    <x v="819"/>
    <n v="0.23255813953488372"/>
    <n v="2.7906976744186047"/>
  </r>
  <r>
    <x v="6"/>
    <x v="71"/>
    <x v="3"/>
    <n v="35"/>
    <n v="3"/>
    <n v="6"/>
    <n v="54"/>
    <n v="1"/>
    <n v="26"/>
    <n v="8.6"/>
    <x v="873"/>
    <x v="321"/>
    <n v="4.0697674418604652"/>
    <n v="0.34883720930232559"/>
    <x v="532"/>
    <x v="820"/>
    <n v="0.11627906976744186"/>
    <n v="3.0232558139534884"/>
  </r>
  <r>
    <x v="6"/>
    <x v="71"/>
    <x v="4"/>
    <n v="25"/>
    <n v="5"/>
    <n v="3"/>
    <n v="81"/>
    <n v="6"/>
    <n v="23"/>
    <n v="8.6"/>
    <x v="874"/>
    <x v="553"/>
    <n v="2.9069767441860468"/>
    <n v="0.58139534883720934"/>
    <x v="534"/>
    <x v="821"/>
    <n v="0.69767441860465118"/>
    <n v="2.6744186046511631"/>
  </r>
  <r>
    <x v="6"/>
    <x v="71"/>
    <x v="5"/>
    <n v="32"/>
    <n v="2"/>
    <n v="2"/>
    <n v="64"/>
    <n v="3"/>
    <n v="20"/>
    <n v="8.6"/>
    <x v="875"/>
    <x v="595"/>
    <n v="3.7209302325581395"/>
    <n v="0.23255813953488372"/>
    <x v="533"/>
    <x v="822"/>
    <n v="0.34883720930232559"/>
    <n v="2.3255813953488373"/>
  </r>
  <r>
    <x v="6"/>
    <x v="71"/>
    <x v="6"/>
    <n v="25"/>
    <n v="3"/>
    <n v="2"/>
    <n v="56"/>
    <n v="3"/>
    <n v="16"/>
    <n v="8.6"/>
    <x v="876"/>
    <x v="579"/>
    <n v="2.9069767441860468"/>
    <n v="0.34883720930232559"/>
    <x v="533"/>
    <x v="818"/>
    <n v="0.34883720930232559"/>
    <n v="1.8604651162790697"/>
  </r>
  <r>
    <x v="6"/>
    <x v="71"/>
    <x v="7"/>
    <n v="24"/>
    <n v="7"/>
    <n v="6"/>
    <n v="57"/>
    <n v="4"/>
    <n v="27"/>
    <n v="8.6"/>
    <x v="873"/>
    <x v="321"/>
    <n v="2.7906976744186047"/>
    <n v="0.81395348837209303"/>
    <x v="532"/>
    <x v="823"/>
    <n v="0.46511627906976744"/>
    <n v="3.1395348837209305"/>
  </r>
  <r>
    <x v="6"/>
    <x v="71"/>
    <x v="8"/>
    <n v="28"/>
    <n v="4"/>
    <n v="8"/>
    <n v="60"/>
    <n v="4"/>
    <n v="17"/>
    <n v="8.6"/>
    <x v="877"/>
    <x v="507"/>
    <n v="3.2558139534883721"/>
    <n v="0.46511627906976744"/>
    <x v="535"/>
    <x v="824"/>
    <n v="0.46511627906976744"/>
    <n v="1.9767441860465118"/>
  </r>
  <r>
    <x v="6"/>
    <x v="71"/>
    <x v="9"/>
    <n v="26"/>
    <n v="6"/>
    <n v="7"/>
    <n v="65"/>
    <n v="5"/>
    <n v="13"/>
    <n v="8.6"/>
    <x v="878"/>
    <x v="519"/>
    <n v="3.0232558139534884"/>
    <n v="0.69767441860465118"/>
    <x v="536"/>
    <x v="825"/>
    <n v="0.58139534883720934"/>
    <n v="1.5116279069767442"/>
  </r>
  <r>
    <x v="6"/>
    <x v="71"/>
    <x v="10"/>
    <n v="30"/>
    <n v="35"/>
    <n v="2"/>
    <n v="65"/>
    <n v="11"/>
    <n v="31"/>
    <n v="10.33"/>
    <x v="879"/>
    <x v="354"/>
    <n v="2.9041626331074539"/>
    <n v="3.3881897386253632"/>
    <x v="537"/>
    <x v="826"/>
    <n v="1.0648596321393997"/>
    <n v="3.000968054211036"/>
  </r>
  <r>
    <x v="6"/>
    <x v="71"/>
    <x v="11"/>
    <n v="28"/>
    <n v="37"/>
    <n v="4"/>
    <n v="63"/>
    <n v="4"/>
    <n v="33"/>
    <n v="10.33"/>
    <x v="880"/>
    <x v="526"/>
    <n v="2.7105517909002903"/>
    <n v="3.5818005808325264"/>
    <x v="538"/>
    <x v="827"/>
    <n v="0.38722168441432719"/>
    <n v="3.1945788964181996"/>
  </r>
  <r>
    <x v="6"/>
    <x v="71"/>
    <x v="12"/>
    <n v="49"/>
    <n v="102"/>
    <n v="8"/>
    <n v="104"/>
    <n v="11"/>
    <n v="48"/>
    <n v="10.33"/>
    <x v="881"/>
    <x v="596"/>
    <n v="4.7434656340755081"/>
    <n v="9.8741529525653444"/>
    <x v="539"/>
    <x v="828"/>
    <n v="1.0648596321393997"/>
    <n v="4.6466602129719261"/>
  </r>
  <r>
    <x v="6"/>
    <x v="72"/>
    <x v="0"/>
    <n v="53"/>
    <n v="6"/>
    <n v="2"/>
    <n v="104"/>
    <n v="5"/>
    <n v="22"/>
    <n v="12.66"/>
    <x v="882"/>
    <x v="588"/>
    <n v="4.1864139020537126"/>
    <n v="0.47393364928909953"/>
    <x v="540"/>
    <x v="829"/>
    <n v="0.39494470774091628"/>
    <n v="1.7377567140600316"/>
  </r>
  <r>
    <x v="6"/>
    <x v="72"/>
    <x v="1"/>
    <n v="39"/>
    <n v="5"/>
    <n v="4"/>
    <n v="103"/>
    <n v="15"/>
    <n v="30"/>
    <n v="12.66"/>
    <x v="883"/>
    <x v="229"/>
    <n v="3.080568720379147"/>
    <n v="0.39494470774091628"/>
    <x v="541"/>
    <x v="830"/>
    <n v="1.1848341232227488"/>
    <n v="2.3696682464454977"/>
  </r>
  <r>
    <x v="6"/>
    <x v="72"/>
    <x v="2"/>
    <n v="36"/>
    <n v="15"/>
    <n v="2"/>
    <n v="94"/>
    <n v="6"/>
    <n v="32"/>
    <n v="12.66"/>
    <x v="884"/>
    <x v="597"/>
    <n v="2.8436018957345972"/>
    <n v="1.1848341232227488"/>
    <x v="540"/>
    <x v="831"/>
    <n v="0.47393364928909953"/>
    <n v="2.5276461295418642"/>
  </r>
  <r>
    <x v="6"/>
    <x v="72"/>
    <x v="3"/>
    <n v="45"/>
    <n v="13"/>
    <n v="7"/>
    <n v="78"/>
    <n v="5"/>
    <n v="30"/>
    <n v="12.66"/>
    <x v="885"/>
    <x v="424"/>
    <n v="3.5545023696682465"/>
    <n v="1.0268562401263823"/>
    <x v="542"/>
    <x v="832"/>
    <n v="0.39494470774091628"/>
    <n v="2.3696682464454977"/>
  </r>
  <r>
    <x v="6"/>
    <x v="72"/>
    <x v="4"/>
    <n v="35"/>
    <n v="11"/>
    <n v="9"/>
    <n v="64"/>
    <n v="2"/>
    <n v="32"/>
    <n v="12.66"/>
    <x v="886"/>
    <x v="568"/>
    <n v="2.764612954186414"/>
    <n v="0.86887835703001581"/>
    <x v="543"/>
    <x v="833"/>
    <n v="0.15797788309636651"/>
    <n v="2.5276461295418642"/>
  </r>
  <r>
    <x v="6"/>
    <x v="72"/>
    <x v="5"/>
    <n v="38"/>
    <n v="7"/>
    <n v="4"/>
    <n v="92"/>
    <n v="9"/>
    <n v="22"/>
    <n v="12.66"/>
    <x v="887"/>
    <x v="587"/>
    <n v="3.0015797788309637"/>
    <n v="0.55292259083728279"/>
    <x v="541"/>
    <x v="834"/>
    <n v="0.7109004739336493"/>
    <n v="1.7377567140600316"/>
  </r>
  <r>
    <x v="6"/>
    <x v="72"/>
    <x v="6"/>
    <n v="55"/>
    <n v="7"/>
    <n v="7"/>
    <n v="86"/>
    <n v="12"/>
    <n v="33"/>
    <n v="12.66"/>
    <x v="888"/>
    <x v="353"/>
    <n v="4.3443917851500791"/>
    <n v="0.55292259083728279"/>
    <x v="542"/>
    <x v="835"/>
    <n v="0.94786729857819907"/>
    <n v="2.6066350710900474"/>
  </r>
  <r>
    <x v="6"/>
    <x v="72"/>
    <x v="7"/>
    <n v="30"/>
    <n v="7"/>
    <n v="7"/>
    <n v="74"/>
    <n v="8"/>
    <n v="45"/>
    <n v="12.66"/>
    <x v="889"/>
    <x v="452"/>
    <n v="2.3696682464454977"/>
    <n v="0.55292259083728279"/>
    <x v="542"/>
    <x v="836"/>
    <n v="0.63191153238546605"/>
    <n v="3.5545023696682465"/>
  </r>
  <r>
    <x v="6"/>
    <x v="72"/>
    <x v="8"/>
    <n v="43"/>
    <n v="18"/>
    <n v="9"/>
    <n v="73"/>
    <n v="4"/>
    <n v="36"/>
    <n v="12.66"/>
    <x v="890"/>
    <x v="342"/>
    <n v="3.39652448657188"/>
    <n v="1.4218009478672986"/>
    <x v="543"/>
    <x v="837"/>
    <n v="0.31595576619273302"/>
    <n v="2.8436018957345972"/>
  </r>
  <r>
    <x v="6"/>
    <x v="72"/>
    <x v="9"/>
    <n v="52"/>
    <n v="19"/>
    <n v="10"/>
    <n v="89"/>
    <n v="7"/>
    <n v="45"/>
    <n v="12.66"/>
    <x v="891"/>
    <x v="598"/>
    <n v="4.1074249605055293"/>
    <n v="1.5007898894154819"/>
    <x v="544"/>
    <x v="838"/>
    <n v="0.55292259083728279"/>
    <n v="3.5545023696682465"/>
  </r>
  <r>
    <x v="6"/>
    <x v="72"/>
    <x v="10"/>
    <n v="62"/>
    <n v="10"/>
    <n v="11"/>
    <n v="84"/>
    <n v="6"/>
    <n v="32"/>
    <n v="14.94"/>
    <x v="892"/>
    <x v="378"/>
    <n v="4.1499330655957163"/>
    <n v="0.66934404283801874"/>
    <x v="545"/>
    <x v="839"/>
    <n v="0.40160642570281124"/>
    <n v="2.14190093708166"/>
  </r>
  <r>
    <x v="6"/>
    <x v="72"/>
    <x v="11"/>
    <n v="69"/>
    <n v="14"/>
    <n v="6"/>
    <n v="81"/>
    <n v="8"/>
    <n v="55"/>
    <n v="14.94"/>
    <x v="893"/>
    <x v="309"/>
    <n v="4.6184738955823299"/>
    <n v="0.93708165997322623"/>
    <x v="546"/>
    <x v="840"/>
    <n v="0.53547523427041499"/>
    <n v="3.6813922356091031"/>
  </r>
  <r>
    <x v="6"/>
    <x v="72"/>
    <x v="12"/>
    <n v="90"/>
    <n v="163"/>
    <n v="5"/>
    <n v="126"/>
    <n v="10"/>
    <n v="53"/>
    <n v="14.94"/>
    <x v="894"/>
    <x v="27"/>
    <n v="6.024096385542169"/>
    <n v="10.910307898259706"/>
    <x v="547"/>
    <x v="841"/>
    <n v="0.66934404283801874"/>
    <n v="3.5475234270414995"/>
  </r>
  <r>
    <x v="6"/>
    <x v="73"/>
    <x v="0"/>
    <n v="104"/>
    <n v="28"/>
    <n v="16"/>
    <n v="253"/>
    <n v="42"/>
    <n v="121"/>
    <n v="30.17"/>
    <x v="895"/>
    <x v="161"/>
    <n v="3.447132913490222"/>
    <n v="0.92807424593967514"/>
    <x v="548"/>
    <x v="842"/>
    <n v="1.3921113689095126"/>
    <n v="4.0106065628107386"/>
  </r>
  <r>
    <x v="6"/>
    <x v="73"/>
    <x v="1"/>
    <n v="159"/>
    <n v="35"/>
    <n v="20"/>
    <n v="184"/>
    <n v="34"/>
    <n v="106"/>
    <n v="30.17"/>
    <x v="896"/>
    <x v="235"/>
    <n v="5.2701358965860123"/>
    <n v="1.160092807424594"/>
    <x v="549"/>
    <x v="843"/>
    <n v="1.126947298641034"/>
    <n v="3.5134239310573414"/>
  </r>
  <r>
    <x v="6"/>
    <x v="73"/>
    <x v="2"/>
    <n v="126"/>
    <n v="33"/>
    <n v="15"/>
    <n v="185"/>
    <n v="15"/>
    <n v="116"/>
    <n v="30.17"/>
    <x v="897"/>
    <x v="599"/>
    <n v="4.1763341067285378"/>
    <n v="1.0938017898574743"/>
    <x v="550"/>
    <x v="844"/>
    <n v="0.49718263175339739"/>
    <n v="3.8448790188929398"/>
  </r>
  <r>
    <x v="6"/>
    <x v="73"/>
    <x v="3"/>
    <n v="143"/>
    <n v="27"/>
    <n v="10"/>
    <n v="253"/>
    <n v="19"/>
    <n v="134"/>
    <n v="30.17"/>
    <x v="898"/>
    <x v="314"/>
    <n v="4.7398077560490552"/>
    <n v="0.89492873715611532"/>
    <x v="551"/>
    <x v="842"/>
    <n v="0.62976466688763666"/>
    <n v="4.4414981769970163"/>
  </r>
  <r>
    <x v="6"/>
    <x v="73"/>
    <x v="4"/>
    <n v="125"/>
    <n v="41"/>
    <n v="16"/>
    <n v="235"/>
    <n v="29"/>
    <n v="94"/>
    <n v="30.17"/>
    <x v="899"/>
    <x v="473"/>
    <n v="4.1431885979449783"/>
    <n v="1.3589658601259529"/>
    <x v="548"/>
    <x v="845"/>
    <n v="0.96121975472323495"/>
    <n v="3.1156778256546236"/>
  </r>
  <r>
    <x v="6"/>
    <x v="73"/>
    <x v="5"/>
    <n v="130"/>
    <n v="42"/>
    <n v="25"/>
    <n v="228"/>
    <n v="34"/>
    <n v="98"/>
    <n v="30.17"/>
    <x v="900"/>
    <x v="216"/>
    <n v="4.3089161418627775"/>
    <n v="1.3921113689095126"/>
    <x v="552"/>
    <x v="846"/>
    <n v="1.126947298641034"/>
    <n v="3.2482598607888629"/>
  </r>
  <r>
    <x v="6"/>
    <x v="73"/>
    <x v="6"/>
    <n v="120"/>
    <n v="39"/>
    <n v="15"/>
    <n v="253"/>
    <n v="28"/>
    <n v="131"/>
    <n v="30.17"/>
    <x v="898"/>
    <x v="314"/>
    <n v="3.9774610540271791"/>
    <n v="1.2926748425588332"/>
    <x v="550"/>
    <x v="842"/>
    <n v="0.92807424593967514"/>
    <n v="4.342061650646337"/>
  </r>
  <r>
    <x v="6"/>
    <x v="73"/>
    <x v="7"/>
    <n v="128"/>
    <n v="36"/>
    <n v="11"/>
    <n v="247"/>
    <n v="34"/>
    <n v="124"/>
    <n v="30.17"/>
    <x v="901"/>
    <x v="600"/>
    <n v="4.2426251242956576"/>
    <n v="1.1932383162081537"/>
    <x v="553"/>
    <x v="847"/>
    <n v="1.126947298641034"/>
    <n v="4.1100430891614188"/>
  </r>
  <r>
    <x v="6"/>
    <x v="73"/>
    <x v="8"/>
    <n v="145"/>
    <n v="35"/>
    <n v="26"/>
    <n v="260"/>
    <n v="32"/>
    <n v="120"/>
    <n v="30.17"/>
    <x v="902"/>
    <x v="29"/>
    <n v="4.8060987736161751"/>
    <n v="1.160092807424594"/>
    <x v="554"/>
    <x v="848"/>
    <n v="1.0606562810739144"/>
    <n v="3.9774610540271791"/>
  </r>
  <r>
    <x v="6"/>
    <x v="73"/>
    <x v="9"/>
    <n v="136"/>
    <n v="39"/>
    <n v="7"/>
    <n v="268"/>
    <n v="33"/>
    <n v="125"/>
    <n v="30.17"/>
    <x v="903"/>
    <x v="3"/>
    <n v="4.5077891945641362"/>
    <n v="1.2926748425588332"/>
    <x v="555"/>
    <x v="849"/>
    <n v="1.0938017898574743"/>
    <n v="4.1431885979449783"/>
  </r>
  <r>
    <x v="6"/>
    <x v="73"/>
    <x v="10"/>
    <n v="154"/>
    <n v="36"/>
    <n v="16"/>
    <n v="262"/>
    <n v="54"/>
    <n v="108"/>
    <n v="40.64"/>
    <x v="904"/>
    <x v="601"/>
    <n v="3.7893700787401574"/>
    <n v="0.88582677165354329"/>
    <x v="556"/>
    <x v="850"/>
    <n v="1.328740157480315"/>
    <n v="2.6574803149606301"/>
  </r>
  <r>
    <x v="6"/>
    <x v="73"/>
    <x v="11"/>
    <n v="175"/>
    <n v="34"/>
    <n v="9"/>
    <n v="274"/>
    <n v="53"/>
    <n v="152"/>
    <n v="40.64"/>
    <x v="905"/>
    <x v="407"/>
    <n v="4.3061023622047241"/>
    <n v="0.83661417322834641"/>
    <x v="557"/>
    <x v="851"/>
    <n v="1.3041338582677164"/>
    <n v="3.7401574803149606"/>
  </r>
  <r>
    <x v="6"/>
    <x v="73"/>
    <x v="12"/>
    <n v="226"/>
    <n v="479"/>
    <n v="15"/>
    <n v="397"/>
    <n v="62"/>
    <n v="216"/>
    <n v="40.64"/>
    <x v="906"/>
    <x v="602"/>
    <n v="5.5610236220472444"/>
    <n v="11.786417322834646"/>
    <x v="558"/>
    <x v="852"/>
    <n v="1.5255905511811023"/>
    <n v="5.3149606299212602"/>
  </r>
  <r>
    <x v="6"/>
    <x v="74"/>
    <x v="0"/>
    <n v="58"/>
    <n v="3"/>
    <n v="3"/>
    <n v="92"/>
    <n v="12"/>
    <n v="51"/>
    <n v="12.83"/>
    <x v="907"/>
    <x v="205"/>
    <n v="4.5206547155105223"/>
    <n v="0.23382696804364769"/>
    <x v="559"/>
    <x v="853"/>
    <n v="0.93530787217459077"/>
    <n v="3.9750584567420111"/>
  </r>
  <r>
    <x v="6"/>
    <x v="74"/>
    <x v="1"/>
    <n v="62"/>
    <n v="7"/>
    <n v="6"/>
    <n v="86"/>
    <n v="7"/>
    <n v="41"/>
    <n v="12.83"/>
    <x v="908"/>
    <x v="603"/>
    <n v="4.832424006235386"/>
    <n v="0.54559625876851126"/>
    <x v="560"/>
    <x v="854"/>
    <n v="0.54559625876851126"/>
    <n v="3.1956352299298518"/>
  </r>
  <r>
    <x v="6"/>
    <x v="74"/>
    <x v="2"/>
    <n v="60"/>
    <n v="6"/>
    <n v="13"/>
    <n v="67"/>
    <n v="2"/>
    <n v="28"/>
    <n v="12.83"/>
    <x v="909"/>
    <x v="463"/>
    <n v="4.6765393608729537"/>
    <n v="0.46765393608729539"/>
    <x v="561"/>
    <x v="855"/>
    <n v="0.1558846453624318"/>
    <n v="2.182385035074045"/>
  </r>
  <r>
    <x v="6"/>
    <x v="74"/>
    <x v="3"/>
    <n v="61"/>
    <n v="2"/>
    <n v="5"/>
    <n v="74"/>
    <n v="8"/>
    <n v="40"/>
    <n v="12.83"/>
    <x v="910"/>
    <x v="416"/>
    <n v="4.7544816835541699"/>
    <n v="0.1558846453624318"/>
    <x v="562"/>
    <x v="856"/>
    <n v="0.62353858144972718"/>
    <n v="3.1176929072486361"/>
  </r>
  <r>
    <x v="6"/>
    <x v="74"/>
    <x v="4"/>
    <n v="81"/>
    <n v="6"/>
    <n v="5"/>
    <n v="69"/>
    <n v="6"/>
    <n v="25"/>
    <n v="12.83"/>
    <x v="911"/>
    <x v="588"/>
    <n v="6.3133281371784875"/>
    <n v="0.46765393608729539"/>
    <x v="562"/>
    <x v="857"/>
    <n v="0.46765393608729539"/>
    <n v="1.9485580670303975"/>
  </r>
  <r>
    <x v="6"/>
    <x v="74"/>
    <x v="5"/>
    <n v="69"/>
    <n v="9"/>
    <n v="5"/>
    <n v="83"/>
    <n v="7"/>
    <n v="40"/>
    <n v="12.83"/>
    <x v="912"/>
    <x v="604"/>
    <n v="5.3780202650038973"/>
    <n v="0.70148090413094311"/>
    <x v="562"/>
    <x v="858"/>
    <n v="0.54559625876851126"/>
    <n v="3.1176929072486361"/>
  </r>
  <r>
    <x v="6"/>
    <x v="74"/>
    <x v="6"/>
    <n v="54"/>
    <n v="11"/>
    <n v="8"/>
    <n v="78"/>
    <n v="6"/>
    <n v="59"/>
    <n v="12.83"/>
    <x v="913"/>
    <x v="605"/>
    <n v="4.2088854247856586"/>
    <n v="0.85736554949337485"/>
    <x v="563"/>
    <x v="859"/>
    <n v="0.46765393608729539"/>
    <n v="4.5985970381917385"/>
  </r>
  <r>
    <x v="6"/>
    <x v="74"/>
    <x v="7"/>
    <n v="60"/>
    <n v="12"/>
    <n v="7"/>
    <n v="72"/>
    <n v="5"/>
    <n v="57"/>
    <n v="12.83"/>
    <x v="912"/>
    <x v="604"/>
    <n v="4.6765393608729537"/>
    <n v="0.93530787217459077"/>
    <x v="564"/>
    <x v="860"/>
    <n v="0.38971161340607952"/>
    <n v="4.4427123928293062"/>
  </r>
  <r>
    <x v="6"/>
    <x v="74"/>
    <x v="8"/>
    <n v="47"/>
    <n v="12"/>
    <n v="8"/>
    <n v="78"/>
    <n v="5"/>
    <n v="59"/>
    <n v="12.83"/>
    <x v="908"/>
    <x v="603"/>
    <n v="3.6632891660171474"/>
    <n v="0.93530787217459077"/>
    <x v="563"/>
    <x v="859"/>
    <n v="0.38971161340607952"/>
    <n v="4.5985970381917385"/>
  </r>
  <r>
    <x v="6"/>
    <x v="74"/>
    <x v="9"/>
    <n v="43"/>
    <n v="15"/>
    <n v="9"/>
    <n v="72"/>
    <n v="5"/>
    <n v="41"/>
    <n v="12.83"/>
    <x v="914"/>
    <x v="597"/>
    <n v="3.3515198752922837"/>
    <n v="1.1691348402182384"/>
    <x v="565"/>
    <x v="860"/>
    <n v="0.38971161340607952"/>
    <n v="3.1956352299298518"/>
  </r>
  <r>
    <x v="6"/>
    <x v="74"/>
    <x v="10"/>
    <n v="38"/>
    <n v="21"/>
    <n v="4"/>
    <n v="70"/>
    <n v="3"/>
    <n v="23"/>
    <n v="15.87"/>
    <x v="915"/>
    <x v="527"/>
    <n v="2.3944549464398235"/>
    <n v="1.3232514177693762"/>
    <x v="566"/>
    <x v="861"/>
    <n v="0.1890359168241966"/>
    <n v="1.4492753623188406"/>
  </r>
  <r>
    <x v="6"/>
    <x v="74"/>
    <x v="11"/>
    <n v="31"/>
    <n v="7"/>
    <n v="3"/>
    <n v="52"/>
    <n v="7"/>
    <n v="17"/>
    <n v="15.87"/>
    <x v="916"/>
    <x v="422"/>
    <n v="1.9533711405166982"/>
    <n v="0.4410838059231254"/>
    <x v="567"/>
    <x v="862"/>
    <n v="0.4410838059231254"/>
    <n v="1.0712035286704475"/>
  </r>
  <r>
    <x v="6"/>
    <x v="74"/>
    <x v="12"/>
    <n v="46"/>
    <n v="72"/>
    <n v="7"/>
    <n v="74"/>
    <n v="4"/>
    <n v="32"/>
    <n v="15.87"/>
    <x v="917"/>
    <x v="606"/>
    <n v="2.8985507246376812"/>
    <n v="4.5368620037807181"/>
    <x v="568"/>
    <x v="863"/>
    <n v="0.25204788909892883"/>
    <n v="2.0163831127914307"/>
  </r>
  <r>
    <x v="6"/>
    <x v="75"/>
    <x v="0"/>
    <n v="145"/>
    <n v="16"/>
    <n v="1"/>
    <n v="223"/>
    <n v="10"/>
    <n v="62"/>
    <n v="19.72"/>
    <x v="918"/>
    <x v="607"/>
    <n v="7.3529411764705888"/>
    <n v="0.81135902636916846"/>
    <x v="569"/>
    <x v="864"/>
    <n v="0.50709939148073024"/>
    <n v="3.1440162271805274"/>
  </r>
  <r>
    <x v="6"/>
    <x v="75"/>
    <x v="1"/>
    <n v="142"/>
    <n v="19"/>
    <n v="1"/>
    <n v="180"/>
    <n v="2"/>
    <n v="42"/>
    <n v="19.72"/>
    <x v="919"/>
    <x v="124"/>
    <n v="7.2008113590263694"/>
    <n v="0.96348884381338751"/>
    <x v="569"/>
    <x v="865"/>
    <n v="0.10141987829614606"/>
    <n v="2.1298174442190669"/>
  </r>
  <r>
    <x v="6"/>
    <x v="75"/>
    <x v="2"/>
    <n v="119"/>
    <n v="12"/>
    <n v="2"/>
    <n v="135"/>
    <n v="1"/>
    <n v="32"/>
    <n v="19.72"/>
    <x v="920"/>
    <x v="608"/>
    <n v="6.0344827586206904"/>
    <n v="0.60851926977687631"/>
    <x v="570"/>
    <x v="866"/>
    <n v="5.0709939148073029E-2"/>
    <n v="1.6227180527383369"/>
  </r>
  <r>
    <x v="6"/>
    <x v="75"/>
    <x v="3"/>
    <n v="123"/>
    <n v="13"/>
    <n v="2"/>
    <n v="148"/>
    <n v="1"/>
    <n v="64"/>
    <n v="19.72"/>
    <x v="921"/>
    <x v="609"/>
    <n v="6.2373225152129823"/>
    <n v="0.65922920892494929"/>
    <x v="570"/>
    <x v="867"/>
    <n v="5.0709939148073029E-2"/>
    <n v="3.2454361054766738"/>
  </r>
  <r>
    <x v="6"/>
    <x v="75"/>
    <x v="4"/>
    <n v="115"/>
    <n v="7"/>
    <n v="2"/>
    <n v="139"/>
    <n v="3"/>
    <n v="55"/>
    <n v="19.72"/>
    <x v="922"/>
    <x v="610"/>
    <n v="5.8316430020283976"/>
    <n v="0.35496957403651119"/>
    <x v="570"/>
    <x v="868"/>
    <n v="0.15212981744421908"/>
    <n v="2.7890466531440166"/>
  </r>
  <r>
    <x v="6"/>
    <x v="75"/>
    <x v="5"/>
    <n v="132"/>
    <n v="15"/>
    <n v="1"/>
    <n v="129"/>
    <n v="3"/>
    <n v="61"/>
    <n v="19.72"/>
    <x v="923"/>
    <x v="611"/>
    <n v="6.6937119675456396"/>
    <n v="0.76064908722109537"/>
    <x v="569"/>
    <x v="869"/>
    <n v="0.15212981744421908"/>
    <n v="3.0933062880324544"/>
  </r>
  <r>
    <x v="6"/>
    <x v="75"/>
    <x v="6"/>
    <n v="137"/>
    <n v="12"/>
    <n v="4"/>
    <n v="159"/>
    <n v="3"/>
    <n v="66"/>
    <n v="19.72"/>
    <x v="924"/>
    <x v="466"/>
    <n v="6.947261663286004"/>
    <n v="0.60851926977687631"/>
    <x v="571"/>
    <x v="870"/>
    <n v="0.15212981744421908"/>
    <n v="3.3468559837728198"/>
  </r>
  <r>
    <x v="6"/>
    <x v="75"/>
    <x v="7"/>
    <n v="156"/>
    <n v="15"/>
    <n v="6"/>
    <n v="160"/>
    <n v="4"/>
    <n v="66"/>
    <n v="19.72"/>
    <x v="925"/>
    <x v="612"/>
    <n v="7.910750507099392"/>
    <n v="0.76064908722109537"/>
    <x v="572"/>
    <x v="871"/>
    <n v="0.20283975659229211"/>
    <n v="3.3468559837728198"/>
  </r>
  <r>
    <x v="6"/>
    <x v="75"/>
    <x v="8"/>
    <n v="157"/>
    <n v="22"/>
    <n v="4"/>
    <n v="167"/>
    <n v="1"/>
    <n v="89"/>
    <n v="19.72"/>
    <x v="926"/>
    <x v="613"/>
    <n v="7.9614604462474654"/>
    <n v="1.1156186612576064"/>
    <x v="571"/>
    <x v="872"/>
    <n v="5.0709939148073029E-2"/>
    <n v="4.5131845841784992"/>
  </r>
  <r>
    <x v="6"/>
    <x v="75"/>
    <x v="9"/>
    <n v="180"/>
    <n v="38"/>
    <n v="8"/>
    <n v="168"/>
    <n v="7"/>
    <n v="94"/>
    <n v="19.72"/>
    <x v="927"/>
    <x v="614"/>
    <n v="9.1277890466531453"/>
    <n v="1.926977687626775"/>
    <x v="573"/>
    <x v="873"/>
    <n v="0.35496957403651119"/>
    <n v="4.7667342799188646"/>
  </r>
  <r>
    <x v="6"/>
    <x v="75"/>
    <x v="10"/>
    <n v="141"/>
    <n v="49"/>
    <n v="3"/>
    <n v="172"/>
    <n v="6"/>
    <n v="99"/>
    <n v="23.6"/>
    <x v="928"/>
    <x v="478"/>
    <n v="5.9745762711864403"/>
    <n v="2.0762711864406778"/>
    <x v="574"/>
    <x v="874"/>
    <n v="0.25423728813559321"/>
    <n v="4.1949152542372881"/>
  </r>
  <r>
    <x v="6"/>
    <x v="75"/>
    <x v="11"/>
    <n v="147"/>
    <n v="33"/>
    <n v="5"/>
    <n v="163"/>
    <n v="2"/>
    <n v="88"/>
    <n v="23.6"/>
    <x v="929"/>
    <x v="615"/>
    <n v="6.2288135593220337"/>
    <n v="1.3983050847457625"/>
    <x v="575"/>
    <x v="875"/>
    <n v="8.4745762711864403E-2"/>
    <n v="3.7288135593220337"/>
  </r>
  <r>
    <x v="6"/>
    <x v="75"/>
    <x v="12"/>
    <n v="130"/>
    <n v="68"/>
    <n v="3"/>
    <n v="202"/>
    <n v="4"/>
    <n v="102"/>
    <n v="23.6"/>
    <x v="930"/>
    <x v="616"/>
    <n v="5.508474576271186"/>
    <n v="2.8813559322033897"/>
    <x v="574"/>
    <x v="876"/>
    <n v="0.16949152542372881"/>
    <n v="4.3220338983050848"/>
  </r>
  <r>
    <x v="7"/>
    <x v="76"/>
    <x v="0"/>
    <n v="28"/>
    <n v="42"/>
    <n v="4"/>
    <n v="30"/>
    <n v="7"/>
    <n v="2"/>
    <n v="6.46"/>
    <x v="931"/>
    <x v="617"/>
    <n v="4.3343653250773997"/>
    <n v="6.5015479876160995"/>
    <x v="576"/>
    <x v="877"/>
    <n v="1.0835913312693499"/>
    <n v="0.30959752321981426"/>
  </r>
  <r>
    <x v="7"/>
    <x v="76"/>
    <x v="1"/>
    <n v="22"/>
    <n v="57"/>
    <n v="2"/>
    <n v="41"/>
    <n v="17"/>
    <n v="6"/>
    <n v="6.46"/>
    <x v="932"/>
    <x v="451"/>
    <n v="3.4055727554179565"/>
    <n v="8.8235294117647065"/>
    <x v="577"/>
    <x v="878"/>
    <n v="2.6315789473684212"/>
    <n v="0.92879256965944268"/>
  </r>
  <r>
    <x v="7"/>
    <x v="76"/>
    <x v="2"/>
    <n v="20"/>
    <n v="40"/>
    <n v="4"/>
    <n v="29"/>
    <n v="10"/>
    <n v="49"/>
    <n v="6.46"/>
    <x v="933"/>
    <x v="433"/>
    <n v="3.0959752321981426"/>
    <n v="6.1919504643962853"/>
    <x v="576"/>
    <x v="879"/>
    <n v="1.5479876160990713"/>
    <n v="7.5851393188854486"/>
  </r>
  <r>
    <x v="7"/>
    <x v="76"/>
    <x v="3"/>
    <n v="27"/>
    <n v="41"/>
    <n v="1"/>
    <n v="44"/>
    <n v="12"/>
    <n v="44"/>
    <n v="6.46"/>
    <x v="934"/>
    <x v="526"/>
    <n v="4.1795665634674926"/>
    <n v="6.3467492260061924"/>
    <x v="578"/>
    <x v="880"/>
    <n v="1.8575851393188854"/>
    <n v="6.8111455108359129"/>
  </r>
  <r>
    <x v="7"/>
    <x v="76"/>
    <x v="4"/>
    <n v="20"/>
    <n v="32"/>
    <n v="4"/>
    <n v="40"/>
    <n v="26"/>
    <n v="48"/>
    <n v="6.46"/>
    <x v="935"/>
    <x v="589"/>
    <n v="3.0959752321981426"/>
    <n v="4.9535603715170282"/>
    <x v="576"/>
    <x v="881"/>
    <n v="4.0247678018575854"/>
    <n v="7.4303405572755414"/>
  </r>
  <r>
    <x v="7"/>
    <x v="76"/>
    <x v="5"/>
    <n v="17"/>
    <n v="52"/>
    <n v="3"/>
    <n v="21"/>
    <n v="14"/>
    <n v="75"/>
    <n v="6.46"/>
    <x v="936"/>
    <x v="618"/>
    <n v="2.6315789473684212"/>
    <n v="8.0495356037151709"/>
    <x v="579"/>
    <x v="882"/>
    <n v="2.1671826625386998"/>
    <n v="11.609907120743035"/>
  </r>
  <r>
    <x v="7"/>
    <x v="76"/>
    <x v="6"/>
    <n v="22"/>
    <n v="45"/>
    <n v="6"/>
    <n v="38"/>
    <n v="9"/>
    <n v="91"/>
    <n v="6.46"/>
    <x v="937"/>
    <x v="355"/>
    <n v="3.4055727554179565"/>
    <n v="6.96594427244582"/>
    <x v="580"/>
    <x v="883"/>
    <n v="1.3931888544891642"/>
    <n v="14.086687306501547"/>
  </r>
  <r>
    <x v="7"/>
    <x v="76"/>
    <x v="7"/>
    <n v="30"/>
    <n v="61"/>
    <n v="6"/>
    <n v="38"/>
    <n v="12"/>
    <n v="81"/>
    <n v="6.46"/>
    <x v="938"/>
    <x v="619"/>
    <n v="4.643962848297214"/>
    <n v="9.442724458204335"/>
    <x v="580"/>
    <x v="883"/>
    <n v="1.8575851393188854"/>
    <n v="12.538699690402478"/>
  </r>
  <r>
    <x v="7"/>
    <x v="76"/>
    <x v="8"/>
    <n v="28"/>
    <n v="49"/>
    <n v="6"/>
    <n v="34"/>
    <n v="5"/>
    <n v="62"/>
    <n v="6.46"/>
    <x v="939"/>
    <x v="620"/>
    <n v="4.3343653250773997"/>
    <n v="7.5851393188854486"/>
    <x v="580"/>
    <x v="884"/>
    <n v="0.77399380804953566"/>
    <n v="9.5975232198142422"/>
  </r>
  <r>
    <x v="7"/>
    <x v="76"/>
    <x v="9"/>
    <n v="20"/>
    <n v="62"/>
    <n v="2"/>
    <n v="25"/>
    <n v="3"/>
    <n v="62"/>
    <n v="6.46"/>
    <x v="940"/>
    <x v="354"/>
    <n v="3.0959752321981426"/>
    <n v="9.5975232198142422"/>
    <x v="577"/>
    <x v="885"/>
    <n v="0.46439628482972134"/>
    <n v="9.5975232198142422"/>
  </r>
  <r>
    <x v="7"/>
    <x v="76"/>
    <x v="10"/>
    <n v="16"/>
    <n v="89"/>
    <n v="3"/>
    <n v="32"/>
    <n v="4"/>
    <n v="29"/>
    <n v="5.82"/>
    <x v="941"/>
    <x v="577"/>
    <n v="2.7491408934707904"/>
    <n v="15.29209621993127"/>
    <x v="581"/>
    <x v="886"/>
    <n v="0.6872852233676976"/>
    <n v="4.9828178694158076"/>
  </r>
  <r>
    <x v="7"/>
    <x v="76"/>
    <x v="11"/>
    <n v="31"/>
    <n v="95"/>
    <n v="4"/>
    <n v="47"/>
    <n v="12"/>
    <n v="57"/>
    <n v="5.82"/>
    <x v="942"/>
    <x v="426"/>
    <n v="5.3264604810996561"/>
    <n v="16.323024054982817"/>
    <x v="582"/>
    <x v="887"/>
    <n v="2.0618556701030926"/>
    <n v="9.7938144329896897"/>
  </r>
  <r>
    <x v="7"/>
    <x v="76"/>
    <x v="12"/>
    <n v="71"/>
    <n v="113"/>
    <n v="2"/>
    <n v="174"/>
    <n v="28"/>
    <n v="50"/>
    <n v="5.82"/>
    <x v="943"/>
    <x v="615"/>
    <n v="12.199312714776632"/>
    <n v="19.415807560137456"/>
    <x v="583"/>
    <x v="888"/>
    <n v="4.8109965635738829"/>
    <n v="8.5910652920962196"/>
  </r>
  <r>
    <x v="7"/>
    <x v="77"/>
    <x v="0"/>
    <n v="24"/>
    <n v="39"/>
    <n v="11"/>
    <n v="56"/>
    <n v="11"/>
    <n v="27"/>
    <n v="14.64"/>
    <x v="944"/>
    <x v="585"/>
    <n v="1.639344262295082"/>
    <n v="2.6639344262295079"/>
    <x v="584"/>
    <x v="889"/>
    <n v="0.75136612021857918"/>
    <n v="1.8442622950819672"/>
  </r>
  <r>
    <x v="7"/>
    <x v="77"/>
    <x v="1"/>
    <n v="10"/>
    <n v="109"/>
    <n v="19"/>
    <n v="55"/>
    <n v="6"/>
    <n v="16"/>
    <n v="14.64"/>
    <x v="945"/>
    <x v="621"/>
    <n v="0.68306010928961747"/>
    <n v="7.4453551912568301"/>
    <x v="585"/>
    <x v="890"/>
    <n v="0.4098360655737705"/>
    <n v="1.0928961748633879"/>
  </r>
  <r>
    <x v="7"/>
    <x v="77"/>
    <x v="2"/>
    <n v="37"/>
    <n v="119"/>
    <n v="15"/>
    <n v="73"/>
    <n v="8"/>
    <n v="190"/>
    <n v="14.64"/>
    <x v="946"/>
    <x v="622"/>
    <n v="2.5273224043715845"/>
    <n v="8.1284153005464486"/>
    <x v="586"/>
    <x v="891"/>
    <n v="0.54644808743169393"/>
    <n v="12.978142076502731"/>
  </r>
  <r>
    <x v="7"/>
    <x v="77"/>
    <x v="3"/>
    <n v="62"/>
    <n v="125"/>
    <n v="13"/>
    <n v="82"/>
    <n v="6"/>
    <n v="212"/>
    <n v="14.64"/>
    <x v="947"/>
    <x v="623"/>
    <n v="4.2349726775956285"/>
    <n v="8.5382513661202175"/>
    <x v="587"/>
    <x v="892"/>
    <n v="0.4098360655737705"/>
    <n v="14.480874316939889"/>
  </r>
  <r>
    <x v="7"/>
    <x v="77"/>
    <x v="4"/>
    <n v="59"/>
    <n v="129"/>
    <n v="12"/>
    <n v="105"/>
    <n v="16"/>
    <n v="178"/>
    <n v="14.64"/>
    <x v="948"/>
    <x v="624"/>
    <n v="4.0300546448087431"/>
    <n v="8.8114754098360653"/>
    <x v="588"/>
    <x v="893"/>
    <n v="1.0928961748633879"/>
    <n v="12.158469945355192"/>
  </r>
  <r>
    <x v="7"/>
    <x v="77"/>
    <x v="5"/>
    <n v="61"/>
    <n v="87"/>
    <n v="9"/>
    <n v="86"/>
    <n v="19"/>
    <n v="205"/>
    <n v="14.64"/>
    <x v="949"/>
    <x v="625"/>
    <n v="4.1666666666666661"/>
    <n v="5.942622950819672"/>
    <x v="589"/>
    <x v="894"/>
    <n v="1.2978142076502732"/>
    <n v="14.002732240437158"/>
  </r>
  <r>
    <x v="7"/>
    <x v="77"/>
    <x v="6"/>
    <n v="73"/>
    <n v="102"/>
    <n v="16"/>
    <n v="112"/>
    <n v="24"/>
    <n v="202"/>
    <n v="14.64"/>
    <x v="950"/>
    <x v="626"/>
    <n v="4.9863387978142075"/>
    <n v="6.9672131147540979"/>
    <x v="590"/>
    <x v="895"/>
    <n v="1.639344262295082"/>
    <n v="13.797814207650273"/>
  </r>
  <r>
    <x v="7"/>
    <x v="77"/>
    <x v="7"/>
    <n v="73"/>
    <n v="125"/>
    <n v="21"/>
    <n v="93"/>
    <n v="14"/>
    <n v="184"/>
    <n v="14.64"/>
    <x v="951"/>
    <x v="127"/>
    <n v="4.9863387978142075"/>
    <n v="8.5382513661202175"/>
    <x v="591"/>
    <x v="896"/>
    <n v="0.95628415300546443"/>
    <n v="12.568306010928961"/>
  </r>
  <r>
    <x v="7"/>
    <x v="77"/>
    <x v="8"/>
    <n v="52"/>
    <n v="187"/>
    <n v="10"/>
    <n v="81"/>
    <n v="10"/>
    <n v="121"/>
    <n v="14.64"/>
    <x v="952"/>
    <x v="400"/>
    <n v="3.5519125683060109"/>
    <n v="12.773224043715846"/>
    <x v="592"/>
    <x v="897"/>
    <n v="0.68306010928961747"/>
    <n v="8.2650273224043715"/>
  </r>
  <r>
    <x v="7"/>
    <x v="77"/>
    <x v="9"/>
    <n v="47"/>
    <n v="192"/>
    <n v="12"/>
    <n v="83"/>
    <n v="8"/>
    <n v="163"/>
    <n v="14.64"/>
    <x v="953"/>
    <x v="22"/>
    <n v="3.2103825136612021"/>
    <n v="13.114754098360656"/>
    <x v="588"/>
    <x v="898"/>
    <n v="0.54644808743169393"/>
    <n v="11.133879781420765"/>
  </r>
  <r>
    <x v="7"/>
    <x v="77"/>
    <x v="10"/>
    <n v="55"/>
    <n v="226"/>
    <n v="14"/>
    <n v="78"/>
    <n v="17"/>
    <n v="160"/>
    <n v="17.09"/>
    <x v="954"/>
    <x v="627"/>
    <n v="3.2182562902282035"/>
    <n v="13.224107665301347"/>
    <x v="593"/>
    <x v="899"/>
    <n v="0.994733762434172"/>
    <n v="9.362200117027502"/>
  </r>
  <r>
    <x v="7"/>
    <x v="77"/>
    <x v="11"/>
    <n v="90"/>
    <n v="251"/>
    <n v="7"/>
    <n v="96"/>
    <n v="26"/>
    <n v="202"/>
    <n v="17.09"/>
    <x v="955"/>
    <x v="133"/>
    <n v="5.2662375658279696"/>
    <n v="14.686951433586893"/>
    <x v="594"/>
    <x v="900"/>
    <n v="1.521357519016969"/>
    <n v="11.819777647747221"/>
  </r>
  <r>
    <x v="7"/>
    <x v="77"/>
    <x v="12"/>
    <n v="210"/>
    <n v="428"/>
    <n v="11"/>
    <n v="364"/>
    <n v="133"/>
    <n v="246"/>
    <n v="17.09"/>
    <x v="956"/>
    <x v="628"/>
    <n v="12.287887653598595"/>
    <n v="25.043885313048566"/>
    <x v="595"/>
    <x v="901"/>
    <n v="7.7823288472791106"/>
    <n v="14.394382679929784"/>
  </r>
  <r>
    <x v="7"/>
    <x v="78"/>
    <x v="0"/>
    <n v="9"/>
    <n v="19"/>
    <n v="0"/>
    <n v="20"/>
    <n v="6"/>
    <n v="2"/>
    <n v="1.79"/>
    <x v="957"/>
    <x v="629"/>
    <n v="5.027932960893855"/>
    <n v="10.614525139664805"/>
    <x v="196"/>
    <x v="902"/>
    <n v="3.3519553072625698"/>
    <n v="1.1173184357541899"/>
  </r>
  <r>
    <x v="7"/>
    <x v="78"/>
    <x v="1"/>
    <n v="8"/>
    <n v="12"/>
    <n v="0"/>
    <n v="11"/>
    <n v="15"/>
    <n v="2"/>
    <n v="1.79"/>
    <x v="958"/>
    <x v="271"/>
    <n v="4.4692737430167595"/>
    <n v="6.7039106145251397"/>
    <x v="196"/>
    <x v="903"/>
    <n v="8.3798882681564244"/>
    <n v="1.1173184357541899"/>
  </r>
  <r>
    <x v="7"/>
    <x v="78"/>
    <x v="2"/>
    <n v="8"/>
    <n v="16"/>
    <n v="1"/>
    <n v="20"/>
    <n v="8"/>
    <n v="13"/>
    <n v="1.79"/>
    <x v="959"/>
    <x v="630"/>
    <n v="4.4692737430167595"/>
    <n v="8.938547486033519"/>
    <x v="596"/>
    <x v="902"/>
    <n v="4.4692737430167595"/>
    <n v="7.2625698324022343"/>
  </r>
  <r>
    <x v="7"/>
    <x v="78"/>
    <x v="3"/>
    <n v="8"/>
    <n v="11"/>
    <n v="1"/>
    <n v="34"/>
    <n v="15"/>
    <n v="11"/>
    <n v="1.79"/>
    <x v="960"/>
    <x v="268"/>
    <n v="4.4692737430167595"/>
    <n v="6.1452513966480442"/>
    <x v="596"/>
    <x v="904"/>
    <n v="8.3798882681564244"/>
    <n v="6.1452513966480442"/>
  </r>
  <r>
    <x v="7"/>
    <x v="78"/>
    <x v="4"/>
    <n v="6"/>
    <n v="15"/>
    <n v="2"/>
    <n v="26"/>
    <n v="24"/>
    <n v="9"/>
    <n v="1.79"/>
    <x v="961"/>
    <x v="270"/>
    <n v="3.3519553072625698"/>
    <n v="8.3798882681564244"/>
    <x v="597"/>
    <x v="905"/>
    <n v="13.407821229050279"/>
    <n v="5.027932960893855"/>
  </r>
  <r>
    <x v="7"/>
    <x v="78"/>
    <x v="5"/>
    <n v="6"/>
    <n v="17"/>
    <n v="0"/>
    <n v="31"/>
    <n v="13"/>
    <n v="16"/>
    <n v="1.79"/>
    <x v="962"/>
    <x v="459"/>
    <n v="3.3519553072625698"/>
    <n v="9.4972067039106136"/>
    <x v="196"/>
    <x v="906"/>
    <n v="7.2625698324022343"/>
    <n v="8.938547486033519"/>
  </r>
  <r>
    <x v="7"/>
    <x v="78"/>
    <x v="6"/>
    <n v="7"/>
    <n v="9"/>
    <n v="0"/>
    <n v="23"/>
    <n v="10"/>
    <n v="14"/>
    <n v="1.79"/>
    <x v="963"/>
    <x v="445"/>
    <n v="3.9106145251396649"/>
    <n v="5.027932960893855"/>
    <x v="196"/>
    <x v="907"/>
    <n v="5.5865921787709496"/>
    <n v="7.8212290502793298"/>
  </r>
  <r>
    <x v="7"/>
    <x v="78"/>
    <x v="7"/>
    <n v="3"/>
    <n v="14"/>
    <n v="1"/>
    <n v="18"/>
    <n v="3"/>
    <n v="9"/>
    <n v="1.79"/>
    <x v="958"/>
    <x v="271"/>
    <n v="1.6759776536312849"/>
    <n v="7.8212290502793298"/>
    <x v="596"/>
    <x v="908"/>
    <n v="1.6759776536312849"/>
    <n v="5.027932960893855"/>
  </r>
  <r>
    <x v="7"/>
    <x v="78"/>
    <x v="8"/>
    <n v="6"/>
    <n v="17"/>
    <n v="1"/>
    <n v="17"/>
    <n v="7"/>
    <n v="7"/>
    <n v="1.79"/>
    <x v="964"/>
    <x v="631"/>
    <n v="3.3519553072625698"/>
    <n v="9.4972067039106136"/>
    <x v="596"/>
    <x v="909"/>
    <n v="3.9106145251396649"/>
    <n v="3.9106145251396649"/>
  </r>
  <r>
    <x v="7"/>
    <x v="78"/>
    <x v="9"/>
    <n v="16"/>
    <n v="21"/>
    <n v="0"/>
    <n v="20"/>
    <n v="10"/>
    <n v="2"/>
    <n v="1.79"/>
    <x v="965"/>
    <x v="583"/>
    <n v="8.938547486033519"/>
    <n v="11.731843575418994"/>
    <x v="196"/>
    <x v="902"/>
    <n v="5.5865921787709496"/>
    <n v="1.1173184357541899"/>
  </r>
  <r>
    <x v="7"/>
    <x v="78"/>
    <x v="10"/>
    <n v="2"/>
    <n v="17"/>
    <n v="1"/>
    <n v="17"/>
    <n v="12"/>
    <n v="5"/>
    <n v="1.42"/>
    <x v="966"/>
    <x v="442"/>
    <n v="1.4084507042253522"/>
    <n v="11.971830985915494"/>
    <x v="598"/>
    <x v="910"/>
    <n v="8.4507042253521139"/>
    <n v="3.5211267605633805"/>
  </r>
  <r>
    <x v="7"/>
    <x v="78"/>
    <x v="11"/>
    <n v="5"/>
    <n v="13"/>
    <n v="0"/>
    <n v="29"/>
    <n v="7"/>
    <n v="4"/>
    <n v="1.42"/>
    <x v="967"/>
    <x v="515"/>
    <n v="3.5211267605633805"/>
    <n v="9.1549295774647899"/>
    <x v="196"/>
    <x v="911"/>
    <n v="4.9295774647887329"/>
    <n v="2.8169014084507045"/>
  </r>
  <r>
    <x v="7"/>
    <x v="78"/>
    <x v="12"/>
    <n v="19"/>
    <n v="35"/>
    <n v="1"/>
    <n v="66"/>
    <n v="25"/>
    <n v="17"/>
    <n v="1.42"/>
    <x v="968"/>
    <x v="632"/>
    <n v="13.380281690140846"/>
    <n v="24.647887323943664"/>
    <x v="598"/>
    <x v="912"/>
    <n v="17.605633802816904"/>
    <n v="11.971830985915494"/>
  </r>
  <r>
    <x v="7"/>
    <x v="79"/>
    <x v="0"/>
    <n v="28"/>
    <n v="53"/>
    <n v="4"/>
    <n v="26"/>
    <n v="6"/>
    <n v="9"/>
    <n v="7.82"/>
    <x v="969"/>
    <x v="552"/>
    <n v="3.5805626598465472"/>
    <n v="6.7774936061381075"/>
    <x v="599"/>
    <x v="913"/>
    <n v="0.76726342710997442"/>
    <n v="1.1508951406649617"/>
  </r>
  <r>
    <x v="7"/>
    <x v="79"/>
    <x v="1"/>
    <n v="27"/>
    <n v="47"/>
    <n v="5"/>
    <n v="31"/>
    <n v="23"/>
    <n v="4"/>
    <n v="7.82"/>
    <x v="970"/>
    <x v="461"/>
    <n v="3.4526854219948846"/>
    <n v="6.0102301790281327"/>
    <x v="600"/>
    <x v="914"/>
    <n v="2.9411764705882351"/>
    <n v="0.51150895140664965"/>
  </r>
  <r>
    <x v="7"/>
    <x v="79"/>
    <x v="2"/>
    <n v="34"/>
    <n v="44"/>
    <n v="4"/>
    <n v="16"/>
    <n v="8"/>
    <n v="55"/>
    <n v="7.82"/>
    <x v="971"/>
    <x v="569"/>
    <n v="4.3478260869565215"/>
    <n v="5.6265984654731458"/>
    <x v="599"/>
    <x v="915"/>
    <n v="1.0230179028132993"/>
    <n v="7.0332480818414318"/>
  </r>
  <r>
    <x v="7"/>
    <x v="79"/>
    <x v="3"/>
    <n v="23"/>
    <n v="55"/>
    <n v="6"/>
    <n v="21"/>
    <n v="5"/>
    <n v="55"/>
    <n v="7.82"/>
    <x v="972"/>
    <x v="586"/>
    <n v="2.9411764705882351"/>
    <n v="7.0332480818414318"/>
    <x v="160"/>
    <x v="916"/>
    <n v="0.63938618925831203"/>
    <n v="7.0332480818414318"/>
  </r>
  <r>
    <x v="7"/>
    <x v="79"/>
    <x v="4"/>
    <n v="22"/>
    <n v="49"/>
    <n v="2"/>
    <n v="45"/>
    <n v="7"/>
    <n v="96"/>
    <n v="7.82"/>
    <x v="973"/>
    <x v="535"/>
    <n v="2.8132992327365729"/>
    <n v="6.2659846547314579"/>
    <x v="601"/>
    <x v="917"/>
    <n v="0.8951406649616368"/>
    <n v="12.276214833759591"/>
  </r>
  <r>
    <x v="7"/>
    <x v="79"/>
    <x v="5"/>
    <n v="22"/>
    <n v="34"/>
    <n v="8"/>
    <n v="27"/>
    <n v="5"/>
    <n v="128"/>
    <n v="7.82"/>
    <x v="974"/>
    <x v="397"/>
    <n v="2.8132992327365729"/>
    <n v="4.3478260869565215"/>
    <x v="602"/>
    <x v="918"/>
    <n v="0.63938618925831203"/>
    <n v="16.368286445012789"/>
  </r>
  <r>
    <x v="7"/>
    <x v="79"/>
    <x v="6"/>
    <n v="33"/>
    <n v="41"/>
    <n v="6"/>
    <n v="43"/>
    <n v="30"/>
    <n v="89"/>
    <n v="7.82"/>
    <x v="975"/>
    <x v="394"/>
    <n v="4.2199488491048589"/>
    <n v="5.242966751918158"/>
    <x v="160"/>
    <x v="919"/>
    <n v="3.836317135549872"/>
    <n v="11.381074168797953"/>
  </r>
  <r>
    <x v="7"/>
    <x v="79"/>
    <x v="7"/>
    <n v="20"/>
    <n v="61"/>
    <n v="4"/>
    <n v="35"/>
    <n v="9"/>
    <n v="79"/>
    <n v="7.82"/>
    <x v="976"/>
    <x v="633"/>
    <n v="2.5575447570332481"/>
    <n v="7.8005115089514065"/>
    <x v="599"/>
    <x v="920"/>
    <n v="1.1508951406649617"/>
    <n v="10.102301790281329"/>
  </r>
  <r>
    <x v="7"/>
    <x v="79"/>
    <x v="8"/>
    <n v="19"/>
    <n v="81"/>
    <n v="8"/>
    <n v="35"/>
    <n v="18"/>
    <n v="49"/>
    <n v="7.82"/>
    <x v="977"/>
    <x v="464"/>
    <n v="2.4296675191815855"/>
    <n v="10.358056265984654"/>
    <x v="602"/>
    <x v="920"/>
    <n v="2.3017902813299234"/>
    <n v="6.2659846547314579"/>
  </r>
  <r>
    <x v="7"/>
    <x v="79"/>
    <x v="9"/>
    <n v="7"/>
    <n v="88"/>
    <n v="8"/>
    <n v="23"/>
    <n v="8"/>
    <n v="63"/>
    <n v="7.82"/>
    <x v="978"/>
    <x v="341"/>
    <n v="0.8951406649616368"/>
    <n v="11.253196930946292"/>
    <x v="602"/>
    <x v="921"/>
    <n v="1.0230179028132993"/>
    <n v="8.0562659846547309"/>
  </r>
  <r>
    <x v="7"/>
    <x v="79"/>
    <x v="10"/>
    <n v="11"/>
    <n v="84"/>
    <n v="4"/>
    <n v="15"/>
    <n v="10"/>
    <n v="88"/>
    <n v="8.8800000000000008"/>
    <x v="979"/>
    <x v="578"/>
    <n v="1.2387387387387385"/>
    <n v="9.4594594594594579"/>
    <x v="603"/>
    <x v="922"/>
    <n v="1.1261261261261259"/>
    <n v="9.9099099099099082"/>
  </r>
  <r>
    <x v="7"/>
    <x v="79"/>
    <x v="11"/>
    <n v="14"/>
    <n v="84"/>
    <n v="6"/>
    <n v="29"/>
    <n v="10"/>
    <n v="70"/>
    <n v="8.8800000000000008"/>
    <x v="980"/>
    <x v="604"/>
    <n v="1.5765765765765765"/>
    <n v="9.4594594594594579"/>
    <x v="604"/>
    <x v="923"/>
    <n v="1.1261261261261259"/>
    <n v="7.8828828828828819"/>
  </r>
  <r>
    <x v="7"/>
    <x v="79"/>
    <x v="12"/>
    <n v="53"/>
    <n v="151"/>
    <n v="9"/>
    <n v="164"/>
    <n v="25"/>
    <n v="107"/>
    <n v="8.8800000000000008"/>
    <x v="981"/>
    <x v="616"/>
    <n v="5.9684684684684681"/>
    <n v="17.004504504504503"/>
    <x v="605"/>
    <x v="924"/>
    <n v="2.8153153153153152"/>
    <n v="12.049549549549548"/>
  </r>
  <r>
    <x v="7"/>
    <x v="80"/>
    <x v="0"/>
    <n v="36"/>
    <n v="123"/>
    <n v="20"/>
    <n v="34"/>
    <n v="1"/>
    <n v="8"/>
    <n v="17.68"/>
    <x v="982"/>
    <x v="598"/>
    <n v="2.0361990950226243"/>
    <n v="6.9570135746606336"/>
    <x v="606"/>
    <x v="925"/>
    <n v="5.6561085972850679E-2"/>
    <n v="0.45248868778280543"/>
  </r>
  <r>
    <x v="7"/>
    <x v="80"/>
    <x v="1"/>
    <n v="39"/>
    <n v="111"/>
    <n v="13"/>
    <n v="27"/>
    <n v="3"/>
    <n v="29"/>
    <n v="17.68"/>
    <x v="982"/>
    <x v="598"/>
    <n v="2.2058823529411766"/>
    <n v="6.2782805429864252"/>
    <x v="607"/>
    <x v="926"/>
    <n v="0.16968325791855204"/>
    <n v="1.6402714932126696"/>
  </r>
  <r>
    <x v="7"/>
    <x v="80"/>
    <x v="2"/>
    <n v="53"/>
    <n v="133"/>
    <n v="20"/>
    <n v="41"/>
    <n v="5"/>
    <n v="128"/>
    <n v="17.68"/>
    <x v="983"/>
    <x v="543"/>
    <n v="2.997737556561086"/>
    <n v="7.5226244343891402"/>
    <x v="606"/>
    <x v="927"/>
    <n v="0.28280542986425339"/>
    <n v="7.2398190045248869"/>
  </r>
  <r>
    <x v="7"/>
    <x v="80"/>
    <x v="3"/>
    <n v="67"/>
    <n v="120"/>
    <n v="18"/>
    <n v="46"/>
    <n v="6"/>
    <n v="144"/>
    <n v="17.68"/>
    <x v="984"/>
    <x v="634"/>
    <n v="3.7895927601809953"/>
    <n v="6.7873303167420813"/>
    <x v="608"/>
    <x v="928"/>
    <n v="0.33936651583710409"/>
    <n v="8.1447963800904972"/>
  </r>
  <r>
    <x v="7"/>
    <x v="80"/>
    <x v="4"/>
    <n v="106"/>
    <n v="151"/>
    <n v="29"/>
    <n v="79"/>
    <n v="23"/>
    <n v="140"/>
    <n v="17.68"/>
    <x v="985"/>
    <x v="112"/>
    <n v="5.995475113122172"/>
    <n v="8.5407239819004523"/>
    <x v="609"/>
    <x v="929"/>
    <n v="1.3009049773755657"/>
    <n v="7.9185520361990953"/>
  </r>
  <r>
    <x v="7"/>
    <x v="80"/>
    <x v="5"/>
    <n v="93"/>
    <n v="149"/>
    <n v="28"/>
    <n v="92"/>
    <n v="17"/>
    <n v="176"/>
    <n v="17.68"/>
    <x v="986"/>
    <x v="635"/>
    <n v="5.2601809954751131"/>
    <n v="8.4276018099547514"/>
    <x v="610"/>
    <x v="930"/>
    <n v="0.96153846153846156"/>
    <n v="9.9547511312217196"/>
  </r>
  <r>
    <x v="7"/>
    <x v="80"/>
    <x v="6"/>
    <n v="89"/>
    <n v="200"/>
    <n v="17"/>
    <n v="120"/>
    <n v="13"/>
    <n v="249"/>
    <n v="17.68"/>
    <x v="987"/>
    <x v="636"/>
    <n v="5.0339366515837103"/>
    <n v="11.312217194570136"/>
    <x v="611"/>
    <x v="931"/>
    <n v="0.73529411764705888"/>
    <n v="14.083710407239819"/>
  </r>
  <r>
    <x v="7"/>
    <x v="80"/>
    <x v="7"/>
    <n v="32"/>
    <n v="169"/>
    <n v="17"/>
    <n v="77"/>
    <n v="23"/>
    <n v="172"/>
    <n v="17.68"/>
    <x v="988"/>
    <x v="599"/>
    <n v="1.8099547511312217"/>
    <n v="9.5588235294117645"/>
    <x v="611"/>
    <x v="932"/>
    <n v="1.3009049773755657"/>
    <n v="9.7285067873303177"/>
  </r>
  <r>
    <x v="7"/>
    <x v="80"/>
    <x v="8"/>
    <n v="47"/>
    <n v="246"/>
    <n v="15"/>
    <n v="67"/>
    <n v="9"/>
    <n v="138"/>
    <n v="17.68"/>
    <x v="989"/>
    <x v="324"/>
    <n v="2.6583710407239818"/>
    <n v="13.914027149321267"/>
    <x v="612"/>
    <x v="933"/>
    <n v="0.50904977375565608"/>
    <n v="7.8054298642533935"/>
  </r>
  <r>
    <x v="7"/>
    <x v="80"/>
    <x v="9"/>
    <n v="51"/>
    <n v="252"/>
    <n v="24"/>
    <n v="68"/>
    <n v="5"/>
    <n v="216"/>
    <n v="17.68"/>
    <x v="990"/>
    <x v="186"/>
    <n v="2.8846153846153846"/>
    <n v="14.253393665158372"/>
    <x v="613"/>
    <x v="934"/>
    <n v="0.28280542986425339"/>
    <n v="12.217194570135748"/>
  </r>
  <r>
    <x v="7"/>
    <x v="80"/>
    <x v="10"/>
    <n v="69"/>
    <n v="285"/>
    <n v="21"/>
    <n v="88"/>
    <n v="21"/>
    <n v="254"/>
    <n v="22.42"/>
    <x v="991"/>
    <x v="637"/>
    <n v="3.0776092774308652"/>
    <n v="12.711864406779661"/>
    <x v="614"/>
    <x v="935"/>
    <n v="0.93666369313113285"/>
    <n v="11.329170383586083"/>
  </r>
  <r>
    <x v="7"/>
    <x v="80"/>
    <x v="11"/>
    <n v="78"/>
    <n v="263"/>
    <n v="25"/>
    <n v="69"/>
    <n v="9"/>
    <n v="293"/>
    <n v="22.42"/>
    <x v="992"/>
    <x v="638"/>
    <n v="3.4790365744870648"/>
    <n v="11.730597680642283"/>
    <x v="615"/>
    <x v="936"/>
    <n v="0.40142729705619978"/>
    <n v="13.068688670829616"/>
  </r>
  <r>
    <x v="7"/>
    <x v="80"/>
    <x v="12"/>
    <n v="183"/>
    <n v="513"/>
    <n v="27"/>
    <n v="333"/>
    <n v="30"/>
    <n v="438"/>
    <n v="22.42"/>
    <x v="993"/>
    <x v="639"/>
    <n v="8.1623550401427298"/>
    <n v="22.881355932203387"/>
    <x v="616"/>
    <x v="937"/>
    <n v="1.3380909901873326"/>
    <n v="19.536128456735057"/>
  </r>
  <r>
    <x v="7"/>
    <x v="81"/>
    <x v="0"/>
    <n v="103"/>
    <n v="298"/>
    <n v="25"/>
    <n v="102"/>
    <n v="18"/>
    <n v="22"/>
    <n v="28.61"/>
    <x v="994"/>
    <x v="640"/>
    <n v="3.600139811254806"/>
    <n v="10.415938483047885"/>
    <x v="617"/>
    <x v="938"/>
    <n v="0.62915064662705344"/>
    <n v="0.76896190143306542"/>
  </r>
  <r>
    <x v="7"/>
    <x v="81"/>
    <x v="1"/>
    <n v="120"/>
    <n v="259"/>
    <n v="26"/>
    <n v="101"/>
    <n v="16"/>
    <n v="20"/>
    <n v="28.61"/>
    <x v="995"/>
    <x v="641"/>
    <n v="4.194337644180357"/>
    <n v="9.0527787486892688"/>
    <x v="618"/>
    <x v="939"/>
    <n v="0.55924501922404757"/>
    <n v="0.69905627403005943"/>
  </r>
  <r>
    <x v="7"/>
    <x v="81"/>
    <x v="2"/>
    <n v="128"/>
    <n v="191"/>
    <n v="27"/>
    <n v="102"/>
    <n v="14"/>
    <n v="290"/>
    <n v="28.61"/>
    <x v="996"/>
    <x v="642"/>
    <n v="4.4739601537923805"/>
    <n v="6.6759874169870672"/>
    <x v="619"/>
    <x v="938"/>
    <n v="0.48933939182104158"/>
    <n v="10.136315973435861"/>
  </r>
  <r>
    <x v="7"/>
    <x v="81"/>
    <x v="3"/>
    <n v="124"/>
    <n v="203"/>
    <n v="29"/>
    <n v="129"/>
    <n v="23"/>
    <n v="267"/>
    <n v="28.61"/>
    <x v="997"/>
    <x v="97"/>
    <n v="4.3341488989863688"/>
    <n v="7.0954211814051034"/>
    <x v="620"/>
    <x v="940"/>
    <n v="0.80391471513456836"/>
    <n v="9.3324012583012941"/>
  </r>
  <r>
    <x v="7"/>
    <x v="81"/>
    <x v="4"/>
    <n v="190"/>
    <n v="349"/>
    <n v="23"/>
    <n v="138"/>
    <n v="53"/>
    <n v="324"/>
    <n v="28.61"/>
    <x v="998"/>
    <x v="643"/>
    <n v="6.6410346032855649"/>
    <n v="12.198531981824537"/>
    <x v="621"/>
    <x v="941"/>
    <n v="1.8524991261796575"/>
    <n v="11.324711639286964"/>
  </r>
  <r>
    <x v="7"/>
    <x v="81"/>
    <x v="5"/>
    <n v="169"/>
    <n v="287"/>
    <n v="28"/>
    <n v="137"/>
    <n v="11"/>
    <n v="412"/>
    <n v="28.61"/>
    <x v="999"/>
    <x v="644"/>
    <n v="5.9070255155540021"/>
    <n v="10.031457532331354"/>
    <x v="622"/>
    <x v="942"/>
    <n v="0.38448095071653271"/>
    <n v="14.400559245019224"/>
  </r>
  <r>
    <x v="7"/>
    <x v="81"/>
    <x v="6"/>
    <n v="51"/>
    <n v="120"/>
    <n v="7"/>
    <n v="64"/>
    <n v="3"/>
    <n v="151"/>
    <n v="28.61"/>
    <x v="1000"/>
    <x v="446"/>
    <n v="1.7825934987766516"/>
    <n v="4.194337644180357"/>
    <x v="623"/>
    <x v="943"/>
    <n v="0.10485844110450891"/>
    <n v="5.2778748689269488"/>
  </r>
  <r>
    <x v="7"/>
    <x v="81"/>
    <x v="7"/>
    <n v="59"/>
    <n v="103"/>
    <n v="12"/>
    <n v="48"/>
    <n v="8"/>
    <n v="82"/>
    <n v="28.61"/>
    <x v="1001"/>
    <x v="645"/>
    <n v="2.0622160083886754"/>
    <n v="3.600139811254806"/>
    <x v="624"/>
    <x v="944"/>
    <n v="0.27962250961202378"/>
    <n v="2.8661307235232436"/>
  </r>
  <r>
    <x v="7"/>
    <x v="81"/>
    <x v="8"/>
    <n v="54"/>
    <n v="137"/>
    <n v="13"/>
    <n v="39"/>
    <n v="0"/>
    <n v="120"/>
    <n v="28.61"/>
    <x v="1002"/>
    <x v="364"/>
    <n v="1.8874519398811604"/>
    <n v="4.7885354771059072"/>
    <x v="625"/>
    <x v="945"/>
    <n v="0"/>
    <n v="4.194337644180357"/>
  </r>
  <r>
    <x v="7"/>
    <x v="81"/>
    <x v="9"/>
    <n v="50"/>
    <n v="132"/>
    <n v="11"/>
    <n v="62"/>
    <n v="5"/>
    <n v="163"/>
    <n v="28.61"/>
    <x v="1003"/>
    <x v="139"/>
    <n v="1.7476406850751487"/>
    <n v="4.6137714085983923"/>
    <x v="626"/>
    <x v="946"/>
    <n v="0.17476406850751486"/>
    <n v="5.6973086333449841"/>
  </r>
  <r>
    <x v="7"/>
    <x v="81"/>
    <x v="10"/>
    <n v="58"/>
    <n v="177"/>
    <n v="10"/>
    <n v="48"/>
    <n v="13"/>
    <n v="117"/>
    <n v="38.57"/>
    <x v="1004"/>
    <x v="139"/>
    <n v="1.5037593984962405"/>
    <n v="4.5890588540316308"/>
    <x v="627"/>
    <x v="947"/>
    <n v="0.33704952035260566"/>
    <n v="3.0334456831734506"/>
  </r>
  <r>
    <x v="7"/>
    <x v="81"/>
    <x v="11"/>
    <n v="64"/>
    <n v="184"/>
    <n v="12"/>
    <n v="19"/>
    <n v="14"/>
    <n v="212"/>
    <n v="38.57"/>
    <x v="1005"/>
    <x v="22"/>
    <n v="1.6593207155820586"/>
    <n v="4.7705470572984181"/>
    <x v="628"/>
    <x v="948"/>
    <n v="0.36297640653357532"/>
    <n v="5.496499870365569"/>
  </r>
  <r>
    <x v="7"/>
    <x v="81"/>
    <x v="12"/>
    <n v="143"/>
    <n v="343"/>
    <n v="17"/>
    <n v="301"/>
    <n v="45"/>
    <n v="236"/>
    <n v="38.57"/>
    <x v="1006"/>
    <x v="646"/>
    <n v="3.7075447238786623"/>
    <n v="8.8929219600725951"/>
    <x v="629"/>
    <x v="949"/>
    <n v="1.1667098781436349"/>
    <n v="6.1187451387088414"/>
  </r>
  <r>
    <x v="7"/>
    <x v="82"/>
    <x v="0"/>
    <n v="65"/>
    <n v="170"/>
    <n v="15"/>
    <n v="96"/>
    <n v="24"/>
    <n v="22"/>
    <n v="22.67"/>
    <x v="1007"/>
    <x v="647"/>
    <n v="2.8672254080282311"/>
    <n v="7.4988972209969118"/>
    <x v="630"/>
    <x v="950"/>
    <n v="1.05866784296427"/>
    <n v="0.97044552271724738"/>
  </r>
  <r>
    <x v="7"/>
    <x v="82"/>
    <x v="1"/>
    <n v="65"/>
    <n v="124"/>
    <n v="22"/>
    <n v="76"/>
    <n v="22"/>
    <n v="22"/>
    <n v="22.67"/>
    <x v="1008"/>
    <x v="648"/>
    <n v="2.8672254080282311"/>
    <n v="5.4697838553153941"/>
    <x v="631"/>
    <x v="951"/>
    <n v="0.97044552271724738"/>
    <n v="0.97044552271724738"/>
  </r>
  <r>
    <x v="7"/>
    <x v="82"/>
    <x v="2"/>
    <n v="83"/>
    <n v="102"/>
    <n v="24"/>
    <n v="89"/>
    <n v="21"/>
    <n v="199"/>
    <n v="22.67"/>
    <x v="1009"/>
    <x v="649"/>
    <n v="3.6612262902514332"/>
    <n v="4.4993383325981471"/>
    <x v="632"/>
    <x v="952"/>
    <n v="0.92633436259373614"/>
    <n v="8.778120864578737"/>
  </r>
  <r>
    <x v="7"/>
    <x v="82"/>
    <x v="3"/>
    <n v="96"/>
    <n v="175"/>
    <n v="21"/>
    <n v="130"/>
    <n v="40"/>
    <n v="179"/>
    <n v="22.67"/>
    <x v="1010"/>
    <x v="650"/>
    <n v="4.2346713718570799"/>
    <n v="7.7194530216144681"/>
    <x v="633"/>
    <x v="953"/>
    <n v="1.7644464049404498"/>
    <n v="7.8958976621085126"/>
  </r>
  <r>
    <x v="7"/>
    <x v="82"/>
    <x v="4"/>
    <n v="87"/>
    <n v="169"/>
    <n v="19"/>
    <n v="151"/>
    <n v="36"/>
    <n v="188"/>
    <n v="22.67"/>
    <x v="1011"/>
    <x v="651"/>
    <n v="3.8376709307454782"/>
    <n v="7.4547860608734"/>
    <x v="634"/>
    <x v="954"/>
    <n v="1.5880017644464048"/>
    <n v="8.2928981032201143"/>
  </r>
  <r>
    <x v="7"/>
    <x v="82"/>
    <x v="5"/>
    <n v="87"/>
    <n v="169"/>
    <n v="19"/>
    <n v="141"/>
    <n v="34"/>
    <n v="215"/>
    <n v="22.67"/>
    <x v="1012"/>
    <x v="652"/>
    <n v="3.8376709307454782"/>
    <n v="7.4547860608734"/>
    <x v="634"/>
    <x v="955"/>
    <n v="1.4997794441993824"/>
    <n v="9.4838994265549168"/>
  </r>
  <r>
    <x v="7"/>
    <x v="82"/>
    <x v="6"/>
    <n v="83"/>
    <n v="177"/>
    <n v="22"/>
    <n v="169"/>
    <n v="36"/>
    <n v="275"/>
    <n v="22.67"/>
    <x v="1013"/>
    <x v="653"/>
    <n v="3.6612262902514332"/>
    <n v="7.8076753418614899"/>
    <x v="631"/>
    <x v="956"/>
    <n v="1.5880017644464048"/>
    <n v="12.130569033965592"/>
  </r>
  <r>
    <x v="7"/>
    <x v="82"/>
    <x v="7"/>
    <n v="37"/>
    <n v="51"/>
    <n v="8"/>
    <n v="52"/>
    <n v="16"/>
    <n v="76"/>
    <n v="22.67"/>
    <x v="1014"/>
    <x v="654"/>
    <n v="1.632112924569916"/>
    <n v="2.2496691662990735"/>
    <x v="635"/>
    <x v="957"/>
    <n v="0.70577856197617994"/>
    <n v="3.3524481693868546"/>
  </r>
  <r>
    <x v="7"/>
    <x v="82"/>
    <x v="8"/>
    <n v="42"/>
    <n v="97"/>
    <n v="10"/>
    <n v="45"/>
    <n v="23"/>
    <n v="61"/>
    <n v="22.67"/>
    <x v="1015"/>
    <x v="358"/>
    <n v="1.8526687251874723"/>
    <n v="4.2787825319805908"/>
    <x v="636"/>
    <x v="958"/>
    <n v="1.0145566828407586"/>
    <n v="2.6907807675341862"/>
  </r>
  <r>
    <x v="7"/>
    <x v="82"/>
    <x v="9"/>
    <n v="59"/>
    <n v="144"/>
    <n v="9"/>
    <n v="66"/>
    <n v="10"/>
    <n v="79"/>
    <n v="22.67"/>
    <x v="1016"/>
    <x v="183"/>
    <n v="2.6025584472871635"/>
    <n v="6.3520070577856194"/>
    <x v="637"/>
    <x v="959"/>
    <n v="0.44111160123511245"/>
    <n v="3.4847816497573882"/>
  </r>
  <r>
    <x v="7"/>
    <x v="82"/>
    <x v="10"/>
    <n v="65"/>
    <n v="143"/>
    <n v="11"/>
    <n v="50"/>
    <n v="29"/>
    <n v="59"/>
    <n v="27.62"/>
    <x v="1017"/>
    <x v="655"/>
    <n v="2.3533671252715425"/>
    <n v="5.1774076755973928"/>
    <x v="638"/>
    <x v="960"/>
    <n v="1.0499637943519189"/>
    <n v="2.1361332367849384"/>
  </r>
  <r>
    <x v="7"/>
    <x v="82"/>
    <x v="11"/>
    <n v="70"/>
    <n v="134"/>
    <n v="17"/>
    <n v="59"/>
    <n v="36"/>
    <n v="68"/>
    <n v="27.62"/>
    <x v="1018"/>
    <x v="499"/>
    <n v="2.5343953656770455"/>
    <n v="4.8515568428674873"/>
    <x v="639"/>
    <x v="961"/>
    <n v="1.3034033309196233"/>
    <n v="2.4619840695148443"/>
  </r>
  <r>
    <x v="7"/>
    <x v="82"/>
    <x v="12"/>
    <n v="163"/>
    <n v="328"/>
    <n v="10"/>
    <n v="539"/>
    <n v="140"/>
    <n v="117"/>
    <n v="27.62"/>
    <x v="1019"/>
    <x v="656"/>
    <n v="5.9015206372194058"/>
    <n v="11.875452570601013"/>
    <x v="640"/>
    <x v="962"/>
    <n v="5.068790731354091"/>
    <n v="4.2360608254887762"/>
  </r>
  <r>
    <x v="7"/>
    <x v="83"/>
    <x v="0"/>
    <n v="42"/>
    <n v="113"/>
    <n v="16"/>
    <n v="69"/>
    <n v="13"/>
    <n v="24"/>
    <n v="17.55"/>
    <x v="1020"/>
    <x v="521"/>
    <n v="2.3931623931623931"/>
    <n v="6.4387464387464384"/>
    <x v="641"/>
    <x v="963"/>
    <n v="0.7407407407407407"/>
    <n v="1.3675213675213675"/>
  </r>
  <r>
    <x v="7"/>
    <x v="83"/>
    <x v="1"/>
    <n v="68"/>
    <n v="80"/>
    <n v="21"/>
    <n v="62"/>
    <n v="13"/>
    <n v="20"/>
    <n v="17.55"/>
    <x v="1021"/>
    <x v="343"/>
    <n v="3.8746438746438745"/>
    <n v="4.5584045584045585"/>
    <x v="642"/>
    <x v="964"/>
    <n v="0.7407407407407407"/>
    <n v="1.1396011396011396"/>
  </r>
  <r>
    <x v="7"/>
    <x v="83"/>
    <x v="2"/>
    <n v="57"/>
    <n v="73"/>
    <n v="22"/>
    <n v="52"/>
    <n v="26"/>
    <n v="119"/>
    <n v="17.55"/>
    <x v="1022"/>
    <x v="657"/>
    <n v="3.2478632478632479"/>
    <n v="4.1595441595441596"/>
    <x v="643"/>
    <x v="965"/>
    <n v="1.4814814814814814"/>
    <n v="6.7806267806267799"/>
  </r>
  <r>
    <x v="7"/>
    <x v="83"/>
    <x v="3"/>
    <n v="79"/>
    <n v="68"/>
    <n v="11"/>
    <n v="59"/>
    <n v="13"/>
    <n v="126"/>
    <n v="17.55"/>
    <x v="1023"/>
    <x v="12"/>
    <n v="4.5014245014245011"/>
    <n v="3.8746438746438745"/>
    <x v="644"/>
    <x v="966"/>
    <n v="0.7407407407407407"/>
    <n v="7.1794871794871788"/>
  </r>
  <r>
    <x v="7"/>
    <x v="83"/>
    <x v="4"/>
    <n v="71"/>
    <n v="89"/>
    <n v="12"/>
    <n v="86"/>
    <n v="20"/>
    <n v="114"/>
    <n v="17.55"/>
    <x v="1024"/>
    <x v="647"/>
    <n v="4.0455840455840457"/>
    <n v="5.0712250712250713"/>
    <x v="645"/>
    <x v="967"/>
    <n v="1.1396011396011396"/>
    <n v="6.4957264957264957"/>
  </r>
  <r>
    <x v="7"/>
    <x v="83"/>
    <x v="5"/>
    <n v="79"/>
    <n v="128"/>
    <n v="24"/>
    <n v="84"/>
    <n v="25"/>
    <n v="240"/>
    <n v="17.55"/>
    <x v="1025"/>
    <x v="600"/>
    <n v="4.5014245014245011"/>
    <n v="7.2934472934472936"/>
    <x v="646"/>
    <x v="968"/>
    <n v="1.4245014245014245"/>
    <n v="13.675213675213675"/>
  </r>
  <r>
    <x v="7"/>
    <x v="83"/>
    <x v="6"/>
    <n v="51"/>
    <n v="111"/>
    <n v="19"/>
    <n v="85"/>
    <n v="14"/>
    <n v="222"/>
    <n v="17.55"/>
    <x v="1026"/>
    <x v="313"/>
    <n v="2.9059829059829059"/>
    <n v="6.3247863247863245"/>
    <x v="647"/>
    <x v="969"/>
    <n v="0.79772079772079774"/>
    <n v="12.649572649572649"/>
  </r>
  <r>
    <x v="7"/>
    <x v="83"/>
    <x v="7"/>
    <n v="38"/>
    <n v="66"/>
    <n v="9"/>
    <n v="39"/>
    <n v="7"/>
    <n v="109"/>
    <n v="17.55"/>
    <x v="1027"/>
    <x v="209"/>
    <n v="2.165242165242165"/>
    <n v="3.7606837606837606"/>
    <x v="648"/>
    <x v="970"/>
    <n v="0.39886039886039887"/>
    <n v="6.2108262108262107"/>
  </r>
  <r>
    <x v="7"/>
    <x v="83"/>
    <x v="8"/>
    <n v="52"/>
    <n v="170"/>
    <n v="17"/>
    <n v="53"/>
    <n v="3"/>
    <n v="79"/>
    <n v="17.55"/>
    <x v="1028"/>
    <x v="658"/>
    <n v="2.9629629629629628"/>
    <n v="9.6866096866096854"/>
    <x v="649"/>
    <x v="971"/>
    <n v="0.17094017094017094"/>
    <n v="4.5014245014245011"/>
  </r>
  <r>
    <x v="7"/>
    <x v="83"/>
    <x v="9"/>
    <n v="54"/>
    <n v="203"/>
    <n v="24"/>
    <n v="28"/>
    <n v="5"/>
    <n v="94"/>
    <n v="17.55"/>
    <x v="1029"/>
    <x v="438"/>
    <n v="3.0769230769230766"/>
    <n v="11.566951566951566"/>
    <x v="646"/>
    <x v="972"/>
    <n v="0.28490028490028491"/>
    <n v="5.3561253561253563"/>
  </r>
  <r>
    <x v="7"/>
    <x v="83"/>
    <x v="10"/>
    <n v="69"/>
    <n v="238"/>
    <n v="11"/>
    <n v="56"/>
    <n v="10"/>
    <n v="144"/>
    <n v="22.93"/>
    <x v="1030"/>
    <x v="112"/>
    <n v="3.0091583078935891"/>
    <n v="10.379415612734409"/>
    <x v="650"/>
    <x v="973"/>
    <n v="0.43610989969472308"/>
    <n v="6.2799825556040121"/>
  </r>
  <r>
    <x v="7"/>
    <x v="83"/>
    <x v="11"/>
    <n v="87"/>
    <n v="244"/>
    <n v="18"/>
    <n v="69"/>
    <n v="21"/>
    <n v="207"/>
    <n v="22.93"/>
    <x v="1031"/>
    <x v="115"/>
    <n v="3.7941561273440909"/>
    <n v="10.641081552551244"/>
    <x v="651"/>
    <x v="974"/>
    <n v="0.91583078935891848"/>
    <n v="9.0274749236807672"/>
  </r>
  <r>
    <x v="7"/>
    <x v="83"/>
    <x v="12"/>
    <n v="194"/>
    <n v="330"/>
    <n v="14"/>
    <n v="419"/>
    <n v="128"/>
    <n v="403"/>
    <n v="22.93"/>
    <x v="1032"/>
    <x v="659"/>
    <n v="8.4605320540776283"/>
    <n v="14.391626689925861"/>
    <x v="652"/>
    <x v="975"/>
    <n v="5.5822067160924558"/>
    <n v="17.575228957697341"/>
  </r>
  <r>
    <x v="7"/>
    <x v="84"/>
    <x v="0"/>
    <n v="45"/>
    <n v="99"/>
    <n v="18"/>
    <n v="65"/>
    <n v="2"/>
    <n v="22"/>
    <n v="21.29"/>
    <x v="1033"/>
    <x v="572"/>
    <n v="2.1136683889149834"/>
    <n v="4.6500704556129637"/>
    <x v="653"/>
    <x v="976"/>
    <n v="9.394081728511039E-2"/>
    <n v="1.0333489901362143"/>
  </r>
  <r>
    <x v="7"/>
    <x v="84"/>
    <x v="1"/>
    <n v="44"/>
    <n v="93"/>
    <n v="27"/>
    <n v="37"/>
    <n v="11"/>
    <n v="16"/>
    <n v="21.29"/>
    <x v="1034"/>
    <x v="619"/>
    <n v="2.0666979802724286"/>
    <n v="4.3682480037576328"/>
    <x v="654"/>
    <x v="977"/>
    <n v="0.51667449506810714"/>
    <n v="0.75152653828088312"/>
  </r>
  <r>
    <x v="7"/>
    <x v="84"/>
    <x v="2"/>
    <n v="70"/>
    <n v="73"/>
    <n v="10"/>
    <n v="58"/>
    <n v="4"/>
    <n v="168"/>
    <n v="21.29"/>
    <x v="1035"/>
    <x v="470"/>
    <n v="3.2879286049788634"/>
    <n v="3.4288398309065289"/>
    <x v="655"/>
    <x v="978"/>
    <n v="0.18788163457022078"/>
    <n v="7.8910286519492718"/>
  </r>
  <r>
    <x v="7"/>
    <x v="84"/>
    <x v="3"/>
    <n v="58"/>
    <n v="79"/>
    <n v="24"/>
    <n v="46"/>
    <n v="9"/>
    <n v="215"/>
    <n v="21.29"/>
    <x v="1036"/>
    <x v="365"/>
    <n v="2.7242837012682011"/>
    <n v="3.7106622827618603"/>
    <x v="656"/>
    <x v="979"/>
    <n v="0.42273367778299675"/>
    <n v="10.098637858149367"/>
  </r>
  <r>
    <x v="7"/>
    <x v="84"/>
    <x v="4"/>
    <n v="94"/>
    <n v="122"/>
    <n v="10"/>
    <n v="86"/>
    <n v="19"/>
    <n v="227"/>
    <n v="21.29"/>
    <x v="1037"/>
    <x v="347"/>
    <n v="4.4152184124001881"/>
    <n v="5.7303898543917331"/>
    <x v="655"/>
    <x v="980"/>
    <n v="0.8924377642085487"/>
    <n v="10.662282761860029"/>
  </r>
  <r>
    <x v="7"/>
    <x v="84"/>
    <x v="5"/>
    <n v="88"/>
    <n v="128"/>
    <n v="17"/>
    <n v="97"/>
    <n v="5"/>
    <n v="260"/>
    <n v="21.29"/>
    <x v="1038"/>
    <x v="660"/>
    <n v="4.1333959605448571"/>
    <n v="6.0122123062470649"/>
    <x v="657"/>
    <x v="981"/>
    <n v="0.23485204321277597"/>
    <n v="12.212306247064349"/>
  </r>
  <r>
    <x v="7"/>
    <x v="84"/>
    <x v="6"/>
    <n v="64"/>
    <n v="117"/>
    <n v="16"/>
    <n v="102"/>
    <n v="12"/>
    <n v="285"/>
    <n v="21.29"/>
    <x v="1039"/>
    <x v="661"/>
    <n v="3.0061061531235325"/>
    <n v="5.4955378111789575"/>
    <x v="658"/>
    <x v="982"/>
    <n v="0.56364490371066234"/>
    <n v="13.386566463128229"/>
  </r>
  <r>
    <x v="7"/>
    <x v="84"/>
    <x v="7"/>
    <n v="54"/>
    <n v="106"/>
    <n v="14"/>
    <n v="77"/>
    <n v="6"/>
    <n v="172"/>
    <n v="21.29"/>
    <x v="1040"/>
    <x v="111"/>
    <n v="2.5364020666979803"/>
    <n v="4.97886331611085"/>
    <x v="659"/>
    <x v="983"/>
    <n v="0.28182245185533117"/>
    <n v="8.0789102865194931"/>
  </r>
  <r>
    <x v="7"/>
    <x v="84"/>
    <x v="8"/>
    <n v="63"/>
    <n v="225"/>
    <n v="21"/>
    <n v="38"/>
    <n v="6"/>
    <n v="217"/>
    <n v="21.29"/>
    <x v="1041"/>
    <x v="662"/>
    <n v="2.9591357444809772"/>
    <n v="10.568341944574918"/>
    <x v="660"/>
    <x v="984"/>
    <n v="0.28182245185533117"/>
    <n v="10.192578675434477"/>
  </r>
  <r>
    <x v="7"/>
    <x v="84"/>
    <x v="9"/>
    <n v="72"/>
    <n v="192"/>
    <n v="19"/>
    <n v="60"/>
    <n v="7"/>
    <n v="191"/>
    <n v="21.29"/>
    <x v="1042"/>
    <x v="663"/>
    <n v="3.381869422263974"/>
    <n v="9.0183184593705974"/>
    <x v="661"/>
    <x v="985"/>
    <n v="0.32879286049788636"/>
    <n v="8.9713480507280412"/>
  </r>
  <r>
    <x v="7"/>
    <x v="84"/>
    <x v="10"/>
    <n v="73"/>
    <n v="254"/>
    <n v="13"/>
    <n v="65"/>
    <n v="8"/>
    <n v="287"/>
    <n v="25.43"/>
    <x v="1043"/>
    <x v="664"/>
    <n v="2.8706252457727093"/>
    <n v="9.98820290994888"/>
    <x v="662"/>
    <x v="986"/>
    <n v="0.31458906802988595"/>
    <n v="11.285882815572158"/>
  </r>
  <r>
    <x v="7"/>
    <x v="84"/>
    <x v="11"/>
    <n v="79"/>
    <n v="256"/>
    <n v="18"/>
    <n v="53"/>
    <n v="6"/>
    <n v="327"/>
    <n v="25.43"/>
    <x v="1044"/>
    <x v="665"/>
    <n v="3.1065670467951239"/>
    <n v="10.066850176956351"/>
    <x v="663"/>
    <x v="987"/>
    <n v="0.23594180102241447"/>
    <n v="12.858828155721589"/>
  </r>
  <r>
    <x v="7"/>
    <x v="84"/>
    <x v="12"/>
    <n v="184"/>
    <n v="424"/>
    <n v="22"/>
    <n v="400"/>
    <n v="94"/>
    <n v="529"/>
    <n v="25.43"/>
    <x v="1045"/>
    <x v="666"/>
    <n v="7.2355485646873774"/>
    <n v="16.673220605583957"/>
    <x v="664"/>
    <x v="988"/>
    <n v="3.6964215493511601"/>
    <n v="20.80220212347621"/>
  </r>
  <r>
    <x v="8"/>
    <x v="85"/>
    <x v="0"/>
    <n v="39"/>
    <n v="117"/>
    <n v="7"/>
    <n v="54"/>
    <n v="27"/>
    <n v="530"/>
    <n v="48.88"/>
    <x v="1046"/>
    <x v="667"/>
    <n v="0.7978723404255319"/>
    <n v="2.3936170212765955"/>
    <x v="665"/>
    <x v="989"/>
    <n v="0.55237315875613746"/>
    <n v="10.842880523731587"/>
  </r>
  <r>
    <x v="8"/>
    <x v="85"/>
    <x v="1"/>
    <n v="12"/>
    <n v="92"/>
    <n v="6"/>
    <n v="36"/>
    <n v="18"/>
    <n v="433"/>
    <n v="48.88"/>
    <x v="1047"/>
    <x v="668"/>
    <n v="0.24549918166939441"/>
    <n v="1.8821603927986905"/>
    <x v="666"/>
    <x v="990"/>
    <n v="0.36824877250409166"/>
    <n v="8.858428805237315"/>
  </r>
  <r>
    <x v="8"/>
    <x v="85"/>
    <x v="2"/>
    <n v="18"/>
    <n v="96"/>
    <n v="3"/>
    <n v="50"/>
    <n v="30"/>
    <n v="595"/>
    <n v="48.88"/>
    <x v="1048"/>
    <x v="669"/>
    <n v="0.36824877250409166"/>
    <n v="1.9639934533551553"/>
    <x v="667"/>
    <x v="991"/>
    <n v="0.61374795417348604"/>
    <n v="12.172667757774141"/>
  </r>
  <r>
    <x v="8"/>
    <x v="85"/>
    <x v="3"/>
    <n v="40"/>
    <n v="122"/>
    <n v="10"/>
    <n v="63"/>
    <n v="20"/>
    <n v="768"/>
    <n v="48.88"/>
    <x v="1049"/>
    <x v="670"/>
    <n v="0.81833060556464809"/>
    <n v="2.4959083469721768"/>
    <x v="668"/>
    <x v="992"/>
    <n v="0.40916530278232405"/>
    <n v="15.711947626841242"/>
  </r>
  <r>
    <x v="8"/>
    <x v="85"/>
    <x v="4"/>
    <n v="35"/>
    <n v="136"/>
    <n v="1"/>
    <n v="54"/>
    <n v="26"/>
    <n v="745"/>
    <n v="48.88"/>
    <x v="1050"/>
    <x v="671"/>
    <n v="0.71603927986906701"/>
    <n v="2.7823240589198033"/>
    <x v="669"/>
    <x v="989"/>
    <n v="0.53191489361702127"/>
    <n v="15.24140752864157"/>
  </r>
  <r>
    <x v="8"/>
    <x v="85"/>
    <x v="5"/>
    <n v="46"/>
    <n v="146"/>
    <n v="4"/>
    <n v="72"/>
    <n v="22"/>
    <n v="956"/>
    <n v="48.88"/>
    <x v="1051"/>
    <x v="672"/>
    <n v="0.94108019639934526"/>
    <n v="2.9869067103109654"/>
    <x v="670"/>
    <x v="993"/>
    <n v="0.45008183306055644"/>
    <n v="19.558101472995087"/>
  </r>
  <r>
    <x v="8"/>
    <x v="85"/>
    <x v="6"/>
    <n v="37"/>
    <n v="147"/>
    <n v="4"/>
    <n v="104"/>
    <n v="13"/>
    <n v="1221"/>
    <n v="48.88"/>
    <x v="1052"/>
    <x v="259"/>
    <n v="0.75695581014729951"/>
    <n v="3.0073649754500815"/>
    <x v="670"/>
    <x v="701"/>
    <n v="0.26595744680851063"/>
    <n v="24.979541734860881"/>
  </r>
  <r>
    <x v="8"/>
    <x v="85"/>
    <x v="7"/>
    <n v="44"/>
    <n v="137"/>
    <n v="1"/>
    <n v="78"/>
    <n v="19"/>
    <n v="1185"/>
    <n v="48.88"/>
    <x v="1053"/>
    <x v="673"/>
    <n v="0.90016366612111287"/>
    <n v="2.8027823240589198"/>
    <x v="669"/>
    <x v="994"/>
    <n v="0.38870703764320785"/>
    <n v="24.2430441898527"/>
  </r>
  <r>
    <x v="8"/>
    <x v="85"/>
    <x v="8"/>
    <n v="63"/>
    <n v="132"/>
    <n v="5"/>
    <n v="74"/>
    <n v="18"/>
    <n v="1169"/>
    <n v="48.88"/>
    <x v="1054"/>
    <x v="674"/>
    <n v="1.2888707037643208"/>
    <n v="2.7004909983633385"/>
    <x v="671"/>
    <x v="995"/>
    <n v="0.36824877250409166"/>
    <n v="23.915711947626839"/>
  </r>
  <r>
    <x v="8"/>
    <x v="85"/>
    <x v="9"/>
    <n v="49"/>
    <n v="177"/>
    <n v="12"/>
    <n v="73"/>
    <n v="9"/>
    <n v="1230"/>
    <n v="48.88"/>
    <x v="1055"/>
    <x v="675"/>
    <n v="1.0024549918166938"/>
    <n v="3.6211129296235676"/>
    <x v="672"/>
    <x v="996"/>
    <n v="0.18412438625204583"/>
    <n v="25.163666121112929"/>
  </r>
  <r>
    <x v="8"/>
    <x v="85"/>
    <x v="10"/>
    <n v="60"/>
    <n v="184"/>
    <n v="19"/>
    <n v="83"/>
    <n v="16"/>
    <n v="1390"/>
    <n v="60.62"/>
    <x v="1056"/>
    <x v="676"/>
    <n v="0.98977235235895744"/>
    <n v="3.0353018805674696"/>
    <x v="673"/>
    <x v="997"/>
    <n v="0.26393929396238869"/>
    <n v="22.929726162982515"/>
  </r>
  <r>
    <x v="8"/>
    <x v="85"/>
    <x v="11"/>
    <n v="63"/>
    <n v="183"/>
    <n v="11"/>
    <n v="79"/>
    <n v="7"/>
    <n v="1448"/>
    <n v="60.62"/>
    <x v="1057"/>
    <x v="677"/>
    <n v="1.0392609699769053"/>
    <n v="3.0188056746948204"/>
    <x v="674"/>
    <x v="998"/>
    <n v="0.11547344110854504"/>
    <n v="23.886506103596172"/>
  </r>
  <r>
    <x v="8"/>
    <x v="85"/>
    <x v="12"/>
    <n v="116"/>
    <n v="353"/>
    <n v="20"/>
    <n v="180"/>
    <n v="8"/>
    <n v="1756"/>
    <n v="60.62"/>
    <x v="1058"/>
    <x v="678"/>
    <n v="1.9135598812273178"/>
    <n v="5.8231606730451997"/>
    <x v="675"/>
    <x v="999"/>
    <n v="0.13196964698119434"/>
    <n v="28.967337512372154"/>
  </r>
  <r>
    <x v="8"/>
    <x v="86"/>
    <x v="0"/>
    <n v="5"/>
    <n v="27"/>
    <n v="0"/>
    <n v="26"/>
    <n v="0"/>
    <n v="84"/>
    <n v="9.2799999999999994"/>
    <x v="1059"/>
    <x v="450"/>
    <n v="0.53879310344827591"/>
    <n v="2.9094827586206899"/>
    <x v="196"/>
    <x v="1000"/>
    <n v="0"/>
    <n v="9.0517241379310356"/>
  </r>
  <r>
    <x v="8"/>
    <x v="86"/>
    <x v="1"/>
    <n v="7"/>
    <n v="11"/>
    <n v="7"/>
    <n v="17"/>
    <n v="1"/>
    <n v="66"/>
    <n v="9.2799999999999994"/>
    <x v="1060"/>
    <x v="679"/>
    <n v="0.7543103448275863"/>
    <n v="1.1853448275862071"/>
    <x v="676"/>
    <x v="1001"/>
    <n v="0.10775862068965518"/>
    <n v="7.112068965517242"/>
  </r>
  <r>
    <x v="8"/>
    <x v="86"/>
    <x v="2"/>
    <n v="3"/>
    <n v="13"/>
    <n v="1"/>
    <n v="18"/>
    <n v="0"/>
    <n v="61"/>
    <n v="9.2799999999999994"/>
    <x v="1061"/>
    <x v="580"/>
    <n v="0.32327586206896552"/>
    <n v="1.4008620689655173"/>
    <x v="677"/>
    <x v="1002"/>
    <n v="0"/>
    <n v="6.5732758620689662"/>
  </r>
  <r>
    <x v="8"/>
    <x v="86"/>
    <x v="3"/>
    <n v="12"/>
    <n v="28"/>
    <n v="1"/>
    <n v="22"/>
    <n v="0"/>
    <n v="65"/>
    <n v="9.2799999999999994"/>
    <x v="1062"/>
    <x v="567"/>
    <n v="1.2931034482758621"/>
    <n v="3.0172413793103452"/>
    <x v="677"/>
    <x v="1003"/>
    <n v="0"/>
    <n v="7.0043103448275863"/>
  </r>
  <r>
    <x v="8"/>
    <x v="86"/>
    <x v="4"/>
    <n v="7"/>
    <n v="26"/>
    <n v="0"/>
    <n v="15"/>
    <n v="0"/>
    <n v="72"/>
    <n v="9.2799999999999994"/>
    <x v="1063"/>
    <x v="460"/>
    <n v="0.7543103448275863"/>
    <n v="2.8017241379310347"/>
    <x v="196"/>
    <x v="1004"/>
    <n v="0"/>
    <n v="7.7586206896551726"/>
  </r>
  <r>
    <x v="8"/>
    <x v="86"/>
    <x v="5"/>
    <n v="10"/>
    <n v="27"/>
    <n v="0"/>
    <n v="31"/>
    <n v="0"/>
    <n v="92"/>
    <n v="9.2799999999999994"/>
    <x v="1064"/>
    <x v="680"/>
    <n v="1.0775862068965518"/>
    <n v="2.9094827586206899"/>
    <x v="196"/>
    <x v="1005"/>
    <n v="0"/>
    <n v="9.9137931034482758"/>
  </r>
  <r>
    <x v="8"/>
    <x v="86"/>
    <x v="6"/>
    <n v="6"/>
    <n v="46"/>
    <n v="0"/>
    <n v="22"/>
    <n v="0"/>
    <n v="172"/>
    <n v="9.2799999999999994"/>
    <x v="1065"/>
    <x v="426"/>
    <n v="0.64655172413793105"/>
    <n v="4.9568965517241379"/>
    <x v="196"/>
    <x v="1003"/>
    <n v="0"/>
    <n v="18.53448275862069"/>
  </r>
  <r>
    <x v="8"/>
    <x v="86"/>
    <x v="7"/>
    <n v="3"/>
    <n v="35"/>
    <n v="1"/>
    <n v="16"/>
    <n v="0"/>
    <n v="67"/>
    <n v="9.2799999999999994"/>
    <x v="1066"/>
    <x v="519"/>
    <n v="0.32327586206896552"/>
    <n v="3.7715517241379315"/>
    <x v="677"/>
    <x v="1006"/>
    <n v="0"/>
    <n v="7.2198275862068968"/>
  </r>
  <r>
    <x v="8"/>
    <x v="86"/>
    <x v="8"/>
    <n v="9"/>
    <n v="38"/>
    <n v="1"/>
    <n v="17"/>
    <n v="0"/>
    <n v="131"/>
    <n v="9.2799999999999994"/>
    <x v="1067"/>
    <x v="229"/>
    <n v="0.96982758620689657"/>
    <n v="4.0948275862068968"/>
    <x v="677"/>
    <x v="1001"/>
    <n v="0"/>
    <n v="14.116379310344829"/>
  </r>
  <r>
    <x v="8"/>
    <x v="86"/>
    <x v="9"/>
    <n v="8"/>
    <n v="41"/>
    <n v="0"/>
    <n v="14"/>
    <n v="0"/>
    <n v="113"/>
    <n v="9.2799999999999994"/>
    <x v="1068"/>
    <x v="463"/>
    <n v="0.86206896551724144"/>
    <n v="4.4181034482758621"/>
    <x v="196"/>
    <x v="1007"/>
    <n v="0"/>
    <n v="12.176724137931036"/>
  </r>
  <r>
    <x v="8"/>
    <x v="86"/>
    <x v="10"/>
    <n v="10"/>
    <n v="71"/>
    <n v="1"/>
    <n v="22"/>
    <n v="0"/>
    <n v="131"/>
    <n v="11.51"/>
    <x v="1069"/>
    <x v="606"/>
    <n v="0.86880973066898348"/>
    <n v="6.1685490877497831"/>
    <x v="678"/>
    <x v="1008"/>
    <n v="0"/>
    <n v="11.381407471763684"/>
  </r>
  <r>
    <x v="8"/>
    <x v="86"/>
    <x v="11"/>
    <n v="5"/>
    <n v="67"/>
    <n v="0"/>
    <n v="33"/>
    <n v="0"/>
    <n v="163"/>
    <n v="11.51"/>
    <x v="1070"/>
    <x v="209"/>
    <n v="0.43440486533449174"/>
    <n v="5.8210251954821892"/>
    <x v="196"/>
    <x v="1009"/>
    <n v="0"/>
    <n v="14.161598609904431"/>
  </r>
  <r>
    <x v="8"/>
    <x v="86"/>
    <x v="12"/>
    <n v="17"/>
    <n v="62"/>
    <n v="0"/>
    <n v="33"/>
    <n v="0"/>
    <n v="167"/>
    <n v="11.51"/>
    <x v="1071"/>
    <x v="681"/>
    <n v="1.476976542137272"/>
    <n v="5.3866203301476974"/>
    <x v="196"/>
    <x v="1009"/>
    <n v="0"/>
    <n v="14.509122502172024"/>
  </r>
  <r>
    <x v="8"/>
    <x v="87"/>
    <x v="0"/>
    <n v="2"/>
    <n v="34"/>
    <n v="2"/>
    <n v="21"/>
    <n v="0"/>
    <n v="94"/>
    <n v="13.94"/>
    <x v="1072"/>
    <x v="568"/>
    <n v="0.14347202295552366"/>
    <n v="2.4390243902439024"/>
    <x v="679"/>
    <x v="1010"/>
    <n v="0"/>
    <n v="6.7431850789096126"/>
  </r>
  <r>
    <x v="8"/>
    <x v="87"/>
    <x v="1"/>
    <n v="4"/>
    <n v="23"/>
    <n v="0"/>
    <n v="18"/>
    <n v="1"/>
    <n v="95"/>
    <n v="13.94"/>
    <x v="1073"/>
    <x v="682"/>
    <n v="0.28694404591104733"/>
    <n v="1.6499282639885222"/>
    <x v="196"/>
    <x v="1011"/>
    <n v="7.1736011477761832E-2"/>
    <n v="6.8149210903873749"/>
  </r>
  <r>
    <x v="8"/>
    <x v="87"/>
    <x v="2"/>
    <n v="6"/>
    <n v="28"/>
    <n v="0"/>
    <n v="24"/>
    <n v="1"/>
    <n v="98"/>
    <n v="13.94"/>
    <x v="1074"/>
    <x v="430"/>
    <n v="0.43041606886657102"/>
    <n v="2.0086083213773316"/>
    <x v="196"/>
    <x v="1012"/>
    <n v="7.1736011477761832E-2"/>
    <n v="7.0301291248206601"/>
  </r>
  <r>
    <x v="8"/>
    <x v="87"/>
    <x v="3"/>
    <n v="5"/>
    <n v="23"/>
    <n v="1"/>
    <n v="26"/>
    <n v="3"/>
    <n v="116"/>
    <n v="13.94"/>
    <x v="1075"/>
    <x v="354"/>
    <n v="0.3586800573888092"/>
    <n v="1.6499282639885222"/>
    <x v="680"/>
    <x v="1013"/>
    <n v="0.21520803443328551"/>
    <n v="8.3213773314203738"/>
  </r>
  <r>
    <x v="8"/>
    <x v="87"/>
    <x v="4"/>
    <n v="11"/>
    <n v="47"/>
    <n v="2"/>
    <n v="18"/>
    <n v="1"/>
    <n v="127"/>
    <n v="13.94"/>
    <x v="1076"/>
    <x v="377"/>
    <n v="0.78909612625538028"/>
    <n v="3.3715925394548063"/>
    <x v="679"/>
    <x v="1011"/>
    <n v="7.1736011477761832E-2"/>
    <n v="9.110473457675754"/>
  </r>
  <r>
    <x v="8"/>
    <x v="87"/>
    <x v="5"/>
    <n v="15"/>
    <n v="30"/>
    <n v="3"/>
    <n v="20"/>
    <n v="0"/>
    <n v="112"/>
    <n v="13.94"/>
    <x v="1077"/>
    <x v="592"/>
    <n v="1.0760401721664277"/>
    <n v="2.1520803443328553"/>
    <x v="681"/>
    <x v="1014"/>
    <n v="0"/>
    <n v="8.0344332855093263"/>
  </r>
  <r>
    <x v="8"/>
    <x v="87"/>
    <x v="6"/>
    <n v="7"/>
    <n v="49"/>
    <n v="0"/>
    <n v="20"/>
    <n v="0"/>
    <n v="162"/>
    <n v="13.94"/>
    <x v="1078"/>
    <x v="525"/>
    <n v="0.5021520803443329"/>
    <n v="3.5150645624103301"/>
    <x v="196"/>
    <x v="1014"/>
    <n v="0"/>
    <n v="11.621233859397417"/>
  </r>
  <r>
    <x v="8"/>
    <x v="87"/>
    <x v="7"/>
    <n v="8"/>
    <n v="58"/>
    <n v="0"/>
    <n v="31"/>
    <n v="3"/>
    <n v="128"/>
    <n v="13.94"/>
    <x v="1079"/>
    <x v="619"/>
    <n v="0.57388809182209466"/>
    <n v="4.1606886657101869"/>
    <x v="196"/>
    <x v="1015"/>
    <n v="0.21520803443328551"/>
    <n v="9.1822094691535145"/>
  </r>
  <r>
    <x v="8"/>
    <x v="87"/>
    <x v="8"/>
    <n v="8"/>
    <n v="50"/>
    <n v="1"/>
    <n v="21"/>
    <n v="4"/>
    <n v="131"/>
    <n v="13.94"/>
    <x v="1080"/>
    <x v="621"/>
    <n v="0.57388809182209466"/>
    <n v="3.5868005738880919"/>
    <x v="680"/>
    <x v="1010"/>
    <n v="0.28694404591104733"/>
    <n v="9.3974175035868015"/>
  </r>
  <r>
    <x v="8"/>
    <x v="87"/>
    <x v="9"/>
    <n v="10"/>
    <n v="61"/>
    <n v="0"/>
    <n v="25"/>
    <n v="9"/>
    <n v="162"/>
    <n v="13.94"/>
    <x v="1081"/>
    <x v="683"/>
    <n v="0.71736011477761841"/>
    <n v="4.3758967001434721"/>
    <x v="196"/>
    <x v="1016"/>
    <n v="0.64562410329985653"/>
    <n v="11.621233859397417"/>
  </r>
  <r>
    <x v="8"/>
    <x v="87"/>
    <x v="10"/>
    <n v="10"/>
    <n v="77"/>
    <n v="0"/>
    <n v="28"/>
    <n v="1"/>
    <n v="143"/>
    <n v="15.14"/>
    <x v="1082"/>
    <x v="356"/>
    <n v="0.66050198150594452"/>
    <n v="5.0858652575957723"/>
    <x v="196"/>
    <x v="1017"/>
    <n v="6.6050198150594444E-2"/>
    <n v="9.4451783355350063"/>
  </r>
  <r>
    <x v="8"/>
    <x v="87"/>
    <x v="11"/>
    <n v="10"/>
    <n v="75"/>
    <n v="0"/>
    <n v="20"/>
    <n v="7"/>
    <n v="146"/>
    <n v="15.14"/>
    <x v="1083"/>
    <x v="684"/>
    <n v="0.66050198150594452"/>
    <n v="4.9537648612945837"/>
    <x v="196"/>
    <x v="1018"/>
    <n v="0.46235138705416112"/>
    <n v="9.6433289299867901"/>
  </r>
  <r>
    <x v="8"/>
    <x v="87"/>
    <x v="12"/>
    <n v="11"/>
    <n v="60"/>
    <n v="0"/>
    <n v="16"/>
    <n v="2"/>
    <n v="157"/>
    <n v="15.14"/>
    <x v="1084"/>
    <x v="426"/>
    <n v="0.72655217965653895"/>
    <n v="3.9630118890356671"/>
    <x v="196"/>
    <x v="1019"/>
    <n v="0.13210039630118889"/>
    <n v="10.369881109643329"/>
  </r>
  <r>
    <x v="8"/>
    <x v="88"/>
    <x v="0"/>
    <n v="3"/>
    <n v="28"/>
    <n v="0"/>
    <n v="27"/>
    <n v="3"/>
    <n v="210"/>
    <n v="18.57"/>
    <x v="1085"/>
    <x v="396"/>
    <n v="0.16155088852988692"/>
    <n v="1.5078082929456111"/>
    <x v="196"/>
    <x v="1020"/>
    <n v="0.16155088852988692"/>
    <n v="11.308562197092083"/>
  </r>
  <r>
    <x v="8"/>
    <x v="88"/>
    <x v="1"/>
    <n v="8"/>
    <n v="33"/>
    <n v="0"/>
    <n v="22"/>
    <n v="2"/>
    <n v="183"/>
    <n v="18.57"/>
    <x v="1086"/>
    <x v="685"/>
    <n v="0.43080236941303174"/>
    <n v="1.7770597738287561"/>
    <x v="196"/>
    <x v="1021"/>
    <n v="0.10770059235325793"/>
    <n v="9.8546042003231022"/>
  </r>
  <r>
    <x v="8"/>
    <x v="88"/>
    <x v="2"/>
    <n v="5"/>
    <n v="32"/>
    <n v="0"/>
    <n v="24"/>
    <n v="3"/>
    <n v="130"/>
    <n v="18.57"/>
    <x v="1087"/>
    <x v="593"/>
    <n v="0.26925148088314488"/>
    <n v="1.723209477652127"/>
    <x v="196"/>
    <x v="1022"/>
    <n v="0.16155088852988692"/>
    <n v="7.0005385029617662"/>
  </r>
  <r>
    <x v="8"/>
    <x v="88"/>
    <x v="3"/>
    <n v="12"/>
    <n v="39"/>
    <n v="0"/>
    <n v="24"/>
    <n v="3"/>
    <n v="116"/>
    <n v="18.57"/>
    <x v="1087"/>
    <x v="593"/>
    <n v="0.64620355411954766"/>
    <n v="2.1001615508885298"/>
    <x v="196"/>
    <x v="1022"/>
    <n v="0.16155088852988692"/>
    <n v="6.2466343564889604"/>
  </r>
  <r>
    <x v="8"/>
    <x v="88"/>
    <x v="4"/>
    <n v="7"/>
    <n v="20"/>
    <n v="1"/>
    <n v="28"/>
    <n v="2"/>
    <n v="97"/>
    <n v="18.57"/>
    <x v="1088"/>
    <x v="534"/>
    <n v="0.37695207323640278"/>
    <n v="1.0770059235325795"/>
    <x v="682"/>
    <x v="1023"/>
    <n v="0.10770059235325793"/>
    <n v="5.22347872913301"/>
  </r>
  <r>
    <x v="8"/>
    <x v="88"/>
    <x v="5"/>
    <n v="14"/>
    <n v="30"/>
    <n v="0"/>
    <n v="30"/>
    <n v="5"/>
    <n v="141"/>
    <n v="18.57"/>
    <x v="1089"/>
    <x v="425"/>
    <n v="0.75390414647280557"/>
    <n v="1.615508885298869"/>
    <x v="196"/>
    <x v="1024"/>
    <n v="0.26925148088314488"/>
    <n v="7.5928917609046849"/>
  </r>
  <r>
    <x v="8"/>
    <x v="88"/>
    <x v="6"/>
    <n v="10"/>
    <n v="53"/>
    <n v="0"/>
    <n v="22"/>
    <n v="2"/>
    <n v="170"/>
    <n v="18.57"/>
    <x v="1090"/>
    <x v="573"/>
    <n v="0.53850296176628976"/>
    <n v="2.8540656973613356"/>
    <x v="196"/>
    <x v="1021"/>
    <n v="0.10770059235325793"/>
    <n v="9.1545503500269252"/>
  </r>
  <r>
    <x v="8"/>
    <x v="88"/>
    <x v="7"/>
    <n v="11"/>
    <n v="45"/>
    <n v="0"/>
    <n v="25"/>
    <n v="2"/>
    <n v="170"/>
    <n v="18.57"/>
    <x v="1091"/>
    <x v="686"/>
    <n v="0.59235325794291871"/>
    <n v="2.4232633279483036"/>
    <x v="196"/>
    <x v="1025"/>
    <n v="0.10770059235325793"/>
    <n v="9.1545503500269252"/>
  </r>
  <r>
    <x v="8"/>
    <x v="88"/>
    <x v="8"/>
    <n v="13"/>
    <n v="35"/>
    <n v="0"/>
    <n v="29"/>
    <n v="3"/>
    <n v="231"/>
    <n v="18.57"/>
    <x v="1092"/>
    <x v="436"/>
    <n v="0.70005385029617662"/>
    <n v="1.884760366182014"/>
    <x v="196"/>
    <x v="1026"/>
    <n v="0.16155088852988692"/>
    <n v="12.439418416801292"/>
  </r>
  <r>
    <x v="8"/>
    <x v="88"/>
    <x v="9"/>
    <n v="15"/>
    <n v="39"/>
    <n v="0"/>
    <n v="27"/>
    <n v="3"/>
    <n v="190"/>
    <n v="18.57"/>
    <x v="1093"/>
    <x v="417"/>
    <n v="0.80775444264943452"/>
    <n v="2.1001615508885298"/>
    <x v="196"/>
    <x v="1020"/>
    <n v="0.16155088852988692"/>
    <n v="10.231556273559505"/>
  </r>
  <r>
    <x v="8"/>
    <x v="88"/>
    <x v="10"/>
    <n v="10"/>
    <n v="42"/>
    <n v="0"/>
    <n v="20"/>
    <n v="0"/>
    <n v="196"/>
    <n v="20.93"/>
    <x v="1094"/>
    <x v="209"/>
    <n v="0.47778308647873868"/>
    <n v="2.0066889632107023"/>
    <x v="196"/>
    <x v="1027"/>
    <n v="0"/>
    <n v="9.3645484949832785"/>
  </r>
  <r>
    <x v="8"/>
    <x v="88"/>
    <x v="11"/>
    <n v="9"/>
    <n v="53"/>
    <n v="0"/>
    <n v="22"/>
    <n v="1"/>
    <n v="188"/>
    <n v="20.93"/>
    <x v="1095"/>
    <x v="687"/>
    <n v="0.43000477783086477"/>
    <n v="2.5322503583373148"/>
    <x v="196"/>
    <x v="1028"/>
    <n v="4.7778308647873864E-2"/>
    <n v="8.9823220258002863"/>
  </r>
  <r>
    <x v="8"/>
    <x v="88"/>
    <x v="12"/>
    <n v="12"/>
    <n v="70"/>
    <n v="1"/>
    <n v="20"/>
    <n v="4"/>
    <n v="162"/>
    <n v="20.93"/>
    <x v="1096"/>
    <x v="207"/>
    <n v="0.5733397037744864"/>
    <n v="3.3444816053511706"/>
    <x v="683"/>
    <x v="1027"/>
    <n v="0.19111323459149546"/>
    <n v="7.7400860009555661"/>
  </r>
  <r>
    <x v="8"/>
    <x v="89"/>
    <x v="0"/>
    <n v="9"/>
    <n v="51"/>
    <n v="2"/>
    <n v="36"/>
    <n v="7"/>
    <n v="129"/>
    <n v="27.7"/>
    <x v="1097"/>
    <x v="489"/>
    <n v="0.32490974729241878"/>
    <n v="1.8411552346570397"/>
    <x v="684"/>
    <x v="1029"/>
    <n v="0.25270758122743681"/>
    <n v="4.6570397111913362"/>
  </r>
  <r>
    <x v="8"/>
    <x v="89"/>
    <x v="1"/>
    <n v="9"/>
    <n v="39"/>
    <n v="4"/>
    <n v="57"/>
    <n v="7"/>
    <n v="125"/>
    <n v="27.7"/>
    <x v="1098"/>
    <x v="455"/>
    <n v="0.32490974729241878"/>
    <n v="1.407942238267148"/>
    <x v="685"/>
    <x v="1030"/>
    <n v="0.25270758122743681"/>
    <n v="4.512635379061372"/>
  </r>
  <r>
    <x v="8"/>
    <x v="89"/>
    <x v="2"/>
    <n v="5"/>
    <n v="55"/>
    <n v="6"/>
    <n v="36"/>
    <n v="11"/>
    <n v="126"/>
    <n v="27.7"/>
    <x v="1099"/>
    <x v="688"/>
    <n v="0.18050541516245489"/>
    <n v="1.9855595667870036"/>
    <x v="686"/>
    <x v="1029"/>
    <n v="0.39711191335740076"/>
    <n v="4.5487364620938626"/>
  </r>
  <r>
    <x v="8"/>
    <x v="89"/>
    <x v="3"/>
    <n v="22"/>
    <n v="60"/>
    <n v="0"/>
    <n v="41"/>
    <n v="74"/>
    <n v="137"/>
    <n v="27.7"/>
    <x v="1100"/>
    <x v="210"/>
    <n v="0.79422382671480152"/>
    <n v="2.1660649819494586"/>
    <x v="196"/>
    <x v="1031"/>
    <n v="2.6714801444043323"/>
    <n v="4.9458483754512637"/>
  </r>
  <r>
    <x v="8"/>
    <x v="89"/>
    <x v="4"/>
    <n v="14"/>
    <n v="70"/>
    <n v="3"/>
    <n v="79"/>
    <n v="33"/>
    <n v="216"/>
    <n v="27.7"/>
    <x v="1101"/>
    <x v="689"/>
    <n v="0.50541516245487361"/>
    <n v="2.5270758122743682"/>
    <x v="687"/>
    <x v="1032"/>
    <n v="1.1913357400722022"/>
    <n v="7.7978339350180503"/>
  </r>
  <r>
    <x v="8"/>
    <x v="89"/>
    <x v="5"/>
    <n v="26"/>
    <n v="116"/>
    <n v="7"/>
    <n v="101"/>
    <n v="61"/>
    <n v="285"/>
    <n v="27.7"/>
    <x v="1102"/>
    <x v="661"/>
    <n v="0.93862815884476536"/>
    <n v="4.1877256317689531"/>
    <x v="688"/>
    <x v="1033"/>
    <n v="2.2021660649819497"/>
    <n v="10.288808664259928"/>
  </r>
  <r>
    <x v="8"/>
    <x v="89"/>
    <x v="6"/>
    <n v="18"/>
    <n v="90"/>
    <n v="1"/>
    <n v="94"/>
    <n v="35"/>
    <n v="280"/>
    <n v="27.7"/>
    <x v="1103"/>
    <x v="649"/>
    <n v="0.64981949458483756"/>
    <n v="3.2490974729241877"/>
    <x v="689"/>
    <x v="1034"/>
    <n v="1.2635379061371841"/>
    <n v="10.108303249097473"/>
  </r>
  <r>
    <x v="8"/>
    <x v="89"/>
    <x v="7"/>
    <n v="9"/>
    <n v="80"/>
    <n v="0"/>
    <n v="69"/>
    <n v="51"/>
    <n v="197"/>
    <n v="27.7"/>
    <x v="1104"/>
    <x v="690"/>
    <n v="0.32490974729241878"/>
    <n v="2.8880866425992782"/>
    <x v="196"/>
    <x v="1035"/>
    <n v="1.8411552346570397"/>
    <n v="7.1119133574007218"/>
  </r>
  <r>
    <x v="8"/>
    <x v="89"/>
    <x v="8"/>
    <n v="9"/>
    <n v="64"/>
    <n v="0"/>
    <n v="41"/>
    <n v="42"/>
    <n v="157"/>
    <n v="27.7"/>
    <x v="1105"/>
    <x v="691"/>
    <n v="0.32490974729241878"/>
    <n v="2.3104693140794224"/>
    <x v="196"/>
    <x v="1031"/>
    <n v="1.5162454873646209"/>
    <n v="5.6678700361010828"/>
  </r>
  <r>
    <x v="8"/>
    <x v="89"/>
    <x v="9"/>
    <n v="8"/>
    <n v="58"/>
    <n v="0"/>
    <n v="32"/>
    <n v="42"/>
    <n v="177"/>
    <n v="27.7"/>
    <x v="1106"/>
    <x v="692"/>
    <n v="0.28880866425992779"/>
    <n v="2.0938628158844765"/>
    <x v="196"/>
    <x v="1036"/>
    <n v="1.5162454873646209"/>
    <n v="6.3898916967509027"/>
  </r>
  <r>
    <x v="8"/>
    <x v="89"/>
    <x v="10"/>
    <n v="8"/>
    <n v="88"/>
    <n v="0"/>
    <n v="35"/>
    <n v="33"/>
    <n v="181"/>
    <n v="28.8"/>
    <x v="1107"/>
    <x v="513"/>
    <n v="0.27777777777777779"/>
    <n v="3.0555555555555554"/>
    <x v="196"/>
    <x v="1037"/>
    <n v="1.1458333333333333"/>
    <n v="6.2847222222222223"/>
  </r>
  <r>
    <x v="8"/>
    <x v="89"/>
    <x v="11"/>
    <n v="13"/>
    <n v="96"/>
    <n v="0"/>
    <n v="30"/>
    <n v="42"/>
    <n v="221"/>
    <n v="28.8"/>
    <x v="1108"/>
    <x v="693"/>
    <n v="0.4513888888888889"/>
    <n v="3.333333333333333"/>
    <x v="196"/>
    <x v="1038"/>
    <n v="1.4583333333333333"/>
    <n v="7.6736111111111107"/>
  </r>
  <r>
    <x v="8"/>
    <x v="89"/>
    <x v="12"/>
    <n v="17"/>
    <n v="100"/>
    <n v="1"/>
    <n v="50"/>
    <n v="7"/>
    <n v="220"/>
    <n v="28.8"/>
    <x v="1109"/>
    <x v="182"/>
    <n v="0.59027777777777779"/>
    <n v="3.4722222222222223"/>
    <x v="690"/>
    <x v="1039"/>
    <n v="0.24305555555555555"/>
    <n v="7.6388888888888884"/>
  </r>
  <r>
    <x v="8"/>
    <x v="90"/>
    <x v="0"/>
    <n v="4"/>
    <n v="12"/>
    <n v="3"/>
    <n v="37"/>
    <n v="7"/>
    <n v="116"/>
    <n v="13.34"/>
    <x v="1110"/>
    <x v="488"/>
    <n v="0.29985007496251875"/>
    <n v="0.8995502248875562"/>
    <x v="691"/>
    <x v="1040"/>
    <n v="0.52473763118440775"/>
    <n v="8.695652173913043"/>
  </r>
  <r>
    <x v="8"/>
    <x v="90"/>
    <x v="1"/>
    <n v="7"/>
    <n v="19"/>
    <n v="1"/>
    <n v="15"/>
    <n v="5"/>
    <n v="126"/>
    <n v="13.34"/>
    <x v="1111"/>
    <x v="577"/>
    <n v="0.52473763118440775"/>
    <n v="1.4242878560719641"/>
    <x v="692"/>
    <x v="1041"/>
    <n v="0.37481259370314846"/>
    <n v="9.4452773613193397"/>
  </r>
  <r>
    <x v="8"/>
    <x v="90"/>
    <x v="2"/>
    <n v="0"/>
    <n v="28"/>
    <n v="2"/>
    <n v="25"/>
    <n v="2"/>
    <n v="113"/>
    <n v="13.34"/>
    <x v="1112"/>
    <x v="589"/>
    <n v="0"/>
    <n v="2.098950524737631"/>
    <x v="693"/>
    <x v="1042"/>
    <n v="0.14992503748125938"/>
    <n v="8.4707646176911542"/>
  </r>
  <r>
    <x v="8"/>
    <x v="90"/>
    <x v="3"/>
    <n v="8"/>
    <n v="11"/>
    <n v="2"/>
    <n v="16"/>
    <n v="3"/>
    <n v="90"/>
    <n v="13.34"/>
    <x v="1113"/>
    <x v="413"/>
    <n v="0.59970014992503751"/>
    <n v="0.82458770614692656"/>
    <x v="693"/>
    <x v="1043"/>
    <n v="0.22488755622188905"/>
    <n v="6.746626686656672"/>
  </r>
  <r>
    <x v="8"/>
    <x v="90"/>
    <x v="4"/>
    <n v="9"/>
    <n v="20"/>
    <n v="4"/>
    <n v="8"/>
    <n v="4"/>
    <n v="101"/>
    <n v="13.34"/>
    <x v="1114"/>
    <x v="533"/>
    <n v="0.67466266866566715"/>
    <n v="1.4992503748125938"/>
    <x v="694"/>
    <x v="1044"/>
    <n v="0.29985007496251875"/>
    <n v="7.571214392803598"/>
  </r>
  <r>
    <x v="8"/>
    <x v="90"/>
    <x v="5"/>
    <n v="14"/>
    <n v="20"/>
    <n v="0"/>
    <n v="17"/>
    <n v="6"/>
    <n v="119"/>
    <n v="13.34"/>
    <x v="1115"/>
    <x v="463"/>
    <n v="1.0494752623688155"/>
    <n v="1.4992503748125938"/>
    <x v="196"/>
    <x v="1045"/>
    <n v="0.4497751124437781"/>
    <n v="8.9205397301349318"/>
  </r>
  <r>
    <x v="8"/>
    <x v="90"/>
    <x v="6"/>
    <n v="12"/>
    <n v="17"/>
    <n v="1"/>
    <n v="17"/>
    <n v="2"/>
    <n v="170"/>
    <n v="13.34"/>
    <x v="1116"/>
    <x v="205"/>
    <n v="0.8995502248875562"/>
    <n v="1.2743628185907048"/>
    <x v="692"/>
    <x v="1045"/>
    <n v="0.14992503748125938"/>
    <n v="12.743628185907047"/>
  </r>
  <r>
    <x v="8"/>
    <x v="90"/>
    <x v="7"/>
    <n v="8"/>
    <n v="35"/>
    <n v="3"/>
    <n v="18"/>
    <n v="2"/>
    <n v="200"/>
    <n v="13.34"/>
    <x v="1117"/>
    <x v="228"/>
    <n v="0.59970014992503751"/>
    <n v="2.6236881559220389"/>
    <x v="691"/>
    <x v="1046"/>
    <n v="0.14992503748125938"/>
    <n v="14.992503748125937"/>
  </r>
  <r>
    <x v="8"/>
    <x v="90"/>
    <x v="8"/>
    <n v="7"/>
    <n v="28"/>
    <n v="0"/>
    <n v="10"/>
    <n v="3"/>
    <n v="174"/>
    <n v="13.34"/>
    <x v="1118"/>
    <x v="598"/>
    <n v="0.52473763118440775"/>
    <n v="2.098950524737631"/>
    <x v="196"/>
    <x v="1047"/>
    <n v="0.22488755622188905"/>
    <n v="13.043478260869565"/>
  </r>
  <r>
    <x v="8"/>
    <x v="90"/>
    <x v="9"/>
    <n v="13"/>
    <n v="27"/>
    <n v="1"/>
    <n v="11"/>
    <n v="4"/>
    <n v="152"/>
    <n v="13.34"/>
    <x v="1119"/>
    <x v="633"/>
    <n v="0.97451274362818596"/>
    <n v="2.0239880059970017"/>
    <x v="692"/>
    <x v="1048"/>
    <n v="0.29985007496251875"/>
    <n v="11.394302848575713"/>
  </r>
  <r>
    <x v="8"/>
    <x v="90"/>
    <x v="10"/>
    <n v="14"/>
    <n v="16"/>
    <n v="0"/>
    <n v="16"/>
    <n v="1"/>
    <n v="132"/>
    <n v="13.92"/>
    <x v="1120"/>
    <x v="488"/>
    <n v="1.0057471264367817"/>
    <n v="1.1494252873563218"/>
    <x v="196"/>
    <x v="1049"/>
    <n v="7.183908045977011E-2"/>
    <n v="9.4827586206896548"/>
  </r>
  <r>
    <x v="8"/>
    <x v="90"/>
    <x v="11"/>
    <n v="20"/>
    <n v="26"/>
    <n v="0"/>
    <n v="10"/>
    <n v="1"/>
    <n v="159"/>
    <n v="13.92"/>
    <x v="1121"/>
    <x v="605"/>
    <n v="1.4367816091954022"/>
    <n v="1.867816091954023"/>
    <x v="196"/>
    <x v="1050"/>
    <n v="7.183908045977011E-2"/>
    <n v="11.422413793103448"/>
  </r>
  <r>
    <x v="8"/>
    <x v="90"/>
    <x v="12"/>
    <n v="22"/>
    <n v="61"/>
    <n v="0"/>
    <n v="31"/>
    <n v="6"/>
    <n v="200"/>
    <n v="13.92"/>
    <x v="1122"/>
    <x v="401"/>
    <n v="1.5804597701149425"/>
    <n v="4.3821839080459775"/>
    <x v="196"/>
    <x v="1051"/>
    <n v="0.43103448275862072"/>
    <n v="14.367816091954023"/>
  </r>
  <r>
    <x v="8"/>
    <x v="91"/>
    <x v="0"/>
    <n v="17"/>
    <n v="29"/>
    <n v="4"/>
    <n v="51"/>
    <n v="0"/>
    <n v="165"/>
    <n v="20.83"/>
    <x v="1123"/>
    <x v="228"/>
    <n v="0.81613058089294299"/>
    <n v="1.3922227556409026"/>
    <x v="695"/>
    <x v="1052"/>
    <n v="0"/>
    <n v="7.9212674027844461"/>
  </r>
  <r>
    <x v="8"/>
    <x v="91"/>
    <x v="1"/>
    <n v="11"/>
    <n v="37"/>
    <n v="1"/>
    <n v="55"/>
    <n v="0"/>
    <n v="138"/>
    <n v="20.83"/>
    <x v="1124"/>
    <x v="394"/>
    <n v="0.52808449351896303"/>
    <n v="1.7762842054728758"/>
    <x v="696"/>
    <x v="1053"/>
    <n v="0"/>
    <n v="6.6250600096015368"/>
  </r>
  <r>
    <x v="8"/>
    <x v="91"/>
    <x v="2"/>
    <n v="6"/>
    <n v="44"/>
    <n v="2"/>
    <n v="47"/>
    <n v="1"/>
    <n v="160"/>
    <n v="20.83"/>
    <x v="1125"/>
    <x v="311"/>
    <n v="0.28804608737397985"/>
    <n v="2.1123379740758521"/>
    <x v="697"/>
    <x v="1054"/>
    <n v="4.8007681228996645E-2"/>
    <n v="7.6812289966394633"/>
  </r>
  <r>
    <x v="8"/>
    <x v="91"/>
    <x v="3"/>
    <n v="10"/>
    <n v="43"/>
    <n v="0"/>
    <n v="61"/>
    <n v="0"/>
    <n v="204"/>
    <n v="20.83"/>
    <x v="1126"/>
    <x v="359"/>
    <n v="0.48007681228996646"/>
    <n v="2.0643302928468557"/>
    <x v="196"/>
    <x v="1055"/>
    <n v="0"/>
    <n v="9.7935669707153146"/>
  </r>
  <r>
    <x v="8"/>
    <x v="91"/>
    <x v="4"/>
    <n v="12"/>
    <n v="31"/>
    <n v="0"/>
    <n v="42"/>
    <n v="0"/>
    <n v="147"/>
    <n v="20.83"/>
    <x v="1127"/>
    <x v="523"/>
    <n v="0.57609217474795971"/>
    <n v="1.4882381180988959"/>
    <x v="196"/>
    <x v="1056"/>
    <n v="0"/>
    <n v="7.0571291406625063"/>
  </r>
  <r>
    <x v="8"/>
    <x v="91"/>
    <x v="5"/>
    <n v="11"/>
    <n v="32"/>
    <n v="0"/>
    <n v="25"/>
    <n v="0"/>
    <n v="151"/>
    <n v="20.83"/>
    <x v="1128"/>
    <x v="205"/>
    <n v="0.52808449351896303"/>
    <n v="1.5362457993278926"/>
    <x v="196"/>
    <x v="1057"/>
    <n v="0"/>
    <n v="7.249159865578493"/>
  </r>
  <r>
    <x v="8"/>
    <x v="91"/>
    <x v="6"/>
    <n v="5"/>
    <n v="34"/>
    <n v="0"/>
    <n v="33"/>
    <n v="0"/>
    <n v="197"/>
    <n v="20.83"/>
    <x v="1129"/>
    <x v="207"/>
    <n v="0.24003840614498323"/>
    <n v="1.632261161785886"/>
    <x v="196"/>
    <x v="1058"/>
    <n v="0"/>
    <n v="9.457513202112338"/>
  </r>
  <r>
    <x v="8"/>
    <x v="91"/>
    <x v="7"/>
    <n v="16"/>
    <n v="34"/>
    <n v="0"/>
    <n v="22"/>
    <n v="0"/>
    <n v="217"/>
    <n v="20.83"/>
    <x v="1130"/>
    <x v="694"/>
    <n v="0.76812289966394631"/>
    <n v="1.632261161785886"/>
    <x v="196"/>
    <x v="1059"/>
    <n v="0"/>
    <n v="10.417666826692271"/>
  </r>
  <r>
    <x v="8"/>
    <x v="91"/>
    <x v="8"/>
    <n v="15"/>
    <n v="35"/>
    <n v="0"/>
    <n v="23"/>
    <n v="0"/>
    <n v="208"/>
    <n v="20.83"/>
    <x v="1131"/>
    <x v="418"/>
    <n v="0.72011521843494963"/>
    <n v="1.6802688430148824"/>
    <x v="196"/>
    <x v="1060"/>
    <n v="0"/>
    <n v="9.9855976956313022"/>
  </r>
  <r>
    <x v="8"/>
    <x v="91"/>
    <x v="9"/>
    <n v="18"/>
    <n v="50"/>
    <n v="0"/>
    <n v="26"/>
    <n v="2"/>
    <n v="240"/>
    <n v="20.83"/>
    <x v="1132"/>
    <x v="695"/>
    <n v="0.86413826212193956"/>
    <n v="2.4003840614498322"/>
    <x v="196"/>
    <x v="1061"/>
    <n v="9.6015362457993289E-2"/>
    <n v="11.521843494959194"/>
  </r>
  <r>
    <x v="8"/>
    <x v="91"/>
    <x v="10"/>
    <n v="10"/>
    <n v="46"/>
    <n v="0"/>
    <n v="29"/>
    <n v="4"/>
    <n v="229"/>
    <n v="24.29"/>
    <x v="1133"/>
    <x v="359"/>
    <n v="0.41169205434335121"/>
    <n v="1.8937834499794155"/>
    <x v="196"/>
    <x v="1062"/>
    <n v="0.16467682173734047"/>
    <n v="9.4277480444627422"/>
  </r>
  <r>
    <x v="8"/>
    <x v="91"/>
    <x v="11"/>
    <n v="10"/>
    <n v="55"/>
    <n v="0"/>
    <n v="22"/>
    <n v="4"/>
    <n v="249"/>
    <n v="24.29"/>
    <x v="1134"/>
    <x v="491"/>
    <n v="0.41169205434335121"/>
    <n v="2.2643062988884317"/>
    <x v="196"/>
    <x v="1063"/>
    <n v="0.16467682173734047"/>
    <n v="10.251132153149445"/>
  </r>
  <r>
    <x v="8"/>
    <x v="91"/>
    <x v="12"/>
    <n v="14"/>
    <n v="74"/>
    <n v="0"/>
    <n v="33"/>
    <n v="8"/>
    <n v="304"/>
    <n v="24.29"/>
    <x v="1135"/>
    <x v="23"/>
    <n v="0.57636887608069165"/>
    <n v="3.0465212021407986"/>
    <x v="196"/>
    <x v="1064"/>
    <n v="0.32935364347468093"/>
    <n v="12.515438452037877"/>
  </r>
  <r>
    <x v="8"/>
    <x v="92"/>
    <x v="0"/>
    <n v="20"/>
    <n v="22"/>
    <n v="2"/>
    <n v="18"/>
    <n v="2"/>
    <n v="163"/>
    <n v="19.04"/>
    <x v="1136"/>
    <x v="696"/>
    <n v="1.0504201680672269"/>
    <n v="1.1554621848739497"/>
    <x v="698"/>
    <x v="1065"/>
    <n v="0.10504201680672269"/>
    <n v="8.5609243697478998"/>
  </r>
  <r>
    <x v="8"/>
    <x v="92"/>
    <x v="1"/>
    <n v="25"/>
    <n v="30"/>
    <n v="5"/>
    <n v="19"/>
    <n v="4"/>
    <n v="176"/>
    <n v="19.04"/>
    <x v="1137"/>
    <x v="356"/>
    <n v="1.3130252100840336"/>
    <n v="1.5756302521008405"/>
    <x v="699"/>
    <x v="1066"/>
    <n v="0.21008403361344538"/>
    <n v="9.2436974789915975"/>
  </r>
  <r>
    <x v="8"/>
    <x v="92"/>
    <x v="2"/>
    <n v="10"/>
    <n v="21"/>
    <n v="0"/>
    <n v="20"/>
    <n v="0"/>
    <n v="150"/>
    <n v="19.04"/>
    <x v="1138"/>
    <x v="490"/>
    <n v="0.52521008403361347"/>
    <n v="1.1029411764705883"/>
    <x v="196"/>
    <x v="1067"/>
    <n v="0"/>
    <n v="7.8781512605042021"/>
  </r>
  <r>
    <x v="8"/>
    <x v="92"/>
    <x v="3"/>
    <n v="8"/>
    <n v="27"/>
    <n v="0"/>
    <n v="26"/>
    <n v="4"/>
    <n v="171"/>
    <n v="19.04"/>
    <x v="1139"/>
    <x v="361"/>
    <n v="0.42016806722689076"/>
    <n v="1.4180672268907564"/>
    <x v="196"/>
    <x v="1068"/>
    <n v="0.21008403361344538"/>
    <n v="8.9810924369747909"/>
  </r>
  <r>
    <x v="8"/>
    <x v="92"/>
    <x v="4"/>
    <n v="14"/>
    <n v="15"/>
    <n v="0"/>
    <n v="15"/>
    <n v="3"/>
    <n v="188"/>
    <n v="19.04"/>
    <x v="1140"/>
    <x v="606"/>
    <n v="0.73529411764705888"/>
    <n v="0.78781512605042026"/>
    <x v="196"/>
    <x v="1069"/>
    <n v="0.15756302521008403"/>
    <n v="9.8739495798319332"/>
  </r>
  <r>
    <x v="8"/>
    <x v="92"/>
    <x v="5"/>
    <n v="13"/>
    <n v="18"/>
    <n v="0"/>
    <n v="14"/>
    <n v="11"/>
    <n v="206"/>
    <n v="19.04"/>
    <x v="1141"/>
    <x v="494"/>
    <n v="0.6827731092436975"/>
    <n v="0.94537815126050428"/>
    <x v="196"/>
    <x v="1070"/>
    <n v="0.57773109243697485"/>
    <n v="10.819327731092438"/>
  </r>
  <r>
    <x v="8"/>
    <x v="92"/>
    <x v="6"/>
    <n v="11"/>
    <n v="21"/>
    <n v="0"/>
    <n v="15"/>
    <n v="4"/>
    <n v="245"/>
    <n v="19.04"/>
    <x v="1142"/>
    <x v="697"/>
    <n v="0.57773109243697485"/>
    <n v="1.1029411764705883"/>
    <x v="196"/>
    <x v="1069"/>
    <n v="0.21008403361344538"/>
    <n v="12.867647058823531"/>
  </r>
  <r>
    <x v="8"/>
    <x v="92"/>
    <x v="7"/>
    <n v="17"/>
    <n v="25"/>
    <n v="0"/>
    <n v="14"/>
    <n v="1"/>
    <n v="239"/>
    <n v="19.04"/>
    <x v="1142"/>
    <x v="697"/>
    <n v="0.8928571428571429"/>
    <n v="1.3130252100840336"/>
    <x v="196"/>
    <x v="1070"/>
    <n v="5.2521008403361345E-2"/>
    <n v="12.552521008403362"/>
  </r>
  <r>
    <x v="8"/>
    <x v="92"/>
    <x v="8"/>
    <n v="17"/>
    <n v="20"/>
    <n v="1"/>
    <n v="18"/>
    <n v="3"/>
    <n v="241"/>
    <n v="19.04"/>
    <x v="1143"/>
    <x v="698"/>
    <n v="0.8928571428571429"/>
    <n v="1.0504201680672269"/>
    <x v="700"/>
    <x v="1065"/>
    <n v="0.15756302521008403"/>
    <n v="12.657563025210084"/>
  </r>
  <r>
    <x v="8"/>
    <x v="92"/>
    <x v="9"/>
    <n v="14"/>
    <n v="25"/>
    <n v="0"/>
    <n v="27"/>
    <n v="2"/>
    <n v="232"/>
    <n v="19.04"/>
    <x v="1143"/>
    <x v="698"/>
    <n v="0.73529411764705888"/>
    <n v="1.3130252100840336"/>
    <x v="196"/>
    <x v="1071"/>
    <n v="0.10504201680672269"/>
    <n v="12.184873949579833"/>
  </r>
  <r>
    <x v="8"/>
    <x v="92"/>
    <x v="10"/>
    <n v="21"/>
    <n v="51"/>
    <n v="0"/>
    <n v="34"/>
    <n v="8"/>
    <n v="356"/>
    <n v="21.6"/>
    <x v="1144"/>
    <x v="478"/>
    <n v="0.97222222222222221"/>
    <n v="2.3611111111111112"/>
    <x v="196"/>
    <x v="1072"/>
    <n v="0.37037037037037035"/>
    <n v="16.481481481481481"/>
  </r>
  <r>
    <x v="8"/>
    <x v="92"/>
    <x v="11"/>
    <n v="22"/>
    <n v="37"/>
    <n v="0"/>
    <n v="40"/>
    <n v="4"/>
    <n v="439"/>
    <n v="21.6"/>
    <x v="1145"/>
    <x v="641"/>
    <n v="1.0185185185185184"/>
    <n v="1.7129629629629628"/>
    <x v="196"/>
    <x v="296"/>
    <n v="0.18518518518518517"/>
    <n v="20.324074074074073"/>
  </r>
  <r>
    <x v="8"/>
    <x v="92"/>
    <x v="12"/>
    <n v="27"/>
    <n v="46"/>
    <n v="1"/>
    <n v="26"/>
    <n v="3"/>
    <n v="480"/>
    <n v="21.6"/>
    <x v="1146"/>
    <x v="699"/>
    <n v="1.25"/>
    <n v="2.1296296296296293"/>
    <x v="701"/>
    <x v="1073"/>
    <n v="0.13888888888888887"/>
    <n v="22.222222222222221"/>
  </r>
  <r>
    <x v="8"/>
    <x v="93"/>
    <x v="0"/>
    <n v="14"/>
    <n v="39"/>
    <n v="11"/>
    <n v="44"/>
    <n v="8"/>
    <n v="384"/>
    <n v="24.48"/>
    <x v="1147"/>
    <x v="623"/>
    <n v="0.57189542483660127"/>
    <n v="1.5931372549019607"/>
    <x v="702"/>
    <x v="1074"/>
    <n v="0.32679738562091504"/>
    <n v="15.686274509803921"/>
  </r>
  <r>
    <x v="8"/>
    <x v="93"/>
    <x v="1"/>
    <n v="10"/>
    <n v="41"/>
    <n v="2"/>
    <n v="38"/>
    <n v="13"/>
    <n v="368"/>
    <n v="24.48"/>
    <x v="1148"/>
    <x v="700"/>
    <n v="0.40849673202614378"/>
    <n v="1.6748366013071896"/>
    <x v="703"/>
    <x v="1075"/>
    <n v="0.53104575163398693"/>
    <n v="15.032679738562091"/>
  </r>
  <r>
    <x v="8"/>
    <x v="93"/>
    <x v="2"/>
    <n v="13"/>
    <n v="41"/>
    <n v="6"/>
    <n v="40"/>
    <n v="8"/>
    <n v="312"/>
    <n v="24.48"/>
    <x v="1149"/>
    <x v="500"/>
    <n v="0.53104575163398693"/>
    <n v="1.6748366013071896"/>
    <x v="704"/>
    <x v="1076"/>
    <n v="0.32679738562091504"/>
    <n v="12.745098039215685"/>
  </r>
  <r>
    <x v="8"/>
    <x v="93"/>
    <x v="3"/>
    <n v="9"/>
    <n v="41"/>
    <n v="13"/>
    <n v="49"/>
    <n v="9"/>
    <n v="368"/>
    <n v="24.48"/>
    <x v="1150"/>
    <x v="214"/>
    <n v="0.36764705882352938"/>
    <n v="1.6748366013071896"/>
    <x v="705"/>
    <x v="1077"/>
    <n v="0.36764705882352938"/>
    <n v="15.032679738562091"/>
  </r>
  <r>
    <x v="8"/>
    <x v="93"/>
    <x v="4"/>
    <n v="13"/>
    <n v="32"/>
    <n v="5"/>
    <n v="54"/>
    <n v="9"/>
    <n v="421"/>
    <n v="24.48"/>
    <x v="1151"/>
    <x v="701"/>
    <n v="0.53104575163398693"/>
    <n v="1.3071895424836601"/>
    <x v="706"/>
    <x v="1078"/>
    <n v="0.36764705882352938"/>
    <n v="17.197712418300654"/>
  </r>
  <r>
    <x v="8"/>
    <x v="93"/>
    <x v="5"/>
    <n v="6"/>
    <n v="44"/>
    <n v="3"/>
    <n v="38"/>
    <n v="4"/>
    <n v="415"/>
    <n v="24.48"/>
    <x v="1152"/>
    <x v="127"/>
    <n v="0.24509803921568626"/>
    <n v="1.7973856209150327"/>
    <x v="707"/>
    <x v="1075"/>
    <n v="0.16339869281045752"/>
    <n v="16.952614379084967"/>
  </r>
  <r>
    <x v="8"/>
    <x v="93"/>
    <x v="6"/>
    <n v="13"/>
    <n v="46"/>
    <n v="1"/>
    <n v="42"/>
    <n v="11"/>
    <n v="419"/>
    <n v="24.48"/>
    <x v="1153"/>
    <x v="176"/>
    <n v="0.53104575163398693"/>
    <n v="1.8790849673202614"/>
    <x v="708"/>
    <x v="1079"/>
    <n v="0.44934640522875818"/>
    <n v="17.116013071895424"/>
  </r>
  <r>
    <x v="8"/>
    <x v="93"/>
    <x v="7"/>
    <n v="5"/>
    <n v="43"/>
    <n v="3"/>
    <n v="66"/>
    <n v="3"/>
    <n v="456"/>
    <n v="24.48"/>
    <x v="1154"/>
    <x v="160"/>
    <n v="0.20424836601307189"/>
    <n v="1.7565359477124183"/>
    <x v="707"/>
    <x v="1080"/>
    <n v="0.12254901960784313"/>
    <n v="18.627450980392158"/>
  </r>
  <r>
    <x v="8"/>
    <x v="93"/>
    <x v="8"/>
    <n v="14"/>
    <n v="60"/>
    <n v="1"/>
    <n v="48"/>
    <n v="10"/>
    <n v="473"/>
    <n v="24.48"/>
    <x v="1155"/>
    <x v="702"/>
    <n v="0.57189542483660127"/>
    <n v="2.4509803921568629"/>
    <x v="708"/>
    <x v="1081"/>
    <n v="0.40849673202614378"/>
    <n v="19.321895424836601"/>
  </r>
  <r>
    <x v="8"/>
    <x v="93"/>
    <x v="9"/>
    <n v="19"/>
    <n v="63"/>
    <n v="0"/>
    <n v="37"/>
    <n v="8"/>
    <n v="443"/>
    <n v="24.48"/>
    <x v="1156"/>
    <x v="662"/>
    <n v="0.77614379084967322"/>
    <n v="2.5735294117647056"/>
    <x v="196"/>
    <x v="1082"/>
    <n v="0.32679738562091504"/>
    <n v="18.096405228758169"/>
  </r>
  <r>
    <x v="8"/>
    <x v="93"/>
    <x v="10"/>
    <n v="11"/>
    <n v="68"/>
    <n v="1"/>
    <n v="26"/>
    <n v="4"/>
    <n v="423"/>
    <n v="27.43"/>
    <x v="1157"/>
    <x v="331"/>
    <n v="0.4010207801676996"/>
    <n v="2.4790375501275976"/>
    <x v="709"/>
    <x v="1083"/>
    <n v="0.14582573824279985"/>
    <n v="15.421071819176085"/>
  </r>
  <r>
    <x v="8"/>
    <x v="93"/>
    <x v="11"/>
    <n v="15"/>
    <n v="53"/>
    <n v="1"/>
    <n v="37"/>
    <n v="5"/>
    <n v="411"/>
    <n v="27.43"/>
    <x v="1158"/>
    <x v="324"/>
    <n v="0.54684651841049947"/>
    <n v="1.9321910317170981"/>
    <x v="709"/>
    <x v="1084"/>
    <n v="0.18228217280349981"/>
    <n v="14.983594604447685"/>
  </r>
  <r>
    <x v="8"/>
    <x v="93"/>
    <x v="12"/>
    <n v="29"/>
    <n v="76"/>
    <n v="1"/>
    <n v="52"/>
    <n v="12"/>
    <n v="461"/>
    <n v="27.43"/>
    <x v="1159"/>
    <x v="703"/>
    <n v="1.057236602260299"/>
    <n v="2.7706890266131974"/>
    <x v="709"/>
    <x v="1085"/>
    <n v="0.43747721472839957"/>
    <n v="16.806416332482684"/>
  </r>
  <r>
    <x v="8"/>
    <x v="94"/>
    <x v="0"/>
    <n v="2"/>
    <n v="22"/>
    <n v="2"/>
    <n v="25"/>
    <n v="1"/>
    <n v="176"/>
    <n v="15.83"/>
    <x v="1160"/>
    <x v="619"/>
    <n v="0.12634238787113075"/>
    <n v="1.3897662665824384"/>
    <x v="710"/>
    <x v="1086"/>
    <n v="6.3171193935565376E-2"/>
    <n v="11.118130132659507"/>
  </r>
  <r>
    <x v="8"/>
    <x v="94"/>
    <x v="1"/>
    <n v="3"/>
    <n v="35"/>
    <n v="2"/>
    <n v="29"/>
    <n v="1"/>
    <n v="174"/>
    <n v="15.83"/>
    <x v="1161"/>
    <x v="389"/>
    <n v="0.18951358180669614"/>
    <n v="2.2109917877447884"/>
    <x v="710"/>
    <x v="1087"/>
    <n v="6.3171193935565376E-2"/>
    <n v="10.991787744788377"/>
  </r>
  <r>
    <x v="8"/>
    <x v="94"/>
    <x v="2"/>
    <n v="7"/>
    <n v="23"/>
    <n v="0"/>
    <n v="26"/>
    <n v="4"/>
    <n v="165"/>
    <n v="15.83"/>
    <x v="1162"/>
    <x v="382"/>
    <n v="0.4421983575489577"/>
    <n v="1.4529374605180039"/>
    <x v="196"/>
    <x v="1088"/>
    <n v="0.2526847757422615"/>
    <n v="10.423246999368288"/>
  </r>
  <r>
    <x v="8"/>
    <x v="94"/>
    <x v="3"/>
    <n v="13"/>
    <n v="34"/>
    <n v="1"/>
    <n v="26"/>
    <n v="0"/>
    <n v="217"/>
    <n v="15.83"/>
    <x v="1163"/>
    <x v="574"/>
    <n v="0.82122552116234993"/>
    <n v="2.147820593809223"/>
    <x v="711"/>
    <x v="1088"/>
    <n v="0"/>
    <n v="13.708149084017688"/>
  </r>
  <r>
    <x v="8"/>
    <x v="94"/>
    <x v="4"/>
    <n v="9"/>
    <n v="36"/>
    <n v="4"/>
    <n v="42"/>
    <n v="2"/>
    <n v="234"/>
    <n v="15.83"/>
    <x v="1164"/>
    <x v="456"/>
    <n v="0.56854074542008848"/>
    <n v="2.2741629816803539"/>
    <x v="712"/>
    <x v="1089"/>
    <n v="0.12634238787113075"/>
    <n v="14.7820593809223"/>
  </r>
  <r>
    <x v="8"/>
    <x v="94"/>
    <x v="5"/>
    <n v="19"/>
    <n v="41"/>
    <n v="3"/>
    <n v="37"/>
    <n v="0"/>
    <n v="343"/>
    <n v="15.83"/>
    <x v="1165"/>
    <x v="545"/>
    <n v="1.2002526847757422"/>
    <n v="2.5900189513581808"/>
    <x v="713"/>
    <x v="1090"/>
    <n v="0"/>
    <n v="21.667719519898927"/>
  </r>
  <r>
    <x v="8"/>
    <x v="94"/>
    <x v="6"/>
    <n v="10"/>
    <n v="27"/>
    <n v="2"/>
    <n v="20"/>
    <n v="4"/>
    <n v="255"/>
    <n v="15.83"/>
    <x v="1166"/>
    <x v="359"/>
    <n v="0.63171193935565384"/>
    <n v="1.7056222362602653"/>
    <x v="710"/>
    <x v="1091"/>
    <n v="0.2526847757422615"/>
    <n v="16.108654453569173"/>
  </r>
  <r>
    <x v="8"/>
    <x v="94"/>
    <x v="7"/>
    <n v="16"/>
    <n v="42"/>
    <n v="1"/>
    <n v="26"/>
    <n v="6"/>
    <n v="334"/>
    <n v="15.83"/>
    <x v="1167"/>
    <x v="16"/>
    <n v="1.010739102969046"/>
    <n v="2.6531901452937459"/>
    <x v="711"/>
    <x v="1088"/>
    <n v="0.37902716361339228"/>
    <n v="21.099178774478837"/>
  </r>
  <r>
    <x v="8"/>
    <x v="94"/>
    <x v="8"/>
    <n v="10"/>
    <n v="34"/>
    <n v="0"/>
    <n v="27"/>
    <n v="2"/>
    <n v="242"/>
    <n v="15.83"/>
    <x v="1168"/>
    <x v="704"/>
    <n v="0.63171193935565384"/>
    <n v="2.147820593809223"/>
    <x v="196"/>
    <x v="1092"/>
    <n v="0.12634238787113075"/>
    <n v="15.287428932406822"/>
  </r>
  <r>
    <x v="8"/>
    <x v="94"/>
    <x v="9"/>
    <n v="8"/>
    <n v="31"/>
    <n v="0"/>
    <n v="18"/>
    <n v="1"/>
    <n v="227"/>
    <n v="15.83"/>
    <x v="1169"/>
    <x v="705"/>
    <n v="0.50536955148452301"/>
    <n v="1.9583070120025268"/>
    <x v="196"/>
    <x v="1093"/>
    <n v="6.3171193935565376E-2"/>
    <n v="14.339861023373341"/>
  </r>
  <r>
    <x v="8"/>
    <x v="94"/>
    <x v="10"/>
    <n v="23"/>
    <n v="32"/>
    <n v="2"/>
    <n v="27"/>
    <n v="1"/>
    <n v="245"/>
    <n v="20.92"/>
    <x v="1170"/>
    <x v="502"/>
    <n v="1.0994263862332696"/>
    <n v="1.5296367112810707"/>
    <x v="714"/>
    <x v="1094"/>
    <n v="4.780114722753346E-2"/>
    <n v="11.711281070745697"/>
  </r>
  <r>
    <x v="8"/>
    <x v="94"/>
    <x v="11"/>
    <n v="25"/>
    <n v="40"/>
    <n v="1"/>
    <n v="30"/>
    <n v="0"/>
    <n v="315"/>
    <n v="20.92"/>
    <x v="1171"/>
    <x v="706"/>
    <n v="1.1950286806883363"/>
    <n v="1.9120458891013383"/>
    <x v="715"/>
    <x v="1095"/>
    <n v="0"/>
    <n v="15.05736137667304"/>
  </r>
  <r>
    <x v="8"/>
    <x v="94"/>
    <x v="12"/>
    <n v="53"/>
    <n v="67"/>
    <n v="0"/>
    <n v="63"/>
    <n v="0"/>
    <n v="449"/>
    <n v="20.92"/>
    <x v="1172"/>
    <x v="707"/>
    <n v="2.5334608030592731"/>
    <n v="3.2026768642447414"/>
    <x v="196"/>
    <x v="1096"/>
    <n v="0"/>
    <n v="21.462715105162523"/>
  </r>
  <r>
    <x v="8"/>
    <x v="95"/>
    <x v="0"/>
    <n v="4"/>
    <n v="49"/>
    <n v="5"/>
    <n v="47"/>
    <n v="1"/>
    <n v="188"/>
    <n v="18.38"/>
    <x v="1173"/>
    <x v="381"/>
    <n v="0.2176278563656148"/>
    <n v="2.6659412404787814"/>
    <x v="716"/>
    <x v="1097"/>
    <n v="5.4406964091403699E-2"/>
    <n v="10.228509249183896"/>
  </r>
  <r>
    <x v="8"/>
    <x v="95"/>
    <x v="1"/>
    <n v="13"/>
    <n v="36"/>
    <n v="0"/>
    <n v="40"/>
    <n v="4"/>
    <n v="170"/>
    <n v="18.38"/>
    <x v="1174"/>
    <x v="708"/>
    <n v="0.70729053318824808"/>
    <n v="1.9586507072905333"/>
    <x v="196"/>
    <x v="1098"/>
    <n v="0.2176278563656148"/>
    <n v="9.2491838955386303"/>
  </r>
  <r>
    <x v="8"/>
    <x v="95"/>
    <x v="2"/>
    <n v="7"/>
    <n v="52"/>
    <n v="0"/>
    <n v="34"/>
    <n v="1"/>
    <n v="207"/>
    <n v="18.38"/>
    <x v="1175"/>
    <x v="608"/>
    <n v="0.38084874863982593"/>
    <n v="2.8291621327529923"/>
    <x v="196"/>
    <x v="1099"/>
    <n v="5.4406964091403699E-2"/>
    <n v="11.262241566920567"/>
  </r>
  <r>
    <x v="8"/>
    <x v="95"/>
    <x v="3"/>
    <n v="4"/>
    <n v="47"/>
    <n v="2"/>
    <n v="25"/>
    <n v="0"/>
    <n v="185"/>
    <n v="18.38"/>
    <x v="1174"/>
    <x v="708"/>
    <n v="0.2176278563656148"/>
    <n v="2.5571273122959739"/>
    <x v="717"/>
    <x v="1100"/>
    <n v="0"/>
    <n v="10.065288356909685"/>
  </r>
  <r>
    <x v="8"/>
    <x v="95"/>
    <x v="4"/>
    <n v="6"/>
    <n v="47"/>
    <n v="1"/>
    <n v="25"/>
    <n v="0"/>
    <n v="221"/>
    <n v="18.38"/>
    <x v="1176"/>
    <x v="698"/>
    <n v="0.32644178454842221"/>
    <n v="2.5571273122959739"/>
    <x v="718"/>
    <x v="1100"/>
    <n v="0"/>
    <n v="12.023939064200219"/>
  </r>
  <r>
    <x v="8"/>
    <x v="95"/>
    <x v="5"/>
    <n v="6"/>
    <n v="36"/>
    <n v="3"/>
    <n v="28"/>
    <n v="0"/>
    <n v="219"/>
    <n v="18.38"/>
    <x v="1177"/>
    <x v="520"/>
    <n v="0.32644178454842221"/>
    <n v="1.9586507072905333"/>
    <x v="719"/>
    <x v="1101"/>
    <n v="0"/>
    <n v="11.91512513601741"/>
  </r>
  <r>
    <x v="8"/>
    <x v="95"/>
    <x v="6"/>
    <n v="6"/>
    <n v="45"/>
    <n v="2"/>
    <n v="23"/>
    <n v="0"/>
    <n v="276"/>
    <n v="18.38"/>
    <x v="1178"/>
    <x v="497"/>
    <n v="0.32644178454842221"/>
    <n v="2.4483133841131668"/>
    <x v="717"/>
    <x v="1102"/>
    <n v="0"/>
    <n v="15.016322089227423"/>
  </r>
  <r>
    <x v="8"/>
    <x v="95"/>
    <x v="7"/>
    <n v="9"/>
    <n v="48"/>
    <n v="0"/>
    <n v="33"/>
    <n v="1"/>
    <n v="289"/>
    <n v="18.38"/>
    <x v="1179"/>
    <x v="543"/>
    <n v="0.48966267682263331"/>
    <n v="2.6115342763873777"/>
    <x v="196"/>
    <x v="1103"/>
    <n v="5.4406964091403699E-2"/>
    <n v="15.72361262241567"/>
  </r>
  <r>
    <x v="8"/>
    <x v="95"/>
    <x v="8"/>
    <n v="10"/>
    <n v="50"/>
    <n v="0"/>
    <n v="23"/>
    <n v="1"/>
    <n v="154"/>
    <n v="18.38"/>
    <x v="1180"/>
    <x v="525"/>
    <n v="0.54406964091403698"/>
    <n v="2.7203482045701852"/>
    <x v="196"/>
    <x v="1102"/>
    <n v="5.4406964091403699E-2"/>
    <n v="8.3786724700761699"/>
  </r>
  <r>
    <x v="8"/>
    <x v="95"/>
    <x v="9"/>
    <n v="8"/>
    <n v="58"/>
    <n v="0"/>
    <n v="27"/>
    <n v="0"/>
    <n v="241"/>
    <n v="18.38"/>
    <x v="1181"/>
    <x v="210"/>
    <n v="0.43525571273122959"/>
    <n v="3.1556039173014145"/>
    <x v="196"/>
    <x v="1104"/>
    <n v="0"/>
    <n v="13.112078346028293"/>
  </r>
  <r>
    <x v="8"/>
    <x v="95"/>
    <x v="10"/>
    <n v="9"/>
    <n v="63"/>
    <n v="2"/>
    <n v="20"/>
    <n v="2"/>
    <n v="242"/>
    <n v="20.25"/>
    <x v="1182"/>
    <x v="469"/>
    <n v="0.44444444444444442"/>
    <n v="3.1111111111111112"/>
    <x v="720"/>
    <x v="1105"/>
    <n v="9.8765432098765427E-2"/>
    <n v="11.950617283950617"/>
  </r>
  <r>
    <x v="8"/>
    <x v="95"/>
    <x v="11"/>
    <n v="10"/>
    <n v="54"/>
    <n v="0"/>
    <n v="28"/>
    <n v="1"/>
    <n v="245"/>
    <n v="20.25"/>
    <x v="1182"/>
    <x v="469"/>
    <n v="0.49382716049382713"/>
    <n v="2.6666666666666665"/>
    <x v="196"/>
    <x v="1106"/>
    <n v="4.9382716049382713E-2"/>
    <n v="12.098765432098766"/>
  </r>
  <r>
    <x v="8"/>
    <x v="95"/>
    <x v="12"/>
    <n v="11"/>
    <n v="124"/>
    <n v="0"/>
    <n v="37"/>
    <n v="0"/>
    <n v="321"/>
    <n v="20.25"/>
    <x v="1183"/>
    <x v="709"/>
    <n v="0.54320987654320985"/>
    <n v="6.1234567901234565"/>
    <x v="196"/>
    <x v="1107"/>
    <n v="0"/>
    <n v="15.851851851851851"/>
  </r>
  <r>
    <x v="8"/>
    <x v="96"/>
    <x v="0"/>
    <n v="18"/>
    <n v="35"/>
    <n v="2"/>
    <n v="50"/>
    <n v="2"/>
    <n v="152"/>
    <n v="25.04"/>
    <x v="1184"/>
    <x v="356"/>
    <n v="0.71884984025559107"/>
    <n v="1.3977635782747604"/>
    <x v="721"/>
    <x v="1108"/>
    <n v="7.9872204472843447E-2"/>
    <n v="6.0702875399361025"/>
  </r>
  <r>
    <x v="8"/>
    <x v="96"/>
    <x v="1"/>
    <n v="16"/>
    <n v="39"/>
    <n v="0"/>
    <n v="58"/>
    <n v="1"/>
    <n v="122"/>
    <n v="25.04"/>
    <x v="1185"/>
    <x v="361"/>
    <n v="0.63897763578274758"/>
    <n v="1.5575079872204474"/>
    <x v="196"/>
    <x v="1109"/>
    <n v="3.9936102236421724E-2"/>
    <n v="4.8722044728434506"/>
  </r>
  <r>
    <x v="8"/>
    <x v="96"/>
    <x v="2"/>
    <n v="20"/>
    <n v="39"/>
    <n v="0"/>
    <n v="47"/>
    <n v="1"/>
    <n v="135"/>
    <n v="25.04"/>
    <x v="1186"/>
    <x v="394"/>
    <n v="0.79872204472843455"/>
    <n v="1.5575079872204474"/>
    <x v="196"/>
    <x v="1110"/>
    <n v="3.9936102236421724E-2"/>
    <n v="5.3913738019169335"/>
  </r>
  <r>
    <x v="8"/>
    <x v="96"/>
    <x v="3"/>
    <n v="21"/>
    <n v="36"/>
    <n v="0"/>
    <n v="33"/>
    <n v="1"/>
    <n v="133"/>
    <n v="25.04"/>
    <x v="1187"/>
    <x v="397"/>
    <n v="0.8386581469648563"/>
    <n v="1.4376996805111821"/>
    <x v="196"/>
    <x v="1111"/>
    <n v="3.9936102236421724E-2"/>
    <n v="5.3115015974440896"/>
  </r>
  <r>
    <x v="8"/>
    <x v="96"/>
    <x v="4"/>
    <n v="11"/>
    <n v="21"/>
    <n v="1"/>
    <n v="26"/>
    <n v="0"/>
    <n v="79"/>
    <n v="25.04"/>
    <x v="1188"/>
    <x v="536"/>
    <n v="0.43929712460063897"/>
    <n v="0.8386581469648563"/>
    <x v="722"/>
    <x v="1112"/>
    <n v="0"/>
    <n v="3.1549520766773163"/>
  </r>
  <r>
    <x v="8"/>
    <x v="96"/>
    <x v="5"/>
    <n v="22"/>
    <n v="35"/>
    <n v="1"/>
    <n v="43"/>
    <n v="0"/>
    <n v="188"/>
    <n v="25.04"/>
    <x v="1189"/>
    <x v="694"/>
    <n v="0.87859424920127793"/>
    <n v="1.3977635782747604"/>
    <x v="722"/>
    <x v="1113"/>
    <n v="0"/>
    <n v="7.5079872204472844"/>
  </r>
  <r>
    <x v="8"/>
    <x v="96"/>
    <x v="6"/>
    <n v="19"/>
    <n v="51"/>
    <n v="2"/>
    <n v="65"/>
    <n v="0"/>
    <n v="256"/>
    <n v="25.04"/>
    <x v="1190"/>
    <x v="710"/>
    <n v="0.75878594249201281"/>
    <n v="2.0367412140575079"/>
    <x v="721"/>
    <x v="1114"/>
    <n v="0"/>
    <n v="10.223642172523961"/>
  </r>
  <r>
    <x v="8"/>
    <x v="96"/>
    <x v="7"/>
    <n v="37"/>
    <n v="43"/>
    <n v="1"/>
    <n v="34"/>
    <n v="0"/>
    <n v="201"/>
    <n v="25.04"/>
    <x v="1191"/>
    <x v="711"/>
    <n v="1.4776357827476039"/>
    <n v="1.7172523961661343"/>
    <x v="722"/>
    <x v="1115"/>
    <n v="0"/>
    <n v="8.0271565495207664"/>
  </r>
  <r>
    <x v="8"/>
    <x v="96"/>
    <x v="8"/>
    <n v="26"/>
    <n v="87"/>
    <n v="0"/>
    <n v="55"/>
    <n v="1"/>
    <n v="217"/>
    <n v="25.04"/>
    <x v="1192"/>
    <x v="124"/>
    <n v="1.0383386581469649"/>
    <n v="3.4744408945686902"/>
    <x v="196"/>
    <x v="1116"/>
    <n v="3.9936102236421724E-2"/>
    <n v="8.6661341853035143"/>
  </r>
  <r>
    <x v="8"/>
    <x v="96"/>
    <x v="9"/>
    <n v="38"/>
    <n v="108"/>
    <n v="1"/>
    <n v="59"/>
    <n v="5"/>
    <n v="293"/>
    <n v="25.04"/>
    <x v="1193"/>
    <x v="712"/>
    <n v="1.5175718849840256"/>
    <n v="4.3130990415335466"/>
    <x v="722"/>
    <x v="1117"/>
    <n v="0.19968051118210864"/>
    <n v="11.701277955271566"/>
  </r>
  <r>
    <x v="8"/>
    <x v="96"/>
    <x v="10"/>
    <n v="38"/>
    <n v="87"/>
    <n v="1"/>
    <n v="64"/>
    <n v="1"/>
    <n v="349"/>
    <n v="31.21"/>
    <x v="1194"/>
    <x v="473"/>
    <n v="1.2175584748478052"/>
    <n v="2.7875680871515538"/>
    <x v="723"/>
    <x v="1118"/>
    <n v="3.2041012495994871E-2"/>
    <n v="11.18231336110221"/>
  </r>
  <r>
    <x v="8"/>
    <x v="96"/>
    <x v="11"/>
    <n v="49"/>
    <n v="107"/>
    <n v="0"/>
    <n v="64"/>
    <n v="1"/>
    <n v="349"/>
    <n v="31.21"/>
    <x v="1195"/>
    <x v="662"/>
    <n v="1.5700096123037488"/>
    <n v="3.4283883370714512"/>
    <x v="196"/>
    <x v="1118"/>
    <n v="3.2041012495994871E-2"/>
    <n v="11.18231336110221"/>
  </r>
  <r>
    <x v="8"/>
    <x v="96"/>
    <x v="12"/>
    <n v="62"/>
    <n v="94"/>
    <n v="0"/>
    <n v="96"/>
    <n v="3"/>
    <n v="377"/>
    <n v="31.21"/>
    <x v="1196"/>
    <x v="707"/>
    <n v="1.9865427747516822"/>
    <n v="3.011855174623518"/>
    <x v="196"/>
    <x v="1119"/>
    <n v="9.6123037487984619E-2"/>
    <n v="12.079461710990067"/>
  </r>
  <r>
    <x v="8"/>
    <x v="97"/>
    <x v="0"/>
    <n v="3"/>
    <n v="21"/>
    <n v="0"/>
    <n v="23"/>
    <n v="0"/>
    <n v="78"/>
    <n v="11.83"/>
    <x v="1197"/>
    <x v="321"/>
    <n v="0.25359256128486896"/>
    <n v="1.7751479289940828"/>
    <x v="196"/>
    <x v="1120"/>
    <n v="0"/>
    <n v="6.5934065934065931"/>
  </r>
  <r>
    <x v="8"/>
    <x v="97"/>
    <x v="1"/>
    <n v="3"/>
    <n v="28"/>
    <n v="0"/>
    <n v="25"/>
    <n v="0"/>
    <n v="88"/>
    <n v="11.83"/>
    <x v="1198"/>
    <x v="320"/>
    <n v="0.25359256128486896"/>
    <n v="2.3668639053254439"/>
    <x v="196"/>
    <x v="1121"/>
    <n v="0"/>
    <n v="7.438715131022823"/>
  </r>
  <r>
    <x v="8"/>
    <x v="97"/>
    <x v="2"/>
    <n v="2"/>
    <n v="15"/>
    <n v="0"/>
    <n v="21"/>
    <n v="0"/>
    <n v="112"/>
    <n v="11.83"/>
    <x v="1199"/>
    <x v="576"/>
    <n v="0.16906170752324598"/>
    <n v="1.2679628064243449"/>
    <x v="196"/>
    <x v="1122"/>
    <n v="0"/>
    <n v="9.4674556213017755"/>
  </r>
  <r>
    <x v="8"/>
    <x v="97"/>
    <x v="3"/>
    <n v="6"/>
    <n v="27"/>
    <n v="0"/>
    <n v="19"/>
    <n v="0"/>
    <n v="103"/>
    <n v="11.83"/>
    <x v="1200"/>
    <x v="534"/>
    <n v="0.50718512256973791"/>
    <n v="2.2823330515638207"/>
    <x v="196"/>
    <x v="1123"/>
    <n v="0"/>
    <n v="8.7066779374471679"/>
  </r>
  <r>
    <x v="8"/>
    <x v="97"/>
    <x v="4"/>
    <n v="6"/>
    <n v="19"/>
    <n v="0"/>
    <n v="24"/>
    <n v="0"/>
    <n v="111"/>
    <n v="11.83"/>
    <x v="1201"/>
    <x v="680"/>
    <n v="0.50718512256973791"/>
    <n v="1.6060862214708369"/>
    <x v="196"/>
    <x v="1124"/>
    <n v="0"/>
    <n v="9.3829247675401515"/>
  </r>
  <r>
    <x v="8"/>
    <x v="97"/>
    <x v="5"/>
    <n v="10"/>
    <n v="11"/>
    <n v="0"/>
    <n v="25"/>
    <n v="0"/>
    <n v="147"/>
    <n v="11.83"/>
    <x v="1202"/>
    <x v="227"/>
    <n v="0.84530853761622993"/>
    <n v="0.92983939137785288"/>
    <x v="196"/>
    <x v="1121"/>
    <n v="0"/>
    <n v="12.42603550295858"/>
  </r>
  <r>
    <x v="8"/>
    <x v="97"/>
    <x v="6"/>
    <n v="6"/>
    <n v="41"/>
    <n v="0"/>
    <n v="33"/>
    <n v="0"/>
    <n v="178"/>
    <n v="11.83"/>
    <x v="1203"/>
    <x v="684"/>
    <n v="0.50718512256973791"/>
    <n v="3.4657650042265429"/>
    <x v="196"/>
    <x v="1125"/>
    <n v="0"/>
    <n v="15.046491969568892"/>
  </r>
  <r>
    <x v="8"/>
    <x v="97"/>
    <x v="7"/>
    <n v="19"/>
    <n v="24"/>
    <n v="0"/>
    <n v="29"/>
    <n v="0"/>
    <n v="157"/>
    <n v="11.83"/>
    <x v="1204"/>
    <x v="713"/>
    <n v="1.6060862214708369"/>
    <n v="2.0287404902789516"/>
    <x v="196"/>
    <x v="1126"/>
    <n v="0"/>
    <n v="13.27134404057481"/>
  </r>
  <r>
    <x v="8"/>
    <x v="97"/>
    <x v="8"/>
    <n v="19"/>
    <n v="20"/>
    <n v="0"/>
    <n v="43"/>
    <n v="0"/>
    <n v="136"/>
    <n v="11.83"/>
    <x v="1205"/>
    <x v="714"/>
    <n v="1.6060862214708369"/>
    <n v="1.6906170752324599"/>
    <x v="196"/>
    <x v="1127"/>
    <n v="0"/>
    <n v="11.496196111580726"/>
  </r>
  <r>
    <x v="8"/>
    <x v="97"/>
    <x v="9"/>
    <n v="11"/>
    <n v="37"/>
    <n v="0"/>
    <n v="32"/>
    <n v="1"/>
    <n v="101"/>
    <n v="11.83"/>
    <x v="436"/>
    <x v="618"/>
    <n v="0.92983939137785288"/>
    <n v="3.1276415891800506"/>
    <x v="196"/>
    <x v="1128"/>
    <n v="8.453085376162299E-2"/>
    <n v="8.5376162299239216"/>
  </r>
  <r>
    <x v="8"/>
    <x v="97"/>
    <x v="10"/>
    <n v="16"/>
    <n v="44"/>
    <n v="0"/>
    <n v="43"/>
    <n v="1"/>
    <n v="156"/>
    <n v="13.44"/>
    <x v="1206"/>
    <x v="311"/>
    <n v="1.1904761904761905"/>
    <n v="3.2738095238095237"/>
    <x v="196"/>
    <x v="1129"/>
    <n v="7.4404761904761904E-2"/>
    <n v="11.607142857142858"/>
  </r>
  <r>
    <x v="8"/>
    <x v="97"/>
    <x v="11"/>
    <n v="7"/>
    <n v="31"/>
    <n v="0"/>
    <n v="32"/>
    <n v="1"/>
    <n v="151"/>
    <n v="13.44"/>
    <x v="1207"/>
    <x v="598"/>
    <n v="0.52083333333333337"/>
    <n v="2.3065476190476191"/>
    <x v="196"/>
    <x v="648"/>
    <n v="7.4404761904761904E-2"/>
    <n v="11.235119047619047"/>
  </r>
  <r>
    <x v="8"/>
    <x v="97"/>
    <x v="12"/>
    <n v="19"/>
    <n v="74"/>
    <n v="0"/>
    <n v="47"/>
    <n v="1"/>
    <n v="174"/>
    <n v="13.44"/>
    <x v="1208"/>
    <x v="704"/>
    <n v="1.4136904761904763"/>
    <n v="5.5059523809523814"/>
    <x v="196"/>
    <x v="1130"/>
    <n v="7.4404761904761904E-2"/>
    <n v="12.946428571428571"/>
  </r>
  <r>
    <x v="8"/>
    <x v="98"/>
    <x v="0"/>
    <n v="6"/>
    <n v="5"/>
    <n v="0"/>
    <n v="10"/>
    <n v="0"/>
    <n v="64"/>
    <n v="5.37"/>
    <x v="1209"/>
    <x v="299"/>
    <n v="1.1173184357541899"/>
    <n v="0.93109869646182497"/>
    <x v="196"/>
    <x v="1131"/>
    <n v="0"/>
    <n v="11.918063314711359"/>
  </r>
  <r>
    <x v="8"/>
    <x v="98"/>
    <x v="1"/>
    <n v="4"/>
    <n v="8"/>
    <n v="3"/>
    <n v="16"/>
    <n v="0"/>
    <n v="53"/>
    <n v="5.37"/>
    <x v="1210"/>
    <x v="715"/>
    <n v="0.74487895716945995"/>
    <n v="1.4897579143389199"/>
    <x v="596"/>
    <x v="1132"/>
    <n v="0"/>
    <n v="9.8696461824953445"/>
  </r>
  <r>
    <x v="8"/>
    <x v="98"/>
    <x v="2"/>
    <n v="1"/>
    <n v="5"/>
    <n v="0"/>
    <n v="7"/>
    <n v="1"/>
    <n v="44"/>
    <n v="5.37"/>
    <x v="1211"/>
    <x v="515"/>
    <n v="0.18621973929236499"/>
    <n v="0.93109869646182497"/>
    <x v="196"/>
    <x v="1133"/>
    <n v="0.18621973929236499"/>
    <n v="8.1936685288640589"/>
  </r>
  <r>
    <x v="8"/>
    <x v="98"/>
    <x v="3"/>
    <n v="1"/>
    <n v="4"/>
    <n v="0"/>
    <n v="5"/>
    <n v="0"/>
    <n v="41"/>
    <n v="5.37"/>
    <x v="1212"/>
    <x v="716"/>
    <n v="0.18621973929236499"/>
    <n v="0.74487895716945995"/>
    <x v="196"/>
    <x v="1134"/>
    <n v="0"/>
    <n v="7.6350093109869643"/>
  </r>
  <r>
    <x v="8"/>
    <x v="98"/>
    <x v="4"/>
    <n v="1"/>
    <n v="8"/>
    <n v="1"/>
    <n v="5"/>
    <n v="0"/>
    <n v="36"/>
    <n v="5.37"/>
    <x v="1212"/>
    <x v="716"/>
    <n v="0.18621973929236499"/>
    <n v="1.4897579143389199"/>
    <x v="724"/>
    <x v="1134"/>
    <n v="0"/>
    <n v="6.7039106145251397"/>
  </r>
  <r>
    <x v="8"/>
    <x v="98"/>
    <x v="5"/>
    <n v="2"/>
    <n v="6"/>
    <n v="1"/>
    <n v="1"/>
    <n v="0"/>
    <n v="45"/>
    <n v="5.37"/>
    <x v="1213"/>
    <x v="631"/>
    <n v="0.37243947858472998"/>
    <n v="1.1173184357541899"/>
    <x v="724"/>
    <x v="1135"/>
    <n v="0"/>
    <n v="8.3798882681564244"/>
  </r>
  <r>
    <x v="8"/>
    <x v="98"/>
    <x v="6"/>
    <n v="1"/>
    <n v="7"/>
    <n v="0"/>
    <n v="4"/>
    <n v="0"/>
    <n v="59"/>
    <n v="5.37"/>
    <x v="1214"/>
    <x v="717"/>
    <n v="0.18621973929236499"/>
    <n v="1.3035381750465549"/>
    <x v="196"/>
    <x v="1136"/>
    <n v="0"/>
    <n v="10.986964618249534"/>
  </r>
  <r>
    <x v="8"/>
    <x v="98"/>
    <x v="7"/>
    <n v="3"/>
    <n v="11"/>
    <n v="0"/>
    <n v="5"/>
    <n v="0"/>
    <n v="48"/>
    <n v="5.37"/>
    <x v="1215"/>
    <x v="718"/>
    <n v="0.55865921787709494"/>
    <n v="2.0484171322160147"/>
    <x v="196"/>
    <x v="1134"/>
    <n v="0"/>
    <n v="8.938547486033519"/>
  </r>
  <r>
    <x v="8"/>
    <x v="98"/>
    <x v="8"/>
    <n v="3"/>
    <n v="17"/>
    <n v="0"/>
    <n v="2"/>
    <n v="2"/>
    <n v="53"/>
    <n v="5.37"/>
    <x v="1216"/>
    <x v="719"/>
    <n v="0.55865921787709494"/>
    <n v="3.1657355679702048"/>
    <x v="196"/>
    <x v="1137"/>
    <n v="0.37243947858472998"/>
    <n v="9.8696461824953445"/>
  </r>
  <r>
    <x v="8"/>
    <x v="98"/>
    <x v="9"/>
    <n v="2"/>
    <n v="9"/>
    <n v="1"/>
    <n v="4"/>
    <n v="3"/>
    <n v="69"/>
    <n v="5.37"/>
    <x v="1217"/>
    <x v="350"/>
    <n v="0.37243947858472998"/>
    <n v="1.6759776536312849"/>
    <x v="724"/>
    <x v="1136"/>
    <n v="0.55865921787709494"/>
    <n v="12.849162011173185"/>
  </r>
  <r>
    <x v="8"/>
    <x v="98"/>
    <x v="10"/>
    <n v="6"/>
    <n v="9"/>
    <n v="0"/>
    <n v="1"/>
    <n v="1"/>
    <n v="84"/>
    <n v="5.85"/>
    <x v="1218"/>
    <x v="720"/>
    <n v="1.0256410256410258"/>
    <n v="1.5384615384615385"/>
    <x v="196"/>
    <x v="1138"/>
    <n v="0.17094017094017094"/>
    <n v="14.358974358974359"/>
  </r>
  <r>
    <x v="8"/>
    <x v="98"/>
    <x v="11"/>
    <n v="10"/>
    <n v="7"/>
    <n v="1"/>
    <n v="8"/>
    <n v="0"/>
    <n v="73"/>
    <n v="5.85"/>
    <x v="1219"/>
    <x v="721"/>
    <n v="1.7094017094017095"/>
    <n v="1.1965811965811965"/>
    <x v="506"/>
    <x v="1139"/>
    <n v="0"/>
    <n v="12.478632478632479"/>
  </r>
  <r>
    <x v="8"/>
    <x v="98"/>
    <x v="12"/>
    <n v="6"/>
    <n v="14"/>
    <n v="0"/>
    <n v="6"/>
    <n v="0"/>
    <n v="79"/>
    <n v="5.85"/>
    <x v="1220"/>
    <x v="579"/>
    <n v="1.0256410256410258"/>
    <n v="2.3931623931623931"/>
    <x v="196"/>
    <x v="1140"/>
    <n v="0"/>
    <n v="13.504273504273504"/>
  </r>
  <r>
    <x v="8"/>
    <x v="99"/>
    <x v="0"/>
    <n v="5"/>
    <n v="38"/>
    <n v="3"/>
    <n v="19"/>
    <n v="12"/>
    <n v="199"/>
    <n v="18.440000000000001"/>
    <x v="1221"/>
    <x v="208"/>
    <n v="0.27114967462039041"/>
    <n v="2.0607375271149673"/>
    <x v="725"/>
    <x v="1141"/>
    <n v="0.65075921908893708"/>
    <n v="10.791757049891539"/>
  </r>
  <r>
    <x v="8"/>
    <x v="99"/>
    <x v="1"/>
    <n v="6"/>
    <n v="29"/>
    <n v="5"/>
    <n v="28"/>
    <n v="12"/>
    <n v="173"/>
    <n v="18.440000000000001"/>
    <x v="1222"/>
    <x v="686"/>
    <n v="0.32537960954446854"/>
    <n v="1.5726681127982645"/>
    <x v="726"/>
    <x v="1142"/>
    <n v="0.65075921908893708"/>
    <n v="9.3817787418655083"/>
  </r>
  <r>
    <x v="8"/>
    <x v="99"/>
    <x v="2"/>
    <n v="5"/>
    <n v="30"/>
    <n v="5"/>
    <n v="8"/>
    <n v="13"/>
    <n v="158"/>
    <n v="18.440000000000001"/>
    <x v="1223"/>
    <x v="205"/>
    <n v="0.27114967462039041"/>
    <n v="1.6268980477223427"/>
    <x v="726"/>
    <x v="1143"/>
    <n v="0.7049891540130151"/>
    <n v="8.5683297180043372"/>
  </r>
  <r>
    <x v="8"/>
    <x v="99"/>
    <x v="3"/>
    <n v="9"/>
    <n v="32"/>
    <n v="4"/>
    <n v="10"/>
    <n v="10"/>
    <n v="184"/>
    <n v="18.440000000000001"/>
    <x v="1224"/>
    <x v="310"/>
    <n v="0.48806941431670281"/>
    <n v="1.7353579175704987"/>
    <x v="727"/>
    <x v="1144"/>
    <n v="0.54229934924078083"/>
    <n v="9.9783080260303674"/>
  </r>
  <r>
    <x v="8"/>
    <x v="99"/>
    <x v="4"/>
    <n v="7"/>
    <n v="33"/>
    <n v="0"/>
    <n v="7"/>
    <n v="7"/>
    <n v="153"/>
    <n v="18.440000000000001"/>
    <x v="1225"/>
    <x v="493"/>
    <n v="0.37960954446854661"/>
    <n v="1.789587852494577"/>
    <x v="196"/>
    <x v="1145"/>
    <n v="0.37960954446854661"/>
    <n v="8.297180043383948"/>
  </r>
  <r>
    <x v="8"/>
    <x v="99"/>
    <x v="5"/>
    <n v="4"/>
    <n v="18"/>
    <n v="1"/>
    <n v="5"/>
    <n v="12"/>
    <n v="165"/>
    <n v="18.440000000000001"/>
    <x v="1226"/>
    <x v="378"/>
    <n v="0.21691973969631234"/>
    <n v="0.97613882863340562"/>
    <x v="728"/>
    <x v="1146"/>
    <n v="0.65075921908893708"/>
    <n v="8.9479392624728842"/>
  </r>
  <r>
    <x v="8"/>
    <x v="99"/>
    <x v="6"/>
    <n v="4"/>
    <n v="36"/>
    <n v="3"/>
    <n v="17"/>
    <n v="22"/>
    <n v="240"/>
    <n v="18.440000000000001"/>
    <x v="1227"/>
    <x v="596"/>
    <n v="0.21691973969631234"/>
    <n v="1.9522776572668112"/>
    <x v="725"/>
    <x v="1147"/>
    <n v="1.1930585683297179"/>
    <n v="13.015184381778742"/>
  </r>
  <r>
    <x v="8"/>
    <x v="99"/>
    <x v="7"/>
    <n v="12"/>
    <n v="40"/>
    <n v="1"/>
    <n v="30"/>
    <n v="19"/>
    <n v="312"/>
    <n v="18.440000000000001"/>
    <x v="1228"/>
    <x v="722"/>
    <n v="0.65075921908893708"/>
    <n v="2.1691973969631233"/>
    <x v="728"/>
    <x v="1148"/>
    <n v="1.0303687635574836"/>
    <n v="16.919739696312362"/>
  </r>
  <r>
    <x v="8"/>
    <x v="99"/>
    <x v="8"/>
    <n v="8"/>
    <n v="38"/>
    <n v="1"/>
    <n v="19"/>
    <n v="8"/>
    <n v="271"/>
    <n v="18.440000000000001"/>
    <x v="1229"/>
    <x v="513"/>
    <n v="0.43383947939262468"/>
    <n v="2.0607375271149673"/>
    <x v="728"/>
    <x v="1141"/>
    <n v="0.43383947939262468"/>
    <n v="14.696312364425161"/>
  </r>
  <r>
    <x v="8"/>
    <x v="99"/>
    <x v="9"/>
    <n v="12"/>
    <n v="32"/>
    <n v="0"/>
    <n v="14"/>
    <n v="7"/>
    <n v="294"/>
    <n v="18.440000000000001"/>
    <x v="1230"/>
    <x v="170"/>
    <n v="0.65075921908893708"/>
    <n v="1.7353579175704987"/>
    <x v="196"/>
    <x v="1149"/>
    <n v="0.37960954446854661"/>
    <n v="15.943600867678958"/>
  </r>
  <r>
    <x v="8"/>
    <x v="99"/>
    <x v="10"/>
    <n v="10"/>
    <n v="34"/>
    <n v="0"/>
    <n v="17"/>
    <n v="3"/>
    <n v="246"/>
    <n v="22.14"/>
    <x v="1231"/>
    <x v="495"/>
    <n v="0.45167118337850043"/>
    <n v="1.5356820234869015"/>
    <x v="196"/>
    <x v="1150"/>
    <n v="0.13550135501355012"/>
    <n v="11.111111111111111"/>
  </r>
  <r>
    <x v="8"/>
    <x v="99"/>
    <x v="11"/>
    <n v="11"/>
    <n v="50"/>
    <n v="0"/>
    <n v="10"/>
    <n v="3"/>
    <n v="264"/>
    <n v="22.14"/>
    <x v="1232"/>
    <x v="469"/>
    <n v="0.49683830171635046"/>
    <n v="2.2583559168925023"/>
    <x v="196"/>
    <x v="1151"/>
    <n v="0.13550135501355012"/>
    <n v="11.924119241192411"/>
  </r>
  <r>
    <x v="8"/>
    <x v="99"/>
    <x v="12"/>
    <n v="14"/>
    <n v="47"/>
    <n v="1"/>
    <n v="18"/>
    <n v="4"/>
    <n v="254"/>
    <n v="22.14"/>
    <x v="1232"/>
    <x v="469"/>
    <n v="0.63233965672990067"/>
    <n v="2.1228545618789521"/>
    <x v="729"/>
    <x v="1152"/>
    <n v="0.18066847335140018"/>
    <n v="11.472448057813912"/>
  </r>
  <r>
    <x v="8"/>
    <x v="100"/>
    <x v="0"/>
    <n v="20"/>
    <n v="35"/>
    <n v="2"/>
    <n v="45"/>
    <n v="3"/>
    <n v="206"/>
    <n v="13.25"/>
    <x v="1233"/>
    <x v="436"/>
    <n v="1.5094339622641511"/>
    <n v="2.641509433962264"/>
    <x v="730"/>
    <x v="1153"/>
    <n v="0.22641509433962265"/>
    <n v="15.547169811320755"/>
  </r>
  <r>
    <x v="8"/>
    <x v="100"/>
    <x v="1"/>
    <n v="15"/>
    <n v="37"/>
    <n v="2"/>
    <n v="44"/>
    <n v="8"/>
    <n v="180"/>
    <n v="13.25"/>
    <x v="1234"/>
    <x v="398"/>
    <n v="1.1320754716981132"/>
    <n v="2.7924528301886791"/>
    <x v="730"/>
    <x v="1154"/>
    <n v="0.60377358490566035"/>
    <n v="13.584905660377359"/>
  </r>
  <r>
    <x v="8"/>
    <x v="100"/>
    <x v="2"/>
    <n v="14"/>
    <n v="38"/>
    <n v="4"/>
    <n v="35"/>
    <n v="4"/>
    <n v="174"/>
    <n v="13.25"/>
    <x v="1235"/>
    <x v="207"/>
    <n v="1.0566037735849056"/>
    <n v="2.8679245283018866"/>
    <x v="731"/>
    <x v="1155"/>
    <n v="0.30188679245283018"/>
    <n v="13.132075471698114"/>
  </r>
  <r>
    <x v="8"/>
    <x v="100"/>
    <x v="3"/>
    <n v="17"/>
    <n v="41"/>
    <n v="3"/>
    <n v="47"/>
    <n v="4"/>
    <n v="265"/>
    <n v="13.25"/>
    <x v="1236"/>
    <x v="723"/>
    <n v="1.2830188679245282"/>
    <n v="3.0943396226415096"/>
    <x v="732"/>
    <x v="1156"/>
    <n v="0.30188679245283018"/>
    <n v="20"/>
  </r>
  <r>
    <x v="8"/>
    <x v="100"/>
    <x v="4"/>
    <n v="18"/>
    <n v="48"/>
    <n v="4"/>
    <n v="39"/>
    <n v="1"/>
    <n v="278"/>
    <n v="13.25"/>
    <x v="1237"/>
    <x v="724"/>
    <n v="1.3584905660377358"/>
    <n v="3.6226415094339623"/>
    <x v="731"/>
    <x v="1157"/>
    <n v="7.5471698113207544E-2"/>
    <n v="20.981132075471699"/>
  </r>
  <r>
    <x v="8"/>
    <x v="100"/>
    <x v="5"/>
    <n v="21"/>
    <n v="33"/>
    <n v="1"/>
    <n v="34"/>
    <n v="5"/>
    <n v="300"/>
    <n v="13.25"/>
    <x v="1238"/>
    <x v="457"/>
    <n v="1.5849056603773586"/>
    <n v="2.4905660377358489"/>
    <x v="733"/>
    <x v="1158"/>
    <n v="0.37735849056603776"/>
    <n v="22.641509433962263"/>
  </r>
  <r>
    <x v="8"/>
    <x v="100"/>
    <x v="6"/>
    <n v="25"/>
    <n v="51"/>
    <n v="4"/>
    <n v="26"/>
    <n v="1"/>
    <n v="234"/>
    <n v="13.25"/>
    <x v="1239"/>
    <x v="611"/>
    <n v="1.8867924528301887"/>
    <n v="3.8490566037735849"/>
    <x v="731"/>
    <x v="1159"/>
    <n v="7.5471698113207544E-2"/>
    <n v="17.660377358490567"/>
  </r>
  <r>
    <x v="8"/>
    <x v="100"/>
    <x v="7"/>
    <n v="24"/>
    <n v="42"/>
    <n v="4"/>
    <n v="45"/>
    <n v="2"/>
    <n v="293"/>
    <n v="13.25"/>
    <x v="1240"/>
    <x v="477"/>
    <n v="1.8113207547169812"/>
    <n v="3.1698113207547172"/>
    <x v="731"/>
    <x v="1153"/>
    <n v="0.15094339622641509"/>
    <n v="22.113207547169811"/>
  </r>
  <r>
    <x v="8"/>
    <x v="100"/>
    <x v="8"/>
    <n v="28"/>
    <n v="52"/>
    <n v="5"/>
    <n v="32"/>
    <n v="3"/>
    <n v="279"/>
    <n v="13.25"/>
    <x v="1241"/>
    <x v="346"/>
    <n v="2.1132075471698113"/>
    <n v="3.9245283018867925"/>
    <x v="734"/>
    <x v="1160"/>
    <n v="0.22641509433962265"/>
    <n v="21.056603773584907"/>
  </r>
  <r>
    <x v="8"/>
    <x v="100"/>
    <x v="9"/>
    <n v="24"/>
    <n v="60"/>
    <n v="1"/>
    <n v="22"/>
    <n v="5"/>
    <n v="253"/>
    <n v="13.25"/>
    <x v="1242"/>
    <x v="725"/>
    <n v="1.8113207547169812"/>
    <n v="4.5283018867924527"/>
    <x v="733"/>
    <x v="1161"/>
    <n v="0.37735849056603776"/>
    <n v="19.09433962264151"/>
  </r>
  <r>
    <x v="8"/>
    <x v="100"/>
    <x v="10"/>
    <n v="23"/>
    <n v="69"/>
    <n v="2"/>
    <n v="21"/>
    <n v="6"/>
    <n v="279"/>
    <n v="15.09"/>
    <x v="1243"/>
    <x v="726"/>
    <n v="1.5241882041086812"/>
    <n v="4.5725646123260439"/>
    <x v="735"/>
    <x v="1162"/>
    <n v="0.39761431411530818"/>
    <n v="18.48906560636183"/>
  </r>
  <r>
    <x v="8"/>
    <x v="100"/>
    <x v="11"/>
    <n v="20"/>
    <n v="58"/>
    <n v="3"/>
    <n v="26"/>
    <n v="3"/>
    <n v="292"/>
    <n v="15.09"/>
    <x v="1244"/>
    <x v="693"/>
    <n v="1.3253810470510272"/>
    <n v="3.843605036447979"/>
    <x v="736"/>
    <x v="1163"/>
    <n v="0.19880715705765409"/>
    <n v="19.350563286944997"/>
  </r>
  <r>
    <x v="8"/>
    <x v="100"/>
    <x v="12"/>
    <n v="30"/>
    <n v="74"/>
    <n v="1"/>
    <n v="41"/>
    <n v="2"/>
    <n v="404"/>
    <n v="15.09"/>
    <x v="1245"/>
    <x v="727"/>
    <n v="1.9880715705765408"/>
    <n v="4.903909874088801"/>
    <x v="737"/>
    <x v="1164"/>
    <n v="0.13253810470510272"/>
    <n v="26.772697150430748"/>
  </r>
  <r>
    <x v="8"/>
    <x v="101"/>
    <x v="0"/>
    <n v="11"/>
    <n v="24"/>
    <n v="2"/>
    <n v="45"/>
    <n v="3"/>
    <n v="75"/>
    <n v="15.15"/>
    <x v="1246"/>
    <x v="680"/>
    <n v="0.72607260726072609"/>
    <n v="1.584158415841584"/>
    <x v="738"/>
    <x v="1165"/>
    <n v="0.198019801980198"/>
    <n v="4.9504950495049505"/>
  </r>
  <r>
    <x v="8"/>
    <x v="101"/>
    <x v="1"/>
    <n v="13"/>
    <n v="29"/>
    <n v="4"/>
    <n v="40"/>
    <n v="2"/>
    <n v="83"/>
    <n v="15.15"/>
    <x v="1247"/>
    <x v="452"/>
    <n v="0.85808580858085803"/>
    <n v="1.914191419141914"/>
    <x v="739"/>
    <x v="1166"/>
    <n v="0.132013201320132"/>
    <n v="5.4785478547854787"/>
  </r>
  <r>
    <x v="8"/>
    <x v="101"/>
    <x v="2"/>
    <n v="16"/>
    <n v="25"/>
    <n v="6"/>
    <n v="42"/>
    <n v="2"/>
    <n v="53"/>
    <n v="15.15"/>
    <x v="1248"/>
    <x v="320"/>
    <n v="1.056105610561056"/>
    <n v="1.6501650165016502"/>
    <x v="740"/>
    <x v="1167"/>
    <n v="0.132013201320132"/>
    <n v="3.4983498349834981"/>
  </r>
  <r>
    <x v="8"/>
    <x v="101"/>
    <x v="3"/>
    <n v="13"/>
    <n v="23"/>
    <n v="0"/>
    <n v="35"/>
    <n v="0"/>
    <n v="63"/>
    <n v="15.15"/>
    <x v="1249"/>
    <x v="414"/>
    <n v="0.85808580858085803"/>
    <n v="1.5181518151815181"/>
    <x v="196"/>
    <x v="1168"/>
    <n v="0"/>
    <n v="4.1584158415841586"/>
  </r>
  <r>
    <x v="8"/>
    <x v="101"/>
    <x v="4"/>
    <n v="13"/>
    <n v="31"/>
    <n v="0"/>
    <n v="36"/>
    <n v="1"/>
    <n v="90"/>
    <n v="15.15"/>
    <x v="1247"/>
    <x v="452"/>
    <n v="0.85808580858085803"/>
    <n v="2.0462046204620461"/>
    <x v="196"/>
    <x v="1169"/>
    <n v="6.6006600660066E-2"/>
    <n v="5.9405940594059405"/>
  </r>
  <r>
    <x v="8"/>
    <x v="101"/>
    <x v="5"/>
    <n v="17"/>
    <n v="20"/>
    <n v="1"/>
    <n v="34"/>
    <n v="2"/>
    <n v="81"/>
    <n v="15.15"/>
    <x v="1250"/>
    <x v="534"/>
    <n v="1.1221122112211221"/>
    <n v="1.3201320132013201"/>
    <x v="741"/>
    <x v="1170"/>
    <n v="0.132013201320132"/>
    <n v="5.3465346534653468"/>
  </r>
  <r>
    <x v="8"/>
    <x v="101"/>
    <x v="6"/>
    <n v="17"/>
    <n v="28"/>
    <n v="0"/>
    <n v="48"/>
    <n v="5"/>
    <n v="119"/>
    <n v="15.15"/>
    <x v="1251"/>
    <x v="206"/>
    <n v="1.1221122112211221"/>
    <n v="1.8481848184818481"/>
    <x v="196"/>
    <x v="1171"/>
    <n v="0.33003300330033003"/>
    <n v="7.8547854785478544"/>
  </r>
  <r>
    <x v="8"/>
    <x v="101"/>
    <x v="7"/>
    <n v="21"/>
    <n v="38"/>
    <n v="0"/>
    <n v="50"/>
    <n v="1"/>
    <n v="133"/>
    <n v="15.15"/>
    <x v="1252"/>
    <x v="376"/>
    <n v="1.386138613861386"/>
    <n v="2.5082508250825084"/>
    <x v="196"/>
    <x v="1172"/>
    <n v="6.6006600660066E-2"/>
    <n v="8.778877887788779"/>
  </r>
  <r>
    <x v="8"/>
    <x v="101"/>
    <x v="8"/>
    <n v="18"/>
    <n v="54"/>
    <n v="0"/>
    <n v="39"/>
    <n v="3"/>
    <n v="120"/>
    <n v="15.15"/>
    <x v="1253"/>
    <x v="489"/>
    <n v="1.1881188118811881"/>
    <n v="3.5643564356435644"/>
    <x v="196"/>
    <x v="1173"/>
    <n v="0.198019801980198"/>
    <n v="7.9207920792079207"/>
  </r>
  <r>
    <x v="8"/>
    <x v="101"/>
    <x v="9"/>
    <n v="29"/>
    <n v="27"/>
    <n v="0"/>
    <n v="36"/>
    <n v="2"/>
    <n v="113"/>
    <n v="15.15"/>
    <x v="1254"/>
    <x v="493"/>
    <n v="1.914191419141914"/>
    <n v="1.7821782178217822"/>
    <x v="196"/>
    <x v="1169"/>
    <n v="0.132013201320132"/>
    <n v="7.4587458745874589"/>
  </r>
  <r>
    <x v="8"/>
    <x v="101"/>
    <x v="10"/>
    <n v="19"/>
    <n v="41"/>
    <n v="0"/>
    <n v="28"/>
    <n v="4"/>
    <n v="129"/>
    <n v="17.559999999999999"/>
    <x v="1255"/>
    <x v="535"/>
    <n v="1.0820045558086562"/>
    <n v="2.334851936218679"/>
    <x v="196"/>
    <x v="1174"/>
    <n v="0.22779043280182235"/>
    <n v="7.3462414578587705"/>
  </r>
  <r>
    <x v="8"/>
    <x v="101"/>
    <x v="11"/>
    <n v="19"/>
    <n v="46"/>
    <n v="0"/>
    <n v="51"/>
    <n v="5"/>
    <n v="124"/>
    <n v="17.559999999999999"/>
    <x v="1256"/>
    <x v="728"/>
    <n v="1.0820045558086562"/>
    <n v="2.619589977220957"/>
    <x v="196"/>
    <x v="1175"/>
    <n v="0.2847380410022779"/>
    <n v="7.0615034168564925"/>
  </r>
  <r>
    <x v="8"/>
    <x v="101"/>
    <x v="12"/>
    <n v="18"/>
    <n v="66"/>
    <n v="0"/>
    <n v="51"/>
    <n v="7"/>
    <n v="133"/>
    <n v="17.559999999999999"/>
    <x v="1257"/>
    <x v="362"/>
    <n v="1.0250569476082005"/>
    <n v="3.7585421412300688"/>
    <x v="196"/>
    <x v="1175"/>
    <n v="0.39863325740318911"/>
    <n v="7.574031890660593"/>
  </r>
  <r>
    <x v="8"/>
    <x v="102"/>
    <x v="0"/>
    <n v="3"/>
    <n v="32"/>
    <n v="0"/>
    <n v="11"/>
    <n v="10"/>
    <n v="90"/>
    <n v="18.059999999999999"/>
    <x v="1258"/>
    <x v="533"/>
    <n v="0.16611295681063123"/>
    <n v="1.7718715393133999"/>
    <x v="196"/>
    <x v="1176"/>
    <n v="0.55370985603543743"/>
    <n v="4.9833887043189371"/>
  </r>
  <r>
    <x v="8"/>
    <x v="102"/>
    <x v="1"/>
    <n v="5"/>
    <n v="28"/>
    <n v="0"/>
    <n v="9"/>
    <n v="7"/>
    <n v="80"/>
    <n v="18.059999999999999"/>
    <x v="1259"/>
    <x v="551"/>
    <n v="0.27685492801771872"/>
    <n v="1.5503875968992249"/>
    <x v="196"/>
    <x v="1177"/>
    <n v="0.38759689922480622"/>
    <n v="4.4296788482834994"/>
  </r>
  <r>
    <x v="8"/>
    <x v="102"/>
    <x v="2"/>
    <n v="8"/>
    <n v="31"/>
    <n v="0"/>
    <n v="17"/>
    <n v="5"/>
    <n v="136"/>
    <n v="18.059999999999999"/>
    <x v="1260"/>
    <x v="341"/>
    <n v="0.44296788482834998"/>
    <n v="1.7165005537098561"/>
    <x v="196"/>
    <x v="1178"/>
    <n v="0.27685492801771872"/>
    <n v="7.5304540420819492"/>
  </r>
  <r>
    <x v="8"/>
    <x v="102"/>
    <x v="3"/>
    <n v="6"/>
    <n v="34"/>
    <n v="0"/>
    <n v="10"/>
    <n v="8"/>
    <n v="140"/>
    <n v="18.059999999999999"/>
    <x v="1261"/>
    <x v="462"/>
    <n v="0.33222591362126247"/>
    <n v="1.8826135105204873"/>
    <x v="196"/>
    <x v="1179"/>
    <n v="0.44296788482834998"/>
    <n v="7.7519379844961245"/>
  </r>
  <r>
    <x v="8"/>
    <x v="102"/>
    <x v="4"/>
    <n v="5"/>
    <n v="26"/>
    <n v="0"/>
    <n v="13"/>
    <n v="2"/>
    <n v="136"/>
    <n v="18.059999999999999"/>
    <x v="1262"/>
    <x v="618"/>
    <n v="0.27685492801771872"/>
    <n v="1.4396456256921375"/>
    <x v="196"/>
    <x v="1180"/>
    <n v="0.11074197120708749"/>
    <n v="7.5304540420819492"/>
  </r>
  <r>
    <x v="8"/>
    <x v="102"/>
    <x v="5"/>
    <n v="6"/>
    <n v="42"/>
    <n v="0"/>
    <n v="17"/>
    <n v="2"/>
    <n v="181"/>
    <n v="18.059999999999999"/>
    <x v="1263"/>
    <x v="685"/>
    <n v="0.33222591362126247"/>
    <n v="2.3255813953488373"/>
    <x v="196"/>
    <x v="1178"/>
    <n v="0.11074197120708749"/>
    <n v="10.022148394241418"/>
  </r>
  <r>
    <x v="8"/>
    <x v="102"/>
    <x v="6"/>
    <n v="8"/>
    <n v="37"/>
    <n v="0"/>
    <n v="11"/>
    <n v="8"/>
    <n v="268"/>
    <n v="18.059999999999999"/>
    <x v="1264"/>
    <x v="729"/>
    <n v="0.44296788482834998"/>
    <n v="2.0487264673311185"/>
    <x v="196"/>
    <x v="1176"/>
    <n v="0.44296788482834998"/>
    <n v="14.839424141749724"/>
  </r>
  <r>
    <x v="8"/>
    <x v="102"/>
    <x v="7"/>
    <n v="7"/>
    <n v="30"/>
    <n v="0"/>
    <n v="16"/>
    <n v="3"/>
    <n v="268"/>
    <n v="18.059999999999999"/>
    <x v="1265"/>
    <x v="730"/>
    <n v="0.38759689922480622"/>
    <n v="1.6611295681063125"/>
    <x v="196"/>
    <x v="1181"/>
    <n v="0.16611295681063123"/>
    <n v="14.839424141749724"/>
  </r>
  <r>
    <x v="8"/>
    <x v="102"/>
    <x v="8"/>
    <n v="6"/>
    <n v="28"/>
    <n v="0"/>
    <n v="17"/>
    <n v="0"/>
    <n v="178"/>
    <n v="18.059999999999999"/>
    <x v="1266"/>
    <x v="713"/>
    <n v="0.33222591362126247"/>
    <n v="1.5503875968992249"/>
    <x v="196"/>
    <x v="1178"/>
    <n v="0"/>
    <n v="9.856035437430787"/>
  </r>
  <r>
    <x v="8"/>
    <x v="102"/>
    <x v="9"/>
    <n v="7"/>
    <n v="30"/>
    <n v="0"/>
    <n v="18"/>
    <n v="0"/>
    <n v="216"/>
    <n v="18.059999999999999"/>
    <x v="1267"/>
    <x v="396"/>
    <n v="0.38759689922480622"/>
    <n v="1.6611295681063125"/>
    <x v="196"/>
    <x v="1182"/>
    <n v="0"/>
    <n v="11.960132890365449"/>
  </r>
  <r>
    <x v="8"/>
    <x v="102"/>
    <x v="10"/>
    <n v="9"/>
    <n v="44"/>
    <n v="1"/>
    <n v="15"/>
    <n v="2"/>
    <n v="240"/>
    <n v="20.65"/>
    <x v="1268"/>
    <x v="436"/>
    <n v="0.43583535108958843"/>
    <n v="2.1307506053268765"/>
    <x v="742"/>
    <x v="1183"/>
    <n v="9.6852300242130762E-2"/>
    <n v="11.622276029055691"/>
  </r>
  <r>
    <x v="8"/>
    <x v="102"/>
    <x v="11"/>
    <n v="11"/>
    <n v="57"/>
    <n v="0"/>
    <n v="15"/>
    <n v="4"/>
    <n v="306"/>
    <n v="20.65"/>
    <x v="1269"/>
    <x v="710"/>
    <n v="0.53268765133171914"/>
    <n v="2.7602905569007268"/>
    <x v="196"/>
    <x v="1183"/>
    <n v="0.19370460048426152"/>
    <n v="14.818401937046007"/>
  </r>
  <r>
    <x v="8"/>
    <x v="102"/>
    <x v="12"/>
    <n v="19"/>
    <n v="68"/>
    <n v="0"/>
    <n v="107"/>
    <n v="7"/>
    <n v="417"/>
    <n v="20.65"/>
    <x v="1270"/>
    <x v="29"/>
    <n v="0.92009685230024219"/>
    <n v="3.2929782082324457"/>
    <x v="196"/>
    <x v="1184"/>
    <n v="0.33898305084745767"/>
    <n v="20.193704600484264"/>
  </r>
  <r>
    <x v="9"/>
    <x v="103"/>
    <x v="0"/>
    <n v="11"/>
    <n v="32"/>
    <n v="11"/>
    <n v="27"/>
    <n v="0"/>
    <n v="132"/>
    <n v="10.14"/>
    <x v="1271"/>
    <x v="604"/>
    <n v="1.0848126232741617"/>
    <n v="3.1558185404339247"/>
    <x v="743"/>
    <x v="1185"/>
    <n v="0"/>
    <n v="13.01775147928994"/>
  </r>
  <r>
    <x v="9"/>
    <x v="103"/>
    <x v="1"/>
    <n v="15"/>
    <n v="18"/>
    <n v="7"/>
    <n v="17"/>
    <n v="0"/>
    <n v="122"/>
    <n v="10.14"/>
    <x v="1272"/>
    <x v="488"/>
    <n v="1.4792899408284024"/>
    <n v="1.7751479289940828"/>
    <x v="744"/>
    <x v="1186"/>
    <n v="0"/>
    <n v="12.031558185404339"/>
  </r>
  <r>
    <x v="9"/>
    <x v="103"/>
    <x v="2"/>
    <n v="10"/>
    <n v="24"/>
    <n v="7"/>
    <n v="17"/>
    <n v="31"/>
    <n v="129"/>
    <n v="10.14"/>
    <x v="1273"/>
    <x v="714"/>
    <n v="0.98619329388560151"/>
    <n v="2.3668639053254434"/>
    <x v="744"/>
    <x v="1186"/>
    <n v="3.0571992110453645"/>
    <n v="12.721893491124259"/>
  </r>
  <r>
    <x v="9"/>
    <x v="103"/>
    <x v="3"/>
    <n v="10"/>
    <n v="22"/>
    <n v="11"/>
    <n v="25"/>
    <n v="27"/>
    <n v="227"/>
    <n v="10.14"/>
    <x v="1274"/>
    <x v="596"/>
    <n v="0.98619329388560151"/>
    <n v="2.1696252465483234"/>
    <x v="743"/>
    <x v="1187"/>
    <n v="2.6627218934911241"/>
    <n v="22.386587771203153"/>
  </r>
  <r>
    <x v="9"/>
    <x v="103"/>
    <x v="4"/>
    <n v="19"/>
    <n v="19"/>
    <n v="9"/>
    <n v="19"/>
    <n v="16"/>
    <n v="130"/>
    <n v="10.14"/>
    <x v="1275"/>
    <x v="578"/>
    <n v="1.8737672583826428"/>
    <n v="1.8737672583826428"/>
    <x v="745"/>
    <x v="1188"/>
    <n v="1.5779092702169624"/>
    <n v="12.820512820512819"/>
  </r>
  <r>
    <x v="9"/>
    <x v="103"/>
    <x v="5"/>
    <n v="19"/>
    <n v="16"/>
    <n v="9"/>
    <n v="26"/>
    <n v="27"/>
    <n v="174"/>
    <n v="10.14"/>
    <x v="1276"/>
    <x v="396"/>
    <n v="1.8737672583826428"/>
    <n v="1.5779092702169624"/>
    <x v="745"/>
    <x v="1189"/>
    <n v="2.6627218934911241"/>
    <n v="17.159763313609467"/>
  </r>
  <r>
    <x v="9"/>
    <x v="103"/>
    <x v="6"/>
    <n v="23"/>
    <n v="10"/>
    <n v="16"/>
    <n v="11"/>
    <n v="15"/>
    <n v="154"/>
    <n v="10.14"/>
    <x v="1277"/>
    <x v="713"/>
    <n v="2.2682445759368837"/>
    <n v="0.98619329388560151"/>
    <x v="746"/>
    <x v="1190"/>
    <n v="1.4792899408284024"/>
    <n v="15.187376725838263"/>
  </r>
  <r>
    <x v="9"/>
    <x v="103"/>
    <x v="7"/>
    <n v="35"/>
    <n v="49"/>
    <n v="11"/>
    <n v="27"/>
    <n v="21"/>
    <n v="172"/>
    <n v="10.14"/>
    <x v="1278"/>
    <x v="704"/>
    <n v="3.4516765285996054"/>
    <n v="4.8323471400394471"/>
    <x v="743"/>
    <x v="1185"/>
    <n v="2.0710059171597632"/>
    <n v="16.962524654832347"/>
  </r>
  <r>
    <x v="9"/>
    <x v="103"/>
    <x v="8"/>
    <n v="28"/>
    <n v="16"/>
    <n v="14"/>
    <n v="18"/>
    <n v="17"/>
    <n v="155"/>
    <n v="10.14"/>
    <x v="1279"/>
    <x v="685"/>
    <n v="2.7613412228796843"/>
    <n v="1.5779092702169624"/>
    <x v="747"/>
    <x v="1122"/>
    <n v="1.6765285996055226"/>
    <n v="15.285996055226823"/>
  </r>
  <r>
    <x v="9"/>
    <x v="103"/>
    <x v="9"/>
    <n v="30"/>
    <n v="23"/>
    <n v="9"/>
    <n v="20"/>
    <n v="14"/>
    <n v="220"/>
    <n v="10.14"/>
    <x v="1280"/>
    <x v="711"/>
    <n v="2.9585798816568047"/>
    <n v="2.2682445759368837"/>
    <x v="745"/>
    <x v="1191"/>
    <n v="1.3806706114398422"/>
    <n v="21.696252465483234"/>
  </r>
  <r>
    <x v="9"/>
    <x v="103"/>
    <x v="10"/>
    <n v="37"/>
    <n v="23"/>
    <n v="5"/>
    <n v="28"/>
    <n v="20"/>
    <n v="191"/>
    <n v="11.28"/>
    <x v="1281"/>
    <x v="419"/>
    <n v="3.2801418439716312"/>
    <n v="2.0390070921985819"/>
    <x v="748"/>
    <x v="1192"/>
    <n v="1.773049645390071"/>
    <n v="16.932624113475178"/>
  </r>
  <r>
    <x v="9"/>
    <x v="103"/>
    <x v="11"/>
    <n v="32"/>
    <n v="58"/>
    <n v="12"/>
    <n v="35"/>
    <n v="18"/>
    <n v="232"/>
    <n v="11.28"/>
    <x v="1282"/>
    <x v="447"/>
    <n v="2.8368794326241136"/>
    <n v="5.1418439716312063"/>
    <x v="749"/>
    <x v="1193"/>
    <n v="1.595744680851064"/>
    <n v="20.567375886524825"/>
  </r>
  <r>
    <x v="9"/>
    <x v="103"/>
    <x v="12"/>
    <n v="41"/>
    <n v="150"/>
    <n v="4"/>
    <n v="80"/>
    <n v="18"/>
    <n v="249"/>
    <n v="11.28"/>
    <x v="1283"/>
    <x v="641"/>
    <n v="3.6347517730496457"/>
    <n v="13.297872340425533"/>
    <x v="190"/>
    <x v="1194"/>
    <n v="1.595744680851064"/>
    <n v="22.074468085106385"/>
  </r>
  <r>
    <x v="9"/>
    <x v="104"/>
    <x v="0"/>
    <n v="10"/>
    <n v="7"/>
    <n v="33"/>
    <n v="17"/>
    <n v="0"/>
    <n v="43"/>
    <n v="14.25"/>
    <x v="1284"/>
    <x v="508"/>
    <n v="0.70175438596491224"/>
    <n v="0.49122807017543857"/>
    <x v="750"/>
    <x v="1195"/>
    <n v="0"/>
    <n v="3.0175438596491229"/>
  </r>
  <r>
    <x v="9"/>
    <x v="104"/>
    <x v="1"/>
    <n v="17"/>
    <n v="13"/>
    <n v="35"/>
    <n v="29"/>
    <n v="0"/>
    <n v="54"/>
    <n v="14.25"/>
    <x v="1285"/>
    <x v="541"/>
    <n v="1.1929824561403508"/>
    <n v="0.91228070175438591"/>
    <x v="751"/>
    <x v="1196"/>
    <n v="0"/>
    <n v="3.7894736842105261"/>
  </r>
  <r>
    <x v="9"/>
    <x v="104"/>
    <x v="2"/>
    <n v="15"/>
    <n v="7"/>
    <n v="28"/>
    <n v="17"/>
    <n v="0"/>
    <n v="69"/>
    <n v="14.25"/>
    <x v="1286"/>
    <x v="731"/>
    <n v="1.0526315789473684"/>
    <n v="0.49122807017543857"/>
    <x v="752"/>
    <x v="1195"/>
    <n v="0"/>
    <n v="4.8421052631578947"/>
  </r>
  <r>
    <x v="9"/>
    <x v="104"/>
    <x v="3"/>
    <n v="28"/>
    <n v="12"/>
    <n v="28"/>
    <n v="19"/>
    <n v="0"/>
    <n v="68"/>
    <n v="14.25"/>
    <x v="1287"/>
    <x v="534"/>
    <n v="1.9649122807017543"/>
    <n v="0.84210526315789469"/>
    <x v="752"/>
    <x v="1197"/>
    <n v="0"/>
    <n v="4.7719298245614032"/>
  </r>
  <r>
    <x v="9"/>
    <x v="104"/>
    <x v="4"/>
    <n v="18"/>
    <n v="22"/>
    <n v="19"/>
    <n v="20"/>
    <n v="16"/>
    <n v="87"/>
    <n v="14.25"/>
    <x v="1288"/>
    <x v="618"/>
    <n v="1.263157894736842"/>
    <n v="1.5438596491228069"/>
    <x v="753"/>
    <x v="1198"/>
    <n v="1.1228070175438596"/>
    <n v="6.1052631578947372"/>
  </r>
  <r>
    <x v="9"/>
    <x v="104"/>
    <x v="5"/>
    <n v="35"/>
    <n v="26"/>
    <n v="19"/>
    <n v="38"/>
    <n v="8"/>
    <n v="100"/>
    <n v="14.25"/>
    <x v="1289"/>
    <x v="732"/>
    <n v="2.4561403508771931"/>
    <n v="1.8245614035087718"/>
    <x v="753"/>
    <x v="1199"/>
    <n v="0.56140350877192979"/>
    <n v="7.0175438596491224"/>
  </r>
  <r>
    <x v="9"/>
    <x v="104"/>
    <x v="6"/>
    <n v="17"/>
    <n v="23"/>
    <n v="17"/>
    <n v="23"/>
    <n v="15"/>
    <n v="128"/>
    <n v="14.25"/>
    <x v="1290"/>
    <x v="733"/>
    <n v="1.1929824561403508"/>
    <n v="1.6140350877192982"/>
    <x v="754"/>
    <x v="1200"/>
    <n v="1.0526315789473684"/>
    <n v="8.9824561403508767"/>
  </r>
  <r>
    <x v="9"/>
    <x v="104"/>
    <x v="7"/>
    <n v="33"/>
    <n v="36"/>
    <n v="14"/>
    <n v="24"/>
    <n v="20"/>
    <n v="111"/>
    <n v="14.25"/>
    <x v="1291"/>
    <x v="525"/>
    <n v="2.3157894736842106"/>
    <n v="2.5263157894736841"/>
    <x v="755"/>
    <x v="1201"/>
    <n v="1.4035087719298245"/>
    <n v="7.7894736842105265"/>
  </r>
  <r>
    <x v="9"/>
    <x v="104"/>
    <x v="8"/>
    <n v="37"/>
    <n v="53"/>
    <n v="17"/>
    <n v="37"/>
    <n v="21"/>
    <n v="88"/>
    <n v="14.25"/>
    <x v="1292"/>
    <x v="686"/>
    <n v="2.5964912280701755"/>
    <n v="3.7192982456140351"/>
    <x v="754"/>
    <x v="1202"/>
    <n v="1.4736842105263157"/>
    <n v="6.1754385964912277"/>
  </r>
  <r>
    <x v="9"/>
    <x v="104"/>
    <x v="9"/>
    <n v="30"/>
    <n v="36"/>
    <n v="22"/>
    <n v="45"/>
    <n v="15"/>
    <n v="64"/>
    <n v="14.25"/>
    <x v="1293"/>
    <x v="578"/>
    <n v="2.1052631578947367"/>
    <n v="2.5263157894736841"/>
    <x v="756"/>
    <x v="1203"/>
    <n v="1.0526315789473684"/>
    <n v="4.4912280701754383"/>
  </r>
  <r>
    <x v="9"/>
    <x v="104"/>
    <x v="10"/>
    <n v="41"/>
    <n v="30"/>
    <n v="18"/>
    <n v="26"/>
    <n v="12"/>
    <n v="97"/>
    <n v="16.350000000000001"/>
    <x v="1294"/>
    <x v="397"/>
    <n v="2.5076452599388377"/>
    <n v="1.8348623853211008"/>
    <x v="757"/>
    <x v="1204"/>
    <n v="0.7339449541284403"/>
    <n v="5.9327217125382257"/>
  </r>
  <r>
    <x v="9"/>
    <x v="104"/>
    <x v="11"/>
    <n v="28"/>
    <n v="69"/>
    <n v="19"/>
    <n v="45"/>
    <n v="23"/>
    <n v="179"/>
    <n v="16.350000000000001"/>
    <x v="1295"/>
    <x v="364"/>
    <n v="1.712538226299694"/>
    <n v="4.2201834862385317"/>
    <x v="758"/>
    <x v="1205"/>
    <n v="1.4067278287461773"/>
    <n v="10.948012232415902"/>
  </r>
  <r>
    <x v="9"/>
    <x v="104"/>
    <x v="12"/>
    <n v="52"/>
    <n v="118"/>
    <n v="20"/>
    <n v="97"/>
    <n v="36"/>
    <n v="144"/>
    <n v="16.350000000000001"/>
    <x v="1296"/>
    <x v="625"/>
    <n v="3.1804281345565748"/>
    <n v="7.2171253822629966"/>
    <x v="759"/>
    <x v="1206"/>
    <n v="2.2018348623853208"/>
    <n v="8.8073394495412831"/>
  </r>
  <r>
    <x v="9"/>
    <x v="105"/>
    <x v="0"/>
    <n v="37"/>
    <n v="53"/>
    <n v="19"/>
    <n v="47"/>
    <n v="242"/>
    <n v="108"/>
    <n v="13.65"/>
    <x v="1297"/>
    <x v="734"/>
    <n v="2.7106227106227108"/>
    <n v="3.8827838827838828"/>
    <x v="760"/>
    <x v="1207"/>
    <n v="17.72893772893773"/>
    <n v="7.9120879120879115"/>
  </r>
  <r>
    <x v="9"/>
    <x v="105"/>
    <x v="1"/>
    <n v="37"/>
    <n v="39"/>
    <n v="19"/>
    <n v="56"/>
    <n v="1122"/>
    <n v="92"/>
    <n v="13.65"/>
    <x v="1298"/>
    <x v="735"/>
    <n v="2.7106227106227108"/>
    <n v="2.8571428571428572"/>
    <x v="760"/>
    <x v="1208"/>
    <n v="82.19780219780219"/>
    <n v="6.73992673992674"/>
  </r>
  <r>
    <x v="9"/>
    <x v="105"/>
    <x v="2"/>
    <n v="36"/>
    <n v="49"/>
    <n v="14"/>
    <n v="34"/>
    <n v="980"/>
    <n v="136"/>
    <n v="13.65"/>
    <x v="1299"/>
    <x v="736"/>
    <n v="2.6373626373626373"/>
    <n v="3.5897435897435899"/>
    <x v="761"/>
    <x v="1209"/>
    <n v="71.794871794871796"/>
    <n v="9.9633699633699635"/>
  </r>
  <r>
    <x v="9"/>
    <x v="105"/>
    <x v="3"/>
    <n v="42"/>
    <n v="49"/>
    <n v="28"/>
    <n v="45"/>
    <n v="585"/>
    <n v="157"/>
    <n v="13.65"/>
    <x v="1300"/>
    <x v="737"/>
    <n v="3.0769230769230766"/>
    <n v="3.5897435897435899"/>
    <x v="762"/>
    <x v="1210"/>
    <n v="42.857142857142854"/>
    <n v="11.501831501831502"/>
  </r>
  <r>
    <x v="9"/>
    <x v="105"/>
    <x v="4"/>
    <n v="39"/>
    <n v="67"/>
    <n v="18"/>
    <n v="42"/>
    <n v="253"/>
    <n v="188"/>
    <n v="13.65"/>
    <x v="1301"/>
    <x v="325"/>
    <n v="2.8571428571428572"/>
    <n v="4.9084249084249079"/>
    <x v="763"/>
    <x v="1211"/>
    <n v="18.534798534798533"/>
    <n v="13.772893772893772"/>
  </r>
  <r>
    <x v="9"/>
    <x v="105"/>
    <x v="5"/>
    <n v="40"/>
    <n v="66"/>
    <n v="14"/>
    <n v="35"/>
    <n v="144"/>
    <n v="146"/>
    <n v="13.65"/>
    <x v="1302"/>
    <x v="428"/>
    <n v="2.9304029304029302"/>
    <n v="4.8351648351648349"/>
    <x v="761"/>
    <x v="1189"/>
    <n v="10.549450549450549"/>
    <n v="10.695970695970695"/>
  </r>
  <r>
    <x v="9"/>
    <x v="105"/>
    <x v="6"/>
    <n v="37"/>
    <n v="117"/>
    <n v="19"/>
    <n v="23"/>
    <n v="0"/>
    <n v="167"/>
    <n v="13.65"/>
    <x v="1303"/>
    <x v="364"/>
    <n v="2.7106227106227108"/>
    <n v="8.5714285714285712"/>
    <x v="760"/>
    <x v="1212"/>
    <n v="0"/>
    <n v="12.234432234432234"/>
  </r>
  <r>
    <x v="9"/>
    <x v="105"/>
    <x v="7"/>
    <n v="46"/>
    <n v="94"/>
    <n v="21"/>
    <n v="23"/>
    <n v="97"/>
    <n v="173"/>
    <n v="13.65"/>
    <x v="1304"/>
    <x v="0"/>
    <n v="3.36996336996337"/>
    <n v="6.886446886446886"/>
    <x v="764"/>
    <x v="1212"/>
    <n v="7.1062271062271058"/>
    <n v="12.673992673992673"/>
  </r>
  <r>
    <x v="9"/>
    <x v="105"/>
    <x v="8"/>
    <n v="35"/>
    <n v="62"/>
    <n v="17"/>
    <n v="26"/>
    <n v="4"/>
    <n v="179"/>
    <n v="13.65"/>
    <x v="1305"/>
    <x v="738"/>
    <n v="2.5641025641025639"/>
    <n v="4.542124542124542"/>
    <x v="765"/>
    <x v="1213"/>
    <n v="0.29304029304029305"/>
    <n v="13.113553113553113"/>
  </r>
  <r>
    <x v="9"/>
    <x v="105"/>
    <x v="9"/>
    <n v="51"/>
    <n v="86"/>
    <n v="23"/>
    <n v="27"/>
    <n v="78"/>
    <n v="224"/>
    <n v="13.65"/>
    <x v="1306"/>
    <x v="214"/>
    <n v="3.7362637362637363"/>
    <n v="6.3003663003663002"/>
    <x v="766"/>
    <x v="1214"/>
    <n v="5.7142857142857144"/>
    <n v="16.410256410256409"/>
  </r>
  <r>
    <x v="9"/>
    <x v="105"/>
    <x v="10"/>
    <n v="54"/>
    <n v="82"/>
    <n v="10"/>
    <n v="31"/>
    <n v="59"/>
    <n v="218"/>
    <n v="18.100000000000001"/>
    <x v="1307"/>
    <x v="0"/>
    <n v="2.9834254143646408"/>
    <n v="4.5303867403314912"/>
    <x v="767"/>
    <x v="1215"/>
    <n v="3.2596685082872927"/>
    <n v="12.044198895027623"/>
  </r>
  <r>
    <x v="9"/>
    <x v="105"/>
    <x v="11"/>
    <n v="47"/>
    <n v="87"/>
    <n v="8"/>
    <n v="31"/>
    <n v="84"/>
    <n v="197"/>
    <n v="18.100000000000001"/>
    <x v="1307"/>
    <x v="0"/>
    <n v="2.596685082872928"/>
    <n v="4.8066298342541431"/>
    <x v="768"/>
    <x v="1215"/>
    <n v="4.6408839779005522"/>
    <n v="10.883977900552486"/>
  </r>
  <r>
    <x v="9"/>
    <x v="105"/>
    <x v="12"/>
    <n v="65"/>
    <n v="115"/>
    <n v="22"/>
    <n v="90"/>
    <n v="56"/>
    <n v="255"/>
    <n v="18.100000000000001"/>
    <x v="1308"/>
    <x v="739"/>
    <n v="3.5911602209944751"/>
    <n v="6.3535911602209936"/>
    <x v="769"/>
    <x v="1216"/>
    <n v="3.0939226519337013"/>
    <n v="14.088397790055248"/>
  </r>
  <r>
    <x v="9"/>
    <x v="106"/>
    <x v="0"/>
    <n v="17"/>
    <n v="13"/>
    <n v="17"/>
    <n v="17"/>
    <n v="0"/>
    <n v="93"/>
    <n v="8.06"/>
    <x v="1309"/>
    <x v="430"/>
    <n v="2.1091811414392057"/>
    <n v="1.6129032258064515"/>
    <x v="770"/>
    <x v="1217"/>
    <n v="0"/>
    <n v="11.538461538461538"/>
  </r>
  <r>
    <x v="9"/>
    <x v="106"/>
    <x v="1"/>
    <n v="7"/>
    <n v="15"/>
    <n v="9"/>
    <n v="22"/>
    <n v="5"/>
    <n v="54"/>
    <n v="8.06"/>
    <x v="1310"/>
    <x v="556"/>
    <n v="0.86848635235732008"/>
    <n v="1.8610421836228286"/>
    <x v="771"/>
    <x v="1218"/>
    <n v="0.6203473945409429"/>
    <n v="6.6997518610421833"/>
  </r>
  <r>
    <x v="9"/>
    <x v="106"/>
    <x v="2"/>
    <n v="7"/>
    <n v="7"/>
    <n v="3"/>
    <n v="11"/>
    <n v="4"/>
    <n v="47"/>
    <n v="8.06"/>
    <x v="1311"/>
    <x v="550"/>
    <n v="0.86848635235732008"/>
    <n v="0.86848635235732008"/>
    <x v="772"/>
    <x v="1219"/>
    <n v="0.49627791563275431"/>
    <n v="5.8312655086848633"/>
  </r>
  <r>
    <x v="9"/>
    <x v="106"/>
    <x v="3"/>
    <n v="9"/>
    <n v="9"/>
    <n v="6"/>
    <n v="17"/>
    <n v="3"/>
    <n v="38"/>
    <n v="8.06"/>
    <x v="1312"/>
    <x v="270"/>
    <n v="1.1166253101736971"/>
    <n v="1.1166253101736971"/>
    <x v="773"/>
    <x v="1217"/>
    <n v="0.37220843672456572"/>
    <n v="4.7146401985111659"/>
  </r>
  <r>
    <x v="9"/>
    <x v="106"/>
    <x v="4"/>
    <n v="9"/>
    <n v="15"/>
    <n v="5"/>
    <n v="17"/>
    <n v="8"/>
    <n v="66"/>
    <n v="8.06"/>
    <x v="1313"/>
    <x v="460"/>
    <n v="1.1166253101736971"/>
    <n v="1.8610421836228286"/>
    <x v="774"/>
    <x v="1217"/>
    <n v="0.99255583126550861"/>
    <n v="8.1885856079404462"/>
  </r>
  <r>
    <x v="9"/>
    <x v="106"/>
    <x v="5"/>
    <n v="18"/>
    <n v="5"/>
    <n v="6"/>
    <n v="17"/>
    <n v="7"/>
    <n v="83"/>
    <n v="8.06"/>
    <x v="1314"/>
    <x v="731"/>
    <n v="2.2332506203473943"/>
    <n v="0.6203473945409429"/>
    <x v="773"/>
    <x v="1217"/>
    <n v="0.86848635235732008"/>
    <n v="10.297766749379653"/>
  </r>
  <r>
    <x v="9"/>
    <x v="106"/>
    <x v="6"/>
    <n v="7"/>
    <n v="8"/>
    <n v="2"/>
    <n v="16"/>
    <n v="12"/>
    <n v="122"/>
    <n v="8.06"/>
    <x v="1315"/>
    <x v="522"/>
    <n v="0.86848635235732008"/>
    <n v="0.99255583126550861"/>
    <x v="775"/>
    <x v="1220"/>
    <n v="1.4888337468982629"/>
    <n v="15.136476426799007"/>
  </r>
  <r>
    <x v="9"/>
    <x v="106"/>
    <x v="7"/>
    <n v="12"/>
    <n v="21"/>
    <n v="4"/>
    <n v="16"/>
    <n v="13"/>
    <n v="143"/>
    <n v="8.06"/>
    <x v="1316"/>
    <x v="603"/>
    <n v="1.4888337468982629"/>
    <n v="2.6054590570719602"/>
    <x v="776"/>
    <x v="1220"/>
    <n v="1.6129032258064515"/>
    <n v="17.741935483870968"/>
  </r>
  <r>
    <x v="9"/>
    <x v="106"/>
    <x v="8"/>
    <n v="9"/>
    <n v="34"/>
    <n v="12"/>
    <n v="10"/>
    <n v="7"/>
    <n v="80"/>
    <n v="8.06"/>
    <x v="1317"/>
    <x v="433"/>
    <n v="1.1166253101736971"/>
    <n v="4.2183622828784113"/>
    <x v="777"/>
    <x v="1221"/>
    <n v="0.86848635235732008"/>
    <n v="9.9255583126550864"/>
  </r>
  <r>
    <x v="9"/>
    <x v="106"/>
    <x v="9"/>
    <n v="21"/>
    <n v="31"/>
    <n v="5"/>
    <n v="13"/>
    <n v="9"/>
    <n v="79"/>
    <n v="8.06"/>
    <x v="1318"/>
    <x v="590"/>
    <n v="2.6054590570719602"/>
    <n v="3.8461538461538458"/>
    <x v="774"/>
    <x v="1222"/>
    <n v="1.1166253101736971"/>
    <n v="9.8014888337468982"/>
  </r>
  <r>
    <x v="9"/>
    <x v="106"/>
    <x v="10"/>
    <n v="15"/>
    <n v="18"/>
    <n v="7"/>
    <n v="6"/>
    <n v="8"/>
    <n v="86"/>
    <n v="9.42"/>
    <x v="1319"/>
    <x v="532"/>
    <n v="1.5923566878980893"/>
    <n v="1.910828025477707"/>
    <x v="778"/>
    <x v="1223"/>
    <n v="0.84925690021231426"/>
    <n v="9.1295116772823786"/>
  </r>
  <r>
    <x v="9"/>
    <x v="106"/>
    <x v="11"/>
    <n v="15"/>
    <n v="33"/>
    <n v="4"/>
    <n v="7"/>
    <n v="7"/>
    <n v="125"/>
    <n v="9.42"/>
    <x v="1320"/>
    <x v="344"/>
    <n v="1.5923566878980893"/>
    <n v="3.5031847133757963"/>
    <x v="779"/>
    <x v="1224"/>
    <n v="0.743099787685775"/>
    <n v="13.26963906581741"/>
  </r>
  <r>
    <x v="9"/>
    <x v="106"/>
    <x v="12"/>
    <n v="30"/>
    <n v="41"/>
    <n v="2"/>
    <n v="46"/>
    <n v="25"/>
    <n v="193"/>
    <n v="9.42"/>
    <x v="1321"/>
    <x v="363"/>
    <n v="3.1847133757961785"/>
    <n v="4.3524416135881108"/>
    <x v="780"/>
    <x v="1225"/>
    <n v="2.6539278131634818"/>
    <n v="20.488322717622079"/>
  </r>
  <r>
    <x v="9"/>
    <x v="107"/>
    <x v="0"/>
    <n v="32"/>
    <n v="32"/>
    <n v="17"/>
    <n v="21"/>
    <n v="21"/>
    <n v="136"/>
    <n v="8.17"/>
    <x v="1322"/>
    <x v="356"/>
    <n v="3.9167686658506731"/>
    <n v="3.9167686658506731"/>
    <x v="781"/>
    <x v="1226"/>
    <n v="2.5703794369645041"/>
    <n v="16.646266829865361"/>
  </r>
  <r>
    <x v="9"/>
    <x v="107"/>
    <x v="1"/>
    <n v="27"/>
    <n v="36"/>
    <n v="11"/>
    <n v="35"/>
    <n v="57"/>
    <n v="128"/>
    <n v="8.17"/>
    <x v="1323"/>
    <x v="381"/>
    <n v="3.3047735618115057"/>
    <n v="4.406364749082007"/>
    <x v="782"/>
    <x v="1227"/>
    <n v="6.9767441860465116"/>
    <n v="15.667074663402692"/>
  </r>
  <r>
    <x v="9"/>
    <x v="107"/>
    <x v="2"/>
    <n v="32"/>
    <n v="37"/>
    <n v="13"/>
    <n v="17"/>
    <n v="26"/>
    <n v="101"/>
    <n v="8.17"/>
    <x v="1324"/>
    <x v="732"/>
    <n v="3.9167686658506731"/>
    <n v="4.5287637698898413"/>
    <x v="783"/>
    <x v="1228"/>
    <n v="3.1823745410036719"/>
    <n v="12.362301101591187"/>
  </r>
  <r>
    <x v="9"/>
    <x v="107"/>
    <x v="3"/>
    <n v="36"/>
    <n v="34"/>
    <n v="21"/>
    <n v="21"/>
    <n v="18"/>
    <n v="115"/>
    <n v="8.17"/>
    <x v="1325"/>
    <x v="728"/>
    <n v="4.406364749082007"/>
    <n v="4.1615667074663403"/>
    <x v="784"/>
    <x v="1226"/>
    <n v="2.2031823745410035"/>
    <n v="14.075887392900857"/>
  </r>
  <r>
    <x v="9"/>
    <x v="107"/>
    <x v="4"/>
    <n v="17"/>
    <n v="22"/>
    <n v="10"/>
    <n v="20"/>
    <n v="31"/>
    <n v="71"/>
    <n v="8.17"/>
    <x v="1326"/>
    <x v="452"/>
    <n v="2.0807833537331701"/>
    <n v="2.6927784577723379"/>
    <x v="785"/>
    <x v="1229"/>
    <n v="3.7943696450428397"/>
    <n v="8.6903304773561807"/>
  </r>
  <r>
    <x v="9"/>
    <x v="107"/>
    <x v="5"/>
    <n v="30"/>
    <n v="51"/>
    <n v="20"/>
    <n v="32"/>
    <n v="56"/>
    <n v="89"/>
    <n v="8.17"/>
    <x v="1327"/>
    <x v="358"/>
    <n v="3.6719706242350063"/>
    <n v="6.2423500611995104"/>
    <x v="786"/>
    <x v="1230"/>
    <n v="6.8543451652386782"/>
    <n v="10.893512851897185"/>
  </r>
  <r>
    <x v="9"/>
    <x v="107"/>
    <x v="6"/>
    <n v="40"/>
    <n v="75"/>
    <n v="17"/>
    <n v="36"/>
    <n v="43"/>
    <n v="122"/>
    <n v="8.17"/>
    <x v="1328"/>
    <x v="501"/>
    <n v="4.8959608323133414"/>
    <n v="9.179926560587516"/>
    <x v="781"/>
    <x v="1231"/>
    <n v="5.2631578947368425"/>
    <n v="14.932680538555692"/>
  </r>
  <r>
    <x v="9"/>
    <x v="107"/>
    <x v="7"/>
    <n v="35"/>
    <n v="66"/>
    <n v="19"/>
    <n v="27"/>
    <n v="32"/>
    <n v="123"/>
    <n v="8.17"/>
    <x v="1329"/>
    <x v="218"/>
    <n v="4.2839657282741737"/>
    <n v="8.0783353733170138"/>
    <x v="787"/>
    <x v="1232"/>
    <n v="3.9167686658506731"/>
    <n v="15.055079559363525"/>
  </r>
  <r>
    <x v="9"/>
    <x v="107"/>
    <x v="8"/>
    <n v="29"/>
    <n v="42"/>
    <n v="24"/>
    <n v="21"/>
    <n v="40"/>
    <n v="128"/>
    <n v="8.17"/>
    <x v="1330"/>
    <x v="740"/>
    <n v="3.5495716034271725"/>
    <n v="5.1407588739290082"/>
    <x v="788"/>
    <x v="1226"/>
    <n v="4.8959608323133414"/>
    <n v="15.667074663402692"/>
  </r>
  <r>
    <x v="9"/>
    <x v="107"/>
    <x v="9"/>
    <n v="45"/>
    <n v="42"/>
    <n v="22"/>
    <n v="30"/>
    <n v="38"/>
    <n v="86"/>
    <n v="8.17"/>
    <x v="1331"/>
    <x v="708"/>
    <n v="5.5079559363525092"/>
    <n v="5.1407588739290082"/>
    <x v="789"/>
    <x v="1233"/>
    <n v="4.6511627906976747"/>
    <n v="10.526315789473685"/>
  </r>
  <r>
    <x v="9"/>
    <x v="107"/>
    <x v="10"/>
    <n v="40"/>
    <n v="37"/>
    <n v="25"/>
    <n v="27"/>
    <n v="29"/>
    <n v="107"/>
    <n v="15.14"/>
    <x v="1332"/>
    <x v="432"/>
    <n v="2.6420079260237781"/>
    <n v="2.4438573315719947"/>
    <x v="790"/>
    <x v="1234"/>
    <n v="1.915455746367239"/>
    <n v="7.0673712021136064"/>
  </r>
  <r>
    <x v="9"/>
    <x v="107"/>
    <x v="11"/>
    <n v="44"/>
    <n v="47"/>
    <n v="15"/>
    <n v="18"/>
    <n v="31"/>
    <n v="150"/>
    <n v="15.14"/>
    <x v="1333"/>
    <x v="467"/>
    <n v="2.9062087186261558"/>
    <n v="3.1043593130779392"/>
    <x v="791"/>
    <x v="1235"/>
    <n v="2.0475561426684279"/>
    <n v="9.9075297225891674"/>
  </r>
  <r>
    <x v="9"/>
    <x v="107"/>
    <x v="12"/>
    <n v="82"/>
    <n v="184"/>
    <n v="18"/>
    <n v="97"/>
    <n v="42"/>
    <n v="290"/>
    <n v="15.14"/>
    <x v="1334"/>
    <x v="7"/>
    <n v="5.4161162483487448"/>
    <n v="12.153236459709378"/>
    <x v="792"/>
    <x v="1236"/>
    <n v="2.7741083223249667"/>
    <n v="19.15455746367239"/>
  </r>
  <r>
    <x v="9"/>
    <x v="108"/>
    <x v="0"/>
    <n v="10"/>
    <n v="18"/>
    <n v="24"/>
    <n v="33"/>
    <n v="0"/>
    <n v="117"/>
    <n v="15.37"/>
    <x v="1335"/>
    <x v="591"/>
    <n v="0.65061808718282377"/>
    <n v="1.1711125569290828"/>
    <x v="793"/>
    <x v="1237"/>
    <n v="0"/>
    <n v="7.6122316200390374"/>
  </r>
  <r>
    <x v="9"/>
    <x v="108"/>
    <x v="1"/>
    <n v="15"/>
    <n v="21"/>
    <n v="28"/>
    <n v="31"/>
    <n v="4"/>
    <n v="96"/>
    <n v="15.37"/>
    <x v="1336"/>
    <x v="741"/>
    <n v="0.97592713077423554"/>
    <n v="1.3662979830839299"/>
    <x v="794"/>
    <x v="1238"/>
    <n v="0.26024723487312951"/>
    <n v="6.2459336369551073"/>
  </r>
  <r>
    <x v="9"/>
    <x v="108"/>
    <x v="2"/>
    <n v="16"/>
    <n v="18"/>
    <n v="17"/>
    <n v="35"/>
    <n v="10"/>
    <n v="80"/>
    <n v="15.37"/>
    <x v="1337"/>
    <x v="463"/>
    <n v="1.040988939492518"/>
    <n v="1.1711125569290828"/>
    <x v="795"/>
    <x v="1239"/>
    <n v="0.65061808718282377"/>
    <n v="5.2049446974625901"/>
  </r>
  <r>
    <x v="9"/>
    <x v="108"/>
    <x v="3"/>
    <n v="16"/>
    <n v="31"/>
    <n v="12"/>
    <n v="18"/>
    <n v="9"/>
    <n v="127"/>
    <n v="15.37"/>
    <x v="1338"/>
    <x v="604"/>
    <n v="1.040988939492518"/>
    <n v="2.0169160702667535"/>
    <x v="796"/>
    <x v="1240"/>
    <n v="0.58555627846454139"/>
    <n v="8.2628497072218607"/>
  </r>
  <r>
    <x v="9"/>
    <x v="108"/>
    <x v="4"/>
    <n v="25"/>
    <n v="9"/>
    <n v="19"/>
    <n v="31"/>
    <n v="6"/>
    <n v="139"/>
    <n v="15.37"/>
    <x v="1339"/>
    <x v="713"/>
    <n v="1.6265452179570592"/>
    <n v="0.58555627846454139"/>
    <x v="797"/>
    <x v="1238"/>
    <n v="0.39037085230969421"/>
    <n v="9.0435914118412501"/>
  </r>
  <r>
    <x v="9"/>
    <x v="108"/>
    <x v="5"/>
    <n v="23"/>
    <n v="26"/>
    <n v="17"/>
    <n v="19"/>
    <n v="0"/>
    <n v="158"/>
    <n v="15.37"/>
    <x v="1340"/>
    <x v="376"/>
    <n v="1.4964216005204944"/>
    <n v="1.6916070266753416"/>
    <x v="795"/>
    <x v="1241"/>
    <n v="0"/>
    <n v="10.279765777488615"/>
  </r>
  <r>
    <x v="9"/>
    <x v="108"/>
    <x v="6"/>
    <n v="21"/>
    <n v="31"/>
    <n v="7"/>
    <n v="19"/>
    <n v="0"/>
    <n v="157"/>
    <n v="15.37"/>
    <x v="1341"/>
    <x v="606"/>
    <n v="1.3662979830839299"/>
    <n v="2.0169160702667535"/>
    <x v="798"/>
    <x v="1241"/>
    <n v="0"/>
    <n v="10.214703968770332"/>
  </r>
  <r>
    <x v="9"/>
    <x v="108"/>
    <x v="7"/>
    <n v="23"/>
    <n v="27"/>
    <n v="19"/>
    <n v="25"/>
    <n v="9"/>
    <n v="214"/>
    <n v="15.37"/>
    <x v="1342"/>
    <x v="692"/>
    <n v="1.4964216005204944"/>
    <n v="1.756668835393624"/>
    <x v="797"/>
    <x v="1242"/>
    <n v="0.58555627846454139"/>
    <n v="13.923227065712428"/>
  </r>
  <r>
    <x v="9"/>
    <x v="108"/>
    <x v="8"/>
    <n v="33"/>
    <n v="26"/>
    <n v="15"/>
    <n v="27"/>
    <n v="14"/>
    <n v="208"/>
    <n v="15.37"/>
    <x v="1343"/>
    <x v="738"/>
    <n v="2.1470396877033182"/>
    <n v="1.6916070266753416"/>
    <x v="799"/>
    <x v="1243"/>
    <n v="0.91086532205595316"/>
    <n v="13.532856213402733"/>
  </r>
  <r>
    <x v="9"/>
    <x v="108"/>
    <x v="9"/>
    <n v="25"/>
    <n v="65"/>
    <n v="13"/>
    <n v="24"/>
    <n v="17"/>
    <n v="261"/>
    <n v="15.37"/>
    <x v="1344"/>
    <x v="742"/>
    <n v="1.6265452179570592"/>
    <n v="4.2290175666883538"/>
    <x v="800"/>
    <x v="1244"/>
    <n v="1.1060507482108004"/>
    <n v="16.981132075471699"/>
  </r>
  <r>
    <x v="9"/>
    <x v="108"/>
    <x v="10"/>
    <n v="36"/>
    <n v="62"/>
    <n v="14"/>
    <n v="37"/>
    <n v="18"/>
    <n v="248"/>
    <n v="17.440000000000001"/>
    <x v="1345"/>
    <x v="689"/>
    <n v="2.0642201834862384"/>
    <n v="3.5550458715596327"/>
    <x v="801"/>
    <x v="1245"/>
    <n v="1.0321100917431192"/>
    <n v="14.220183486238531"/>
  </r>
  <r>
    <x v="9"/>
    <x v="108"/>
    <x v="11"/>
    <n v="44"/>
    <n v="88"/>
    <n v="12"/>
    <n v="39"/>
    <n v="23"/>
    <n v="312"/>
    <n v="17.440000000000001"/>
    <x v="1346"/>
    <x v="649"/>
    <n v="2.5229357798165135"/>
    <n v="5.045871559633027"/>
    <x v="802"/>
    <x v="1246"/>
    <n v="1.3188073394495412"/>
    <n v="17.889908256880734"/>
  </r>
  <r>
    <x v="9"/>
    <x v="108"/>
    <x v="12"/>
    <n v="61"/>
    <n v="97"/>
    <n v="17"/>
    <n v="118"/>
    <n v="31"/>
    <n v="319"/>
    <n v="17.440000000000001"/>
    <x v="1347"/>
    <x v="743"/>
    <n v="3.4977064220183482"/>
    <n v="5.5619266055045866"/>
    <x v="803"/>
    <x v="1247"/>
    <n v="1.7775229357798163"/>
    <n v="18.291284403669724"/>
  </r>
  <r>
    <x v="9"/>
    <x v="109"/>
    <x v="0"/>
    <n v="21"/>
    <n v="8"/>
    <n v="20"/>
    <n v="42"/>
    <n v="13"/>
    <n v="122"/>
    <n v="8.8000000000000007"/>
    <x v="1348"/>
    <x v="732"/>
    <n v="2.3863636363636362"/>
    <n v="0.90909090909090906"/>
    <x v="804"/>
    <x v="1248"/>
    <n v="1.4772727272727271"/>
    <n v="13.863636363636363"/>
  </r>
  <r>
    <x v="9"/>
    <x v="109"/>
    <x v="1"/>
    <n v="18"/>
    <n v="12"/>
    <n v="14"/>
    <n v="39"/>
    <n v="37"/>
    <n v="115"/>
    <n v="8.8000000000000007"/>
    <x v="1349"/>
    <x v="606"/>
    <n v="2.0454545454545454"/>
    <n v="1.3636363636363635"/>
    <x v="805"/>
    <x v="1249"/>
    <n v="4.2045454545454541"/>
    <n v="13.068181818181817"/>
  </r>
  <r>
    <x v="9"/>
    <x v="109"/>
    <x v="2"/>
    <n v="9"/>
    <n v="8"/>
    <n v="17"/>
    <n v="32"/>
    <n v="35"/>
    <n v="92"/>
    <n v="8.8000000000000007"/>
    <x v="1350"/>
    <x v="227"/>
    <n v="1.0227272727272727"/>
    <n v="0.90909090909090906"/>
    <x v="806"/>
    <x v="1250"/>
    <n v="3.9772727272727271"/>
    <n v="10.454545454545453"/>
  </r>
  <r>
    <x v="9"/>
    <x v="109"/>
    <x v="3"/>
    <n v="11"/>
    <n v="7"/>
    <n v="14"/>
    <n v="17"/>
    <n v="18"/>
    <n v="104"/>
    <n v="8.8000000000000007"/>
    <x v="1351"/>
    <x v="452"/>
    <n v="1.25"/>
    <n v="0.79545454545454541"/>
    <x v="805"/>
    <x v="1251"/>
    <n v="2.0454545454545454"/>
    <n v="11.818181818181817"/>
  </r>
  <r>
    <x v="9"/>
    <x v="109"/>
    <x v="4"/>
    <n v="13"/>
    <n v="10"/>
    <n v="11"/>
    <n v="16"/>
    <n v="20"/>
    <n v="86"/>
    <n v="8.8000000000000007"/>
    <x v="1352"/>
    <x v="744"/>
    <n v="1.4772727272727271"/>
    <n v="1.1363636363636362"/>
    <x v="807"/>
    <x v="355"/>
    <n v="2.2727272727272725"/>
    <n v="9.7727272727272716"/>
  </r>
  <r>
    <x v="9"/>
    <x v="109"/>
    <x v="5"/>
    <n v="15"/>
    <n v="9"/>
    <n v="16"/>
    <n v="14"/>
    <n v="9"/>
    <n v="58"/>
    <n v="8.8000000000000007"/>
    <x v="1353"/>
    <x v="507"/>
    <n v="1.7045454545454544"/>
    <n v="1.0227272727272727"/>
    <x v="179"/>
    <x v="1252"/>
    <n v="1.0227272727272727"/>
    <n v="6.5909090909090899"/>
  </r>
  <r>
    <x v="9"/>
    <x v="109"/>
    <x v="6"/>
    <n v="14"/>
    <n v="21"/>
    <n v="19"/>
    <n v="10"/>
    <n v="14"/>
    <n v="87"/>
    <n v="8.8000000000000007"/>
    <x v="572"/>
    <x v="586"/>
    <n v="1.5909090909090908"/>
    <n v="2.3863636363636362"/>
    <x v="808"/>
    <x v="1253"/>
    <n v="1.5909090909090908"/>
    <n v="9.8863636363636349"/>
  </r>
  <r>
    <x v="9"/>
    <x v="109"/>
    <x v="7"/>
    <n v="22"/>
    <n v="15"/>
    <n v="20"/>
    <n v="13"/>
    <n v="42"/>
    <n v="115"/>
    <n v="8.8000000000000007"/>
    <x v="1354"/>
    <x v="696"/>
    <n v="2.5"/>
    <n v="1.7045454545454544"/>
    <x v="804"/>
    <x v="1254"/>
    <n v="4.7727272727272725"/>
    <n v="13.068181818181817"/>
  </r>
  <r>
    <x v="9"/>
    <x v="109"/>
    <x v="8"/>
    <n v="20"/>
    <n v="15"/>
    <n v="13"/>
    <n v="20"/>
    <n v="20"/>
    <n v="78"/>
    <n v="8.8000000000000007"/>
    <x v="1355"/>
    <x v="745"/>
    <n v="2.2727272727272725"/>
    <n v="1.7045454545454544"/>
    <x v="809"/>
    <x v="1255"/>
    <n v="2.2727272727272725"/>
    <n v="8.8636363636363633"/>
  </r>
  <r>
    <x v="9"/>
    <x v="109"/>
    <x v="9"/>
    <n v="36"/>
    <n v="30"/>
    <n v="12"/>
    <n v="27"/>
    <n v="30"/>
    <n v="117"/>
    <n v="8.8000000000000007"/>
    <x v="1356"/>
    <x v="524"/>
    <n v="4.0909090909090908"/>
    <n v="3.4090909090909087"/>
    <x v="810"/>
    <x v="1256"/>
    <n v="3.4090909090909087"/>
    <n v="13.295454545454545"/>
  </r>
  <r>
    <x v="9"/>
    <x v="109"/>
    <x v="10"/>
    <n v="32"/>
    <n v="19"/>
    <n v="12"/>
    <n v="20"/>
    <n v="26"/>
    <n v="117"/>
    <n v="9.58"/>
    <x v="1357"/>
    <x v="732"/>
    <n v="3.3402922755741127"/>
    <n v="1.9832985386221293"/>
    <x v="811"/>
    <x v="1257"/>
    <n v="2.7139874739039667"/>
    <n v="12.21294363256785"/>
  </r>
  <r>
    <x v="9"/>
    <x v="109"/>
    <x v="11"/>
    <n v="20"/>
    <n v="17"/>
    <n v="10"/>
    <n v="19"/>
    <n v="14"/>
    <n v="135"/>
    <n v="9.58"/>
    <x v="1358"/>
    <x v="621"/>
    <n v="2.0876826722338206"/>
    <n v="1.7745302713987474"/>
    <x v="812"/>
    <x v="1258"/>
    <n v="1.4613778705636744"/>
    <n v="14.091858037578287"/>
  </r>
  <r>
    <x v="9"/>
    <x v="109"/>
    <x v="12"/>
    <n v="17"/>
    <n v="38"/>
    <n v="22"/>
    <n v="44"/>
    <n v="16"/>
    <n v="109"/>
    <n v="9.58"/>
    <x v="1359"/>
    <x v="426"/>
    <n v="1.7745302713987474"/>
    <n v="3.9665970772442587"/>
    <x v="813"/>
    <x v="1259"/>
    <n v="1.6701461377870563"/>
    <n v="11.377870563674321"/>
  </r>
  <r>
    <x v="9"/>
    <x v="110"/>
    <x v="0"/>
    <n v="21"/>
    <n v="8"/>
    <n v="11"/>
    <n v="22"/>
    <n v="29"/>
    <n v="67"/>
    <n v="11.9"/>
    <x v="1360"/>
    <x v="590"/>
    <n v="1.7647058823529411"/>
    <n v="0.67226890756302515"/>
    <x v="814"/>
    <x v="1260"/>
    <n v="2.4369747899159662"/>
    <n v="5.6302521008403357"/>
  </r>
  <r>
    <x v="9"/>
    <x v="110"/>
    <x v="1"/>
    <n v="19"/>
    <n v="9"/>
    <n v="11"/>
    <n v="10"/>
    <n v="12"/>
    <n v="57"/>
    <n v="11.9"/>
    <x v="1361"/>
    <x v="517"/>
    <n v="1.5966386554621848"/>
    <n v="0.75630252100840334"/>
    <x v="814"/>
    <x v="1261"/>
    <n v="1.0084033613445378"/>
    <n v="4.7899159663865545"/>
  </r>
  <r>
    <x v="9"/>
    <x v="110"/>
    <x v="2"/>
    <n v="17"/>
    <n v="5"/>
    <n v="10"/>
    <n v="7"/>
    <n v="13"/>
    <n v="34"/>
    <n v="11.9"/>
    <x v="1362"/>
    <x v="557"/>
    <n v="1.4285714285714286"/>
    <n v="0.42016806722689076"/>
    <x v="815"/>
    <x v="1262"/>
    <n v="1.0924369747899159"/>
    <n v="2.8571428571428572"/>
  </r>
  <r>
    <x v="9"/>
    <x v="110"/>
    <x v="3"/>
    <n v="7"/>
    <n v="6"/>
    <n v="14"/>
    <n v="2"/>
    <n v="18"/>
    <n v="31"/>
    <n v="11.9"/>
    <x v="1363"/>
    <x v="518"/>
    <n v="0.58823529411764708"/>
    <n v="0.50420168067226889"/>
    <x v="816"/>
    <x v="1263"/>
    <n v="1.5126050420168067"/>
    <n v="2.6050420168067228"/>
  </r>
  <r>
    <x v="9"/>
    <x v="110"/>
    <x v="4"/>
    <n v="14"/>
    <n v="6"/>
    <n v="17"/>
    <n v="2"/>
    <n v="17"/>
    <n v="35"/>
    <n v="11.9"/>
    <x v="1364"/>
    <x v="269"/>
    <n v="1.1764705882352942"/>
    <n v="0.50420168067226889"/>
    <x v="817"/>
    <x v="1263"/>
    <n v="1.4285714285714286"/>
    <n v="2.9411764705882351"/>
  </r>
  <r>
    <x v="9"/>
    <x v="110"/>
    <x v="5"/>
    <n v="32"/>
    <n v="7"/>
    <n v="13"/>
    <n v="17"/>
    <n v="12"/>
    <n v="53"/>
    <n v="11.9"/>
    <x v="1365"/>
    <x v="414"/>
    <n v="2.6890756302521006"/>
    <n v="0.58823529411764708"/>
    <x v="818"/>
    <x v="1264"/>
    <n v="1.0084033613445378"/>
    <n v="4.4537815126050422"/>
  </r>
  <r>
    <x v="9"/>
    <x v="110"/>
    <x v="6"/>
    <n v="19"/>
    <n v="18"/>
    <n v="12"/>
    <n v="14"/>
    <n v="15"/>
    <n v="95"/>
    <n v="11.9"/>
    <x v="1366"/>
    <x v="577"/>
    <n v="1.5966386554621848"/>
    <n v="1.5126050420168067"/>
    <x v="819"/>
    <x v="1265"/>
    <n v="1.2605042016806722"/>
    <n v="7.9831932773109244"/>
  </r>
  <r>
    <x v="9"/>
    <x v="110"/>
    <x v="7"/>
    <n v="38"/>
    <n v="23"/>
    <n v="18"/>
    <n v="21"/>
    <n v="15"/>
    <n v="73"/>
    <n v="11.9"/>
    <x v="1367"/>
    <x v="528"/>
    <n v="3.1932773109243695"/>
    <n v="1.9327731092436975"/>
    <x v="820"/>
    <x v="1266"/>
    <n v="1.2605042016806722"/>
    <n v="6.1344537815126046"/>
  </r>
  <r>
    <x v="9"/>
    <x v="110"/>
    <x v="8"/>
    <n v="35"/>
    <n v="30"/>
    <n v="11"/>
    <n v="33"/>
    <n v="49"/>
    <n v="97"/>
    <n v="11.9"/>
    <x v="1368"/>
    <x v="746"/>
    <n v="2.9411764705882351"/>
    <n v="2.5210084033613445"/>
    <x v="814"/>
    <x v="1267"/>
    <n v="4.117647058823529"/>
    <n v="8.1512605042016801"/>
  </r>
  <r>
    <x v="9"/>
    <x v="110"/>
    <x v="9"/>
    <n v="29"/>
    <n v="26"/>
    <n v="17"/>
    <n v="27"/>
    <n v="20"/>
    <n v="88"/>
    <n v="11.9"/>
    <x v="1369"/>
    <x v="493"/>
    <n v="2.4369747899159662"/>
    <n v="2.1848739495798317"/>
    <x v="817"/>
    <x v="1268"/>
    <n v="1.680672268907563"/>
    <n v="7.3949579831932768"/>
  </r>
  <r>
    <x v="9"/>
    <x v="110"/>
    <x v="10"/>
    <n v="37"/>
    <n v="28"/>
    <n v="15"/>
    <n v="15"/>
    <n v="13"/>
    <n v="91"/>
    <n v="13.34"/>
    <x v="1370"/>
    <x v="747"/>
    <n v="2.7736131934032984"/>
    <n v="2.098950524737631"/>
    <x v="821"/>
    <x v="1041"/>
    <n v="0.97451274362818596"/>
    <n v="6.8215892053973013"/>
  </r>
  <r>
    <x v="9"/>
    <x v="110"/>
    <x v="11"/>
    <n v="34"/>
    <n v="40"/>
    <n v="17"/>
    <n v="27"/>
    <n v="0"/>
    <n v="114"/>
    <n v="13.34"/>
    <x v="1371"/>
    <x v="523"/>
    <n v="2.5487256371814095"/>
    <n v="2.9985007496251876"/>
    <x v="822"/>
    <x v="1269"/>
    <n v="0"/>
    <n v="8.5457271364317844"/>
  </r>
  <r>
    <x v="9"/>
    <x v="110"/>
    <x v="12"/>
    <n v="38"/>
    <n v="73"/>
    <n v="9"/>
    <n v="69"/>
    <n v="34"/>
    <n v="121"/>
    <n v="13.34"/>
    <x v="1372"/>
    <x v="357"/>
    <n v="2.8485757121439281"/>
    <n v="5.4722638680659674"/>
    <x v="823"/>
    <x v="1270"/>
    <n v="2.5487256371814095"/>
    <n v="9.0704647676161922"/>
  </r>
  <r>
    <x v="9"/>
    <x v="111"/>
    <x v="0"/>
    <n v="16"/>
    <n v="8"/>
    <n v="9"/>
    <n v="19"/>
    <n v="0"/>
    <n v="105"/>
    <n v="9.4600000000000009"/>
    <x v="1373"/>
    <x v="430"/>
    <n v="1.6913319238900633"/>
    <n v="0.84566596194503163"/>
    <x v="312"/>
    <x v="1271"/>
    <n v="0"/>
    <n v="11.099365750528539"/>
  </r>
  <r>
    <x v="9"/>
    <x v="111"/>
    <x v="1"/>
    <n v="7"/>
    <n v="4"/>
    <n v="6"/>
    <n v="11"/>
    <n v="0"/>
    <n v="98"/>
    <n v="9.4600000000000009"/>
    <x v="1374"/>
    <x v="552"/>
    <n v="0.73995771670190269"/>
    <n v="0.42283298097251582"/>
    <x v="824"/>
    <x v="1272"/>
    <n v="0"/>
    <n v="10.359408033826638"/>
  </r>
  <r>
    <x v="9"/>
    <x v="111"/>
    <x v="2"/>
    <n v="15"/>
    <n v="2"/>
    <n v="8"/>
    <n v="14"/>
    <n v="0"/>
    <n v="125"/>
    <n v="9.4600000000000009"/>
    <x v="1375"/>
    <x v="415"/>
    <n v="1.5856236786469342"/>
    <n v="0.21141649048625791"/>
    <x v="825"/>
    <x v="1273"/>
    <n v="0"/>
    <n v="13.21353065539112"/>
  </r>
  <r>
    <x v="9"/>
    <x v="111"/>
    <x v="3"/>
    <n v="18"/>
    <n v="9"/>
    <n v="9"/>
    <n v="13"/>
    <n v="0"/>
    <n v="136"/>
    <n v="9.4600000000000009"/>
    <x v="1376"/>
    <x v="597"/>
    <n v="1.9027484143763211"/>
    <n v="0.95137420718816057"/>
    <x v="312"/>
    <x v="1274"/>
    <n v="0"/>
    <n v="14.376321353065538"/>
  </r>
  <r>
    <x v="9"/>
    <x v="111"/>
    <x v="4"/>
    <n v="19"/>
    <n v="9"/>
    <n v="6"/>
    <n v="9"/>
    <n v="0"/>
    <n v="115"/>
    <n v="9.4600000000000009"/>
    <x v="1377"/>
    <x v="590"/>
    <n v="2.00845665961945"/>
    <n v="0.95137420718816057"/>
    <x v="824"/>
    <x v="1275"/>
    <n v="0"/>
    <n v="12.15644820295983"/>
  </r>
  <r>
    <x v="9"/>
    <x v="111"/>
    <x v="5"/>
    <n v="25"/>
    <n v="6"/>
    <n v="9"/>
    <n v="14"/>
    <n v="0"/>
    <n v="149"/>
    <n v="9.4600000000000009"/>
    <x v="1378"/>
    <x v="472"/>
    <n v="2.6427061310782238"/>
    <n v="0.63424947145877375"/>
    <x v="312"/>
    <x v="1273"/>
    <n v="0"/>
    <n v="15.750528541226215"/>
  </r>
  <r>
    <x v="9"/>
    <x v="111"/>
    <x v="6"/>
    <n v="14"/>
    <n v="10"/>
    <n v="14"/>
    <n v="26"/>
    <n v="0"/>
    <n v="178"/>
    <n v="9.4600000000000009"/>
    <x v="490"/>
    <x v="394"/>
    <n v="1.4799154334038054"/>
    <n v="1.0570824524312896"/>
    <x v="826"/>
    <x v="462"/>
    <n v="0"/>
    <n v="18.816067653276953"/>
  </r>
  <r>
    <x v="9"/>
    <x v="111"/>
    <x v="7"/>
    <n v="14"/>
    <n v="16"/>
    <n v="13"/>
    <n v="14"/>
    <n v="0"/>
    <n v="150"/>
    <n v="9.4600000000000009"/>
    <x v="1379"/>
    <x v="493"/>
    <n v="1.4799154334038054"/>
    <n v="1.6913319238900633"/>
    <x v="827"/>
    <x v="1273"/>
    <n v="0"/>
    <n v="15.856236786469344"/>
  </r>
  <r>
    <x v="9"/>
    <x v="111"/>
    <x v="8"/>
    <n v="24"/>
    <n v="16"/>
    <n v="13"/>
    <n v="20"/>
    <n v="0"/>
    <n v="187"/>
    <n v="9.4600000000000009"/>
    <x v="1380"/>
    <x v="311"/>
    <n v="2.536997885835095"/>
    <n v="1.6913319238900633"/>
    <x v="827"/>
    <x v="1276"/>
    <n v="0"/>
    <n v="19.767441860465116"/>
  </r>
  <r>
    <x v="9"/>
    <x v="111"/>
    <x v="9"/>
    <n v="28"/>
    <n v="20"/>
    <n v="11"/>
    <n v="15"/>
    <n v="0"/>
    <n v="112"/>
    <n v="9.4600000000000009"/>
    <x v="1381"/>
    <x v="453"/>
    <n v="2.9598308668076108"/>
    <n v="2.1141649048625792"/>
    <x v="828"/>
    <x v="1277"/>
    <n v="0"/>
    <n v="11.839323467230443"/>
  </r>
  <r>
    <x v="9"/>
    <x v="111"/>
    <x v="10"/>
    <n v="20"/>
    <n v="17"/>
    <n v="8"/>
    <n v="18"/>
    <n v="0"/>
    <n v="119"/>
    <n v="10.74"/>
    <x v="1382"/>
    <x v="618"/>
    <n v="1.8621973929236499"/>
    <n v="1.5828677839851024"/>
    <x v="829"/>
    <x v="1278"/>
    <n v="0"/>
    <n v="11.080074487895716"/>
  </r>
  <r>
    <x v="9"/>
    <x v="111"/>
    <x v="11"/>
    <n v="18"/>
    <n v="20"/>
    <n v="6"/>
    <n v="15"/>
    <n v="0"/>
    <n v="127"/>
    <n v="10.74"/>
    <x v="1383"/>
    <x v="453"/>
    <n v="1.6759776536312849"/>
    <n v="1.8621973929236499"/>
    <x v="596"/>
    <x v="1279"/>
    <n v="0"/>
    <n v="11.824953445065177"/>
  </r>
  <r>
    <x v="9"/>
    <x v="111"/>
    <x v="12"/>
    <n v="26"/>
    <n v="72"/>
    <n v="4"/>
    <n v="39"/>
    <n v="11"/>
    <n v="146"/>
    <n v="10.74"/>
    <x v="1384"/>
    <x v="475"/>
    <n v="2.4208566108007448"/>
    <n v="6.7039106145251397"/>
    <x v="830"/>
    <x v="1280"/>
    <n v="1.0242085661080074"/>
    <n v="13.594040968342645"/>
  </r>
  <r>
    <x v="9"/>
    <x v="112"/>
    <x v="0"/>
    <n v="44"/>
    <n v="10"/>
    <n v="18"/>
    <n v="28"/>
    <n v="2"/>
    <n v="97"/>
    <n v="12.74"/>
    <x v="1385"/>
    <x v="747"/>
    <n v="3.4536891679748822"/>
    <n v="0.78492935635792782"/>
    <x v="831"/>
    <x v="1281"/>
    <n v="0.15698587127158556"/>
    <n v="7.613814756671899"/>
  </r>
  <r>
    <x v="9"/>
    <x v="112"/>
    <x v="1"/>
    <n v="37"/>
    <n v="8"/>
    <n v="11"/>
    <n v="25"/>
    <n v="0"/>
    <n v="115"/>
    <n v="12.74"/>
    <x v="436"/>
    <x v="229"/>
    <n v="2.904238618524333"/>
    <n v="0.62794348508634223"/>
    <x v="832"/>
    <x v="1282"/>
    <n v="0"/>
    <n v="9.0266875981161689"/>
  </r>
  <r>
    <x v="9"/>
    <x v="112"/>
    <x v="2"/>
    <n v="27"/>
    <n v="14"/>
    <n v="14"/>
    <n v="18"/>
    <n v="1"/>
    <n v="173"/>
    <n v="12.74"/>
    <x v="1386"/>
    <x v="748"/>
    <n v="2.1193092621664049"/>
    <n v="1.0989010989010988"/>
    <x v="833"/>
    <x v="1283"/>
    <n v="7.8492935635792779E-2"/>
    <n v="13.57927786499215"/>
  </r>
  <r>
    <x v="9"/>
    <x v="112"/>
    <x v="3"/>
    <n v="31"/>
    <n v="12"/>
    <n v="15"/>
    <n v="23"/>
    <n v="0"/>
    <n v="242"/>
    <n v="12.74"/>
    <x v="1387"/>
    <x v="738"/>
    <n v="2.4332810047095763"/>
    <n v="0.9419152276295133"/>
    <x v="834"/>
    <x v="1284"/>
    <n v="0"/>
    <n v="18.995290423861853"/>
  </r>
  <r>
    <x v="9"/>
    <x v="112"/>
    <x v="4"/>
    <n v="50"/>
    <n v="19"/>
    <n v="14"/>
    <n v="39"/>
    <n v="2"/>
    <n v="236"/>
    <n v="12.74"/>
    <x v="1388"/>
    <x v="749"/>
    <n v="3.9246467817896389"/>
    <n v="1.4913657770800628"/>
    <x v="833"/>
    <x v="1285"/>
    <n v="0.15698587127158556"/>
    <n v="18.524332810047095"/>
  </r>
  <r>
    <x v="9"/>
    <x v="112"/>
    <x v="5"/>
    <n v="51"/>
    <n v="23"/>
    <n v="13"/>
    <n v="35"/>
    <n v="1"/>
    <n v="214"/>
    <n v="12.74"/>
    <x v="1389"/>
    <x v="363"/>
    <n v="4.003139717425432"/>
    <n v="1.805337519623234"/>
    <x v="835"/>
    <x v="1286"/>
    <n v="7.8492935635792779E-2"/>
    <n v="16.797488226059656"/>
  </r>
  <r>
    <x v="9"/>
    <x v="112"/>
    <x v="6"/>
    <n v="47"/>
    <n v="13"/>
    <n v="13"/>
    <n v="28"/>
    <n v="0"/>
    <n v="169"/>
    <n v="12.74"/>
    <x v="1390"/>
    <x v="380"/>
    <n v="3.6891679748822606"/>
    <n v="1.0204081632653061"/>
    <x v="835"/>
    <x v="1281"/>
    <n v="0"/>
    <n v="13.26530612244898"/>
  </r>
  <r>
    <x v="9"/>
    <x v="112"/>
    <x v="7"/>
    <n v="50"/>
    <n v="23"/>
    <n v="17"/>
    <n v="31"/>
    <n v="21"/>
    <n v="124"/>
    <n v="12.74"/>
    <x v="1391"/>
    <x v="228"/>
    <n v="3.9246467817896389"/>
    <n v="1.805337519623234"/>
    <x v="836"/>
    <x v="1287"/>
    <n v="1.6483516483516483"/>
    <n v="9.7331240188383052"/>
  </r>
  <r>
    <x v="9"/>
    <x v="112"/>
    <x v="8"/>
    <n v="48"/>
    <n v="40"/>
    <n v="17"/>
    <n v="32"/>
    <n v="21"/>
    <n v="225"/>
    <n v="12.74"/>
    <x v="1392"/>
    <x v="470"/>
    <n v="3.7676609105180532"/>
    <n v="3.1397174254317113"/>
    <x v="836"/>
    <x v="1288"/>
    <n v="1.6483516483516483"/>
    <n v="17.660910518053374"/>
  </r>
  <r>
    <x v="9"/>
    <x v="112"/>
    <x v="9"/>
    <n v="52"/>
    <n v="20"/>
    <n v="21"/>
    <n v="29"/>
    <n v="22"/>
    <n v="231"/>
    <n v="12.74"/>
    <x v="1393"/>
    <x v="750"/>
    <n v="4.0816326530612246"/>
    <n v="1.5698587127158556"/>
    <x v="837"/>
    <x v="1289"/>
    <n v="1.7268445839874411"/>
    <n v="18.131868131868131"/>
  </r>
  <r>
    <x v="9"/>
    <x v="112"/>
    <x v="10"/>
    <n v="62"/>
    <n v="18"/>
    <n v="18"/>
    <n v="25"/>
    <n v="26"/>
    <n v="166"/>
    <n v="15.05"/>
    <x v="1394"/>
    <x v="704"/>
    <n v="4.1196013289036539"/>
    <n v="1.1960132890365447"/>
    <x v="838"/>
    <x v="1290"/>
    <n v="1.7275747508305648"/>
    <n v="11.029900332225914"/>
  </r>
  <r>
    <x v="9"/>
    <x v="112"/>
    <x v="11"/>
    <n v="63"/>
    <n v="41"/>
    <n v="23"/>
    <n v="50"/>
    <n v="28"/>
    <n v="204"/>
    <n v="15.05"/>
    <x v="1395"/>
    <x v="20"/>
    <n v="4.1860465116279064"/>
    <n v="2.7242524916943522"/>
    <x v="839"/>
    <x v="1291"/>
    <n v="1.8604651162790697"/>
    <n v="13.554817275747508"/>
  </r>
  <r>
    <x v="9"/>
    <x v="112"/>
    <x v="12"/>
    <n v="72"/>
    <n v="218"/>
    <n v="12"/>
    <n v="181"/>
    <n v="21"/>
    <n v="213"/>
    <n v="15.05"/>
    <x v="1396"/>
    <x v="162"/>
    <n v="4.7840531561461788"/>
    <n v="14.485049833887043"/>
    <x v="840"/>
    <x v="1292"/>
    <n v="1.3953488372093024"/>
    <n v="14.15282392026578"/>
  </r>
  <r>
    <x v="9"/>
    <x v="113"/>
    <x v="0"/>
    <n v="31"/>
    <n v="14"/>
    <n v="10"/>
    <n v="28"/>
    <n v="8"/>
    <n v="68"/>
    <n v="8.25"/>
    <x v="1397"/>
    <x v="527"/>
    <n v="3.7575757575757578"/>
    <n v="1.696969696969697"/>
    <x v="841"/>
    <x v="1293"/>
    <n v="0.96969696969696972"/>
    <n v="8.2424242424242422"/>
  </r>
  <r>
    <x v="9"/>
    <x v="113"/>
    <x v="1"/>
    <n v="15"/>
    <n v="14"/>
    <n v="7"/>
    <n v="20"/>
    <n v="14"/>
    <n v="88"/>
    <n v="8.25"/>
    <x v="1398"/>
    <x v="590"/>
    <n v="1.8181818181818181"/>
    <n v="1.696969696969697"/>
    <x v="842"/>
    <x v="1294"/>
    <n v="1.696969696969697"/>
    <n v="10.666666666666666"/>
  </r>
  <r>
    <x v="9"/>
    <x v="113"/>
    <x v="2"/>
    <n v="23"/>
    <n v="7"/>
    <n v="12"/>
    <n v="23"/>
    <n v="18"/>
    <n v="92"/>
    <n v="8.25"/>
    <x v="348"/>
    <x v="542"/>
    <n v="2.7878787878787881"/>
    <n v="0.84848484848484851"/>
    <x v="843"/>
    <x v="1295"/>
    <n v="2.1818181818181817"/>
    <n v="11.151515151515152"/>
  </r>
  <r>
    <x v="9"/>
    <x v="113"/>
    <x v="3"/>
    <n v="21"/>
    <n v="5"/>
    <n v="15"/>
    <n v="28"/>
    <n v="20"/>
    <n v="120"/>
    <n v="8.25"/>
    <x v="1399"/>
    <x v="603"/>
    <n v="2.5454545454545454"/>
    <n v="0.60606060606060608"/>
    <x v="179"/>
    <x v="1293"/>
    <n v="2.4242424242424243"/>
    <n v="14.545454545454545"/>
  </r>
  <r>
    <x v="9"/>
    <x v="113"/>
    <x v="4"/>
    <n v="24"/>
    <n v="9"/>
    <n v="5"/>
    <n v="24"/>
    <n v="15"/>
    <n v="99"/>
    <n v="8.25"/>
    <x v="1400"/>
    <x v="463"/>
    <n v="2.9090909090909092"/>
    <n v="1.0909090909090908"/>
    <x v="844"/>
    <x v="1296"/>
    <n v="1.8181818181818181"/>
    <n v="12"/>
  </r>
  <r>
    <x v="9"/>
    <x v="113"/>
    <x v="5"/>
    <n v="34"/>
    <n v="15"/>
    <n v="5"/>
    <n v="10"/>
    <n v="37"/>
    <n v="116"/>
    <n v="8.25"/>
    <x v="1401"/>
    <x v="206"/>
    <n v="4.1212121212121211"/>
    <n v="1.8181818181818181"/>
    <x v="844"/>
    <x v="1297"/>
    <n v="4.4848484848484844"/>
    <n v="14.060606060606061"/>
  </r>
  <r>
    <x v="9"/>
    <x v="113"/>
    <x v="6"/>
    <n v="21"/>
    <n v="13"/>
    <n v="11"/>
    <n v="11"/>
    <n v="16"/>
    <n v="99"/>
    <n v="8.25"/>
    <x v="1402"/>
    <x v="452"/>
    <n v="2.5454545454545454"/>
    <n v="1.5757575757575757"/>
    <x v="753"/>
    <x v="1197"/>
    <n v="1.9393939393939394"/>
    <n v="12"/>
  </r>
  <r>
    <x v="9"/>
    <x v="113"/>
    <x v="7"/>
    <n v="41"/>
    <n v="24"/>
    <n v="12"/>
    <n v="11"/>
    <n v="27"/>
    <n v="72"/>
    <n v="8.25"/>
    <x v="1403"/>
    <x v="751"/>
    <n v="4.9696969696969697"/>
    <n v="2.9090909090909092"/>
    <x v="843"/>
    <x v="1197"/>
    <n v="3.2727272727272729"/>
    <n v="8.7272727272727266"/>
  </r>
  <r>
    <x v="9"/>
    <x v="113"/>
    <x v="8"/>
    <n v="43"/>
    <n v="47"/>
    <n v="5"/>
    <n v="20"/>
    <n v="29"/>
    <n v="101"/>
    <n v="8.25"/>
    <x v="1404"/>
    <x v="728"/>
    <n v="5.2121212121212119"/>
    <n v="5.6969696969696972"/>
    <x v="844"/>
    <x v="1294"/>
    <n v="3.5151515151515151"/>
    <n v="12.242424242424242"/>
  </r>
  <r>
    <x v="9"/>
    <x v="113"/>
    <x v="9"/>
    <n v="36"/>
    <n v="26"/>
    <n v="13"/>
    <n v="9"/>
    <n v="24"/>
    <n v="79"/>
    <n v="8.25"/>
    <x v="1403"/>
    <x v="751"/>
    <n v="4.3636363636363633"/>
    <n v="3.1515151515151514"/>
    <x v="845"/>
    <x v="1298"/>
    <n v="2.9090909090909092"/>
    <n v="9.5757575757575761"/>
  </r>
  <r>
    <x v="9"/>
    <x v="113"/>
    <x v="10"/>
    <n v="29"/>
    <n v="30"/>
    <n v="7"/>
    <n v="22"/>
    <n v="20"/>
    <n v="68"/>
    <n v="9.65"/>
    <x v="1405"/>
    <x v="463"/>
    <n v="3.0051813471502591"/>
    <n v="3.1088082901554404"/>
    <x v="846"/>
    <x v="1299"/>
    <n v="2.0725388601036268"/>
    <n v="7.0466321243523318"/>
  </r>
  <r>
    <x v="9"/>
    <x v="113"/>
    <x v="11"/>
    <n v="25"/>
    <n v="30"/>
    <n v="11"/>
    <n v="20"/>
    <n v="27"/>
    <n v="110"/>
    <n v="9.65"/>
    <x v="1406"/>
    <x v="733"/>
    <n v="2.5906735751295336"/>
    <n v="3.1088082901554404"/>
    <x v="847"/>
    <x v="1300"/>
    <n v="2.7979274611398961"/>
    <n v="11.398963730569948"/>
  </r>
  <r>
    <x v="9"/>
    <x v="113"/>
    <x v="12"/>
    <n v="25"/>
    <n v="56"/>
    <n v="8"/>
    <n v="70"/>
    <n v="26"/>
    <n v="137"/>
    <n v="9.65"/>
    <x v="1407"/>
    <x v="596"/>
    <n v="2.5906735751295336"/>
    <n v="5.8031088082901556"/>
    <x v="848"/>
    <x v="1301"/>
    <n v="2.6943005181347148"/>
    <n v="14.196891191709843"/>
  </r>
  <r>
    <x v="9"/>
    <x v="114"/>
    <x v="0"/>
    <n v="11"/>
    <n v="8"/>
    <n v="8"/>
    <n v="19"/>
    <n v="0"/>
    <n v="23"/>
    <n v="8.1300000000000008"/>
    <x v="1408"/>
    <x v="583"/>
    <n v="1.3530135301353012"/>
    <n v="0.98400984009840087"/>
    <x v="849"/>
    <x v="1302"/>
    <n v="0"/>
    <n v="2.8290282902829027"/>
  </r>
  <r>
    <x v="9"/>
    <x v="114"/>
    <x v="1"/>
    <n v="16"/>
    <n v="9"/>
    <n v="3"/>
    <n v="22"/>
    <n v="0"/>
    <n v="19"/>
    <n v="8.1300000000000008"/>
    <x v="1408"/>
    <x v="583"/>
    <n v="1.9680196801968017"/>
    <n v="1.107011070110701"/>
    <x v="345"/>
    <x v="1303"/>
    <n v="0"/>
    <n v="2.3370233702337022"/>
  </r>
  <r>
    <x v="9"/>
    <x v="114"/>
    <x v="2"/>
    <n v="10"/>
    <n v="9"/>
    <n v="4"/>
    <n v="12"/>
    <n v="0"/>
    <n v="27"/>
    <n v="8.1300000000000008"/>
    <x v="557"/>
    <x v="443"/>
    <n v="1.230012300123001"/>
    <n v="1.107011070110701"/>
    <x v="343"/>
    <x v="1304"/>
    <n v="0"/>
    <n v="3.3210332103321032"/>
  </r>
  <r>
    <x v="9"/>
    <x v="114"/>
    <x v="3"/>
    <n v="20"/>
    <n v="11"/>
    <n v="8"/>
    <n v="18"/>
    <n v="0"/>
    <n v="36"/>
    <n v="8.1300000000000008"/>
    <x v="1409"/>
    <x v="486"/>
    <n v="2.460024600246002"/>
    <n v="1.3530135301353012"/>
    <x v="849"/>
    <x v="1305"/>
    <n v="0"/>
    <n v="4.428044280442804"/>
  </r>
  <r>
    <x v="9"/>
    <x v="114"/>
    <x v="4"/>
    <n v="15"/>
    <n v="9"/>
    <n v="6"/>
    <n v="13"/>
    <n v="0"/>
    <n v="20"/>
    <n v="8.1300000000000008"/>
    <x v="559"/>
    <x v="445"/>
    <n v="1.8450184501845017"/>
    <n v="1.107011070110701"/>
    <x v="850"/>
    <x v="1306"/>
    <n v="0"/>
    <n v="2.460024600246002"/>
  </r>
  <r>
    <x v="9"/>
    <x v="114"/>
    <x v="5"/>
    <n v="17"/>
    <n v="16"/>
    <n v="10"/>
    <n v="32"/>
    <n v="0"/>
    <n v="41"/>
    <n v="8.1300000000000008"/>
    <x v="1410"/>
    <x v="379"/>
    <n v="2.0910209102091017"/>
    <n v="1.9680196801968017"/>
    <x v="851"/>
    <x v="1307"/>
    <n v="0"/>
    <n v="5.0430504305043042"/>
  </r>
  <r>
    <x v="9"/>
    <x v="114"/>
    <x v="6"/>
    <n v="10"/>
    <n v="22"/>
    <n v="14"/>
    <n v="17"/>
    <n v="0"/>
    <n v="47"/>
    <n v="8.1300000000000008"/>
    <x v="1411"/>
    <x v="508"/>
    <n v="1.230012300123001"/>
    <n v="2.7060270602706025"/>
    <x v="852"/>
    <x v="1308"/>
    <n v="0"/>
    <n v="5.7810578105781056"/>
  </r>
  <r>
    <x v="9"/>
    <x v="114"/>
    <x v="7"/>
    <n v="21"/>
    <n v="20"/>
    <n v="16"/>
    <n v="17"/>
    <n v="0"/>
    <n v="73"/>
    <n v="8.1300000000000008"/>
    <x v="1412"/>
    <x v="570"/>
    <n v="2.5830258302583022"/>
    <n v="2.460024600246002"/>
    <x v="853"/>
    <x v="1308"/>
    <n v="0"/>
    <n v="8.9790897908979073"/>
  </r>
  <r>
    <x v="9"/>
    <x v="114"/>
    <x v="8"/>
    <n v="10"/>
    <n v="19"/>
    <n v="10"/>
    <n v="13"/>
    <n v="0"/>
    <n v="58"/>
    <n v="8.1300000000000008"/>
    <x v="1411"/>
    <x v="508"/>
    <n v="1.230012300123001"/>
    <n v="2.3370233702337022"/>
    <x v="851"/>
    <x v="1306"/>
    <n v="0"/>
    <n v="7.1340713407134064"/>
  </r>
  <r>
    <x v="9"/>
    <x v="114"/>
    <x v="9"/>
    <n v="28"/>
    <n v="36"/>
    <n v="7"/>
    <n v="25"/>
    <n v="0"/>
    <n v="86"/>
    <n v="8.1300000000000008"/>
    <x v="1413"/>
    <x v="618"/>
    <n v="3.444034440344403"/>
    <n v="4.428044280442804"/>
    <x v="854"/>
    <x v="1309"/>
    <n v="0"/>
    <n v="10.578105781057809"/>
  </r>
  <r>
    <x v="9"/>
    <x v="114"/>
    <x v="10"/>
    <n v="26"/>
    <n v="38"/>
    <n v="11"/>
    <n v="22"/>
    <n v="0"/>
    <n v="85"/>
    <n v="9.2200000000000006"/>
    <x v="1414"/>
    <x v="618"/>
    <n v="2.8199566160520604"/>
    <n v="4.1214750542299345"/>
    <x v="855"/>
    <x v="1310"/>
    <n v="0"/>
    <n v="9.2190889370932751"/>
  </r>
  <r>
    <x v="9"/>
    <x v="114"/>
    <x v="11"/>
    <n v="14"/>
    <n v="18"/>
    <n v="10"/>
    <n v="26"/>
    <n v="0"/>
    <n v="78"/>
    <n v="9.2200000000000006"/>
    <x v="1415"/>
    <x v="533"/>
    <n v="1.5184381778741864"/>
    <n v="1.9522776572668112"/>
    <x v="856"/>
    <x v="1311"/>
    <n v="0"/>
    <n v="8.4598698481561811"/>
  </r>
  <r>
    <x v="9"/>
    <x v="114"/>
    <x v="12"/>
    <n v="28"/>
    <n v="53"/>
    <n v="9"/>
    <n v="81"/>
    <n v="48"/>
    <n v="84"/>
    <n v="9.2200000000000006"/>
    <x v="1416"/>
    <x v="512"/>
    <n v="3.0368763557483729"/>
    <n v="5.7483731019522777"/>
    <x v="857"/>
    <x v="1312"/>
    <n v="5.2060737527114966"/>
    <n v="9.1106290672451191"/>
  </r>
  <r>
    <x v="9"/>
    <x v="115"/>
    <x v="0"/>
    <m/>
    <m/>
    <m/>
    <m/>
    <m/>
    <m/>
    <n v="7.9"/>
    <x v="1417"/>
    <x v="752"/>
    <n v="0"/>
    <n v="0"/>
    <x v="196"/>
    <x v="293"/>
    <n v="0"/>
    <n v="0"/>
  </r>
  <r>
    <x v="9"/>
    <x v="115"/>
    <x v="1"/>
    <m/>
    <m/>
    <m/>
    <m/>
    <m/>
    <m/>
    <n v="7.9"/>
    <x v="1417"/>
    <x v="752"/>
    <n v="0"/>
    <n v="0"/>
    <x v="196"/>
    <x v="293"/>
    <n v="0"/>
    <n v="0"/>
  </r>
  <r>
    <x v="9"/>
    <x v="115"/>
    <x v="2"/>
    <m/>
    <m/>
    <m/>
    <m/>
    <m/>
    <m/>
    <n v="7.9"/>
    <x v="1417"/>
    <x v="752"/>
    <n v="0"/>
    <n v="0"/>
    <x v="196"/>
    <x v="293"/>
    <n v="0"/>
    <n v="0"/>
  </r>
  <r>
    <x v="9"/>
    <x v="115"/>
    <x v="3"/>
    <m/>
    <m/>
    <m/>
    <m/>
    <m/>
    <m/>
    <n v="7.9"/>
    <x v="1417"/>
    <x v="752"/>
    <n v="0"/>
    <n v="0"/>
    <x v="196"/>
    <x v="293"/>
    <n v="0"/>
    <n v="0"/>
  </r>
  <r>
    <x v="9"/>
    <x v="115"/>
    <x v="4"/>
    <n v="34"/>
    <n v="3"/>
    <n v="7"/>
    <n v="12"/>
    <n v="5"/>
    <n v="112"/>
    <n v="7.9"/>
    <x v="1418"/>
    <x v="577"/>
    <n v="4.3037974683544302"/>
    <n v="0.37974683544303794"/>
    <x v="858"/>
    <x v="1313"/>
    <n v="0.63291139240506322"/>
    <n v="14.177215189873417"/>
  </r>
  <r>
    <x v="9"/>
    <x v="115"/>
    <x v="5"/>
    <n v="35"/>
    <n v="4"/>
    <n v="8"/>
    <n v="24"/>
    <n v="7"/>
    <n v="124"/>
    <n v="7.9"/>
    <x v="1419"/>
    <x v="591"/>
    <n v="4.4303797468354427"/>
    <n v="0.50632911392405056"/>
    <x v="859"/>
    <x v="1314"/>
    <n v="0.88607594936708856"/>
    <n v="15.69620253164557"/>
  </r>
  <r>
    <x v="9"/>
    <x v="115"/>
    <x v="6"/>
    <n v="44"/>
    <n v="18"/>
    <n v="13"/>
    <n v="18"/>
    <n v="14"/>
    <n v="153"/>
    <n v="7.9"/>
    <x v="1420"/>
    <x v="311"/>
    <n v="5.5696202531645564"/>
    <n v="2.2784810126582276"/>
    <x v="860"/>
    <x v="1315"/>
    <n v="1.7721518987341771"/>
    <n v="19.367088607594937"/>
  </r>
  <r>
    <x v="9"/>
    <x v="115"/>
    <x v="7"/>
    <n v="29"/>
    <n v="13"/>
    <n v="7"/>
    <n v="6"/>
    <n v="6"/>
    <n v="114"/>
    <n v="7.9"/>
    <x v="1421"/>
    <x v="542"/>
    <n v="3.6708860759493671"/>
    <n v="1.6455696202531644"/>
    <x v="858"/>
    <x v="1316"/>
    <n v="0.75949367088607589"/>
    <n v="14.430379746835442"/>
  </r>
  <r>
    <x v="9"/>
    <x v="115"/>
    <x v="8"/>
    <n v="16"/>
    <n v="12"/>
    <n v="5"/>
    <n v="11"/>
    <n v="3"/>
    <n v="181"/>
    <n v="7.9"/>
    <x v="1422"/>
    <x v="619"/>
    <n v="2.0253164556962022"/>
    <n v="1.5189873417721518"/>
    <x v="861"/>
    <x v="1317"/>
    <n v="0.37974683544303794"/>
    <n v="22.911392405063289"/>
  </r>
  <r>
    <x v="9"/>
    <x v="115"/>
    <x v="9"/>
    <n v="28"/>
    <n v="19"/>
    <n v="5"/>
    <n v="12"/>
    <n v="5"/>
    <n v="150"/>
    <n v="7.9"/>
    <x v="1423"/>
    <x v="205"/>
    <n v="3.5443037974683542"/>
    <n v="2.4050632911392404"/>
    <x v="861"/>
    <x v="1313"/>
    <n v="0.63291139240506322"/>
    <n v="18.987341772151897"/>
  </r>
  <r>
    <x v="9"/>
    <x v="115"/>
    <x v="10"/>
    <n v="28"/>
    <n v="23"/>
    <n v="7"/>
    <n v="9"/>
    <n v="3"/>
    <n v="119"/>
    <n v="10.89"/>
    <x v="1424"/>
    <x v="385"/>
    <n v="2.5711662075298438"/>
    <n v="2.1120293847566574"/>
    <x v="862"/>
    <x v="1318"/>
    <n v="0.27548209366391185"/>
    <n v="10.927456382001836"/>
  </r>
  <r>
    <x v="9"/>
    <x v="115"/>
    <x v="11"/>
    <n v="50"/>
    <n v="15"/>
    <n v="5"/>
    <n v="15"/>
    <n v="7"/>
    <n v="168"/>
    <n v="10.89"/>
    <x v="1425"/>
    <x v="311"/>
    <n v="4.5913682277318637"/>
    <n v="1.3774104683195592"/>
    <x v="863"/>
    <x v="1319"/>
    <n v="0.64279155188246095"/>
    <n v="15.426997245179063"/>
  </r>
  <r>
    <x v="9"/>
    <x v="115"/>
    <x v="12"/>
    <n v="68"/>
    <n v="33"/>
    <n v="10"/>
    <n v="46"/>
    <n v="7"/>
    <n v="198"/>
    <n v="10.89"/>
    <x v="1426"/>
    <x v="185"/>
    <n v="6.2442607897153346"/>
    <n v="3.0303030303030303"/>
    <x v="864"/>
    <x v="1320"/>
    <n v="0.64279155188246095"/>
    <n v="18.18181818181818"/>
  </r>
  <r>
    <x v="9"/>
    <x v="116"/>
    <x v="0"/>
    <m/>
    <m/>
    <m/>
    <m/>
    <m/>
    <m/>
    <n v="8.2899999999999991"/>
    <x v="1417"/>
    <x v="752"/>
    <n v="0"/>
    <n v="0"/>
    <x v="196"/>
    <x v="293"/>
    <n v="0"/>
    <n v="0"/>
  </r>
  <r>
    <x v="9"/>
    <x v="116"/>
    <x v="1"/>
    <m/>
    <m/>
    <m/>
    <m/>
    <m/>
    <m/>
    <n v="8.2899999999999991"/>
    <x v="1417"/>
    <x v="752"/>
    <n v="0"/>
    <n v="0"/>
    <x v="196"/>
    <x v="293"/>
    <n v="0"/>
    <n v="0"/>
  </r>
  <r>
    <x v="9"/>
    <x v="116"/>
    <x v="2"/>
    <m/>
    <m/>
    <m/>
    <m/>
    <m/>
    <m/>
    <n v="8.2899999999999991"/>
    <x v="1417"/>
    <x v="752"/>
    <n v="0"/>
    <n v="0"/>
    <x v="196"/>
    <x v="293"/>
    <n v="0"/>
    <n v="0"/>
  </r>
  <r>
    <x v="9"/>
    <x v="116"/>
    <x v="3"/>
    <m/>
    <m/>
    <m/>
    <m/>
    <m/>
    <m/>
    <n v="8.2899999999999991"/>
    <x v="1417"/>
    <x v="752"/>
    <n v="0"/>
    <n v="0"/>
    <x v="196"/>
    <x v="293"/>
    <n v="0"/>
    <n v="0"/>
  </r>
  <r>
    <x v="9"/>
    <x v="116"/>
    <x v="4"/>
    <m/>
    <m/>
    <m/>
    <m/>
    <m/>
    <m/>
    <n v="8.2899999999999991"/>
    <x v="1417"/>
    <x v="752"/>
    <n v="0"/>
    <n v="0"/>
    <x v="196"/>
    <x v="293"/>
    <n v="0"/>
    <n v="0"/>
  </r>
  <r>
    <x v="9"/>
    <x v="116"/>
    <x v="5"/>
    <n v="26"/>
    <n v="17"/>
    <n v="5"/>
    <n v="21"/>
    <n v="0"/>
    <n v="47"/>
    <n v="8.2899999999999991"/>
    <x v="1427"/>
    <x v="379"/>
    <n v="3.136308805790109"/>
    <n v="2.0506634499396865"/>
    <x v="865"/>
    <x v="1321"/>
    <n v="0"/>
    <n v="5.669481302774428"/>
  </r>
  <r>
    <x v="9"/>
    <x v="116"/>
    <x v="6"/>
    <n v="15"/>
    <n v="17"/>
    <n v="9"/>
    <n v="21"/>
    <n v="34"/>
    <n v="54"/>
    <n v="8.2899999999999991"/>
    <x v="1428"/>
    <x v="576"/>
    <n v="1.8094089264173705"/>
    <n v="2.0506634499396865"/>
    <x v="866"/>
    <x v="1321"/>
    <n v="4.101326899879373"/>
    <n v="6.5138721351025337"/>
  </r>
  <r>
    <x v="9"/>
    <x v="116"/>
    <x v="7"/>
    <n v="29"/>
    <n v="23"/>
    <n v="15"/>
    <n v="25"/>
    <n v="33"/>
    <n v="89"/>
    <n v="8.2899999999999991"/>
    <x v="1429"/>
    <x v="511"/>
    <n v="3.4981905910735831"/>
    <n v="2.7744270205066348"/>
    <x v="867"/>
    <x v="1322"/>
    <n v="3.9806996381182151"/>
    <n v="10.735826296743065"/>
  </r>
  <r>
    <x v="9"/>
    <x v="116"/>
    <x v="8"/>
    <n v="33"/>
    <n v="25"/>
    <n v="12"/>
    <n v="23"/>
    <n v="0"/>
    <n v="88"/>
    <n v="8.2899999999999991"/>
    <x v="1430"/>
    <x v="510"/>
    <n v="3.9806996381182151"/>
    <n v="3.0156815440289511"/>
    <x v="868"/>
    <x v="1323"/>
    <n v="0"/>
    <n v="10.615199034981908"/>
  </r>
  <r>
    <x v="9"/>
    <x v="116"/>
    <x v="9"/>
    <n v="41"/>
    <n v="27"/>
    <n v="14"/>
    <n v="30"/>
    <n v="0"/>
    <n v="89"/>
    <n v="8.2899999999999991"/>
    <x v="1431"/>
    <x v="490"/>
    <n v="4.9457177322074797"/>
    <n v="3.2569360675512669"/>
    <x v="869"/>
    <x v="1324"/>
    <n v="0"/>
    <n v="10.735826296743065"/>
  </r>
  <r>
    <x v="9"/>
    <x v="116"/>
    <x v="10"/>
    <n v="54"/>
    <n v="43"/>
    <n v="13"/>
    <n v="32"/>
    <n v="0"/>
    <n v="75"/>
    <n v="10.43"/>
    <x v="1432"/>
    <x v="206"/>
    <n v="5.177372962607862"/>
    <n v="4.1227229146692235"/>
    <x v="870"/>
    <x v="1325"/>
    <n v="0"/>
    <n v="7.1907957813998085"/>
  </r>
  <r>
    <x v="9"/>
    <x v="116"/>
    <x v="11"/>
    <n v="32"/>
    <n v="47"/>
    <n v="12"/>
    <n v="27"/>
    <n v="0"/>
    <n v="107"/>
    <n v="10.43"/>
    <x v="1433"/>
    <x v="382"/>
    <n v="3.068072866730585"/>
    <n v="4.506232023010547"/>
    <x v="871"/>
    <x v="1326"/>
    <n v="0"/>
    <n v="10.258868648130393"/>
  </r>
  <r>
    <x v="9"/>
    <x v="116"/>
    <x v="12"/>
    <n v="51"/>
    <n v="49"/>
    <n v="12"/>
    <n v="77"/>
    <n v="23"/>
    <n v="192"/>
    <n v="10.43"/>
    <x v="1434"/>
    <x v="753"/>
    <n v="4.8897411313518697"/>
    <n v="4.6979865771812079"/>
    <x v="871"/>
    <x v="1327"/>
    <n v="2.2051773729626079"/>
    <n v="18.40843720038351"/>
  </r>
  <r>
    <x v="9"/>
    <x v="117"/>
    <x v="0"/>
    <n v="6"/>
    <n v="15"/>
    <n v="4"/>
    <n v="23"/>
    <n v="10"/>
    <n v="43"/>
    <n v="4.68"/>
    <x v="1435"/>
    <x v="720"/>
    <n v="1.2820512820512822"/>
    <n v="3.2051282051282053"/>
    <x v="507"/>
    <x v="1328"/>
    <n v="2.1367521367521367"/>
    <n v="9.1880341880341891"/>
  </r>
  <r>
    <x v="9"/>
    <x v="117"/>
    <x v="1"/>
    <n v="13"/>
    <n v="17"/>
    <n v="5"/>
    <n v="29"/>
    <n v="45"/>
    <n v="60"/>
    <n v="4.68"/>
    <x v="1436"/>
    <x v="526"/>
    <n v="2.7777777777777781"/>
    <n v="3.6324786324786329"/>
    <x v="872"/>
    <x v="1329"/>
    <n v="9.6153846153846168"/>
    <n v="12.820512820512821"/>
  </r>
  <r>
    <x v="9"/>
    <x v="117"/>
    <x v="2"/>
    <n v="12"/>
    <n v="13"/>
    <n v="5"/>
    <n v="10"/>
    <n v="83"/>
    <n v="56"/>
    <n v="4.68"/>
    <x v="1437"/>
    <x v="488"/>
    <n v="2.5641025641025643"/>
    <n v="2.7777777777777781"/>
    <x v="872"/>
    <x v="1330"/>
    <n v="17.735042735042736"/>
    <n v="11.965811965811966"/>
  </r>
  <r>
    <x v="9"/>
    <x v="117"/>
    <x v="3"/>
    <n v="6"/>
    <n v="5"/>
    <n v="4"/>
    <n v="53"/>
    <n v="0"/>
    <n v="57"/>
    <n v="4.68"/>
    <x v="1438"/>
    <x v="321"/>
    <n v="1.2820512820512822"/>
    <n v="1.0683760683760684"/>
    <x v="507"/>
    <x v="1331"/>
    <n v="0"/>
    <n v="12.179487179487181"/>
  </r>
  <r>
    <x v="9"/>
    <x v="117"/>
    <x v="4"/>
    <n v="8"/>
    <n v="13"/>
    <n v="2"/>
    <n v="7"/>
    <n v="18"/>
    <n v="65"/>
    <n v="4.68"/>
    <x v="1439"/>
    <x v="617"/>
    <n v="1.7094017094017095"/>
    <n v="2.7777777777777781"/>
    <x v="873"/>
    <x v="1332"/>
    <n v="3.8461538461538463"/>
    <n v="13.888888888888889"/>
  </r>
  <r>
    <x v="9"/>
    <x v="117"/>
    <x v="5"/>
    <n v="10"/>
    <n v="13"/>
    <n v="2"/>
    <n v="13"/>
    <n v="0"/>
    <n v="63"/>
    <n v="4.68"/>
    <x v="1435"/>
    <x v="720"/>
    <n v="2.1367521367521367"/>
    <n v="2.7777777777777781"/>
    <x v="873"/>
    <x v="1333"/>
    <n v="0"/>
    <n v="13.461538461538462"/>
  </r>
  <r>
    <x v="9"/>
    <x v="117"/>
    <x v="6"/>
    <n v="11"/>
    <n v="9"/>
    <n v="0"/>
    <n v="9"/>
    <n v="0"/>
    <n v="70"/>
    <n v="4.68"/>
    <x v="1440"/>
    <x v="721"/>
    <n v="2.3504273504273505"/>
    <n v="1.9230769230769231"/>
    <x v="196"/>
    <x v="925"/>
    <n v="0"/>
    <n v="14.957264957264957"/>
  </r>
  <r>
    <x v="9"/>
    <x v="117"/>
    <x v="7"/>
    <n v="15"/>
    <n v="18"/>
    <n v="5"/>
    <n v="6"/>
    <n v="1"/>
    <n v="72"/>
    <n v="4.68"/>
    <x v="1441"/>
    <x v="422"/>
    <n v="3.2051282051282053"/>
    <n v="3.8461538461538463"/>
    <x v="872"/>
    <x v="1334"/>
    <n v="0.21367521367521369"/>
    <n v="15.384615384615385"/>
  </r>
  <r>
    <x v="9"/>
    <x v="117"/>
    <x v="8"/>
    <n v="18"/>
    <n v="10"/>
    <n v="1"/>
    <n v="12"/>
    <n v="0"/>
    <n v="72"/>
    <n v="4.68"/>
    <x v="1439"/>
    <x v="617"/>
    <n v="3.8461538461538463"/>
    <n v="2.1367521367521367"/>
    <x v="874"/>
    <x v="1335"/>
    <n v="0"/>
    <n v="15.384615384615385"/>
  </r>
  <r>
    <x v="9"/>
    <x v="117"/>
    <x v="9"/>
    <n v="10"/>
    <n v="12"/>
    <n v="1"/>
    <n v="10"/>
    <n v="1"/>
    <n v="98"/>
    <n v="4.68"/>
    <x v="1442"/>
    <x v="754"/>
    <n v="2.1367521367521367"/>
    <n v="2.5641025641025643"/>
    <x v="874"/>
    <x v="1330"/>
    <n v="0.21367521367521369"/>
    <n v="20.94017094017094"/>
  </r>
  <r>
    <x v="9"/>
    <x v="117"/>
    <x v="10"/>
    <n v="17"/>
    <n v="15"/>
    <n v="2"/>
    <n v="9"/>
    <n v="0"/>
    <n v="77"/>
    <n v="5.61"/>
    <x v="1443"/>
    <x v="460"/>
    <n v="3.0303030303030303"/>
    <n v="2.6737967914438503"/>
    <x v="875"/>
    <x v="1336"/>
    <n v="0"/>
    <n v="13.725490196078431"/>
  </r>
  <r>
    <x v="9"/>
    <x v="117"/>
    <x v="11"/>
    <n v="18"/>
    <n v="23"/>
    <n v="7"/>
    <n v="13"/>
    <n v="1"/>
    <n v="51"/>
    <n v="5.61"/>
    <x v="1444"/>
    <x v="617"/>
    <n v="3.2085561497326203"/>
    <n v="4.0998217468805702"/>
    <x v="876"/>
    <x v="1337"/>
    <n v="0.17825311942959002"/>
    <n v="9.0909090909090899"/>
  </r>
  <r>
    <x v="9"/>
    <x v="117"/>
    <x v="12"/>
    <n v="15"/>
    <n v="102"/>
    <n v="4"/>
    <n v="41"/>
    <n v="9"/>
    <n v="80"/>
    <n v="5.61"/>
    <x v="1445"/>
    <x v="572"/>
    <n v="2.6737967914438503"/>
    <n v="18.18181818181818"/>
    <x v="877"/>
    <x v="1338"/>
    <n v="1.6042780748663101"/>
    <n v="14.260249554367201"/>
  </r>
  <r>
    <x v="9"/>
    <x v="118"/>
    <x v="0"/>
    <n v="38"/>
    <n v="10"/>
    <n v="11"/>
    <n v="16"/>
    <n v="11"/>
    <n v="92"/>
    <n v="9.67"/>
    <x v="1446"/>
    <x v="424"/>
    <n v="3.9296794208893484"/>
    <n v="1.0341261633919339"/>
    <x v="878"/>
    <x v="1339"/>
    <n v="1.1375387797311272"/>
    <n v="9.5139607032057913"/>
  </r>
  <r>
    <x v="9"/>
    <x v="118"/>
    <x v="1"/>
    <n v="43"/>
    <n v="21"/>
    <n v="9"/>
    <n v="22"/>
    <n v="20"/>
    <n v="193"/>
    <n v="9.67"/>
    <x v="1447"/>
    <x v="322"/>
    <n v="4.4467425025853151"/>
    <n v="2.1716649431230612"/>
    <x v="322"/>
    <x v="1340"/>
    <n v="2.0682523267838677"/>
    <n v="19.958634953464323"/>
  </r>
  <r>
    <x v="9"/>
    <x v="118"/>
    <x v="2"/>
    <n v="38"/>
    <n v="9"/>
    <n v="13"/>
    <n v="17"/>
    <n v="22"/>
    <n v="165"/>
    <n v="9.67"/>
    <x v="1448"/>
    <x v="343"/>
    <n v="3.9296794208893484"/>
    <n v="0.93071354705274045"/>
    <x v="879"/>
    <x v="1341"/>
    <n v="2.2750775594622543"/>
    <n v="17.063081695966908"/>
  </r>
  <r>
    <x v="9"/>
    <x v="118"/>
    <x v="3"/>
    <n v="38"/>
    <n v="8"/>
    <n v="4"/>
    <n v="14"/>
    <n v="8"/>
    <n v="152"/>
    <n v="9.67"/>
    <x v="1449"/>
    <x v="397"/>
    <n v="3.9296794208893484"/>
    <n v="0.82730093071354704"/>
    <x v="880"/>
    <x v="1342"/>
    <n v="0.82730093071354704"/>
    <n v="15.718717683557394"/>
  </r>
  <r>
    <x v="9"/>
    <x v="118"/>
    <x v="4"/>
    <n v="56"/>
    <n v="21"/>
    <n v="11"/>
    <n v="11"/>
    <n v="10"/>
    <n v="127"/>
    <n v="9.67"/>
    <x v="1450"/>
    <x v="361"/>
    <n v="5.7911065149948291"/>
    <n v="2.1716649431230612"/>
    <x v="878"/>
    <x v="1343"/>
    <n v="1.0341261633919339"/>
    <n v="13.133402275077559"/>
  </r>
  <r>
    <x v="9"/>
    <x v="118"/>
    <x v="5"/>
    <n v="65"/>
    <n v="29"/>
    <n v="19"/>
    <n v="18"/>
    <n v="13"/>
    <n v="104"/>
    <n v="9.67"/>
    <x v="1451"/>
    <x v="685"/>
    <n v="6.7218200620475699"/>
    <n v="2.9989658738366081"/>
    <x v="881"/>
    <x v="1344"/>
    <n v="1.344364012409514"/>
    <n v="10.754912099276112"/>
  </r>
  <r>
    <x v="9"/>
    <x v="118"/>
    <x v="6"/>
    <n v="34"/>
    <n v="24"/>
    <n v="11"/>
    <n v="13"/>
    <n v="18"/>
    <n v="63"/>
    <n v="9.67"/>
    <x v="1452"/>
    <x v="632"/>
    <n v="3.5160289555325752"/>
    <n v="2.4819027921406414"/>
    <x v="878"/>
    <x v="1345"/>
    <n v="1.8614270941054809"/>
    <n v="6.5149948293691828"/>
  </r>
  <r>
    <x v="9"/>
    <x v="118"/>
    <x v="7"/>
    <n v="30"/>
    <n v="34"/>
    <n v="13"/>
    <n v="16"/>
    <n v="17"/>
    <n v="62"/>
    <n v="9.67"/>
    <x v="1453"/>
    <x v="587"/>
    <n v="3.1023784901758016"/>
    <n v="3.5160289555325752"/>
    <x v="879"/>
    <x v="1339"/>
    <n v="1.7580144777662876"/>
    <n v="6.4115822130299893"/>
  </r>
  <r>
    <x v="9"/>
    <x v="118"/>
    <x v="8"/>
    <n v="45"/>
    <n v="31"/>
    <n v="19"/>
    <n v="26"/>
    <n v="44"/>
    <n v="117"/>
    <n v="9.67"/>
    <x v="1454"/>
    <x v="465"/>
    <n v="4.6535677352637022"/>
    <n v="3.2057911065149947"/>
    <x v="881"/>
    <x v="1346"/>
    <n v="4.5501551189245086"/>
    <n v="12.099276111685626"/>
  </r>
  <r>
    <x v="9"/>
    <x v="118"/>
    <x v="9"/>
    <n v="55"/>
    <n v="49"/>
    <n v="13"/>
    <n v="22"/>
    <n v="30"/>
    <n v="175"/>
    <n v="9.67"/>
    <x v="1455"/>
    <x v="357"/>
    <n v="5.6876938986556365"/>
    <n v="5.0672182006204753"/>
    <x v="879"/>
    <x v="1340"/>
    <n v="3.1023784901758016"/>
    <n v="18.097207859358843"/>
  </r>
  <r>
    <x v="9"/>
    <x v="118"/>
    <x v="10"/>
    <n v="47"/>
    <n v="70"/>
    <n v="11"/>
    <n v="29"/>
    <n v="19"/>
    <n v="163"/>
    <n v="12.05"/>
    <x v="1456"/>
    <x v="219"/>
    <n v="3.900414937759336"/>
    <n v="5.809128630705394"/>
    <x v="882"/>
    <x v="1347"/>
    <n v="1.5767634854771784"/>
    <n v="13.526970954356846"/>
  </r>
  <r>
    <x v="9"/>
    <x v="118"/>
    <x v="11"/>
    <n v="35"/>
    <n v="67"/>
    <n v="15"/>
    <n v="23"/>
    <n v="12"/>
    <n v="136"/>
    <n v="12.05"/>
    <x v="1457"/>
    <x v="360"/>
    <n v="2.904564315352697"/>
    <n v="5.5601659751037342"/>
    <x v="883"/>
    <x v="1348"/>
    <n v="0.99585062240663891"/>
    <n v="11.286307053941908"/>
  </r>
  <r>
    <x v="9"/>
    <x v="118"/>
    <x v="12"/>
    <n v="52"/>
    <n v="114"/>
    <n v="14"/>
    <n v="60"/>
    <n v="19"/>
    <n v="118"/>
    <n v="12.05"/>
    <x v="1458"/>
    <x v="723"/>
    <n v="4.3153526970954355"/>
    <n v="9.4605809128630707"/>
    <x v="884"/>
    <x v="1349"/>
    <n v="1.5767634854771784"/>
    <n v="9.7925311203319492"/>
  </r>
  <r>
    <x v="9"/>
    <x v="119"/>
    <x v="0"/>
    <n v="11"/>
    <n v="11"/>
    <n v="12"/>
    <n v="17"/>
    <n v="0"/>
    <n v="14"/>
    <n v="7.65"/>
    <x v="1459"/>
    <x v="755"/>
    <n v="1.4379084967320261"/>
    <n v="1.4379084967320261"/>
    <x v="885"/>
    <x v="970"/>
    <n v="0"/>
    <n v="1.8300653594771241"/>
  </r>
  <r>
    <x v="9"/>
    <x v="119"/>
    <x v="1"/>
    <n v="10"/>
    <n v="7"/>
    <n v="14"/>
    <n v="15"/>
    <n v="0"/>
    <n v="23"/>
    <n v="7.65"/>
    <x v="1460"/>
    <x v="583"/>
    <n v="1.3071895424836601"/>
    <n v="0.91503267973856206"/>
    <x v="886"/>
    <x v="1081"/>
    <n v="0"/>
    <n v="3.0065359477124183"/>
  </r>
  <r>
    <x v="9"/>
    <x v="119"/>
    <x v="2"/>
    <n v="11"/>
    <n v="9"/>
    <n v="7"/>
    <n v="22"/>
    <n v="1"/>
    <n v="34"/>
    <n v="7.65"/>
    <x v="1461"/>
    <x v="715"/>
    <n v="1.4379084967320261"/>
    <n v="1.1764705882352942"/>
    <x v="887"/>
    <x v="1350"/>
    <n v="0.13071895424836602"/>
    <n v="4.4444444444444446"/>
  </r>
  <r>
    <x v="9"/>
    <x v="119"/>
    <x v="3"/>
    <n v="16"/>
    <n v="21"/>
    <n v="8"/>
    <n v="24"/>
    <n v="0"/>
    <n v="48"/>
    <n v="7.65"/>
    <x v="1462"/>
    <x v="422"/>
    <n v="2.0915032679738563"/>
    <n v="2.7450980392156863"/>
    <x v="888"/>
    <x v="1351"/>
    <n v="0"/>
    <n v="6.2745098039215685"/>
  </r>
  <r>
    <x v="9"/>
    <x v="119"/>
    <x v="4"/>
    <n v="13"/>
    <n v="19"/>
    <n v="9"/>
    <n v="21"/>
    <n v="10"/>
    <n v="50"/>
    <n v="7.65"/>
    <x v="1463"/>
    <x v="519"/>
    <n v="1.6993464052287581"/>
    <n v="2.4836601307189543"/>
    <x v="816"/>
    <x v="1352"/>
    <n v="1.3071895424836601"/>
    <n v="6.5359477124183005"/>
  </r>
  <r>
    <x v="9"/>
    <x v="119"/>
    <x v="5"/>
    <n v="21"/>
    <n v="9"/>
    <n v="4"/>
    <n v="23"/>
    <n v="0"/>
    <n v="51"/>
    <n v="7.65"/>
    <x v="1464"/>
    <x v="756"/>
    <n v="2.7450980392156863"/>
    <n v="1.1764705882352942"/>
    <x v="889"/>
    <x v="1353"/>
    <n v="0"/>
    <n v="6.6666666666666661"/>
  </r>
  <r>
    <x v="9"/>
    <x v="119"/>
    <x v="6"/>
    <n v="22"/>
    <n v="29"/>
    <n v="12"/>
    <n v="30"/>
    <n v="1"/>
    <n v="76"/>
    <n v="7.65"/>
    <x v="745"/>
    <x v="589"/>
    <n v="2.8758169934640523"/>
    <n v="3.7908496732026142"/>
    <x v="885"/>
    <x v="1354"/>
    <n v="0.13071895424836602"/>
    <n v="9.9346405228758172"/>
  </r>
  <r>
    <x v="9"/>
    <x v="119"/>
    <x v="7"/>
    <n v="23"/>
    <n v="25"/>
    <n v="13"/>
    <n v="31"/>
    <n v="0"/>
    <n v="72"/>
    <n v="7.65"/>
    <x v="1465"/>
    <x v="415"/>
    <n v="3.0065359477124183"/>
    <n v="3.2679738562091503"/>
    <x v="890"/>
    <x v="1355"/>
    <n v="0"/>
    <n v="9.4117647058823533"/>
  </r>
  <r>
    <x v="9"/>
    <x v="119"/>
    <x v="8"/>
    <n v="19"/>
    <n v="29"/>
    <n v="14"/>
    <n v="19"/>
    <n v="20"/>
    <n v="55"/>
    <n v="7.65"/>
    <x v="1466"/>
    <x v="744"/>
    <n v="2.4836601307189543"/>
    <n v="3.7908496732026142"/>
    <x v="886"/>
    <x v="1356"/>
    <n v="2.6143790849673203"/>
    <n v="7.18954248366013"/>
  </r>
  <r>
    <x v="9"/>
    <x v="119"/>
    <x v="9"/>
    <n v="25"/>
    <n v="24"/>
    <n v="14"/>
    <n v="16"/>
    <n v="27"/>
    <n v="71"/>
    <n v="7.65"/>
    <x v="1467"/>
    <x v="454"/>
    <n v="3.2679738562091503"/>
    <n v="3.1372549019607843"/>
    <x v="886"/>
    <x v="1357"/>
    <n v="3.5294117647058822"/>
    <n v="9.2810457516339859"/>
  </r>
  <r>
    <x v="9"/>
    <x v="119"/>
    <x v="10"/>
    <n v="17"/>
    <n v="19"/>
    <n v="7"/>
    <n v="19"/>
    <n v="34"/>
    <n v="94"/>
    <n v="9"/>
    <x v="1468"/>
    <x v="416"/>
    <n v="1.8888888888888888"/>
    <n v="2.1111111111111112"/>
    <x v="891"/>
    <x v="1358"/>
    <n v="3.7777777777777777"/>
    <n v="10.444444444444445"/>
  </r>
  <r>
    <x v="9"/>
    <x v="119"/>
    <x v="11"/>
    <n v="24"/>
    <n v="20"/>
    <n v="12"/>
    <n v="16"/>
    <n v="1"/>
    <n v="102"/>
    <n v="9"/>
    <x v="1469"/>
    <x v="542"/>
    <n v="2.6666666666666665"/>
    <n v="2.2222222222222223"/>
    <x v="753"/>
    <x v="1359"/>
    <n v="0.1111111111111111"/>
    <n v="11.333333333333334"/>
  </r>
  <r>
    <x v="9"/>
    <x v="119"/>
    <x v="12"/>
    <n v="43"/>
    <n v="48"/>
    <n v="13"/>
    <n v="62"/>
    <n v="52"/>
    <n v="117"/>
    <n v="9"/>
    <x v="1470"/>
    <x v="391"/>
    <n v="4.7777777777777777"/>
    <n v="5.333333333333333"/>
    <x v="892"/>
    <x v="1360"/>
    <n v="5.7777777777777777"/>
    <n v="13"/>
  </r>
  <r>
    <x v="9"/>
    <x v="120"/>
    <x v="0"/>
    <n v="28"/>
    <n v="6"/>
    <n v="17"/>
    <n v="26"/>
    <n v="20"/>
    <n v="41"/>
    <n v="9.4"/>
    <x v="1471"/>
    <x v="536"/>
    <n v="2.978723404255319"/>
    <n v="0.63829787234042545"/>
    <x v="893"/>
    <x v="1361"/>
    <n v="2.1276595744680851"/>
    <n v="4.3617021276595747"/>
  </r>
  <r>
    <x v="9"/>
    <x v="120"/>
    <x v="1"/>
    <n v="17"/>
    <n v="10"/>
    <n v="17"/>
    <n v="14"/>
    <n v="40"/>
    <n v="30"/>
    <n v="9.4"/>
    <x v="1472"/>
    <x v="567"/>
    <n v="1.8085106382978722"/>
    <n v="1.0638297872340425"/>
    <x v="893"/>
    <x v="1362"/>
    <n v="4.2553191489361701"/>
    <n v="3.1914893617021276"/>
  </r>
  <r>
    <x v="9"/>
    <x v="120"/>
    <x v="2"/>
    <n v="25"/>
    <n v="15"/>
    <n v="17"/>
    <n v="12"/>
    <n v="23"/>
    <n v="34"/>
    <n v="9.4"/>
    <x v="1473"/>
    <x v="552"/>
    <n v="2.6595744680851063"/>
    <n v="1.5957446808510638"/>
    <x v="893"/>
    <x v="703"/>
    <n v="2.4468085106382977"/>
    <n v="3.6170212765957444"/>
  </r>
  <r>
    <x v="9"/>
    <x v="120"/>
    <x v="3"/>
    <n v="29"/>
    <n v="13"/>
    <n v="15"/>
    <n v="14"/>
    <n v="21"/>
    <n v="45"/>
    <n v="9.4"/>
    <x v="1474"/>
    <x v="461"/>
    <n v="3.0851063829787231"/>
    <n v="1.3829787234042552"/>
    <x v="894"/>
    <x v="1362"/>
    <n v="2.2340425531914891"/>
    <n v="4.787234042553191"/>
  </r>
  <r>
    <x v="9"/>
    <x v="120"/>
    <x v="4"/>
    <n v="29"/>
    <n v="10"/>
    <n v="9"/>
    <n v="17"/>
    <n v="32"/>
    <n v="79"/>
    <n v="9.4"/>
    <x v="1475"/>
    <x v="463"/>
    <n v="3.0851063829787231"/>
    <n v="1.0638297872340425"/>
    <x v="895"/>
    <x v="1363"/>
    <n v="3.4042553191489362"/>
    <n v="8.4042553191489358"/>
  </r>
  <r>
    <x v="9"/>
    <x v="120"/>
    <x v="5"/>
    <n v="34"/>
    <n v="17"/>
    <n v="22"/>
    <n v="13"/>
    <n v="29"/>
    <n v="80"/>
    <n v="9.4"/>
    <x v="1476"/>
    <x v="741"/>
    <n v="3.6170212765957444"/>
    <n v="1.8085106382978722"/>
    <x v="896"/>
    <x v="1364"/>
    <n v="3.0851063829787231"/>
    <n v="8.5106382978723403"/>
  </r>
  <r>
    <x v="9"/>
    <x v="120"/>
    <x v="6"/>
    <n v="18"/>
    <n v="20"/>
    <n v="31"/>
    <n v="18"/>
    <n v="32"/>
    <n v="92"/>
    <n v="9.4"/>
    <x v="1477"/>
    <x v="355"/>
    <n v="1.9148936170212765"/>
    <n v="2.1276595744680851"/>
    <x v="897"/>
    <x v="1365"/>
    <n v="3.4042553191489362"/>
    <n v="9.787234042553191"/>
  </r>
  <r>
    <x v="9"/>
    <x v="120"/>
    <x v="7"/>
    <n v="39"/>
    <n v="20"/>
    <n v="17"/>
    <n v="25"/>
    <n v="38"/>
    <n v="106"/>
    <n v="9.4"/>
    <x v="1478"/>
    <x v="728"/>
    <n v="4.1489361702127656"/>
    <n v="2.1276595744680851"/>
    <x v="893"/>
    <x v="1366"/>
    <n v="4.042553191489362"/>
    <n v="11.276595744680851"/>
  </r>
  <r>
    <x v="9"/>
    <x v="120"/>
    <x v="8"/>
    <n v="36"/>
    <n v="30"/>
    <n v="18"/>
    <n v="30"/>
    <n v="38"/>
    <n v="113"/>
    <n v="9.4"/>
    <x v="1479"/>
    <x v="432"/>
    <n v="3.8297872340425529"/>
    <n v="3.1914893617021276"/>
    <x v="898"/>
    <x v="1367"/>
    <n v="4.042553191489362"/>
    <n v="12.021276595744681"/>
  </r>
  <r>
    <x v="9"/>
    <x v="120"/>
    <x v="9"/>
    <n v="51"/>
    <n v="19"/>
    <n v="17"/>
    <n v="26"/>
    <n v="57"/>
    <n v="87"/>
    <n v="9.4"/>
    <x v="1480"/>
    <x v="573"/>
    <n v="5.4255319148936172"/>
    <n v="2.021276595744681"/>
    <x v="893"/>
    <x v="1361"/>
    <n v="6.0638297872340425"/>
    <n v="9.2553191489361701"/>
  </r>
  <r>
    <x v="9"/>
    <x v="120"/>
    <x v="10"/>
    <n v="57"/>
    <n v="32"/>
    <n v="9"/>
    <n v="38"/>
    <n v="52"/>
    <n v="124"/>
    <n v="10.61"/>
    <x v="1481"/>
    <x v="645"/>
    <n v="5.3722902921771913"/>
    <n v="3.0160226201696516"/>
    <x v="899"/>
    <x v="1368"/>
    <n v="4.9010367577756835"/>
    <n v="11.6870876531574"/>
  </r>
  <r>
    <x v="9"/>
    <x v="120"/>
    <x v="11"/>
    <n v="37"/>
    <n v="23"/>
    <n v="12"/>
    <n v="24"/>
    <n v="40"/>
    <n v="143"/>
    <n v="10.61"/>
    <x v="1482"/>
    <x v="681"/>
    <n v="3.4872761545711595"/>
    <n v="2.167766258246937"/>
    <x v="900"/>
    <x v="1369"/>
    <n v="3.7700282752120642"/>
    <n v="13.477851083883129"/>
  </r>
  <r>
    <x v="9"/>
    <x v="120"/>
    <x v="12"/>
    <n v="51"/>
    <n v="57"/>
    <n v="17"/>
    <n v="55"/>
    <n v="39"/>
    <n v="127"/>
    <n v="10.61"/>
    <x v="1483"/>
    <x v="757"/>
    <n v="4.8067860508953819"/>
    <n v="5.3722902921771913"/>
    <x v="901"/>
    <x v="1370"/>
    <n v="3.6757775683317626"/>
    <n v="11.969839773798304"/>
  </r>
  <r>
    <x v="9"/>
    <x v="121"/>
    <x v="0"/>
    <n v="17"/>
    <n v="7"/>
    <n v="12"/>
    <n v="23"/>
    <n v="0"/>
    <n v="98"/>
    <n v="11.17"/>
    <x v="1484"/>
    <x v="430"/>
    <n v="1.5219337511190689"/>
    <n v="0.62667860340196957"/>
    <x v="902"/>
    <x v="1371"/>
    <n v="0"/>
    <n v="8.7735004476275744"/>
  </r>
  <r>
    <x v="9"/>
    <x v="121"/>
    <x v="1"/>
    <n v="20"/>
    <n v="3"/>
    <n v="7"/>
    <n v="30"/>
    <n v="0"/>
    <n v="103"/>
    <n v="11.17"/>
    <x v="1485"/>
    <x v="632"/>
    <n v="1.7905102954341987"/>
    <n v="0.26857654431512984"/>
    <x v="903"/>
    <x v="1372"/>
    <n v="0"/>
    <n v="9.2211280214861233"/>
  </r>
  <r>
    <x v="9"/>
    <x v="121"/>
    <x v="2"/>
    <n v="22"/>
    <n v="5"/>
    <n v="9"/>
    <n v="10"/>
    <n v="0"/>
    <n v="70"/>
    <n v="11.17"/>
    <x v="1486"/>
    <x v="379"/>
    <n v="1.9695613249776187"/>
    <n v="0.44762757385854968"/>
    <x v="904"/>
    <x v="1373"/>
    <n v="0"/>
    <n v="6.2667860340196953"/>
  </r>
  <r>
    <x v="9"/>
    <x v="121"/>
    <x v="3"/>
    <n v="17"/>
    <n v="6"/>
    <n v="9"/>
    <n v="17"/>
    <n v="0"/>
    <n v="102"/>
    <n v="11.17"/>
    <x v="1487"/>
    <x v="423"/>
    <n v="1.5219337511190689"/>
    <n v="0.53715308863025968"/>
    <x v="904"/>
    <x v="1374"/>
    <n v="0"/>
    <n v="9.1316025067144135"/>
  </r>
  <r>
    <x v="9"/>
    <x v="121"/>
    <x v="4"/>
    <n v="15"/>
    <n v="10"/>
    <n v="10"/>
    <n v="17"/>
    <n v="0"/>
    <n v="119"/>
    <n v="11.17"/>
    <x v="1488"/>
    <x v="452"/>
    <n v="1.3428827215756491"/>
    <n v="0.89525514771709935"/>
    <x v="905"/>
    <x v="1374"/>
    <n v="0"/>
    <n v="10.653536257833483"/>
  </r>
  <r>
    <x v="9"/>
    <x v="121"/>
    <x v="5"/>
    <n v="18"/>
    <n v="2"/>
    <n v="4"/>
    <n v="14"/>
    <n v="0"/>
    <n v="129"/>
    <n v="11.17"/>
    <x v="1489"/>
    <x v="522"/>
    <n v="1.6114592658907789"/>
    <n v="0.17905102954341987"/>
    <x v="906"/>
    <x v="1375"/>
    <n v="0"/>
    <n v="11.548791405550581"/>
  </r>
  <r>
    <x v="9"/>
    <x v="121"/>
    <x v="6"/>
    <n v="23"/>
    <n v="14"/>
    <n v="5"/>
    <n v="21"/>
    <n v="0"/>
    <n v="154"/>
    <n v="11.17"/>
    <x v="1490"/>
    <x v="206"/>
    <n v="2.0590868397493285"/>
    <n v="1.2533572068039391"/>
    <x v="907"/>
    <x v="1376"/>
    <n v="0"/>
    <n v="13.786929274843331"/>
  </r>
  <r>
    <x v="9"/>
    <x v="121"/>
    <x v="7"/>
    <n v="31"/>
    <n v="16"/>
    <n v="9"/>
    <n v="14"/>
    <n v="0"/>
    <n v="127"/>
    <n v="11.17"/>
    <x v="1491"/>
    <x v="341"/>
    <n v="2.7752909579230081"/>
    <n v="1.4324082363473589"/>
    <x v="904"/>
    <x v="1375"/>
    <n v="0"/>
    <n v="11.369740376007162"/>
  </r>
  <r>
    <x v="9"/>
    <x v="121"/>
    <x v="8"/>
    <n v="24"/>
    <n v="28"/>
    <n v="6"/>
    <n v="10"/>
    <n v="0"/>
    <n v="97"/>
    <n v="11.17"/>
    <x v="1492"/>
    <x v="586"/>
    <n v="2.1486123545210387"/>
    <n v="2.5067144136078783"/>
    <x v="908"/>
    <x v="1373"/>
    <n v="0"/>
    <n v="8.6839749328558646"/>
  </r>
  <r>
    <x v="9"/>
    <x v="121"/>
    <x v="9"/>
    <n v="39"/>
    <n v="30"/>
    <n v="8"/>
    <n v="9"/>
    <n v="0"/>
    <n v="125"/>
    <n v="11.17"/>
    <x v="1493"/>
    <x v="355"/>
    <n v="3.4914950760966876"/>
    <n v="2.6857654431512983"/>
    <x v="909"/>
    <x v="1377"/>
    <n v="0"/>
    <n v="11.190689346463742"/>
  </r>
  <r>
    <x v="9"/>
    <x v="121"/>
    <x v="10"/>
    <n v="21"/>
    <n v="49"/>
    <n v="16"/>
    <n v="26"/>
    <n v="0"/>
    <n v="170"/>
    <n v="12.95"/>
    <x v="1494"/>
    <x v="465"/>
    <n v="1.6216216216216217"/>
    <n v="3.7837837837837838"/>
    <x v="910"/>
    <x v="1378"/>
    <n v="0"/>
    <n v="13.127413127413128"/>
  </r>
  <r>
    <x v="9"/>
    <x v="121"/>
    <x v="11"/>
    <n v="30"/>
    <n v="55"/>
    <n v="6"/>
    <n v="25"/>
    <n v="1"/>
    <n v="159"/>
    <n v="12.95"/>
    <x v="1495"/>
    <x v="208"/>
    <n v="2.3166023166023169"/>
    <n v="4.2471042471042475"/>
    <x v="911"/>
    <x v="1379"/>
    <n v="7.7220077220077218E-2"/>
    <n v="12.277992277992279"/>
  </r>
  <r>
    <x v="9"/>
    <x v="121"/>
    <x v="12"/>
    <n v="64"/>
    <n v="113"/>
    <n v="5"/>
    <n v="58"/>
    <n v="13"/>
    <n v="187"/>
    <n v="12.95"/>
    <x v="1496"/>
    <x v="613"/>
    <n v="4.942084942084942"/>
    <n v="8.7258687258687271"/>
    <x v="912"/>
    <x v="1380"/>
    <n v="1.0038610038610039"/>
    <n v="14.440154440154441"/>
  </r>
  <r>
    <x v="9"/>
    <x v="122"/>
    <x v="0"/>
    <n v="15"/>
    <n v="12"/>
    <n v="18"/>
    <n v="22"/>
    <n v="14"/>
    <n v="51"/>
    <n v="12.79"/>
    <x v="1497"/>
    <x v="754"/>
    <n v="1.1727912431587177"/>
    <n v="0.93823299452697428"/>
    <x v="913"/>
    <x v="1381"/>
    <n v="1.0946051602814699"/>
    <n v="3.9874902267396406"/>
  </r>
  <r>
    <x v="9"/>
    <x v="122"/>
    <x v="1"/>
    <n v="14"/>
    <n v="16"/>
    <n v="20"/>
    <n v="15"/>
    <n v="10"/>
    <n v="63"/>
    <n v="12.79"/>
    <x v="1498"/>
    <x v="536"/>
    <n v="1.0946051602814699"/>
    <n v="1.2509773260359658"/>
    <x v="914"/>
    <x v="1382"/>
    <n v="0.78186082877247853"/>
    <n v="4.9257232212666144"/>
  </r>
  <r>
    <x v="9"/>
    <x v="122"/>
    <x v="2"/>
    <n v="15"/>
    <n v="20"/>
    <n v="17"/>
    <n v="21"/>
    <n v="5"/>
    <n v="68"/>
    <n v="12.79"/>
    <x v="1499"/>
    <x v="533"/>
    <n v="1.1727912431587177"/>
    <n v="1.5637216575449571"/>
    <x v="915"/>
    <x v="1383"/>
    <n v="0.39093041438623927"/>
    <n v="5.3166536356528544"/>
  </r>
  <r>
    <x v="9"/>
    <x v="122"/>
    <x v="3"/>
    <n v="13"/>
    <n v="20"/>
    <n v="16"/>
    <n v="22"/>
    <n v="12"/>
    <n v="88"/>
    <n v="12.79"/>
    <x v="1500"/>
    <x v="452"/>
    <n v="1.0164190774042221"/>
    <n v="1.5637216575449571"/>
    <x v="916"/>
    <x v="1381"/>
    <n v="0.93823299452697428"/>
    <n v="6.8803752931978108"/>
  </r>
  <r>
    <x v="9"/>
    <x v="122"/>
    <x v="4"/>
    <n v="28"/>
    <n v="29"/>
    <n v="14"/>
    <n v="21"/>
    <n v="22"/>
    <n v="124"/>
    <n v="12.79"/>
    <x v="1501"/>
    <x v="525"/>
    <n v="2.1892103205629398"/>
    <n v="2.2673964034401877"/>
    <x v="917"/>
    <x v="1383"/>
    <n v="1.7200938232994527"/>
    <n v="9.6950742767787332"/>
  </r>
  <r>
    <x v="9"/>
    <x v="122"/>
    <x v="5"/>
    <n v="31"/>
    <n v="49"/>
    <n v="26"/>
    <n v="46"/>
    <n v="28"/>
    <n v="165"/>
    <n v="12.79"/>
    <x v="1502"/>
    <x v="513"/>
    <n v="2.4237685691946833"/>
    <n v="3.831118060985145"/>
    <x v="918"/>
    <x v="1384"/>
    <n v="2.1892103205629398"/>
    <n v="12.900703674745897"/>
  </r>
  <r>
    <x v="9"/>
    <x v="122"/>
    <x v="6"/>
    <n v="24"/>
    <n v="26"/>
    <n v="16"/>
    <n v="30"/>
    <n v="27"/>
    <n v="149"/>
    <n v="12.79"/>
    <x v="1503"/>
    <x v="758"/>
    <n v="1.8764659890539486"/>
    <n v="2.0328381548084442"/>
    <x v="916"/>
    <x v="1385"/>
    <n v="2.111024237685692"/>
    <n v="11.64972634870993"/>
  </r>
  <r>
    <x v="9"/>
    <x v="122"/>
    <x v="7"/>
    <n v="36"/>
    <n v="43"/>
    <n v="24"/>
    <n v="31"/>
    <n v="50"/>
    <n v="149"/>
    <n v="12.79"/>
    <x v="1504"/>
    <x v="501"/>
    <n v="2.8146989835809229"/>
    <n v="3.3620015637216576"/>
    <x v="919"/>
    <x v="1386"/>
    <n v="3.9093041438623928"/>
    <n v="11.64972634870993"/>
  </r>
  <r>
    <x v="9"/>
    <x v="122"/>
    <x v="8"/>
    <n v="32"/>
    <n v="42"/>
    <n v="17"/>
    <n v="21"/>
    <n v="46"/>
    <n v="129"/>
    <n v="12.79"/>
    <x v="1505"/>
    <x v="759"/>
    <n v="2.5019546520719316"/>
    <n v="3.2838154808444098"/>
    <x v="915"/>
    <x v="1383"/>
    <n v="3.5965598123534015"/>
    <n v="10.086004691164973"/>
  </r>
  <r>
    <x v="9"/>
    <x v="122"/>
    <x v="9"/>
    <n v="27"/>
    <n v="56"/>
    <n v="26"/>
    <n v="32"/>
    <n v="36"/>
    <n v="123"/>
    <n v="12.79"/>
    <x v="1506"/>
    <x v="698"/>
    <n v="2.111024237685692"/>
    <n v="4.3784206411258797"/>
    <x v="918"/>
    <x v="1387"/>
    <n v="2.8146989835809229"/>
    <n v="9.6168881939014863"/>
  </r>
  <r>
    <x v="9"/>
    <x v="122"/>
    <x v="10"/>
    <n v="27"/>
    <n v="42"/>
    <n v="23"/>
    <n v="19"/>
    <n v="15"/>
    <n v="156"/>
    <n v="14.5"/>
    <x v="1507"/>
    <x v="465"/>
    <n v="1.8620689655172413"/>
    <n v="2.896551724137931"/>
    <x v="920"/>
    <x v="1388"/>
    <n v="1.0344827586206897"/>
    <n v="10.758620689655173"/>
  </r>
  <r>
    <x v="9"/>
    <x v="122"/>
    <x v="11"/>
    <n v="32"/>
    <n v="49"/>
    <n v="30"/>
    <n v="26"/>
    <n v="25"/>
    <n v="185"/>
    <n v="14.5"/>
    <x v="1508"/>
    <x v="760"/>
    <n v="2.2068965517241379"/>
    <n v="3.3793103448275863"/>
    <x v="921"/>
    <x v="1389"/>
    <n v="1.7241379310344827"/>
    <n v="12.758620689655173"/>
  </r>
  <r>
    <x v="9"/>
    <x v="122"/>
    <x v="12"/>
    <n v="50"/>
    <n v="57"/>
    <n v="27"/>
    <n v="71"/>
    <n v="48"/>
    <n v="167"/>
    <n v="14.5"/>
    <x v="1509"/>
    <x v="500"/>
    <n v="3.4482758620689653"/>
    <n v="3.9310344827586206"/>
    <x v="922"/>
    <x v="1390"/>
    <n v="3.3103448275862069"/>
    <n v="11.517241379310345"/>
  </r>
  <r>
    <x v="9"/>
    <x v="123"/>
    <x v="0"/>
    <n v="22"/>
    <n v="23"/>
    <n v="9"/>
    <n v="30"/>
    <n v="5"/>
    <n v="63"/>
    <n v="10.42"/>
    <x v="1510"/>
    <x v="433"/>
    <n v="2.1113243761996161"/>
    <n v="2.2072936660268714"/>
    <x v="923"/>
    <x v="1391"/>
    <n v="0.47984644913627639"/>
    <n v="6.0460652591170829"/>
  </r>
  <r>
    <x v="9"/>
    <x v="123"/>
    <x v="1"/>
    <n v="13"/>
    <n v="18"/>
    <n v="9"/>
    <n v="11"/>
    <n v="0"/>
    <n v="55"/>
    <n v="10.42"/>
    <x v="1511"/>
    <x v="761"/>
    <n v="1.2476007677543186"/>
    <n v="1.727447216890595"/>
    <x v="923"/>
    <x v="1392"/>
    <n v="0"/>
    <n v="5.2783109404990407"/>
  </r>
  <r>
    <x v="9"/>
    <x v="123"/>
    <x v="2"/>
    <n v="12"/>
    <n v="13"/>
    <n v="4"/>
    <n v="15"/>
    <n v="0"/>
    <n v="86"/>
    <n v="10.42"/>
    <x v="1512"/>
    <x v="413"/>
    <n v="1.1516314779270633"/>
    <n v="1.2476007677543186"/>
    <x v="924"/>
    <x v="1393"/>
    <n v="0"/>
    <n v="8.2533589251439547"/>
  </r>
  <r>
    <x v="9"/>
    <x v="123"/>
    <x v="3"/>
    <n v="16"/>
    <n v="12"/>
    <n v="7"/>
    <n v="10"/>
    <n v="0"/>
    <n v="133"/>
    <n v="10.42"/>
    <x v="1513"/>
    <x v="424"/>
    <n v="1.5355086372360844"/>
    <n v="1.1516314779270633"/>
    <x v="925"/>
    <x v="1394"/>
    <n v="0"/>
    <n v="12.763915547024952"/>
  </r>
  <r>
    <x v="9"/>
    <x v="123"/>
    <x v="4"/>
    <n v="14"/>
    <n v="21"/>
    <n v="4"/>
    <n v="20"/>
    <n v="0"/>
    <n v="127"/>
    <n v="10.42"/>
    <x v="1514"/>
    <x v="453"/>
    <n v="1.3435700575815739"/>
    <n v="2.0153550863723608"/>
    <x v="924"/>
    <x v="1395"/>
    <n v="0"/>
    <n v="12.18809980806142"/>
  </r>
  <r>
    <x v="9"/>
    <x v="123"/>
    <x v="5"/>
    <n v="28"/>
    <n v="24"/>
    <n v="8"/>
    <n v="19"/>
    <n v="0"/>
    <n v="110"/>
    <n v="10.42"/>
    <x v="1515"/>
    <x v="385"/>
    <n v="2.6871401151631478"/>
    <n v="2.3032629558541267"/>
    <x v="926"/>
    <x v="1396"/>
    <n v="0"/>
    <n v="10.556621880998081"/>
  </r>
  <r>
    <x v="9"/>
    <x v="123"/>
    <x v="6"/>
    <n v="25"/>
    <n v="33"/>
    <n v="6"/>
    <n v="17"/>
    <n v="0"/>
    <n v="76"/>
    <n v="10.42"/>
    <x v="1516"/>
    <x v="430"/>
    <n v="2.3992322456813819"/>
    <n v="3.1669865642994242"/>
    <x v="927"/>
    <x v="1397"/>
    <n v="0"/>
    <n v="7.2936660268714011"/>
  </r>
  <r>
    <x v="9"/>
    <x v="123"/>
    <x v="7"/>
    <n v="28"/>
    <n v="35"/>
    <n v="9"/>
    <n v="25"/>
    <n v="5"/>
    <n v="101"/>
    <n v="10.42"/>
    <x v="601"/>
    <x v="472"/>
    <n v="2.6871401151631478"/>
    <n v="3.3589251439539347"/>
    <x v="923"/>
    <x v="566"/>
    <n v="0.47984644913627639"/>
    <n v="9.6928982725527835"/>
  </r>
  <r>
    <x v="9"/>
    <x v="123"/>
    <x v="8"/>
    <n v="26"/>
    <n v="51"/>
    <n v="11"/>
    <n v="20"/>
    <n v="16"/>
    <n v="180"/>
    <n v="10.42"/>
    <x v="1517"/>
    <x v="419"/>
    <n v="2.4952015355086372"/>
    <n v="4.8944337811900196"/>
    <x v="928"/>
    <x v="1395"/>
    <n v="1.5355086372360844"/>
    <n v="17.274472168905952"/>
  </r>
  <r>
    <x v="9"/>
    <x v="123"/>
    <x v="9"/>
    <n v="32"/>
    <n v="35"/>
    <n v="6"/>
    <n v="20"/>
    <n v="13"/>
    <n v="155"/>
    <n v="10.42"/>
    <x v="1518"/>
    <x v="230"/>
    <n v="3.0710172744721689"/>
    <n v="3.3589251439539347"/>
    <x v="927"/>
    <x v="1395"/>
    <n v="1.2476007677543186"/>
    <n v="14.875239923224568"/>
  </r>
  <r>
    <x v="9"/>
    <x v="123"/>
    <x v="10"/>
    <n v="36"/>
    <n v="36"/>
    <n v="13"/>
    <n v="14"/>
    <n v="6"/>
    <n v="169"/>
    <n v="12.14"/>
    <x v="1519"/>
    <x v="417"/>
    <n v="2.9654036243822075"/>
    <n v="2.9654036243822075"/>
    <x v="929"/>
    <x v="1398"/>
    <n v="0.49423393739703458"/>
    <n v="13.920922570016474"/>
  </r>
  <r>
    <x v="9"/>
    <x v="123"/>
    <x v="11"/>
    <n v="25"/>
    <n v="46"/>
    <n v="7"/>
    <n v="15"/>
    <n v="9"/>
    <n v="122"/>
    <n v="12.14"/>
    <x v="1520"/>
    <x v="397"/>
    <n v="2.059308072487644"/>
    <n v="3.7891268533772648"/>
    <x v="930"/>
    <x v="1399"/>
    <n v="0.74135090609555188"/>
    <n v="10.049423393739703"/>
  </r>
  <r>
    <x v="9"/>
    <x v="123"/>
    <x v="12"/>
    <n v="38"/>
    <n v="162"/>
    <n v="11"/>
    <n v="60"/>
    <n v="18"/>
    <n v="171"/>
    <n v="12.14"/>
    <x v="1521"/>
    <x v="762"/>
    <n v="3.1301482701812189"/>
    <n v="13.344316309719934"/>
    <x v="931"/>
    <x v="1400"/>
    <n v="1.4827018121911038"/>
    <n v="14.085667215815485"/>
  </r>
  <r>
    <x v="10"/>
    <x v="60"/>
    <x v="0"/>
    <n v="5"/>
    <n v="9"/>
    <n v="1"/>
    <n v="35"/>
    <n v="1"/>
    <n v="47"/>
    <n v="3.41"/>
    <x v="1522"/>
    <x v="319"/>
    <n v="1.466275659824047"/>
    <n v="2.6392961876832843"/>
    <x v="932"/>
    <x v="1401"/>
    <n v="0.29325513196480935"/>
    <n v="13.782991202346041"/>
  </r>
  <r>
    <x v="10"/>
    <x v="60"/>
    <x v="1"/>
    <n v="9"/>
    <n v="3"/>
    <n v="0"/>
    <n v="36"/>
    <n v="1"/>
    <n v="22"/>
    <n v="3.41"/>
    <x v="1523"/>
    <x v="717"/>
    <n v="2.6392961876832843"/>
    <n v="0.87976539589442815"/>
    <x v="196"/>
    <x v="1402"/>
    <n v="0.29325513196480935"/>
    <n v="6.4516129032258061"/>
  </r>
  <r>
    <x v="10"/>
    <x v="60"/>
    <x v="2"/>
    <n v="13"/>
    <n v="11"/>
    <n v="0"/>
    <n v="20"/>
    <n v="2"/>
    <n v="17"/>
    <n v="3.41"/>
    <x v="1524"/>
    <x v="445"/>
    <n v="3.8123167155425217"/>
    <n v="3.225806451612903"/>
    <x v="196"/>
    <x v="1403"/>
    <n v="0.58651026392961869"/>
    <n v="4.9853372434017595"/>
  </r>
  <r>
    <x v="10"/>
    <x v="60"/>
    <x v="3"/>
    <n v="10"/>
    <n v="5"/>
    <n v="0"/>
    <n v="28"/>
    <n v="0"/>
    <n v="28"/>
    <n v="3.41"/>
    <x v="1523"/>
    <x v="717"/>
    <n v="2.9325513196480939"/>
    <n v="1.466275659824047"/>
    <x v="196"/>
    <x v="1404"/>
    <n v="0"/>
    <n v="8.2111436950146626"/>
  </r>
  <r>
    <x v="10"/>
    <x v="60"/>
    <x v="4"/>
    <n v="8"/>
    <n v="6"/>
    <n v="0"/>
    <n v="30"/>
    <n v="0"/>
    <n v="27"/>
    <n v="3.41"/>
    <x v="1523"/>
    <x v="717"/>
    <n v="2.3460410557184748"/>
    <n v="1.7595307917888563"/>
    <x v="196"/>
    <x v="1405"/>
    <n v="0"/>
    <n v="7.9178885630498534"/>
  </r>
  <r>
    <x v="10"/>
    <x v="60"/>
    <x v="5"/>
    <n v="11"/>
    <n v="2"/>
    <n v="0"/>
    <n v="27"/>
    <n v="3"/>
    <n v="23"/>
    <n v="3.41"/>
    <x v="715"/>
    <x v="630"/>
    <n v="3.225806451612903"/>
    <n v="0.58651026392961869"/>
    <x v="196"/>
    <x v="1406"/>
    <n v="0.87976539589442815"/>
    <n v="6.7448680351906152"/>
  </r>
  <r>
    <x v="10"/>
    <x v="60"/>
    <x v="6"/>
    <n v="6"/>
    <n v="9"/>
    <n v="0"/>
    <n v="33"/>
    <n v="1"/>
    <n v="28"/>
    <n v="3.41"/>
    <x v="1525"/>
    <x v="719"/>
    <n v="1.7595307917888563"/>
    <n v="2.6392961876832843"/>
    <x v="196"/>
    <x v="1407"/>
    <n v="0.29325513196480935"/>
    <n v="8.2111436950146626"/>
  </r>
  <r>
    <x v="10"/>
    <x v="60"/>
    <x v="7"/>
    <n v="10"/>
    <n v="7"/>
    <n v="2"/>
    <n v="28"/>
    <n v="5"/>
    <n v="35"/>
    <n v="3.41"/>
    <x v="1526"/>
    <x v="431"/>
    <n v="2.9325513196480939"/>
    <n v="2.0527859237536656"/>
    <x v="933"/>
    <x v="1404"/>
    <n v="1.466275659824047"/>
    <n v="10.263929618768328"/>
  </r>
  <r>
    <x v="10"/>
    <x v="60"/>
    <x v="8"/>
    <n v="14"/>
    <n v="5"/>
    <n v="1"/>
    <n v="28"/>
    <n v="4"/>
    <n v="21"/>
    <n v="3.41"/>
    <x v="1527"/>
    <x v="412"/>
    <n v="4.1055718475073313"/>
    <n v="1.466275659824047"/>
    <x v="932"/>
    <x v="1404"/>
    <n v="1.1730205278592374"/>
    <n v="6.1583577712609969"/>
  </r>
  <r>
    <x v="10"/>
    <x v="60"/>
    <x v="9"/>
    <n v="15"/>
    <n v="6"/>
    <n v="0"/>
    <n v="37"/>
    <n v="6"/>
    <n v="32"/>
    <n v="3.41"/>
    <x v="1528"/>
    <x v="580"/>
    <n v="4.3988269794721404"/>
    <n v="1.7595307917888563"/>
    <x v="196"/>
    <x v="1408"/>
    <n v="1.7595307917888563"/>
    <n v="9.3841642228738991"/>
  </r>
  <r>
    <x v="10"/>
    <x v="60"/>
    <x v="10"/>
    <n v="8"/>
    <n v="3"/>
    <n v="0"/>
    <n v="18"/>
    <n v="9"/>
    <n v="17"/>
    <n v="3.82"/>
    <x v="1529"/>
    <x v="631"/>
    <n v="2.0942408376963351"/>
    <n v="0.78534031413612571"/>
    <x v="196"/>
    <x v="1409"/>
    <n v="2.3560209424083771"/>
    <n v="4.4502617801047126"/>
  </r>
  <r>
    <x v="10"/>
    <x v="60"/>
    <x v="11"/>
    <n v="12"/>
    <n v="5"/>
    <n v="0"/>
    <n v="21"/>
    <n v="12"/>
    <n v="22"/>
    <n v="3.82"/>
    <x v="1530"/>
    <x v="763"/>
    <n v="3.1413612565445028"/>
    <n v="1.3089005235602096"/>
    <x v="196"/>
    <x v="1410"/>
    <n v="3.1413612565445028"/>
    <n v="5.7591623036649215"/>
  </r>
  <r>
    <x v="10"/>
    <x v="60"/>
    <x v="12"/>
    <n v="13"/>
    <n v="43"/>
    <n v="0"/>
    <n v="32"/>
    <n v="23"/>
    <n v="32"/>
    <n v="3.82"/>
    <x v="1531"/>
    <x v="553"/>
    <n v="3.4031413612565444"/>
    <n v="11.256544502617801"/>
    <x v="196"/>
    <x v="1411"/>
    <n v="6.020942408376964"/>
    <n v="8.3769633507853403"/>
  </r>
  <r>
    <x v="10"/>
    <x v="124"/>
    <x v="0"/>
    <n v="12"/>
    <n v="15"/>
    <n v="0"/>
    <n v="23"/>
    <n v="1"/>
    <n v="21"/>
    <n v="4.6100000000000003"/>
    <x v="1532"/>
    <x v="763"/>
    <n v="2.6030368763557483"/>
    <n v="3.2537960954446854"/>
    <x v="196"/>
    <x v="1412"/>
    <n v="0.21691973969631234"/>
    <n v="4.5553145336225596"/>
  </r>
  <r>
    <x v="10"/>
    <x v="124"/>
    <x v="1"/>
    <n v="16"/>
    <n v="10"/>
    <n v="2"/>
    <n v="21"/>
    <n v="1"/>
    <n v="12"/>
    <n v="4.6100000000000003"/>
    <x v="1533"/>
    <x v="443"/>
    <n v="3.4707158351409975"/>
    <n v="2.1691973969631233"/>
    <x v="934"/>
    <x v="1413"/>
    <n v="0.21691973969631234"/>
    <n v="2.6030368763557483"/>
  </r>
  <r>
    <x v="10"/>
    <x v="124"/>
    <x v="2"/>
    <n v="10"/>
    <n v="14"/>
    <n v="0"/>
    <n v="13"/>
    <n v="0"/>
    <n v="8"/>
    <n v="4.6100000000000003"/>
    <x v="1534"/>
    <x v="764"/>
    <n v="2.1691973969631233"/>
    <n v="3.0368763557483729"/>
    <x v="196"/>
    <x v="1311"/>
    <n v="0"/>
    <n v="1.7353579175704987"/>
  </r>
  <r>
    <x v="10"/>
    <x v="124"/>
    <x v="3"/>
    <n v="14"/>
    <n v="20"/>
    <n v="1"/>
    <n v="22"/>
    <n v="0"/>
    <n v="11"/>
    <n v="4.6100000000000003"/>
    <x v="1535"/>
    <x v="584"/>
    <n v="3.0368763557483729"/>
    <n v="4.3383947939262466"/>
    <x v="727"/>
    <x v="1414"/>
    <n v="0"/>
    <n v="2.3861171366594358"/>
  </r>
  <r>
    <x v="10"/>
    <x v="124"/>
    <x v="4"/>
    <n v="12"/>
    <n v="8"/>
    <n v="1"/>
    <n v="20"/>
    <n v="0"/>
    <n v="10"/>
    <n v="4.6100000000000003"/>
    <x v="1536"/>
    <x v="716"/>
    <n v="2.6030368763557483"/>
    <n v="1.7353579175704987"/>
    <x v="727"/>
    <x v="1415"/>
    <n v="0"/>
    <n v="2.1691973969631233"/>
  </r>
  <r>
    <x v="10"/>
    <x v="124"/>
    <x v="5"/>
    <n v="4"/>
    <n v="11"/>
    <n v="0"/>
    <n v="18"/>
    <n v="0"/>
    <n v="3"/>
    <n v="4.6100000000000003"/>
    <x v="1537"/>
    <x v="267"/>
    <n v="0.86767895878524937"/>
    <n v="2.3861171366594358"/>
    <x v="196"/>
    <x v="1416"/>
    <n v="0"/>
    <n v="0.65075921908893708"/>
  </r>
  <r>
    <x v="10"/>
    <x v="124"/>
    <x v="6"/>
    <n v="15"/>
    <n v="11"/>
    <n v="0"/>
    <n v="20"/>
    <n v="1"/>
    <n v="6"/>
    <n v="4.6100000000000003"/>
    <x v="1538"/>
    <x v="765"/>
    <n v="3.2537960954446854"/>
    <n v="2.3861171366594358"/>
    <x v="196"/>
    <x v="1415"/>
    <n v="0.21691973969631234"/>
    <n v="1.3015184381778742"/>
  </r>
  <r>
    <x v="10"/>
    <x v="124"/>
    <x v="7"/>
    <n v="10"/>
    <n v="16"/>
    <n v="0"/>
    <n v="26"/>
    <n v="0"/>
    <n v="10"/>
    <n v="4.6100000000000003"/>
    <x v="1533"/>
    <x v="443"/>
    <n v="2.1691973969631233"/>
    <n v="3.4707158351409975"/>
    <x v="196"/>
    <x v="1417"/>
    <n v="0"/>
    <n v="2.1691973969631233"/>
  </r>
  <r>
    <x v="10"/>
    <x v="124"/>
    <x v="8"/>
    <n v="20"/>
    <n v="15"/>
    <n v="0"/>
    <n v="29"/>
    <n v="0"/>
    <n v="14"/>
    <n v="4.6100000000000003"/>
    <x v="1539"/>
    <x v="518"/>
    <n v="4.3383947939262466"/>
    <n v="3.2537960954446854"/>
    <x v="196"/>
    <x v="1418"/>
    <n v="0"/>
    <n v="3.0368763557483729"/>
  </r>
  <r>
    <x v="10"/>
    <x v="124"/>
    <x v="9"/>
    <n v="13"/>
    <n v="21"/>
    <n v="1"/>
    <n v="29"/>
    <n v="1"/>
    <n v="5"/>
    <n v="4.6100000000000003"/>
    <x v="1540"/>
    <x v="581"/>
    <n v="2.8199566160520604"/>
    <n v="4.5553145336225596"/>
    <x v="727"/>
    <x v="1418"/>
    <n v="0.21691973969631234"/>
    <n v="1.0845986984815617"/>
  </r>
  <r>
    <x v="10"/>
    <x v="124"/>
    <x v="10"/>
    <n v="6"/>
    <n v="18"/>
    <n v="2"/>
    <n v="29"/>
    <n v="3"/>
    <n v="10"/>
    <n v="5.19"/>
    <x v="1541"/>
    <x v="584"/>
    <n v="1.1560693641618496"/>
    <n v="3.4682080924855487"/>
    <x v="935"/>
    <x v="1419"/>
    <n v="0.57803468208092479"/>
    <n v="1.9267822736030826"/>
  </r>
  <r>
    <x v="10"/>
    <x v="124"/>
    <x v="11"/>
    <n v="10"/>
    <n v="14"/>
    <n v="1"/>
    <n v="9"/>
    <n v="4"/>
    <n v="7"/>
    <n v="5.19"/>
    <x v="1542"/>
    <x v="764"/>
    <n v="1.9267822736030826"/>
    <n v="2.6974951830443157"/>
    <x v="936"/>
    <x v="1420"/>
    <n v="0.77071290944123305"/>
    <n v="1.3487475915221578"/>
  </r>
  <r>
    <x v="10"/>
    <x v="124"/>
    <x v="12"/>
    <n v="19"/>
    <n v="13"/>
    <n v="0"/>
    <n v="31"/>
    <n v="1"/>
    <n v="7"/>
    <n v="5.19"/>
    <x v="1543"/>
    <x v="717"/>
    <n v="3.660886319845857"/>
    <n v="2.5048169556840074"/>
    <x v="196"/>
    <x v="1421"/>
    <n v="0.19267822736030826"/>
    <n v="1.3487475915221578"/>
  </r>
  <r>
    <x v="10"/>
    <x v="125"/>
    <x v="0"/>
    <n v="3"/>
    <n v="3"/>
    <n v="1"/>
    <n v="17"/>
    <n v="2"/>
    <n v="33"/>
    <n v="4.13"/>
    <x v="1544"/>
    <x v="575"/>
    <n v="0.72639225181598066"/>
    <n v="0.72639225181598066"/>
    <x v="937"/>
    <x v="1422"/>
    <n v="0.48426150121065376"/>
    <n v="7.9903147699757868"/>
  </r>
  <r>
    <x v="10"/>
    <x v="125"/>
    <x v="1"/>
    <n v="3"/>
    <n v="14"/>
    <n v="0"/>
    <n v="17"/>
    <n v="1"/>
    <n v="24"/>
    <n v="4.13"/>
    <x v="1544"/>
    <x v="575"/>
    <n v="0.72639225181598066"/>
    <n v="3.3898305084745766"/>
    <x v="196"/>
    <x v="1422"/>
    <n v="0.24213075060532688"/>
    <n v="5.8111380145278453"/>
  </r>
  <r>
    <x v="10"/>
    <x v="125"/>
    <x v="2"/>
    <n v="6"/>
    <n v="7"/>
    <n v="0"/>
    <n v="13"/>
    <n v="1"/>
    <n v="15"/>
    <n v="4.13"/>
    <x v="1545"/>
    <x v="530"/>
    <n v="1.4527845036319613"/>
    <n v="1.6949152542372883"/>
    <x v="196"/>
    <x v="1423"/>
    <n v="0.24213075060532688"/>
    <n v="3.6319612590799033"/>
  </r>
  <r>
    <x v="10"/>
    <x v="125"/>
    <x v="3"/>
    <n v="5"/>
    <n v="7"/>
    <n v="0"/>
    <n v="24"/>
    <n v="2"/>
    <n v="23"/>
    <n v="4.13"/>
    <x v="1546"/>
    <x v="766"/>
    <n v="1.2106537530266344"/>
    <n v="1.6949152542372883"/>
    <x v="196"/>
    <x v="1424"/>
    <n v="0.48426150121065376"/>
    <n v="5.5690072639225185"/>
  </r>
  <r>
    <x v="10"/>
    <x v="125"/>
    <x v="4"/>
    <n v="4"/>
    <n v="4"/>
    <n v="0"/>
    <n v="11"/>
    <n v="4"/>
    <n v="21"/>
    <n v="4.13"/>
    <x v="1547"/>
    <x v="291"/>
    <n v="0.96852300242130751"/>
    <n v="0.96852300242130751"/>
    <x v="196"/>
    <x v="1425"/>
    <n v="0.96852300242130751"/>
    <n v="5.0847457627118642"/>
  </r>
  <r>
    <x v="10"/>
    <x v="125"/>
    <x v="5"/>
    <n v="1"/>
    <n v="4"/>
    <n v="0"/>
    <n v="18"/>
    <n v="8"/>
    <n v="34"/>
    <n v="4.13"/>
    <x v="1548"/>
    <x v="755"/>
    <n v="0.24213075060532688"/>
    <n v="0.96852300242130751"/>
    <x v="196"/>
    <x v="1426"/>
    <n v="1.937046004842615"/>
    <n v="8.2324455205811145"/>
  </r>
  <r>
    <x v="10"/>
    <x v="125"/>
    <x v="6"/>
    <n v="5"/>
    <n v="15"/>
    <n v="1"/>
    <n v="29"/>
    <n v="13"/>
    <n v="35"/>
    <n v="4.13"/>
    <x v="1549"/>
    <x v="319"/>
    <n v="1.2106537530266344"/>
    <n v="3.6319612590799033"/>
    <x v="937"/>
    <x v="1427"/>
    <n v="3.1476997578692494"/>
    <n v="8.4745762711864412"/>
  </r>
  <r>
    <x v="10"/>
    <x v="125"/>
    <x v="7"/>
    <n v="8"/>
    <n v="12"/>
    <n v="0"/>
    <n v="15"/>
    <n v="7"/>
    <n v="39"/>
    <n v="4.13"/>
    <x v="1550"/>
    <x v="448"/>
    <n v="1.937046004842615"/>
    <n v="2.9055690072639226"/>
    <x v="196"/>
    <x v="1428"/>
    <n v="1.6949152542372883"/>
    <n v="9.4430992736077481"/>
  </r>
  <r>
    <x v="10"/>
    <x v="125"/>
    <x v="8"/>
    <n v="9"/>
    <n v="14"/>
    <n v="0"/>
    <n v="22"/>
    <n v="5"/>
    <n v="30"/>
    <n v="4.13"/>
    <x v="1551"/>
    <x v="268"/>
    <n v="2.179176755447942"/>
    <n v="3.3898305084745766"/>
    <x v="196"/>
    <x v="1429"/>
    <n v="1.2106537530266344"/>
    <n v="7.2639225181598066"/>
  </r>
  <r>
    <x v="10"/>
    <x v="125"/>
    <x v="9"/>
    <n v="11"/>
    <n v="16"/>
    <n v="0"/>
    <n v="27"/>
    <n v="23"/>
    <n v="17"/>
    <n v="4.13"/>
    <x v="1552"/>
    <x v="474"/>
    <n v="2.6634382566585959"/>
    <n v="3.87409200968523"/>
    <x v="196"/>
    <x v="1430"/>
    <n v="5.5690072639225185"/>
    <n v="4.1162227602905572"/>
  </r>
  <r>
    <x v="10"/>
    <x v="125"/>
    <x v="10"/>
    <n v="5"/>
    <n v="7"/>
    <n v="0"/>
    <n v="17"/>
    <n v="12"/>
    <n v="5"/>
    <n v="4.55"/>
    <x v="1553"/>
    <x v="767"/>
    <n v="1.098901098901099"/>
    <n v="1.5384615384615385"/>
    <x v="196"/>
    <x v="1431"/>
    <n v="2.6373626373626373"/>
    <n v="1.098901098901099"/>
  </r>
  <r>
    <x v="10"/>
    <x v="125"/>
    <x v="11"/>
    <n v="8"/>
    <n v="2"/>
    <n v="0"/>
    <n v="20"/>
    <n v="5"/>
    <n v="17"/>
    <n v="4.55"/>
    <x v="1554"/>
    <x v="444"/>
    <n v="1.7582417582417582"/>
    <n v="0.43956043956043955"/>
    <x v="196"/>
    <x v="1432"/>
    <n v="1.098901098901099"/>
    <n v="3.7362637362637363"/>
  </r>
  <r>
    <x v="10"/>
    <x v="125"/>
    <x v="12"/>
    <n v="12"/>
    <n v="11"/>
    <n v="0"/>
    <n v="31"/>
    <n v="20"/>
    <n v="23"/>
    <n v="4.55"/>
    <x v="1555"/>
    <x v="768"/>
    <n v="2.6373626373626373"/>
    <n v="2.4175824175824179"/>
    <x v="196"/>
    <x v="1433"/>
    <n v="4.395604395604396"/>
    <n v="5.0549450549450547"/>
  </r>
  <r>
    <x v="10"/>
    <x v="126"/>
    <x v="0"/>
    <n v="6"/>
    <n v="3"/>
    <n v="0"/>
    <n v="4"/>
    <n v="0"/>
    <n v="2"/>
    <n v="0.78"/>
    <x v="359"/>
    <x v="290"/>
    <n v="7.6923076923076916"/>
    <n v="3.8461538461538458"/>
    <x v="196"/>
    <x v="1434"/>
    <n v="0"/>
    <n v="2.5641025641025639"/>
  </r>
  <r>
    <x v="10"/>
    <x v="126"/>
    <x v="1"/>
    <n v="4"/>
    <n v="3"/>
    <n v="0"/>
    <n v="6"/>
    <n v="1"/>
    <n v="7"/>
    <n v="0.78"/>
    <x v="437"/>
    <x v="289"/>
    <n v="5.1282051282051277"/>
    <n v="3.8461538461538458"/>
    <x v="196"/>
    <x v="306"/>
    <n v="1.2820512820512819"/>
    <n v="8.9743589743589745"/>
  </r>
  <r>
    <x v="10"/>
    <x v="126"/>
    <x v="2"/>
    <n v="6"/>
    <n v="4"/>
    <n v="0"/>
    <n v="2"/>
    <n v="0"/>
    <n v="2"/>
    <n v="0.78"/>
    <x v="1220"/>
    <x v="288"/>
    <n v="7.6923076923076916"/>
    <n v="5.1282051282051277"/>
    <x v="196"/>
    <x v="1189"/>
    <n v="0"/>
    <n v="2.5641025641025639"/>
  </r>
  <r>
    <x v="10"/>
    <x v="126"/>
    <x v="3"/>
    <n v="8"/>
    <n v="3"/>
    <n v="0"/>
    <n v="4"/>
    <n v="0"/>
    <n v="4"/>
    <n v="0.78"/>
    <x v="1556"/>
    <x v="275"/>
    <n v="10.256410256410255"/>
    <n v="3.8461538461538458"/>
    <x v="196"/>
    <x v="1434"/>
    <n v="0"/>
    <n v="5.1282051282051277"/>
  </r>
  <r>
    <x v="10"/>
    <x v="126"/>
    <x v="4"/>
    <n v="4"/>
    <n v="3"/>
    <n v="0"/>
    <n v="6"/>
    <n v="1"/>
    <n v="6"/>
    <n v="0.78"/>
    <x v="318"/>
    <x v="286"/>
    <n v="5.1282051282051277"/>
    <n v="3.8461538461538458"/>
    <x v="196"/>
    <x v="306"/>
    <n v="1.2820512820512819"/>
    <n v="7.6923076923076916"/>
  </r>
  <r>
    <x v="10"/>
    <x v="126"/>
    <x v="5"/>
    <n v="2"/>
    <n v="4"/>
    <n v="0"/>
    <n v="2"/>
    <n v="1"/>
    <n v="3"/>
    <n v="0.78"/>
    <x v="358"/>
    <x v="274"/>
    <n v="2.5641025641025639"/>
    <n v="5.1282051282051277"/>
    <x v="196"/>
    <x v="1189"/>
    <n v="1.2820512820512819"/>
    <n v="3.8461538461538458"/>
  </r>
  <r>
    <x v="10"/>
    <x v="126"/>
    <x v="6"/>
    <n v="9"/>
    <n v="1"/>
    <n v="0"/>
    <n v="1"/>
    <n v="0"/>
    <n v="4"/>
    <n v="0.78"/>
    <x v="359"/>
    <x v="290"/>
    <n v="11.538461538461538"/>
    <n v="1.2820512820512819"/>
    <x v="196"/>
    <x v="305"/>
    <n v="0"/>
    <n v="5.1282051282051277"/>
  </r>
  <r>
    <x v="10"/>
    <x v="126"/>
    <x v="7"/>
    <n v="4"/>
    <n v="2"/>
    <n v="0"/>
    <n v="3"/>
    <n v="0"/>
    <n v="3"/>
    <n v="0.78"/>
    <x v="358"/>
    <x v="274"/>
    <n v="5.1282051282051277"/>
    <n v="2.5641025641025639"/>
    <x v="196"/>
    <x v="304"/>
    <n v="0"/>
    <n v="3.8461538461538458"/>
  </r>
  <r>
    <x v="10"/>
    <x v="126"/>
    <x v="8"/>
    <n v="6"/>
    <n v="1"/>
    <n v="0"/>
    <n v="3"/>
    <n v="0"/>
    <n v="2"/>
    <n v="0.78"/>
    <x v="358"/>
    <x v="274"/>
    <n v="7.6923076923076916"/>
    <n v="1.2820512820512819"/>
    <x v="196"/>
    <x v="304"/>
    <n v="0"/>
    <n v="2.5641025641025639"/>
  </r>
  <r>
    <x v="10"/>
    <x v="126"/>
    <x v="9"/>
    <n v="2"/>
    <n v="2"/>
    <n v="0"/>
    <n v="2"/>
    <n v="0"/>
    <n v="4"/>
    <n v="0.78"/>
    <x v="1557"/>
    <x v="281"/>
    <n v="2.5641025641025639"/>
    <n v="2.5641025641025639"/>
    <x v="196"/>
    <x v="1189"/>
    <n v="0"/>
    <n v="5.1282051282051277"/>
  </r>
  <r>
    <x v="10"/>
    <x v="126"/>
    <x v="10"/>
    <n v="6"/>
    <n v="1"/>
    <n v="1"/>
    <n v="4"/>
    <n v="0"/>
    <n v="1"/>
    <n v="0.84"/>
    <x v="1558"/>
    <x v="284"/>
    <n v="7.1428571428571432"/>
    <n v="1.1904761904761905"/>
    <x v="354"/>
    <x v="656"/>
    <n v="0"/>
    <n v="1.1904761904761905"/>
  </r>
  <r>
    <x v="10"/>
    <x v="126"/>
    <x v="11"/>
    <n v="6"/>
    <n v="2"/>
    <n v="0"/>
    <n v="1"/>
    <n v="0"/>
    <n v="5"/>
    <n v="0.84"/>
    <x v="1559"/>
    <x v="288"/>
    <n v="7.1428571428571432"/>
    <n v="2.3809523809523809"/>
    <x v="196"/>
    <x v="1435"/>
    <n v="0"/>
    <n v="5.9523809523809526"/>
  </r>
  <r>
    <x v="10"/>
    <x v="126"/>
    <x v="12"/>
    <n v="6"/>
    <n v="2"/>
    <n v="0"/>
    <n v="8"/>
    <n v="0"/>
    <n v="4"/>
    <n v="0.84"/>
    <x v="1560"/>
    <x v="286"/>
    <n v="7.1428571428571432"/>
    <n v="2.3809523809523809"/>
    <x v="196"/>
    <x v="649"/>
    <n v="0"/>
    <n v="4.7619047619047619"/>
  </r>
  <r>
    <x v="10"/>
    <x v="127"/>
    <x v="0"/>
    <n v="13"/>
    <n v="6"/>
    <n v="0"/>
    <n v="12"/>
    <n v="0"/>
    <n v="2"/>
    <n v="3.82"/>
    <x v="1561"/>
    <x v="295"/>
    <n v="3.4031413612565444"/>
    <n v="1.5706806282722514"/>
    <x v="196"/>
    <x v="1436"/>
    <n v="0"/>
    <n v="0.52356020942408377"/>
  </r>
  <r>
    <x v="10"/>
    <x v="127"/>
    <x v="1"/>
    <n v="14"/>
    <n v="11"/>
    <n v="0"/>
    <n v="20"/>
    <n v="0"/>
    <n v="11"/>
    <n v="3.82"/>
    <x v="1562"/>
    <x v="629"/>
    <n v="3.6649214659685865"/>
    <n v="2.8795811518324608"/>
    <x v="196"/>
    <x v="1437"/>
    <n v="0"/>
    <n v="2.8795811518324608"/>
  </r>
  <r>
    <x v="10"/>
    <x v="127"/>
    <x v="2"/>
    <n v="16"/>
    <n v="6"/>
    <n v="2"/>
    <n v="24"/>
    <n v="0"/>
    <n v="13"/>
    <n v="3.82"/>
    <x v="1563"/>
    <x v="766"/>
    <n v="4.1884816753926701"/>
    <n v="1.5706806282722514"/>
    <x v="938"/>
    <x v="1438"/>
    <n v="0"/>
    <n v="3.4031413612565444"/>
  </r>
  <r>
    <x v="10"/>
    <x v="127"/>
    <x v="3"/>
    <n v="13"/>
    <n v="11"/>
    <n v="1"/>
    <n v="11"/>
    <n v="1"/>
    <n v="10"/>
    <n v="3.82"/>
    <x v="1564"/>
    <x v="272"/>
    <n v="3.4031413612565444"/>
    <n v="2.8795811518324608"/>
    <x v="939"/>
    <x v="1439"/>
    <n v="0.26178010471204188"/>
    <n v="2.6178010471204192"/>
  </r>
  <r>
    <x v="10"/>
    <x v="127"/>
    <x v="4"/>
    <n v="19"/>
    <n v="24"/>
    <n v="0"/>
    <n v="23"/>
    <n v="0"/>
    <n v="12"/>
    <n v="3.82"/>
    <x v="1565"/>
    <x v="518"/>
    <n v="4.9738219895287958"/>
    <n v="6.2827225130890056"/>
    <x v="196"/>
    <x v="1440"/>
    <n v="0"/>
    <n v="3.1413612565445028"/>
  </r>
  <r>
    <x v="10"/>
    <x v="127"/>
    <x v="5"/>
    <n v="10"/>
    <n v="9"/>
    <n v="0"/>
    <n v="24"/>
    <n v="0"/>
    <n v="16"/>
    <n v="3.82"/>
    <x v="1566"/>
    <x v="575"/>
    <n v="2.6178010471204192"/>
    <n v="2.3560209424083771"/>
    <x v="196"/>
    <x v="1438"/>
    <n v="0"/>
    <n v="4.1884816753926701"/>
  </r>
  <r>
    <x v="10"/>
    <x v="127"/>
    <x v="6"/>
    <n v="22"/>
    <n v="11"/>
    <n v="0"/>
    <n v="22"/>
    <n v="3"/>
    <n v="18"/>
    <n v="3.82"/>
    <x v="1567"/>
    <x v="582"/>
    <n v="5.7591623036649215"/>
    <n v="2.8795811518324608"/>
    <x v="196"/>
    <x v="1441"/>
    <n v="0.78534031413612571"/>
    <n v="4.7120418848167542"/>
  </r>
  <r>
    <x v="10"/>
    <x v="127"/>
    <x v="7"/>
    <n v="16"/>
    <n v="17"/>
    <n v="0"/>
    <n v="31"/>
    <n v="2"/>
    <n v="28"/>
    <n v="3.82"/>
    <x v="1568"/>
    <x v="474"/>
    <n v="4.1884816753926701"/>
    <n v="4.4502617801047126"/>
    <x v="196"/>
    <x v="1442"/>
    <n v="0.52356020942408377"/>
    <n v="7.329842931937173"/>
  </r>
  <r>
    <x v="10"/>
    <x v="127"/>
    <x v="8"/>
    <n v="24"/>
    <n v="10"/>
    <n v="0"/>
    <n v="23"/>
    <n v="1"/>
    <n v="16"/>
    <n v="3.82"/>
    <x v="1569"/>
    <x v="516"/>
    <n v="6.2827225130890056"/>
    <n v="2.6178010471204192"/>
    <x v="196"/>
    <x v="1440"/>
    <n v="0.26178010471204188"/>
    <n v="4.1884816753926701"/>
  </r>
  <r>
    <x v="10"/>
    <x v="127"/>
    <x v="9"/>
    <n v="17"/>
    <n v="5"/>
    <n v="0"/>
    <n v="23"/>
    <n v="1"/>
    <n v="9"/>
    <n v="3.82"/>
    <x v="1529"/>
    <x v="631"/>
    <n v="4.4502617801047126"/>
    <n v="1.3089005235602096"/>
    <x v="196"/>
    <x v="1440"/>
    <n v="0.26178010471204188"/>
    <n v="2.3560209424083771"/>
  </r>
  <r>
    <x v="10"/>
    <x v="127"/>
    <x v="10"/>
    <n v="20"/>
    <n v="12"/>
    <n v="0"/>
    <n v="38"/>
    <n v="2"/>
    <n v="21"/>
    <n v="4.38"/>
    <x v="1570"/>
    <x v="486"/>
    <n v="4.5662100456621006"/>
    <n v="2.7397260273972601"/>
    <x v="196"/>
    <x v="1443"/>
    <n v="0.45662100456621008"/>
    <n v="4.794520547945206"/>
  </r>
  <r>
    <x v="10"/>
    <x v="127"/>
    <x v="11"/>
    <n v="22"/>
    <n v="5"/>
    <n v="0"/>
    <n v="22"/>
    <n v="0"/>
    <n v="10"/>
    <n v="4.38"/>
    <x v="1571"/>
    <x v="575"/>
    <n v="5.0228310502283104"/>
    <n v="1.1415525114155252"/>
    <x v="196"/>
    <x v="1444"/>
    <n v="0"/>
    <n v="2.2831050228310503"/>
  </r>
  <r>
    <x v="10"/>
    <x v="127"/>
    <x v="12"/>
    <n v="29"/>
    <n v="26"/>
    <n v="0"/>
    <n v="44"/>
    <n v="2"/>
    <n v="30"/>
    <n v="4.38"/>
    <x v="1572"/>
    <x v="411"/>
    <n v="6.6210045662100461"/>
    <n v="5.9360730593607309"/>
    <x v="196"/>
    <x v="1445"/>
    <n v="0.45662100456621008"/>
    <n v="6.8493150684931505"/>
  </r>
  <r>
    <x v="10"/>
    <x v="128"/>
    <x v="0"/>
    <n v="16"/>
    <n v="10"/>
    <n v="0"/>
    <n v="59"/>
    <n v="4"/>
    <n v="56"/>
    <n v="9.01"/>
    <x v="1573"/>
    <x v="451"/>
    <n v="1.7758046614872365"/>
    <n v="1.1098779134295227"/>
    <x v="196"/>
    <x v="1446"/>
    <n v="0.44395116537180912"/>
    <n v="6.2153163152053272"/>
  </r>
  <r>
    <x v="10"/>
    <x v="128"/>
    <x v="1"/>
    <n v="24"/>
    <n v="8"/>
    <n v="2"/>
    <n v="51"/>
    <n v="6"/>
    <n v="47"/>
    <n v="9.01"/>
    <x v="1574"/>
    <x v="536"/>
    <n v="2.6637069922308547"/>
    <n v="0.88790233074361824"/>
    <x v="940"/>
    <x v="596"/>
    <n v="0.66592674805771368"/>
    <n v="5.2164261931187568"/>
  </r>
  <r>
    <x v="10"/>
    <x v="128"/>
    <x v="2"/>
    <n v="23"/>
    <n v="5"/>
    <n v="1"/>
    <n v="52"/>
    <n v="2"/>
    <n v="43"/>
    <n v="9.01"/>
    <x v="1575"/>
    <x v="552"/>
    <n v="2.5527192008879025"/>
    <n v="0.55493895671476134"/>
    <x v="941"/>
    <x v="1447"/>
    <n v="0.22197558268590456"/>
    <n v="4.7724750277469479"/>
  </r>
  <r>
    <x v="10"/>
    <x v="128"/>
    <x v="3"/>
    <n v="15"/>
    <n v="6"/>
    <n v="1"/>
    <n v="56"/>
    <n v="2"/>
    <n v="29"/>
    <n v="9.01"/>
    <x v="1576"/>
    <x v="679"/>
    <n v="1.6648168701442843"/>
    <n v="0.66592674805771368"/>
    <x v="941"/>
    <x v="1448"/>
    <n v="0.22197558268590456"/>
    <n v="3.2186459489456158"/>
  </r>
  <r>
    <x v="10"/>
    <x v="128"/>
    <x v="4"/>
    <n v="8"/>
    <n v="8"/>
    <n v="0"/>
    <n v="70"/>
    <n v="4"/>
    <n v="20"/>
    <n v="9.01"/>
    <x v="1577"/>
    <x v="508"/>
    <n v="0.88790233074361824"/>
    <n v="0.88790233074361824"/>
    <x v="196"/>
    <x v="1449"/>
    <n v="0.44395116537180912"/>
    <n v="2.2197558268590454"/>
  </r>
  <r>
    <x v="10"/>
    <x v="128"/>
    <x v="5"/>
    <n v="18"/>
    <n v="7"/>
    <n v="0"/>
    <n v="51"/>
    <n v="4"/>
    <n v="27"/>
    <n v="9.01"/>
    <x v="1578"/>
    <x v="769"/>
    <n v="1.9977802441731409"/>
    <n v="0.7769145394006659"/>
    <x v="196"/>
    <x v="596"/>
    <n v="0.44395116537180912"/>
    <n v="2.9966703662597114"/>
  </r>
  <r>
    <x v="10"/>
    <x v="128"/>
    <x v="6"/>
    <n v="30"/>
    <n v="23"/>
    <n v="0"/>
    <n v="70"/>
    <n v="6"/>
    <n v="60"/>
    <n v="9.01"/>
    <x v="231"/>
    <x v="385"/>
    <n v="3.3296337402885685"/>
    <n v="2.5527192008879025"/>
    <x v="196"/>
    <x v="1449"/>
    <n v="0.66592674805771368"/>
    <n v="6.659267480577137"/>
  </r>
  <r>
    <x v="10"/>
    <x v="128"/>
    <x v="7"/>
    <n v="32"/>
    <n v="13"/>
    <n v="1"/>
    <n v="75"/>
    <n v="8"/>
    <n v="42"/>
    <n v="9.01"/>
    <x v="1579"/>
    <x v="452"/>
    <n v="3.551609322974473"/>
    <n v="1.4428412874583796"/>
    <x v="941"/>
    <x v="1450"/>
    <n v="0.88790233074361824"/>
    <n v="4.6614872364039961"/>
  </r>
  <r>
    <x v="10"/>
    <x v="128"/>
    <x v="8"/>
    <n v="22"/>
    <n v="11"/>
    <n v="0"/>
    <n v="59"/>
    <n v="5"/>
    <n v="29"/>
    <n v="9.01"/>
    <x v="1575"/>
    <x v="552"/>
    <n v="2.4417314095449503"/>
    <n v="1.2208657047724751"/>
    <x v="196"/>
    <x v="1446"/>
    <n v="0.55493895671476134"/>
    <n v="3.2186459489456158"/>
  </r>
  <r>
    <x v="10"/>
    <x v="128"/>
    <x v="9"/>
    <n v="19"/>
    <n v="15"/>
    <n v="0"/>
    <n v="71"/>
    <n v="13"/>
    <n v="45"/>
    <n v="9.01"/>
    <x v="1580"/>
    <x v="632"/>
    <n v="2.1087680355160932"/>
    <n v="1.6648168701442843"/>
    <x v="196"/>
    <x v="1451"/>
    <n v="1.4428412874583796"/>
    <n v="4.9944506104328523"/>
  </r>
  <r>
    <x v="10"/>
    <x v="128"/>
    <x v="10"/>
    <n v="26"/>
    <n v="16"/>
    <n v="0"/>
    <n v="55"/>
    <n v="12"/>
    <n v="40"/>
    <n v="10"/>
    <x v="1581"/>
    <x v="421"/>
    <n v="2.6"/>
    <n v="1.6"/>
    <x v="196"/>
    <x v="716"/>
    <n v="1.2"/>
    <n v="4"/>
  </r>
  <r>
    <x v="10"/>
    <x v="128"/>
    <x v="11"/>
    <n v="28"/>
    <n v="18"/>
    <n v="0"/>
    <n v="49"/>
    <n v="17"/>
    <n v="32"/>
    <n v="10"/>
    <x v="322"/>
    <x v="320"/>
    <n v="2.8"/>
    <n v="1.8"/>
    <x v="196"/>
    <x v="1452"/>
    <n v="1.7"/>
    <n v="3.2"/>
  </r>
  <r>
    <x v="10"/>
    <x v="128"/>
    <x v="12"/>
    <n v="31"/>
    <n v="36"/>
    <n v="0"/>
    <n v="73"/>
    <n v="14"/>
    <n v="34"/>
    <n v="10"/>
    <x v="1582"/>
    <x v="528"/>
    <n v="3.1"/>
    <n v="3.6"/>
    <x v="196"/>
    <x v="1453"/>
    <n v="1.4"/>
    <n v="3.4"/>
  </r>
  <r>
    <x v="10"/>
    <x v="129"/>
    <x v="0"/>
    <n v="18"/>
    <n v="11"/>
    <n v="2"/>
    <n v="50"/>
    <n v="1"/>
    <n v="31"/>
    <n v="7.23"/>
    <x v="1583"/>
    <x v="617"/>
    <n v="2.4896265560165975"/>
    <n v="1.5214384508990317"/>
    <x v="942"/>
    <x v="1454"/>
    <n v="0.13831258644536651"/>
    <n v="4.2876901798063622"/>
  </r>
  <r>
    <x v="10"/>
    <x v="129"/>
    <x v="1"/>
    <n v="27"/>
    <n v="18"/>
    <n v="0"/>
    <n v="49"/>
    <n v="0"/>
    <n v="22"/>
    <n v="7.23"/>
    <x v="1584"/>
    <x v="379"/>
    <n v="3.7344398340248959"/>
    <n v="2.4896265560165975"/>
    <x v="196"/>
    <x v="1455"/>
    <n v="0"/>
    <n v="3.0428769017980635"/>
  </r>
  <r>
    <x v="10"/>
    <x v="129"/>
    <x v="2"/>
    <n v="21"/>
    <n v="16"/>
    <n v="2"/>
    <n v="40"/>
    <n v="8"/>
    <n v="15"/>
    <n v="7.23"/>
    <x v="1585"/>
    <x v="273"/>
    <n v="2.904564315352697"/>
    <n v="2.2130013831258641"/>
    <x v="942"/>
    <x v="1456"/>
    <n v="1.1065006915629321"/>
    <n v="2.0746887966804977"/>
  </r>
  <r>
    <x v="10"/>
    <x v="129"/>
    <x v="3"/>
    <n v="34"/>
    <n v="14"/>
    <n v="1"/>
    <n v="43"/>
    <n v="6"/>
    <n v="24"/>
    <n v="7.23"/>
    <x v="1586"/>
    <x v="519"/>
    <n v="4.7026279391424612"/>
    <n v="1.9363762102351312"/>
    <x v="943"/>
    <x v="1457"/>
    <n v="0.82987551867219911"/>
    <n v="3.3195020746887964"/>
  </r>
  <r>
    <x v="10"/>
    <x v="129"/>
    <x v="4"/>
    <n v="32"/>
    <n v="10"/>
    <n v="0"/>
    <n v="51"/>
    <n v="7"/>
    <n v="29"/>
    <n v="7.23"/>
    <x v="1587"/>
    <x v="551"/>
    <n v="4.4260027662517283"/>
    <n v="1.3831258644536653"/>
    <x v="196"/>
    <x v="1458"/>
    <n v="0.96818810511756559"/>
    <n v="4.0110650069156293"/>
  </r>
  <r>
    <x v="10"/>
    <x v="129"/>
    <x v="5"/>
    <n v="34"/>
    <n v="26"/>
    <n v="0"/>
    <n v="39"/>
    <n v="0"/>
    <n v="30"/>
    <n v="7.23"/>
    <x v="1587"/>
    <x v="551"/>
    <n v="4.7026279391424612"/>
    <n v="3.5961272475795294"/>
    <x v="196"/>
    <x v="1459"/>
    <n v="0"/>
    <n v="4.1493775933609953"/>
  </r>
  <r>
    <x v="10"/>
    <x v="129"/>
    <x v="6"/>
    <n v="27"/>
    <n v="26"/>
    <n v="1"/>
    <n v="46"/>
    <n v="0"/>
    <n v="44"/>
    <n v="7.23"/>
    <x v="1588"/>
    <x v="320"/>
    <n v="3.7344398340248959"/>
    <n v="3.5961272475795294"/>
    <x v="943"/>
    <x v="1460"/>
    <n v="0"/>
    <n v="6.0857538035961269"/>
  </r>
  <r>
    <x v="10"/>
    <x v="129"/>
    <x v="7"/>
    <n v="22"/>
    <n v="19"/>
    <n v="0"/>
    <n v="31"/>
    <n v="0"/>
    <n v="33"/>
    <n v="7.23"/>
    <x v="1589"/>
    <x v="579"/>
    <n v="3.0428769017980635"/>
    <n v="2.627939142461964"/>
    <x v="196"/>
    <x v="1461"/>
    <n v="0"/>
    <n v="4.5643153526970952"/>
  </r>
  <r>
    <x v="10"/>
    <x v="129"/>
    <x v="8"/>
    <n v="28"/>
    <n v="22"/>
    <n v="0"/>
    <n v="32"/>
    <n v="5"/>
    <n v="39"/>
    <n v="7.23"/>
    <x v="1590"/>
    <x v="552"/>
    <n v="3.8727524204702624"/>
    <n v="3.0428769017980635"/>
    <x v="196"/>
    <x v="1462"/>
    <n v="0.69156293222683263"/>
    <n v="5.3941908713692941"/>
  </r>
  <r>
    <x v="10"/>
    <x v="129"/>
    <x v="9"/>
    <n v="21"/>
    <n v="22"/>
    <n v="0"/>
    <n v="27"/>
    <n v="4"/>
    <n v="29"/>
    <n v="7.23"/>
    <x v="1591"/>
    <x v="554"/>
    <n v="2.904564315352697"/>
    <n v="3.0428769017980635"/>
    <x v="196"/>
    <x v="1463"/>
    <n v="0.55325034578146604"/>
    <n v="4.0110650069156293"/>
  </r>
  <r>
    <x v="10"/>
    <x v="129"/>
    <x v="10"/>
    <n v="22"/>
    <n v="24"/>
    <n v="0"/>
    <n v="45"/>
    <n v="5"/>
    <n v="16"/>
    <n v="8.14"/>
    <x v="1592"/>
    <x v="556"/>
    <n v="2.7027027027027026"/>
    <n v="2.9484029484029484"/>
    <x v="196"/>
    <x v="1464"/>
    <n v="0.61425061425061422"/>
    <n v="1.9656019656019654"/>
  </r>
  <r>
    <x v="10"/>
    <x v="129"/>
    <x v="11"/>
    <n v="23"/>
    <n v="25"/>
    <n v="0"/>
    <n v="28"/>
    <n v="7"/>
    <n v="23"/>
    <n v="8.14"/>
    <x v="1593"/>
    <x v="761"/>
    <n v="2.8255528255528253"/>
    <n v="3.071253071253071"/>
    <x v="196"/>
    <x v="1465"/>
    <n v="0.85995085995085985"/>
    <n v="2.8255528255528253"/>
  </r>
  <r>
    <x v="10"/>
    <x v="129"/>
    <x v="12"/>
    <n v="32"/>
    <n v="40"/>
    <n v="0"/>
    <n v="63"/>
    <n v="11"/>
    <n v="29"/>
    <n v="8.14"/>
    <x v="1594"/>
    <x v="542"/>
    <n v="3.9312039312039309"/>
    <n v="4.9140049140049138"/>
    <x v="196"/>
    <x v="1466"/>
    <n v="1.3513513513513513"/>
    <n v="3.5626535626535625"/>
  </r>
  <r>
    <x v="10"/>
    <x v="130"/>
    <x v="0"/>
    <n v="10"/>
    <n v="11"/>
    <n v="3"/>
    <n v="33"/>
    <n v="4"/>
    <n v="22"/>
    <n v="4.59"/>
    <x v="1595"/>
    <x v="459"/>
    <n v="2.1786492374727668"/>
    <n v="2.3965141612200438"/>
    <x v="944"/>
    <x v="1467"/>
    <n v="0.8714596949891068"/>
    <n v="4.7930283224400876"/>
  </r>
  <r>
    <x v="10"/>
    <x v="130"/>
    <x v="1"/>
    <n v="11"/>
    <n v="10"/>
    <n v="0"/>
    <n v="34"/>
    <n v="0"/>
    <n v="15"/>
    <n v="4.59"/>
    <x v="1596"/>
    <x v="581"/>
    <n v="2.3965141612200438"/>
    <n v="2.1786492374727668"/>
    <x v="196"/>
    <x v="1468"/>
    <n v="0"/>
    <n v="3.2679738562091503"/>
  </r>
  <r>
    <x v="10"/>
    <x v="130"/>
    <x v="2"/>
    <n v="8"/>
    <n v="14"/>
    <n v="1"/>
    <n v="24"/>
    <n v="0"/>
    <n v="18"/>
    <n v="4.59"/>
    <x v="1597"/>
    <x v="755"/>
    <n v="1.7429193899782136"/>
    <n v="3.0501089324618738"/>
    <x v="945"/>
    <x v="1469"/>
    <n v="0"/>
    <n v="3.9215686274509807"/>
  </r>
  <r>
    <x v="10"/>
    <x v="130"/>
    <x v="3"/>
    <n v="9"/>
    <n v="10"/>
    <n v="1"/>
    <n v="23"/>
    <n v="4"/>
    <n v="15"/>
    <n v="4.59"/>
    <x v="1598"/>
    <x v="443"/>
    <n v="1.9607843137254903"/>
    <n v="2.1786492374727668"/>
    <x v="945"/>
    <x v="1470"/>
    <n v="0.8714596949891068"/>
    <n v="3.2679738562091503"/>
  </r>
  <r>
    <x v="10"/>
    <x v="130"/>
    <x v="4"/>
    <n v="11"/>
    <n v="8"/>
    <n v="0"/>
    <n v="20"/>
    <n v="4"/>
    <n v="21"/>
    <n v="4.59"/>
    <x v="1599"/>
    <x v="770"/>
    <n v="2.3965141612200438"/>
    <n v="1.7429193899782136"/>
    <x v="196"/>
    <x v="1471"/>
    <n v="0.8714596949891068"/>
    <n v="4.5751633986928102"/>
  </r>
  <r>
    <x v="10"/>
    <x v="130"/>
    <x v="5"/>
    <n v="3"/>
    <n v="4"/>
    <n v="1"/>
    <n v="23"/>
    <n v="3"/>
    <n v="26"/>
    <n v="4.59"/>
    <x v="1600"/>
    <x v="771"/>
    <n v="0.65359477124183007"/>
    <n v="0.8714596949891068"/>
    <x v="945"/>
    <x v="1470"/>
    <n v="0.65359477124183007"/>
    <n v="5.6644880174291945"/>
  </r>
  <r>
    <x v="10"/>
    <x v="130"/>
    <x v="6"/>
    <n v="7"/>
    <n v="9"/>
    <n v="0"/>
    <n v="26"/>
    <n v="0"/>
    <n v="26"/>
    <n v="4.59"/>
    <x v="1601"/>
    <x v="584"/>
    <n v="1.5250544662309369"/>
    <n v="1.9607843137254903"/>
    <x v="196"/>
    <x v="1472"/>
    <n v="0"/>
    <n v="5.6644880174291945"/>
  </r>
  <r>
    <x v="10"/>
    <x v="130"/>
    <x v="7"/>
    <n v="10"/>
    <n v="13"/>
    <n v="0"/>
    <n v="19"/>
    <n v="0"/>
    <n v="30"/>
    <n v="4.59"/>
    <x v="1602"/>
    <x v="763"/>
    <n v="2.1786492374727668"/>
    <n v="2.8322440087145972"/>
    <x v="196"/>
    <x v="1473"/>
    <n v="0"/>
    <n v="6.5359477124183005"/>
  </r>
  <r>
    <x v="10"/>
    <x v="130"/>
    <x v="8"/>
    <n v="15"/>
    <n v="9"/>
    <n v="0"/>
    <n v="34"/>
    <n v="2"/>
    <n v="28"/>
    <n v="4.59"/>
    <x v="1603"/>
    <x v="350"/>
    <n v="3.2679738562091503"/>
    <n v="1.9607843137254903"/>
    <x v="196"/>
    <x v="1468"/>
    <n v="0.4357298474945534"/>
    <n v="6.1002178649237475"/>
  </r>
  <r>
    <x v="10"/>
    <x v="130"/>
    <x v="9"/>
    <n v="15"/>
    <n v="12"/>
    <n v="0"/>
    <n v="36"/>
    <n v="5"/>
    <n v="17"/>
    <n v="4.59"/>
    <x v="1604"/>
    <x v="299"/>
    <n v="3.2679738562091503"/>
    <n v="2.6143790849673203"/>
    <x v="196"/>
    <x v="1474"/>
    <n v="1.0893246187363834"/>
    <n v="3.7037037037037037"/>
  </r>
  <r>
    <x v="10"/>
    <x v="130"/>
    <x v="10"/>
    <n v="12"/>
    <n v="17"/>
    <n v="0"/>
    <n v="33"/>
    <n v="1"/>
    <n v="23"/>
    <n v="5.3"/>
    <x v="1605"/>
    <x v="557"/>
    <n v="2.2641509433962264"/>
    <n v="3.2075471698113209"/>
    <x v="196"/>
    <x v="1475"/>
    <n v="0.18867924528301888"/>
    <n v="4.3396226415094343"/>
  </r>
  <r>
    <x v="10"/>
    <x v="130"/>
    <x v="11"/>
    <n v="17"/>
    <n v="11"/>
    <n v="0"/>
    <n v="24"/>
    <n v="4"/>
    <n v="18"/>
    <n v="5.3"/>
    <x v="1606"/>
    <x v="516"/>
    <n v="3.2075471698113209"/>
    <n v="2.0754716981132075"/>
    <x v="196"/>
    <x v="1476"/>
    <n v="0.75471698113207553"/>
    <n v="3.3962264150943398"/>
  </r>
  <r>
    <x v="10"/>
    <x v="130"/>
    <x v="12"/>
    <n v="25"/>
    <n v="11"/>
    <n v="0"/>
    <n v="40"/>
    <n v="4"/>
    <n v="23"/>
    <n v="5.3"/>
    <x v="1607"/>
    <x v="554"/>
    <n v="4.716981132075472"/>
    <n v="2.0754716981132075"/>
    <x v="196"/>
    <x v="1477"/>
    <n v="0.75471698113207553"/>
    <n v="4.3396226415094343"/>
  </r>
  <r>
    <x v="10"/>
    <x v="131"/>
    <x v="0"/>
    <n v="12"/>
    <n v="10"/>
    <n v="2"/>
    <n v="23"/>
    <n v="1"/>
    <n v="24"/>
    <n v="5.01"/>
    <x v="1608"/>
    <x v="763"/>
    <n v="2.3952095808383236"/>
    <n v="1.9960079840319362"/>
    <x v="946"/>
    <x v="1478"/>
    <n v="0.19960079840319361"/>
    <n v="4.7904191616766472"/>
  </r>
  <r>
    <x v="10"/>
    <x v="131"/>
    <x v="1"/>
    <n v="9"/>
    <n v="16"/>
    <n v="0"/>
    <n v="28"/>
    <n v="1"/>
    <n v="31"/>
    <n v="5.01"/>
    <x v="1609"/>
    <x v="299"/>
    <n v="1.7964071856287427"/>
    <n v="3.1936127744510978"/>
    <x v="196"/>
    <x v="1479"/>
    <n v="0.19960079840319361"/>
    <n v="6.1876247504990021"/>
  </r>
  <r>
    <x v="10"/>
    <x v="131"/>
    <x v="2"/>
    <n v="11"/>
    <n v="7"/>
    <n v="0"/>
    <n v="24"/>
    <n v="3"/>
    <n v="24"/>
    <n v="5.01"/>
    <x v="1610"/>
    <x v="583"/>
    <n v="2.19560878243513"/>
    <n v="1.3972055888223553"/>
    <x v="196"/>
    <x v="1480"/>
    <n v="0.5988023952095809"/>
    <n v="4.7904191616766472"/>
  </r>
  <r>
    <x v="10"/>
    <x v="131"/>
    <x v="3"/>
    <n v="20"/>
    <n v="8"/>
    <n v="0"/>
    <n v="27"/>
    <n v="0"/>
    <n v="28"/>
    <n v="5.01"/>
    <x v="1611"/>
    <x v="459"/>
    <n v="3.9920159680638725"/>
    <n v="1.5968063872255489"/>
    <x v="196"/>
    <x v="1481"/>
    <n v="0"/>
    <n v="5.5888223552894214"/>
  </r>
  <r>
    <x v="10"/>
    <x v="131"/>
    <x v="4"/>
    <n v="15"/>
    <n v="8"/>
    <n v="1"/>
    <n v="22"/>
    <n v="1"/>
    <n v="19"/>
    <n v="5.01"/>
    <x v="1612"/>
    <x v="630"/>
    <n v="2.9940119760479043"/>
    <n v="1.5968063872255489"/>
    <x v="947"/>
    <x v="1482"/>
    <n v="0.19960079840319361"/>
    <n v="3.7924151696606789"/>
  </r>
  <r>
    <x v="10"/>
    <x v="131"/>
    <x v="5"/>
    <n v="9"/>
    <n v="13"/>
    <n v="1"/>
    <n v="28"/>
    <n v="2"/>
    <n v="21"/>
    <n v="5.01"/>
    <x v="1613"/>
    <x v="516"/>
    <n v="1.7964071856287427"/>
    <n v="2.5948103792415171"/>
    <x v="947"/>
    <x v="1479"/>
    <n v="0.39920159680638723"/>
    <n v="4.1916167664670656"/>
  </r>
  <r>
    <x v="10"/>
    <x v="131"/>
    <x v="6"/>
    <n v="8"/>
    <n v="16"/>
    <n v="3"/>
    <n v="26"/>
    <n v="0"/>
    <n v="30"/>
    <n v="5.01"/>
    <x v="1611"/>
    <x v="459"/>
    <n v="1.5968063872255489"/>
    <n v="3.1936127744510978"/>
    <x v="948"/>
    <x v="1483"/>
    <n v="0"/>
    <n v="5.9880239520958085"/>
  </r>
  <r>
    <x v="10"/>
    <x v="131"/>
    <x v="7"/>
    <n v="14"/>
    <n v="13"/>
    <n v="0"/>
    <n v="13"/>
    <n v="2"/>
    <n v="17"/>
    <n v="5.01"/>
    <x v="1614"/>
    <x v="575"/>
    <n v="2.7944111776447107"/>
    <n v="2.5948103792415171"/>
    <x v="196"/>
    <x v="1484"/>
    <n v="0.39920159680638723"/>
    <n v="3.3932135728542914"/>
  </r>
  <r>
    <x v="10"/>
    <x v="131"/>
    <x v="8"/>
    <n v="10"/>
    <n v="7"/>
    <n v="0"/>
    <n v="18"/>
    <n v="2"/>
    <n v="24"/>
    <n v="5.01"/>
    <x v="1615"/>
    <x v="766"/>
    <n v="1.9960079840319362"/>
    <n v="1.3972055888223553"/>
    <x v="196"/>
    <x v="1485"/>
    <n v="0.39920159680638723"/>
    <n v="4.7904191616766472"/>
  </r>
  <r>
    <x v="10"/>
    <x v="131"/>
    <x v="9"/>
    <n v="16"/>
    <n v="17"/>
    <n v="0"/>
    <n v="18"/>
    <n v="2"/>
    <n v="24"/>
    <n v="5.01"/>
    <x v="1616"/>
    <x v="719"/>
    <n v="3.1936127744510978"/>
    <n v="3.3932135728542914"/>
    <x v="196"/>
    <x v="1485"/>
    <n v="0.39920159680638723"/>
    <n v="4.7904191616766472"/>
  </r>
  <r>
    <x v="10"/>
    <x v="131"/>
    <x v="10"/>
    <n v="19"/>
    <n v="28"/>
    <n v="0"/>
    <n v="15"/>
    <n v="0"/>
    <n v="25"/>
    <n v="5.8"/>
    <x v="1617"/>
    <x v="431"/>
    <n v="3.2758620689655173"/>
    <n v="4.8275862068965516"/>
    <x v="196"/>
    <x v="1486"/>
    <n v="0"/>
    <n v="4.3103448275862073"/>
  </r>
  <r>
    <x v="10"/>
    <x v="131"/>
    <x v="11"/>
    <n v="21"/>
    <n v="16"/>
    <n v="1"/>
    <n v="20"/>
    <n v="1"/>
    <n v="32"/>
    <n v="5.8"/>
    <x v="1618"/>
    <x v="269"/>
    <n v="3.6206896551724137"/>
    <n v="2.7586206896551726"/>
    <x v="949"/>
    <x v="1487"/>
    <n v="0.17241379310344829"/>
    <n v="5.5172413793103452"/>
  </r>
  <r>
    <x v="10"/>
    <x v="131"/>
    <x v="12"/>
    <n v="23"/>
    <n v="37"/>
    <n v="0"/>
    <n v="36"/>
    <n v="2"/>
    <n v="36"/>
    <n v="5.8"/>
    <x v="1619"/>
    <x v="414"/>
    <n v="3.9655172413793105"/>
    <n v="6.3793103448275863"/>
    <x v="196"/>
    <x v="1488"/>
    <n v="0.34482758620689657"/>
    <n v="6.2068965517241379"/>
  </r>
  <r>
    <x v="10"/>
    <x v="132"/>
    <x v="0"/>
    <n v="9"/>
    <n v="5"/>
    <n v="0"/>
    <n v="11"/>
    <n v="0"/>
    <n v="20"/>
    <n v="4.4800000000000004"/>
    <x v="1620"/>
    <x v="764"/>
    <n v="2.0089285714285712"/>
    <n v="1.1160714285714284"/>
    <x v="196"/>
    <x v="1489"/>
    <n v="0"/>
    <n v="4.4642857142857135"/>
  </r>
  <r>
    <x v="10"/>
    <x v="132"/>
    <x v="1"/>
    <n v="6"/>
    <n v="6"/>
    <n v="0"/>
    <n v="12"/>
    <n v="0"/>
    <n v="11"/>
    <n v="4.4800000000000004"/>
    <x v="1621"/>
    <x v="298"/>
    <n v="1.3392857142857142"/>
    <n v="1.3392857142857142"/>
    <x v="196"/>
    <x v="1490"/>
    <n v="0"/>
    <n v="2.4553571428571428"/>
  </r>
  <r>
    <x v="10"/>
    <x v="132"/>
    <x v="2"/>
    <n v="2"/>
    <n v="6"/>
    <n v="0"/>
    <n v="10"/>
    <n v="2"/>
    <n v="30"/>
    <n v="4.4800000000000004"/>
    <x v="1622"/>
    <x v="772"/>
    <n v="0.4464285714285714"/>
    <n v="1.3392857142857142"/>
    <x v="196"/>
    <x v="1491"/>
    <n v="0.4464285714285714"/>
    <n v="6.6964285714285712"/>
  </r>
  <r>
    <x v="10"/>
    <x v="132"/>
    <x v="3"/>
    <n v="10"/>
    <n v="5"/>
    <n v="1"/>
    <n v="12"/>
    <n v="0"/>
    <n v="22"/>
    <n v="4.4800000000000004"/>
    <x v="1622"/>
    <x v="772"/>
    <n v="2.2321428571428568"/>
    <n v="1.1160714285714284"/>
    <x v="950"/>
    <x v="1490"/>
    <n v="0"/>
    <n v="4.9107142857142856"/>
  </r>
  <r>
    <x v="10"/>
    <x v="132"/>
    <x v="4"/>
    <n v="5"/>
    <n v="4"/>
    <n v="0"/>
    <n v="6"/>
    <n v="0"/>
    <n v="14"/>
    <n v="4.4800000000000004"/>
    <x v="1623"/>
    <x v="773"/>
    <n v="1.1160714285714284"/>
    <n v="0.89285714285714279"/>
    <x v="196"/>
    <x v="1492"/>
    <n v="0"/>
    <n v="3.1249999999999996"/>
  </r>
  <r>
    <x v="10"/>
    <x v="132"/>
    <x v="5"/>
    <n v="9"/>
    <n v="6"/>
    <n v="1"/>
    <n v="11"/>
    <n v="1"/>
    <n v="18"/>
    <n v="4.4800000000000004"/>
    <x v="1624"/>
    <x v="767"/>
    <n v="2.0089285714285712"/>
    <n v="1.3392857142857142"/>
    <x v="950"/>
    <x v="1489"/>
    <n v="0.2232142857142857"/>
    <n v="4.0178571428571423"/>
  </r>
  <r>
    <x v="10"/>
    <x v="132"/>
    <x v="6"/>
    <n v="9"/>
    <n v="9"/>
    <n v="0"/>
    <n v="10"/>
    <n v="5"/>
    <n v="19"/>
    <n v="4.4800000000000004"/>
    <x v="1625"/>
    <x v="444"/>
    <n v="2.0089285714285712"/>
    <n v="2.0089285714285712"/>
    <x v="196"/>
    <x v="1491"/>
    <n v="1.1160714285714284"/>
    <n v="4.2410714285714279"/>
  </r>
  <r>
    <x v="10"/>
    <x v="132"/>
    <x v="7"/>
    <n v="11"/>
    <n v="10"/>
    <n v="0"/>
    <n v="17"/>
    <n v="4"/>
    <n v="37"/>
    <n v="4.4800000000000004"/>
    <x v="1626"/>
    <x v="550"/>
    <n v="2.4553571428571428"/>
    <n v="2.2321428571428568"/>
    <x v="196"/>
    <x v="1493"/>
    <n v="0.89285714285714279"/>
    <n v="8.2589285714285712"/>
  </r>
  <r>
    <x v="10"/>
    <x v="132"/>
    <x v="8"/>
    <n v="11"/>
    <n v="6"/>
    <n v="0"/>
    <n v="21"/>
    <n v="6"/>
    <n v="30"/>
    <n v="4.4800000000000004"/>
    <x v="1207"/>
    <x v="516"/>
    <n v="2.4553571428571428"/>
    <n v="1.3392857142857142"/>
    <x v="196"/>
    <x v="1494"/>
    <n v="1.3392857142857142"/>
    <n v="6.6964285714285712"/>
  </r>
  <r>
    <x v="10"/>
    <x v="132"/>
    <x v="9"/>
    <n v="9"/>
    <n v="13"/>
    <n v="1"/>
    <n v="19"/>
    <n v="15"/>
    <n v="37"/>
    <n v="4.4800000000000004"/>
    <x v="1627"/>
    <x v="474"/>
    <n v="2.0089285714285712"/>
    <n v="2.901785714285714"/>
    <x v="950"/>
    <x v="1495"/>
    <n v="3.3482142857142856"/>
    <n v="8.2589285714285712"/>
  </r>
  <r>
    <x v="10"/>
    <x v="132"/>
    <x v="10"/>
    <n v="11"/>
    <n v="10"/>
    <n v="0"/>
    <n v="17"/>
    <n v="6"/>
    <n v="39"/>
    <n v="5.21"/>
    <x v="1628"/>
    <x v="459"/>
    <n v="2.1113243761996161"/>
    <n v="1.9193857965451055"/>
    <x v="196"/>
    <x v="1496"/>
    <n v="1.1516314779270633"/>
    <n v="7.4856046065259116"/>
  </r>
  <r>
    <x v="10"/>
    <x v="132"/>
    <x v="11"/>
    <n v="8"/>
    <n v="7"/>
    <n v="0"/>
    <n v="10"/>
    <n v="5"/>
    <n v="42"/>
    <n v="5.21"/>
    <x v="1629"/>
    <x v="763"/>
    <n v="1.5355086372360844"/>
    <n v="1.3435700575815739"/>
    <x v="196"/>
    <x v="1395"/>
    <n v="0.95969289827255277"/>
    <n v="8.0614203454894433"/>
  </r>
  <r>
    <x v="10"/>
    <x v="132"/>
    <x v="12"/>
    <n v="25"/>
    <n v="18"/>
    <n v="0"/>
    <n v="34"/>
    <n v="2"/>
    <n v="57"/>
    <n v="5.21"/>
    <x v="1630"/>
    <x v="731"/>
    <n v="4.7984644913627639"/>
    <n v="3.45489443378119"/>
    <x v="196"/>
    <x v="1497"/>
    <n v="0.38387715930902111"/>
    <n v="10.940499040307103"/>
  </r>
  <r>
    <x v="11"/>
    <x v="133"/>
    <x v="0"/>
    <n v="6"/>
    <n v="36"/>
    <n v="0"/>
    <n v="53"/>
    <n v="12"/>
    <n v="0"/>
    <n v="7.78"/>
    <x v="1631"/>
    <x v="769"/>
    <n v="0.77120822622107965"/>
    <n v="4.6272493573264777"/>
    <x v="196"/>
    <x v="1498"/>
    <n v="1.5424164524421593"/>
    <n v="0"/>
  </r>
  <r>
    <x v="11"/>
    <x v="133"/>
    <x v="1"/>
    <n v="16"/>
    <n v="58"/>
    <n v="0"/>
    <n v="67"/>
    <n v="54"/>
    <n v="0"/>
    <n v="7.78"/>
    <x v="1632"/>
    <x v="741"/>
    <n v="2.0565552699228791"/>
    <n v="7.4550128534704365"/>
    <x v="196"/>
    <x v="1499"/>
    <n v="6.940874035989717"/>
    <n v="0"/>
  </r>
  <r>
    <x v="11"/>
    <x v="133"/>
    <x v="2"/>
    <n v="9"/>
    <n v="74"/>
    <n v="0"/>
    <n v="63"/>
    <n v="45"/>
    <n v="0"/>
    <n v="7.78"/>
    <x v="1633"/>
    <x v="344"/>
    <n v="1.1568123393316194"/>
    <n v="9.5115681233933156"/>
    <x v="196"/>
    <x v="1500"/>
    <n v="5.7840616966580978"/>
    <n v="0"/>
  </r>
  <r>
    <x v="11"/>
    <x v="133"/>
    <x v="3"/>
    <n v="17"/>
    <n v="49"/>
    <n v="0"/>
    <n v="88"/>
    <n v="24"/>
    <n v="0"/>
    <n v="7.78"/>
    <x v="1634"/>
    <x v="424"/>
    <n v="2.1850899742930592"/>
    <n v="6.2982005141388173"/>
    <x v="196"/>
    <x v="1501"/>
    <n v="3.0848329048843186"/>
    <n v="0"/>
  </r>
  <r>
    <x v="11"/>
    <x v="133"/>
    <x v="4"/>
    <n v="9"/>
    <n v="78"/>
    <n v="0"/>
    <n v="63"/>
    <n v="35"/>
    <n v="1"/>
    <n v="7.78"/>
    <x v="1635"/>
    <x v="453"/>
    <n v="1.1568123393316194"/>
    <n v="10.025706940874036"/>
    <x v="196"/>
    <x v="1500"/>
    <n v="4.4987146529562985"/>
    <n v="0.12853470437017994"/>
  </r>
  <r>
    <x v="11"/>
    <x v="133"/>
    <x v="5"/>
    <n v="22"/>
    <n v="81"/>
    <n v="0"/>
    <n v="34"/>
    <n v="60"/>
    <n v="0"/>
    <n v="7.78"/>
    <x v="1636"/>
    <x v="341"/>
    <n v="2.8277634961439588"/>
    <n v="10.411311053984576"/>
    <x v="196"/>
    <x v="1502"/>
    <n v="7.7120822622107967"/>
    <n v="0"/>
  </r>
  <r>
    <x v="11"/>
    <x v="133"/>
    <x v="6"/>
    <n v="16"/>
    <n v="65"/>
    <n v="0"/>
    <n v="57"/>
    <n v="29"/>
    <n v="0"/>
    <n v="7.78"/>
    <x v="1637"/>
    <x v="522"/>
    <n v="2.0565552699228791"/>
    <n v="8.3547557840616964"/>
    <x v="196"/>
    <x v="1503"/>
    <n v="3.7275064267352183"/>
    <n v="0"/>
  </r>
  <r>
    <x v="11"/>
    <x v="133"/>
    <x v="7"/>
    <n v="13"/>
    <n v="74"/>
    <n v="0"/>
    <n v="63"/>
    <n v="17"/>
    <n v="0"/>
    <n v="7.78"/>
    <x v="1637"/>
    <x v="522"/>
    <n v="1.6709511568123392"/>
    <n v="9.5115681233933156"/>
    <x v="196"/>
    <x v="1500"/>
    <n v="2.1850899742930592"/>
    <n v="0"/>
  </r>
  <r>
    <x v="11"/>
    <x v="133"/>
    <x v="8"/>
    <n v="8"/>
    <n v="81"/>
    <n v="0"/>
    <n v="84"/>
    <n v="38"/>
    <n v="4"/>
    <n v="7.78"/>
    <x v="1638"/>
    <x v="621"/>
    <n v="1.0282776349614395"/>
    <n v="10.411311053984576"/>
    <x v="196"/>
    <x v="1504"/>
    <n v="4.8843187660668379"/>
    <n v="0.51413881748071977"/>
  </r>
  <r>
    <x v="11"/>
    <x v="133"/>
    <x v="9"/>
    <n v="7"/>
    <n v="71"/>
    <n v="0"/>
    <n v="112"/>
    <n v="24"/>
    <n v="3"/>
    <n v="7.78"/>
    <x v="1639"/>
    <x v="206"/>
    <n v="0.89974293059125965"/>
    <n v="9.1259640102827753"/>
    <x v="196"/>
    <x v="1505"/>
    <n v="3.0848329048843186"/>
    <n v="0.38560411311053983"/>
  </r>
  <r>
    <x v="11"/>
    <x v="133"/>
    <x v="10"/>
    <n v="18"/>
    <n v="108"/>
    <n v="0"/>
    <n v="134"/>
    <n v="46"/>
    <n v="6"/>
    <n v="10.79"/>
    <x v="1640"/>
    <x v="645"/>
    <n v="1.6682113067655238"/>
    <n v="10.009267840593143"/>
    <x v="196"/>
    <x v="1506"/>
    <n v="4.2632066728452278"/>
    <n v="0.55607043558850788"/>
  </r>
  <r>
    <x v="11"/>
    <x v="133"/>
    <x v="11"/>
    <n v="14"/>
    <n v="92"/>
    <n v="0"/>
    <n v="130"/>
    <n v="33"/>
    <n v="4"/>
    <n v="10.79"/>
    <x v="1641"/>
    <x v="687"/>
    <n v="1.2974976830398519"/>
    <n v="8.5264133456904556"/>
    <x v="196"/>
    <x v="1507"/>
    <n v="3.0583873957367937"/>
    <n v="0.37071362372567196"/>
  </r>
  <r>
    <x v="11"/>
    <x v="133"/>
    <x v="12"/>
    <n v="19"/>
    <n v="88"/>
    <n v="0"/>
    <n v="129"/>
    <n v="26"/>
    <n v="4"/>
    <n v="10.79"/>
    <x v="1642"/>
    <x v="228"/>
    <n v="1.7608897126969418"/>
    <n v="8.1556997219647833"/>
    <x v="196"/>
    <x v="1508"/>
    <n v="2.4096385542168677"/>
    <n v="0.37071362372567196"/>
  </r>
  <r>
    <x v="11"/>
    <x v="134"/>
    <x v="0"/>
    <n v="28"/>
    <n v="59"/>
    <n v="0"/>
    <n v="93"/>
    <n v="14"/>
    <n v="0"/>
    <n v="8.44"/>
    <x v="1643"/>
    <x v="593"/>
    <n v="3.3175355450236967"/>
    <n v="6.9905213270142186"/>
    <x v="196"/>
    <x v="1509"/>
    <n v="1.6587677725118484"/>
    <n v="0"/>
  </r>
  <r>
    <x v="11"/>
    <x v="134"/>
    <x v="1"/>
    <n v="14"/>
    <n v="78"/>
    <n v="0"/>
    <n v="94"/>
    <n v="31"/>
    <n v="0"/>
    <n v="8.44"/>
    <x v="1644"/>
    <x v="206"/>
    <n v="1.6587677725118484"/>
    <n v="9.2417061611374418"/>
    <x v="196"/>
    <x v="1510"/>
    <n v="3.6729857819905214"/>
    <n v="0"/>
  </r>
  <r>
    <x v="11"/>
    <x v="134"/>
    <x v="2"/>
    <n v="18"/>
    <n v="74"/>
    <n v="0"/>
    <n v="159"/>
    <n v="23"/>
    <n v="1"/>
    <n v="8.44"/>
    <x v="1645"/>
    <x v="362"/>
    <n v="2.1327014218009479"/>
    <n v="8.7677725118483423"/>
    <x v="196"/>
    <x v="1511"/>
    <n v="2.7251184834123223"/>
    <n v="0.11848341232227488"/>
  </r>
  <r>
    <x v="11"/>
    <x v="134"/>
    <x v="3"/>
    <n v="15"/>
    <n v="74"/>
    <n v="1"/>
    <n v="167"/>
    <n v="36"/>
    <n v="0"/>
    <n v="8.44"/>
    <x v="1646"/>
    <x v="435"/>
    <n v="1.7772511848341233"/>
    <n v="8.7677725118483423"/>
    <x v="951"/>
    <x v="1512"/>
    <n v="4.2654028436018958"/>
    <n v="0"/>
  </r>
  <r>
    <x v="11"/>
    <x v="134"/>
    <x v="4"/>
    <n v="16"/>
    <n v="97"/>
    <n v="0"/>
    <n v="166"/>
    <n v="36"/>
    <n v="0"/>
    <n v="8.44"/>
    <x v="1647"/>
    <x v="704"/>
    <n v="1.8957345971563981"/>
    <n v="11.492890995260664"/>
    <x v="196"/>
    <x v="1513"/>
    <n v="4.2654028436018958"/>
    <n v="0"/>
  </r>
  <r>
    <x v="11"/>
    <x v="134"/>
    <x v="5"/>
    <n v="15"/>
    <n v="101"/>
    <n v="0"/>
    <n v="153"/>
    <n v="21"/>
    <n v="1"/>
    <n v="8.44"/>
    <x v="1648"/>
    <x v="574"/>
    <n v="1.7772511848341233"/>
    <n v="11.966824644549764"/>
    <x v="196"/>
    <x v="1514"/>
    <n v="2.4881516587677726"/>
    <n v="0.11848341232227488"/>
  </r>
  <r>
    <x v="11"/>
    <x v="134"/>
    <x v="6"/>
    <n v="31"/>
    <n v="90"/>
    <n v="0"/>
    <n v="93"/>
    <n v="28"/>
    <n v="2"/>
    <n v="8.44"/>
    <x v="1649"/>
    <x v="389"/>
    <n v="3.6729857819905214"/>
    <n v="10.66350710900474"/>
    <x v="196"/>
    <x v="1509"/>
    <n v="3.3175355450236967"/>
    <n v="0.23696682464454977"/>
  </r>
  <r>
    <x v="11"/>
    <x v="134"/>
    <x v="7"/>
    <n v="14"/>
    <n v="104"/>
    <n v="0"/>
    <n v="154"/>
    <n v="19"/>
    <n v="1"/>
    <n v="8.44"/>
    <x v="1650"/>
    <x v="520"/>
    <n v="1.6587677725118484"/>
    <n v="12.322274881516588"/>
    <x v="196"/>
    <x v="1515"/>
    <n v="2.2511848341232228"/>
    <n v="0.11848341232227488"/>
  </r>
  <r>
    <x v="11"/>
    <x v="134"/>
    <x v="8"/>
    <n v="18"/>
    <n v="129"/>
    <n v="0"/>
    <n v="193"/>
    <n v="36"/>
    <n v="0"/>
    <n v="8.44"/>
    <x v="1651"/>
    <x v="774"/>
    <n v="2.1327014218009479"/>
    <n v="15.28436018957346"/>
    <x v="196"/>
    <x v="1516"/>
    <n v="4.2654028436018958"/>
    <n v="0"/>
  </r>
  <r>
    <x v="11"/>
    <x v="134"/>
    <x v="9"/>
    <n v="20"/>
    <n v="131"/>
    <n v="0"/>
    <n v="193"/>
    <n v="34"/>
    <n v="4"/>
    <n v="8.44"/>
    <x v="1652"/>
    <x v="775"/>
    <n v="2.3696682464454977"/>
    <n v="15.521327014218011"/>
    <x v="196"/>
    <x v="1516"/>
    <n v="4.028436018957346"/>
    <n v="0.47393364928909953"/>
  </r>
  <r>
    <x v="11"/>
    <x v="134"/>
    <x v="10"/>
    <n v="17"/>
    <n v="168"/>
    <n v="0"/>
    <n v="213"/>
    <n v="37"/>
    <n v="9"/>
    <n v="10.08"/>
    <x v="1653"/>
    <x v="546"/>
    <n v="1.6865079365079365"/>
    <n v="16.666666666666668"/>
    <x v="196"/>
    <x v="1517"/>
    <n v="3.6706349206349205"/>
    <n v="0.8928571428571429"/>
  </r>
  <r>
    <x v="11"/>
    <x v="134"/>
    <x v="11"/>
    <n v="25"/>
    <n v="158"/>
    <n v="0"/>
    <n v="245"/>
    <n v="37"/>
    <n v="19"/>
    <n v="10.08"/>
    <x v="1654"/>
    <x v="776"/>
    <n v="2.4801587301587302"/>
    <n v="15.674603174603174"/>
    <x v="196"/>
    <x v="1518"/>
    <n v="3.6706349206349205"/>
    <n v="1.8849206349206349"/>
  </r>
  <r>
    <x v="11"/>
    <x v="134"/>
    <x v="12"/>
    <n v="42"/>
    <n v="176"/>
    <n v="0"/>
    <n v="245"/>
    <n v="30"/>
    <n v="23"/>
    <n v="10.08"/>
    <x v="1655"/>
    <x v="777"/>
    <n v="4.166666666666667"/>
    <n v="17.460317460317459"/>
    <x v="196"/>
    <x v="1518"/>
    <n v="2.9761904761904763"/>
    <n v="2.2817460317460316"/>
  </r>
  <r>
    <x v="11"/>
    <x v="135"/>
    <x v="0"/>
    <n v="7"/>
    <n v="34"/>
    <n v="0"/>
    <n v="35"/>
    <n v="9"/>
    <n v="0"/>
    <n v="6.07"/>
    <x v="1656"/>
    <x v="299"/>
    <n v="1.1532125205930808"/>
    <n v="5.6013179571663922"/>
    <x v="196"/>
    <x v="1519"/>
    <n v="1.4827018121911038"/>
    <n v="0"/>
  </r>
  <r>
    <x v="11"/>
    <x v="135"/>
    <x v="1"/>
    <n v="12"/>
    <n v="33"/>
    <n v="0"/>
    <n v="80"/>
    <n v="13"/>
    <n v="0"/>
    <n v="6.07"/>
    <x v="1657"/>
    <x v="536"/>
    <n v="1.9769357495881383"/>
    <n v="5.43657331136738"/>
    <x v="196"/>
    <x v="1520"/>
    <n v="2.1416803953871497"/>
    <n v="0"/>
  </r>
  <r>
    <x v="11"/>
    <x v="135"/>
    <x v="2"/>
    <n v="11"/>
    <n v="40"/>
    <n v="0"/>
    <n v="69"/>
    <n v="12"/>
    <n v="1"/>
    <n v="6.07"/>
    <x v="1658"/>
    <x v="375"/>
    <n v="1.8121911037891267"/>
    <n v="6.5897858319604614"/>
    <x v="196"/>
    <x v="1521"/>
    <n v="1.9769357495881383"/>
    <n v="0.16474464579901152"/>
  </r>
  <r>
    <x v="11"/>
    <x v="135"/>
    <x v="3"/>
    <n v="6"/>
    <n v="54"/>
    <n v="0"/>
    <n v="87"/>
    <n v="14"/>
    <n v="0"/>
    <n v="6.07"/>
    <x v="1659"/>
    <x v="569"/>
    <n v="0.98846787479406917"/>
    <n v="8.8962108731466216"/>
    <x v="196"/>
    <x v="1522"/>
    <n v="2.3064250411861615"/>
    <n v="0"/>
  </r>
  <r>
    <x v="11"/>
    <x v="135"/>
    <x v="4"/>
    <n v="6"/>
    <n v="55"/>
    <n v="0"/>
    <n v="75"/>
    <n v="17"/>
    <n v="0"/>
    <n v="6.07"/>
    <x v="1660"/>
    <x v="568"/>
    <n v="0.98846787479406917"/>
    <n v="9.060955518945633"/>
    <x v="196"/>
    <x v="1523"/>
    <n v="2.8006589785831961"/>
    <n v="0"/>
  </r>
  <r>
    <x v="11"/>
    <x v="135"/>
    <x v="5"/>
    <n v="5"/>
    <n v="53"/>
    <n v="0"/>
    <n v="121"/>
    <n v="14"/>
    <n v="1"/>
    <n v="6.07"/>
    <x v="1661"/>
    <x v="593"/>
    <n v="0.82372322899505768"/>
    <n v="8.7314662273476102"/>
    <x v="196"/>
    <x v="1524"/>
    <n v="2.3064250411861615"/>
    <n v="0.16474464579901152"/>
  </r>
  <r>
    <x v="11"/>
    <x v="135"/>
    <x v="6"/>
    <n v="17"/>
    <n v="72"/>
    <n v="0"/>
    <n v="118"/>
    <n v="31"/>
    <n v="0"/>
    <n v="6.07"/>
    <x v="1662"/>
    <x v="525"/>
    <n v="2.8006589785831961"/>
    <n v="11.86161449752883"/>
    <x v="196"/>
    <x v="1525"/>
    <n v="5.1070840197693572"/>
    <n v="0"/>
  </r>
  <r>
    <x v="11"/>
    <x v="135"/>
    <x v="7"/>
    <n v="8"/>
    <n v="60"/>
    <n v="0"/>
    <n v="88"/>
    <n v="29"/>
    <n v="0"/>
    <n v="6.07"/>
    <x v="1663"/>
    <x v="597"/>
    <n v="1.3179571663920921"/>
    <n v="9.8846787479406917"/>
    <x v="196"/>
    <x v="1526"/>
    <n v="4.7775947281713345"/>
    <n v="0"/>
  </r>
  <r>
    <x v="11"/>
    <x v="135"/>
    <x v="8"/>
    <n v="10"/>
    <n v="71"/>
    <n v="0"/>
    <n v="105"/>
    <n v="34"/>
    <n v="1"/>
    <n v="6.07"/>
    <x v="1664"/>
    <x v="535"/>
    <n v="1.6474464579901154"/>
    <n v="11.696869851729819"/>
    <x v="196"/>
    <x v="1527"/>
    <n v="5.6013179571663922"/>
    <n v="0.16474464579901152"/>
  </r>
  <r>
    <x v="11"/>
    <x v="135"/>
    <x v="9"/>
    <n v="7"/>
    <n v="67"/>
    <n v="0"/>
    <n v="93"/>
    <n v="34"/>
    <n v="0"/>
    <n v="6.07"/>
    <x v="1665"/>
    <x v="490"/>
    <n v="1.1532125205930808"/>
    <n v="11.037891268533771"/>
    <x v="196"/>
    <x v="1528"/>
    <n v="5.6013179571663922"/>
    <n v="0"/>
  </r>
  <r>
    <x v="11"/>
    <x v="135"/>
    <x v="10"/>
    <n v="8"/>
    <n v="100"/>
    <n v="0"/>
    <n v="94"/>
    <n v="27"/>
    <n v="2"/>
    <n v="7.54"/>
    <x v="1666"/>
    <x v="386"/>
    <n v="1.0610079575596818"/>
    <n v="13.262599469496021"/>
    <x v="196"/>
    <x v="1529"/>
    <n v="3.5809018567639259"/>
    <n v="0.26525198938992045"/>
  </r>
  <r>
    <x v="11"/>
    <x v="135"/>
    <x v="11"/>
    <n v="7"/>
    <n v="73"/>
    <n v="0"/>
    <n v="114"/>
    <n v="15"/>
    <n v="5"/>
    <n v="7.54"/>
    <x v="1667"/>
    <x v="511"/>
    <n v="0.92838196286472152"/>
    <n v="9.6816976127320959"/>
    <x v="196"/>
    <x v="1530"/>
    <n v="1.9893899204244032"/>
    <n v="0.66312997347480107"/>
  </r>
  <r>
    <x v="11"/>
    <x v="135"/>
    <x v="12"/>
    <n v="11"/>
    <n v="61"/>
    <n v="0"/>
    <n v="26"/>
    <n v="13"/>
    <n v="2"/>
    <n v="7.54"/>
    <x v="1668"/>
    <x v="617"/>
    <n v="1.4588859416445623"/>
    <n v="8.0901856763925721"/>
    <x v="196"/>
    <x v="1531"/>
    <n v="1.7241379310344827"/>
    <n v="0.26525198938992045"/>
  </r>
  <r>
    <x v="11"/>
    <x v="136"/>
    <x v="0"/>
    <n v="7"/>
    <n v="15"/>
    <n v="0"/>
    <n v="6"/>
    <n v="2"/>
    <n v="1"/>
    <n v="3.2"/>
    <x v="1669"/>
    <x v="296"/>
    <n v="2.1875"/>
    <n v="4.6875"/>
    <x v="196"/>
    <x v="1532"/>
    <n v="0.625"/>
    <n v="0.3125"/>
  </r>
  <r>
    <x v="11"/>
    <x v="136"/>
    <x v="1"/>
    <n v="15"/>
    <n v="19"/>
    <n v="0"/>
    <n v="6"/>
    <n v="4"/>
    <n v="0"/>
    <n v="3.2"/>
    <x v="1670"/>
    <x v="291"/>
    <n v="4.6875"/>
    <n v="5.9375"/>
    <x v="196"/>
    <x v="1532"/>
    <n v="1.25"/>
    <n v="0"/>
  </r>
  <r>
    <x v="11"/>
    <x v="136"/>
    <x v="2"/>
    <n v="6"/>
    <n v="19"/>
    <n v="0"/>
    <n v="8"/>
    <n v="4"/>
    <n v="3"/>
    <n v="3.2"/>
    <x v="16"/>
    <x v="441"/>
    <n v="1.875"/>
    <n v="5.9375"/>
    <x v="196"/>
    <x v="1533"/>
    <n v="1.25"/>
    <n v="0.9375"/>
  </r>
  <r>
    <x v="11"/>
    <x v="136"/>
    <x v="3"/>
    <n v="4"/>
    <n v="20"/>
    <n v="0"/>
    <n v="13"/>
    <n v="3"/>
    <n v="1"/>
    <n v="3.2"/>
    <x v="1671"/>
    <x v="440"/>
    <n v="1.25"/>
    <n v="6.25"/>
    <x v="196"/>
    <x v="1534"/>
    <n v="0.9375"/>
    <n v="0.3125"/>
  </r>
  <r>
    <x v="11"/>
    <x v="136"/>
    <x v="4"/>
    <n v="7"/>
    <n v="14"/>
    <n v="0"/>
    <n v="6"/>
    <n v="2"/>
    <n v="1"/>
    <n v="3.2"/>
    <x v="1672"/>
    <x v="305"/>
    <n v="2.1875"/>
    <n v="4.375"/>
    <x v="196"/>
    <x v="1532"/>
    <n v="0.625"/>
    <n v="0.3125"/>
  </r>
  <r>
    <x v="11"/>
    <x v="136"/>
    <x v="5"/>
    <n v="10"/>
    <n v="31"/>
    <n v="0"/>
    <n v="16"/>
    <n v="7"/>
    <n v="8"/>
    <n v="3.2"/>
    <x v="1673"/>
    <x v="763"/>
    <n v="3.125"/>
    <n v="9.6875"/>
    <x v="196"/>
    <x v="1535"/>
    <n v="2.1875"/>
    <n v="2.5"/>
  </r>
  <r>
    <x v="11"/>
    <x v="136"/>
    <x v="6"/>
    <n v="28"/>
    <n v="28"/>
    <n v="0"/>
    <n v="26"/>
    <n v="5"/>
    <n v="13"/>
    <n v="3.2"/>
    <x v="1674"/>
    <x v="487"/>
    <n v="8.75"/>
    <n v="8.75"/>
    <x v="196"/>
    <x v="1536"/>
    <n v="1.5625"/>
    <n v="4.0625"/>
  </r>
  <r>
    <x v="11"/>
    <x v="136"/>
    <x v="7"/>
    <n v="20"/>
    <n v="21"/>
    <n v="0"/>
    <n v="14"/>
    <n v="4"/>
    <n v="8"/>
    <n v="3.2"/>
    <x v="1675"/>
    <x v="718"/>
    <n v="6.25"/>
    <n v="6.5625"/>
    <x v="196"/>
    <x v="1537"/>
    <n v="1.25"/>
    <n v="2.5"/>
  </r>
  <r>
    <x v="11"/>
    <x v="136"/>
    <x v="8"/>
    <n v="18"/>
    <n v="38"/>
    <n v="0"/>
    <n v="21"/>
    <n v="10"/>
    <n v="19"/>
    <n v="3.2"/>
    <x v="1676"/>
    <x v="761"/>
    <n v="5.625"/>
    <n v="11.875"/>
    <x v="196"/>
    <x v="1538"/>
    <n v="3.125"/>
    <n v="5.9375"/>
  </r>
  <r>
    <x v="11"/>
    <x v="136"/>
    <x v="9"/>
    <n v="21"/>
    <n v="57"/>
    <n v="0"/>
    <n v="27"/>
    <n v="6"/>
    <n v="21"/>
    <n v="3.2"/>
    <x v="1677"/>
    <x v="754"/>
    <n v="6.5625"/>
    <n v="17.8125"/>
    <x v="196"/>
    <x v="1539"/>
    <n v="1.875"/>
    <n v="6.5625"/>
  </r>
  <r>
    <x v="11"/>
    <x v="136"/>
    <x v="10"/>
    <n v="16"/>
    <n v="43"/>
    <n v="0"/>
    <n v="25"/>
    <n v="7"/>
    <n v="20"/>
    <n v="4.0999999999999996"/>
    <x v="1678"/>
    <x v="352"/>
    <n v="3.9024390243902443"/>
    <n v="10.487804878048781"/>
    <x v="196"/>
    <x v="1540"/>
    <n v="1.7073170731707319"/>
    <n v="4.8780487804878057"/>
  </r>
  <r>
    <x v="11"/>
    <x v="136"/>
    <x v="11"/>
    <n v="16"/>
    <n v="31"/>
    <n v="0"/>
    <n v="23"/>
    <n v="5"/>
    <n v="26"/>
    <n v="4.0999999999999996"/>
    <x v="1679"/>
    <x v="720"/>
    <n v="3.9024390243902443"/>
    <n v="7.5609756097560981"/>
    <x v="196"/>
    <x v="1541"/>
    <n v="1.2195121951219514"/>
    <n v="6.3414634146341466"/>
  </r>
  <r>
    <x v="11"/>
    <x v="136"/>
    <x v="12"/>
    <n v="29"/>
    <n v="36"/>
    <n v="0"/>
    <n v="41"/>
    <n v="9"/>
    <n v="41"/>
    <n v="4.0999999999999996"/>
    <x v="1680"/>
    <x v="744"/>
    <n v="7.073170731707318"/>
    <n v="8.7804878048780495"/>
    <x v="196"/>
    <x v="294"/>
    <n v="2.1951219512195124"/>
    <n v="10"/>
  </r>
  <r>
    <x v="11"/>
    <x v="137"/>
    <x v="0"/>
    <n v="5"/>
    <n v="31"/>
    <n v="0"/>
    <n v="30"/>
    <n v="4"/>
    <n v="0"/>
    <n v="2.1800000000000002"/>
    <x v="1681"/>
    <x v="581"/>
    <n v="2.2935779816513762"/>
    <n v="14.220183486238531"/>
    <x v="196"/>
    <x v="1542"/>
    <n v="1.8348623853211008"/>
    <n v="0"/>
  </r>
  <r>
    <x v="11"/>
    <x v="137"/>
    <x v="1"/>
    <n v="7"/>
    <n v="39"/>
    <n v="0"/>
    <n v="61"/>
    <n v="6"/>
    <n v="0"/>
    <n v="2.1800000000000002"/>
    <x v="1682"/>
    <x v="617"/>
    <n v="3.2110091743119265"/>
    <n v="17.889908256880734"/>
    <x v="196"/>
    <x v="1543"/>
    <n v="2.7522935779816513"/>
    <n v="0"/>
  </r>
  <r>
    <x v="11"/>
    <x v="137"/>
    <x v="2"/>
    <n v="8"/>
    <n v="45"/>
    <n v="0"/>
    <n v="82"/>
    <n v="6"/>
    <n v="1"/>
    <n v="2.1800000000000002"/>
    <x v="1683"/>
    <x v="450"/>
    <n v="3.6697247706422016"/>
    <n v="20.642201834862384"/>
    <x v="196"/>
    <x v="1544"/>
    <n v="2.7522935779816513"/>
    <n v="0.4587155963302752"/>
  </r>
  <r>
    <x v="11"/>
    <x v="137"/>
    <x v="3"/>
    <n v="12"/>
    <n v="29"/>
    <n v="0"/>
    <n v="80"/>
    <n v="7"/>
    <n v="0"/>
    <n v="2.1800000000000002"/>
    <x v="1684"/>
    <x v="567"/>
    <n v="5.5045871559633026"/>
    <n v="13.302752293577981"/>
    <x v="196"/>
    <x v="1545"/>
    <n v="3.2110091743119265"/>
    <n v="0"/>
  </r>
  <r>
    <x v="11"/>
    <x v="137"/>
    <x v="4"/>
    <n v="5"/>
    <n v="38"/>
    <n v="0"/>
    <n v="42"/>
    <n v="4"/>
    <n v="0"/>
    <n v="2.1800000000000002"/>
    <x v="1685"/>
    <x v="538"/>
    <n v="2.2935779816513762"/>
    <n v="17.431192660550458"/>
    <x v="196"/>
    <x v="1546"/>
    <n v="1.8348623853211008"/>
    <n v="0"/>
  </r>
  <r>
    <x v="11"/>
    <x v="137"/>
    <x v="5"/>
    <n v="4"/>
    <n v="34"/>
    <n v="0"/>
    <n v="36"/>
    <n v="5"/>
    <n v="0"/>
    <n v="2.1800000000000002"/>
    <x v="1686"/>
    <x v="550"/>
    <n v="1.8348623853211008"/>
    <n v="15.596330275229356"/>
    <x v="196"/>
    <x v="1547"/>
    <n v="2.2935779816513762"/>
    <n v="0"/>
  </r>
  <r>
    <x v="11"/>
    <x v="137"/>
    <x v="6"/>
    <n v="5"/>
    <n v="45"/>
    <n v="0"/>
    <n v="73"/>
    <n v="3"/>
    <n v="5"/>
    <n v="2.1800000000000002"/>
    <x v="1687"/>
    <x v="411"/>
    <n v="2.2935779816513762"/>
    <n v="20.642201834862384"/>
    <x v="196"/>
    <x v="1548"/>
    <n v="1.3761467889908257"/>
    <n v="2.2935779816513762"/>
  </r>
  <r>
    <x v="11"/>
    <x v="137"/>
    <x v="7"/>
    <n v="2"/>
    <n v="21"/>
    <n v="0"/>
    <n v="36"/>
    <n v="1"/>
    <n v="2"/>
    <n v="2.1800000000000002"/>
    <x v="1688"/>
    <x v="443"/>
    <n v="0.9174311926605504"/>
    <n v="9.6330275229357785"/>
    <x v="196"/>
    <x v="1547"/>
    <n v="0.4587155963302752"/>
    <n v="0.9174311926605504"/>
  </r>
  <r>
    <x v="11"/>
    <x v="137"/>
    <x v="8"/>
    <n v="7"/>
    <n v="25"/>
    <n v="0"/>
    <n v="45"/>
    <n v="2"/>
    <n v="3"/>
    <n v="2.1800000000000002"/>
    <x v="1689"/>
    <x v="270"/>
    <n v="3.2110091743119265"/>
    <n v="11.467889908256879"/>
    <x v="196"/>
    <x v="1549"/>
    <n v="0.9174311926605504"/>
    <n v="1.3761467889908257"/>
  </r>
  <r>
    <x v="11"/>
    <x v="137"/>
    <x v="9"/>
    <n v="1"/>
    <n v="15"/>
    <n v="0"/>
    <n v="44"/>
    <n v="0"/>
    <n v="1"/>
    <n v="2.1800000000000002"/>
    <x v="1690"/>
    <x v="766"/>
    <n v="0.4587155963302752"/>
    <n v="6.8807339449541276"/>
    <x v="196"/>
    <x v="1550"/>
    <n v="0"/>
    <n v="0.4587155963302752"/>
  </r>
  <r>
    <x v="11"/>
    <x v="137"/>
    <x v="10"/>
    <n v="9"/>
    <n v="30"/>
    <n v="0"/>
    <n v="57"/>
    <n v="1"/>
    <n v="1"/>
    <n v="2.97"/>
    <x v="1691"/>
    <x v="319"/>
    <n v="3.0303030303030303"/>
    <n v="10.1010101010101"/>
    <x v="196"/>
    <x v="1551"/>
    <n v="0.33670033670033667"/>
    <n v="0.33670033670033667"/>
  </r>
  <r>
    <x v="11"/>
    <x v="137"/>
    <x v="11"/>
    <n v="9"/>
    <n v="32"/>
    <n v="0"/>
    <n v="97"/>
    <n v="3"/>
    <n v="2"/>
    <n v="2.97"/>
    <x v="1692"/>
    <x v="553"/>
    <n v="3.0303030303030303"/>
    <n v="10.774410774410773"/>
    <x v="196"/>
    <x v="1552"/>
    <n v="1.0101010101010099"/>
    <n v="0.67340067340067333"/>
  </r>
  <r>
    <x v="11"/>
    <x v="137"/>
    <x v="12"/>
    <n v="5"/>
    <n v="28"/>
    <n v="0"/>
    <n v="64"/>
    <n v="4"/>
    <n v="5"/>
    <n v="2.97"/>
    <x v="1693"/>
    <x v="761"/>
    <n v="1.6835016835016834"/>
    <n v="9.4276094276094273"/>
    <x v="196"/>
    <x v="1553"/>
    <n v="1.3468013468013467"/>
    <n v="1.6835016835016834"/>
  </r>
  <r>
    <x v="11"/>
    <x v="138"/>
    <x v="0"/>
    <n v="13"/>
    <n v="43"/>
    <n v="5"/>
    <n v="40"/>
    <n v="94"/>
    <n v="26"/>
    <n v="13.57"/>
    <x v="1694"/>
    <x v="535"/>
    <n v="0.9579955784819455"/>
    <n v="3.1687546057479734"/>
    <x v="952"/>
    <x v="1554"/>
    <n v="6.9270449521002213"/>
    <n v="1.915991156963891"/>
  </r>
  <r>
    <x v="11"/>
    <x v="138"/>
    <x v="1"/>
    <n v="7"/>
    <n v="56"/>
    <n v="10"/>
    <n v="20"/>
    <n v="74"/>
    <n v="17"/>
    <n v="13.57"/>
    <x v="1695"/>
    <x v="620"/>
    <n v="0.51584377302873985"/>
    <n v="4.1267501842299188"/>
    <x v="953"/>
    <x v="1555"/>
    <n v="5.453205600589536"/>
    <n v="1.2527634487840824"/>
  </r>
  <r>
    <x v="11"/>
    <x v="138"/>
    <x v="2"/>
    <n v="20"/>
    <n v="50"/>
    <n v="3"/>
    <n v="12"/>
    <n v="66"/>
    <n v="21"/>
    <n v="13.57"/>
    <x v="1696"/>
    <x v="587"/>
    <n v="1.4738393515106853"/>
    <n v="3.6845983787767134"/>
    <x v="954"/>
    <x v="1556"/>
    <n v="4.8636698599852615"/>
    <n v="1.5475313190862197"/>
  </r>
  <r>
    <x v="11"/>
    <x v="138"/>
    <x v="3"/>
    <n v="19"/>
    <n v="54"/>
    <n v="5"/>
    <n v="24"/>
    <n v="65"/>
    <n v="38"/>
    <n v="13.57"/>
    <x v="1697"/>
    <x v="378"/>
    <n v="1.400147383935151"/>
    <n v="3.9793662490788502"/>
    <x v="952"/>
    <x v="1557"/>
    <n v="4.7899778924097269"/>
    <n v="2.8002947678703021"/>
  </r>
  <r>
    <x v="11"/>
    <x v="138"/>
    <x v="4"/>
    <n v="20"/>
    <n v="40"/>
    <n v="4"/>
    <n v="22"/>
    <n v="36"/>
    <n v="28"/>
    <n v="13.57"/>
    <x v="1698"/>
    <x v="576"/>
    <n v="1.4738393515106853"/>
    <n v="2.9476787030213707"/>
    <x v="955"/>
    <x v="1558"/>
    <n v="2.6529108327192334"/>
    <n v="2.0633750921149594"/>
  </r>
  <r>
    <x v="11"/>
    <x v="138"/>
    <x v="5"/>
    <n v="21"/>
    <n v="52"/>
    <n v="3"/>
    <n v="28"/>
    <n v="59"/>
    <n v="41"/>
    <n v="13.57"/>
    <x v="1699"/>
    <x v="778"/>
    <n v="1.5475313190862197"/>
    <n v="3.831982313927782"/>
    <x v="954"/>
    <x v="1559"/>
    <n v="4.3478260869565215"/>
    <n v="3.0213706705969048"/>
  </r>
  <r>
    <x v="11"/>
    <x v="138"/>
    <x v="6"/>
    <n v="25"/>
    <n v="52"/>
    <n v="3"/>
    <n v="23"/>
    <n v="41"/>
    <n v="45"/>
    <n v="13.57"/>
    <x v="1700"/>
    <x v="385"/>
    <n v="1.8422991893883567"/>
    <n v="3.831982313927782"/>
    <x v="954"/>
    <x v="1560"/>
    <n v="3.0213706705969048"/>
    <n v="3.316138540899042"/>
  </r>
  <r>
    <x v="11"/>
    <x v="138"/>
    <x v="7"/>
    <n v="28"/>
    <n v="58"/>
    <n v="8"/>
    <n v="38"/>
    <n v="59"/>
    <n v="57"/>
    <n v="13.57"/>
    <x v="1701"/>
    <x v="685"/>
    <n v="2.0633750921149594"/>
    <n v="4.274134119380987"/>
    <x v="956"/>
    <x v="1561"/>
    <n v="4.3478260869565215"/>
    <n v="4.2004421518054533"/>
  </r>
  <r>
    <x v="11"/>
    <x v="138"/>
    <x v="8"/>
    <n v="35"/>
    <n v="73"/>
    <n v="10"/>
    <n v="33"/>
    <n v="63"/>
    <n v="67"/>
    <n v="13.57"/>
    <x v="1702"/>
    <x v="418"/>
    <n v="2.5792188651436994"/>
    <n v="5.3795136330140014"/>
    <x v="953"/>
    <x v="1562"/>
    <n v="4.6425939572586588"/>
    <n v="4.937361827560796"/>
  </r>
  <r>
    <x v="11"/>
    <x v="138"/>
    <x v="9"/>
    <n v="41"/>
    <n v="82"/>
    <n v="7"/>
    <n v="43"/>
    <n v="43"/>
    <n v="76"/>
    <n v="13.57"/>
    <x v="1703"/>
    <x v="520"/>
    <n v="3.0213706705969048"/>
    <n v="6.0427413411938096"/>
    <x v="957"/>
    <x v="1563"/>
    <n v="3.1687546057479734"/>
    <n v="5.6005895357406041"/>
  </r>
  <r>
    <x v="11"/>
    <x v="138"/>
    <x v="10"/>
    <n v="38"/>
    <n v="72"/>
    <n v="5"/>
    <n v="44"/>
    <n v="62"/>
    <n v="56"/>
    <n v="15.3"/>
    <x v="1704"/>
    <x v="521"/>
    <n v="2.4836601307189543"/>
    <n v="4.7058823529411766"/>
    <x v="958"/>
    <x v="1350"/>
    <n v="4.0522875816993462"/>
    <n v="3.6601307189542482"/>
  </r>
  <r>
    <x v="11"/>
    <x v="138"/>
    <x v="11"/>
    <n v="47"/>
    <n v="101"/>
    <n v="6"/>
    <n v="54"/>
    <n v="44"/>
    <n v="71"/>
    <n v="15.3"/>
    <x v="1468"/>
    <x v="738"/>
    <n v="3.0718954248366011"/>
    <n v="6.6013071895424833"/>
    <x v="959"/>
    <x v="1564"/>
    <n v="2.8758169934640523"/>
    <n v="4.640522875816993"/>
  </r>
  <r>
    <x v="11"/>
    <x v="138"/>
    <x v="12"/>
    <n v="50"/>
    <n v="96"/>
    <n v="5"/>
    <n v="72"/>
    <n v="53"/>
    <n v="92"/>
    <n v="15.3"/>
    <x v="1705"/>
    <x v="779"/>
    <n v="3.2679738562091503"/>
    <n v="6.2745098039215685"/>
    <x v="958"/>
    <x v="1565"/>
    <n v="3.464052287581699"/>
    <n v="6.0130718954248366"/>
  </r>
  <r>
    <x v="11"/>
    <x v="139"/>
    <x v="0"/>
    <n v="13"/>
    <n v="10"/>
    <n v="3"/>
    <n v="14"/>
    <n v="4"/>
    <n v="1"/>
    <n v="5.1100000000000003"/>
    <x v="1706"/>
    <x v="764"/>
    <n v="2.5440313111545985"/>
    <n v="1.9569471624266144"/>
    <x v="960"/>
    <x v="682"/>
    <n v="0.78277886497064575"/>
    <n v="0.19569471624266144"/>
  </r>
  <r>
    <x v="11"/>
    <x v="139"/>
    <x v="1"/>
    <n v="11"/>
    <n v="13"/>
    <n v="3"/>
    <n v="11"/>
    <n v="13"/>
    <n v="4"/>
    <n v="5.1100000000000003"/>
    <x v="1707"/>
    <x v="631"/>
    <n v="2.1526418786692756"/>
    <n v="2.5440313111545985"/>
    <x v="960"/>
    <x v="1566"/>
    <n v="2.5440313111545985"/>
    <n v="0.78277886497064575"/>
  </r>
  <r>
    <x v="11"/>
    <x v="139"/>
    <x v="2"/>
    <n v="13"/>
    <n v="20"/>
    <n v="0"/>
    <n v="8"/>
    <n v="9"/>
    <n v="7"/>
    <n v="5.1100000000000003"/>
    <x v="1708"/>
    <x v="780"/>
    <n v="2.5440313111545985"/>
    <n v="3.9138943248532287"/>
    <x v="196"/>
    <x v="1567"/>
    <n v="1.7612524461839529"/>
    <n v="1.3698630136986301"/>
  </r>
  <r>
    <x v="11"/>
    <x v="139"/>
    <x v="3"/>
    <n v="10"/>
    <n v="15"/>
    <n v="0"/>
    <n v="11"/>
    <n v="7"/>
    <n v="6"/>
    <n v="5.1100000000000003"/>
    <x v="1709"/>
    <x v="781"/>
    <n v="1.9569471624266144"/>
    <n v="2.9354207436399213"/>
    <x v="196"/>
    <x v="1566"/>
    <n v="1.3698630136986301"/>
    <n v="1.1741682974559686"/>
  </r>
  <r>
    <x v="11"/>
    <x v="139"/>
    <x v="4"/>
    <n v="12"/>
    <n v="12"/>
    <n v="0"/>
    <n v="7"/>
    <n v="8"/>
    <n v="4"/>
    <n v="5.1100000000000003"/>
    <x v="1710"/>
    <x v="304"/>
    <n v="2.3483365949119372"/>
    <n v="2.3483365949119372"/>
    <x v="196"/>
    <x v="312"/>
    <n v="1.5655577299412915"/>
    <n v="0.78277886497064575"/>
  </r>
  <r>
    <x v="11"/>
    <x v="139"/>
    <x v="5"/>
    <n v="12"/>
    <n v="26"/>
    <n v="3"/>
    <n v="17"/>
    <n v="7"/>
    <n v="12"/>
    <n v="5.1100000000000003"/>
    <x v="327"/>
    <x v="719"/>
    <n v="2.3483365949119372"/>
    <n v="5.0880626223091969"/>
    <x v="960"/>
    <x v="1568"/>
    <n v="1.3698630136986301"/>
    <n v="2.3483365949119372"/>
  </r>
  <r>
    <x v="11"/>
    <x v="139"/>
    <x v="6"/>
    <n v="15"/>
    <n v="17"/>
    <n v="1"/>
    <n v="15"/>
    <n v="21"/>
    <n v="7"/>
    <n v="5.1100000000000003"/>
    <x v="1711"/>
    <x v="582"/>
    <n v="2.9354207436399213"/>
    <n v="3.3268101761252442"/>
    <x v="961"/>
    <x v="1569"/>
    <n v="4.10958904109589"/>
    <n v="1.3698630136986301"/>
  </r>
  <r>
    <x v="11"/>
    <x v="139"/>
    <x v="7"/>
    <n v="15"/>
    <n v="13"/>
    <n v="7"/>
    <n v="17"/>
    <n v="4"/>
    <n v="7"/>
    <n v="5.1100000000000003"/>
    <x v="1712"/>
    <x v="445"/>
    <n v="2.9354207436399213"/>
    <n v="2.5440313111545985"/>
    <x v="962"/>
    <x v="1568"/>
    <n v="0.78277886497064575"/>
    <n v="1.3698630136986301"/>
  </r>
  <r>
    <x v="11"/>
    <x v="139"/>
    <x v="8"/>
    <n v="9"/>
    <n v="23"/>
    <n v="1"/>
    <n v="16"/>
    <n v="8"/>
    <n v="4"/>
    <n v="5.1100000000000003"/>
    <x v="1713"/>
    <x v="766"/>
    <n v="1.7612524461839529"/>
    <n v="4.5009784735812133"/>
    <x v="961"/>
    <x v="1570"/>
    <n v="1.5655577299412915"/>
    <n v="0.78277886497064575"/>
  </r>
  <r>
    <x v="11"/>
    <x v="139"/>
    <x v="9"/>
    <n v="17"/>
    <n v="17"/>
    <n v="2"/>
    <n v="26"/>
    <n v="4"/>
    <n v="5"/>
    <n v="5.1100000000000003"/>
    <x v="1714"/>
    <x v="717"/>
    <n v="3.3268101761252442"/>
    <n v="3.3268101761252442"/>
    <x v="963"/>
    <x v="1571"/>
    <n v="0.78277886497064575"/>
    <n v="0.97847358121330719"/>
  </r>
  <r>
    <x v="11"/>
    <x v="139"/>
    <x v="10"/>
    <n v="17"/>
    <n v="32"/>
    <n v="5"/>
    <n v="32"/>
    <n v="8"/>
    <n v="19"/>
    <n v="6.16"/>
    <x v="1715"/>
    <x v="617"/>
    <n v="2.7597402597402598"/>
    <n v="5.1948051948051948"/>
    <x v="964"/>
    <x v="1572"/>
    <n v="1.2987012987012987"/>
    <n v="3.0844155844155843"/>
  </r>
  <r>
    <x v="11"/>
    <x v="139"/>
    <x v="11"/>
    <n v="20"/>
    <n v="34"/>
    <n v="1"/>
    <n v="30"/>
    <n v="12"/>
    <n v="14"/>
    <n v="6.16"/>
    <x v="1716"/>
    <x v="352"/>
    <n v="3.2467532467532467"/>
    <n v="5.5194805194805197"/>
    <x v="965"/>
    <x v="1573"/>
    <n v="1.948051948051948"/>
    <n v="2.2727272727272725"/>
  </r>
  <r>
    <x v="11"/>
    <x v="139"/>
    <x v="12"/>
    <n v="20"/>
    <n v="24"/>
    <n v="0"/>
    <n v="37"/>
    <n v="15"/>
    <n v="21"/>
    <n v="6.16"/>
    <x v="1717"/>
    <x v="422"/>
    <n v="3.2467532467532467"/>
    <n v="3.8961038961038961"/>
    <x v="196"/>
    <x v="1574"/>
    <n v="2.4350649350649349"/>
    <n v="3.4090909090909092"/>
  </r>
  <r>
    <x v="11"/>
    <x v="140"/>
    <x v="0"/>
    <n v="12"/>
    <n v="10"/>
    <n v="0"/>
    <n v="15"/>
    <n v="5"/>
    <n v="3"/>
    <n v="1.19"/>
    <x v="1718"/>
    <x v="764"/>
    <n v="10.084033613445378"/>
    <n v="8.4033613445378155"/>
    <x v="196"/>
    <x v="1575"/>
    <n v="4.2016806722689077"/>
    <n v="2.5210084033613445"/>
  </r>
  <r>
    <x v="11"/>
    <x v="140"/>
    <x v="1"/>
    <n v="5"/>
    <n v="13"/>
    <n v="0"/>
    <n v="8"/>
    <n v="23"/>
    <n v="0"/>
    <n v="1.19"/>
    <x v="1719"/>
    <x v="781"/>
    <n v="4.2016806722689077"/>
    <n v="10.92436974789916"/>
    <x v="196"/>
    <x v="1576"/>
    <n v="19.327731092436977"/>
    <n v="0"/>
  </r>
  <r>
    <x v="11"/>
    <x v="140"/>
    <x v="2"/>
    <n v="9"/>
    <n v="6"/>
    <n v="0"/>
    <n v="8"/>
    <n v="11"/>
    <n v="7"/>
    <n v="1.19"/>
    <x v="1720"/>
    <x v="440"/>
    <n v="7.5630252100840343"/>
    <n v="5.0420168067226889"/>
    <x v="196"/>
    <x v="1576"/>
    <n v="9.2436974789915975"/>
    <n v="5.882352941176471"/>
  </r>
  <r>
    <x v="11"/>
    <x v="140"/>
    <x v="3"/>
    <n v="4"/>
    <n v="10"/>
    <n v="0"/>
    <n v="10"/>
    <n v="7"/>
    <n v="2"/>
    <n v="1.19"/>
    <x v="1721"/>
    <x v="295"/>
    <n v="3.3613445378151261"/>
    <n v="8.4033613445378155"/>
    <x v="196"/>
    <x v="1577"/>
    <n v="5.882352941176471"/>
    <n v="1.680672268907563"/>
  </r>
  <r>
    <x v="11"/>
    <x v="140"/>
    <x v="4"/>
    <n v="5"/>
    <n v="8"/>
    <n v="0"/>
    <n v="7"/>
    <n v="5"/>
    <n v="0"/>
    <n v="1.19"/>
    <x v="1722"/>
    <x v="306"/>
    <n v="4.2016806722689077"/>
    <n v="6.7226890756302522"/>
    <x v="196"/>
    <x v="883"/>
    <n v="4.2016806722689077"/>
    <n v="0"/>
  </r>
  <r>
    <x v="11"/>
    <x v="140"/>
    <x v="5"/>
    <n v="6"/>
    <n v="8"/>
    <n v="1"/>
    <n v="3"/>
    <n v="7"/>
    <n v="4"/>
    <n v="1.19"/>
    <x v="1723"/>
    <x v="773"/>
    <n v="5.0420168067226889"/>
    <n v="6.7226890756302522"/>
    <x v="815"/>
    <x v="1578"/>
    <n v="5.882352941176471"/>
    <n v="3.3613445378151261"/>
  </r>
  <r>
    <x v="11"/>
    <x v="140"/>
    <x v="6"/>
    <n v="6"/>
    <n v="7"/>
    <n v="2"/>
    <n v="11"/>
    <n v="3"/>
    <n v="3"/>
    <n v="1.19"/>
    <x v="1724"/>
    <x v="293"/>
    <n v="5.0420168067226889"/>
    <n v="5.882352941176471"/>
    <x v="966"/>
    <x v="1579"/>
    <n v="2.5210084033613445"/>
    <n v="2.5210084033613445"/>
  </r>
  <r>
    <x v="11"/>
    <x v="140"/>
    <x v="7"/>
    <n v="4"/>
    <n v="12"/>
    <n v="0"/>
    <n v="10"/>
    <n v="1"/>
    <n v="5"/>
    <n v="1.19"/>
    <x v="1724"/>
    <x v="293"/>
    <n v="3.3613445378151261"/>
    <n v="10.084033613445378"/>
    <x v="196"/>
    <x v="1577"/>
    <n v="0.84033613445378152"/>
    <n v="4.2016806722689077"/>
  </r>
  <r>
    <x v="11"/>
    <x v="140"/>
    <x v="8"/>
    <n v="3"/>
    <n v="23"/>
    <n v="0"/>
    <n v="3"/>
    <n v="5"/>
    <n v="5"/>
    <n v="1.19"/>
    <x v="1725"/>
    <x v="294"/>
    <n v="2.5210084033613445"/>
    <n v="19.327731092436977"/>
    <x v="196"/>
    <x v="1578"/>
    <n v="4.2016806722689077"/>
    <n v="4.2016806722689077"/>
  </r>
  <r>
    <x v="11"/>
    <x v="140"/>
    <x v="9"/>
    <n v="3"/>
    <n v="23"/>
    <n v="0"/>
    <n v="5"/>
    <n v="0"/>
    <n v="5"/>
    <n v="1.19"/>
    <x v="1726"/>
    <x v="267"/>
    <n v="2.5210084033613445"/>
    <n v="19.327731092436977"/>
    <x v="196"/>
    <x v="1580"/>
    <n v="0"/>
    <n v="4.2016806722689077"/>
  </r>
  <r>
    <x v="11"/>
    <x v="140"/>
    <x v="10"/>
    <n v="4"/>
    <n v="25"/>
    <n v="0"/>
    <n v="12"/>
    <n v="1"/>
    <n v="16"/>
    <n v="2.31"/>
    <x v="1727"/>
    <x v="515"/>
    <n v="1.7316017316017316"/>
    <n v="10.822510822510822"/>
    <x v="196"/>
    <x v="1572"/>
    <n v="0.4329004329004329"/>
    <n v="6.9264069264069263"/>
  </r>
  <r>
    <x v="11"/>
    <x v="140"/>
    <x v="11"/>
    <n v="6"/>
    <n v="23"/>
    <n v="0"/>
    <n v="12"/>
    <n v="1"/>
    <n v="11"/>
    <n v="2.31"/>
    <x v="1728"/>
    <x v="765"/>
    <n v="2.5974025974025974"/>
    <n v="9.9567099567099557"/>
    <x v="196"/>
    <x v="1572"/>
    <n v="0.4329004329004329"/>
    <n v="4.7619047619047619"/>
  </r>
  <r>
    <x v="11"/>
    <x v="140"/>
    <x v="12"/>
    <n v="12"/>
    <n v="14"/>
    <n v="0"/>
    <n v="14"/>
    <n v="5"/>
    <n v="19"/>
    <n v="2.31"/>
    <x v="1729"/>
    <x v="770"/>
    <n v="5.1948051948051948"/>
    <n v="6.0606060606060606"/>
    <x v="196"/>
    <x v="338"/>
    <n v="2.1645021645021645"/>
    <n v="8.2251082251082241"/>
  </r>
  <r>
    <x v="11"/>
    <x v="141"/>
    <x v="0"/>
    <n v="6"/>
    <n v="31"/>
    <n v="0"/>
    <n v="7"/>
    <n v="11"/>
    <n v="0"/>
    <n v="3.94"/>
    <x v="1730"/>
    <x v="631"/>
    <n v="1.5228426395939088"/>
    <n v="7.8680203045685282"/>
    <x v="196"/>
    <x v="1581"/>
    <n v="2.7918781725888326"/>
    <n v="0"/>
  </r>
  <r>
    <x v="11"/>
    <x v="141"/>
    <x v="1"/>
    <n v="7"/>
    <n v="39"/>
    <n v="0"/>
    <n v="10"/>
    <n v="4"/>
    <n v="0"/>
    <n v="3.94"/>
    <x v="1731"/>
    <x v="771"/>
    <n v="1.7766497461928934"/>
    <n v="9.8984771573604053"/>
    <x v="196"/>
    <x v="1582"/>
    <n v="1.015228426395939"/>
    <n v="0"/>
  </r>
  <r>
    <x v="11"/>
    <x v="141"/>
    <x v="2"/>
    <n v="5"/>
    <n v="45"/>
    <n v="0"/>
    <n v="23"/>
    <n v="15"/>
    <n v="0"/>
    <n v="3.94"/>
    <x v="1732"/>
    <x v="350"/>
    <n v="1.2690355329949239"/>
    <n v="11.421319796954315"/>
    <x v="196"/>
    <x v="1583"/>
    <n v="3.8071065989847717"/>
    <n v="0"/>
  </r>
  <r>
    <x v="11"/>
    <x v="141"/>
    <x v="3"/>
    <n v="11"/>
    <n v="37"/>
    <n v="0"/>
    <n v="23"/>
    <n v="3"/>
    <n v="0"/>
    <n v="3.94"/>
    <x v="1733"/>
    <x v="516"/>
    <n v="2.7918781725888326"/>
    <n v="9.3908629441624374"/>
    <x v="196"/>
    <x v="1583"/>
    <n v="0.76142131979695438"/>
    <n v="0"/>
  </r>
  <r>
    <x v="11"/>
    <x v="141"/>
    <x v="4"/>
    <n v="12"/>
    <n v="35"/>
    <n v="0"/>
    <n v="22"/>
    <n v="3"/>
    <n v="1"/>
    <n v="3.94"/>
    <x v="1734"/>
    <x v="412"/>
    <n v="3.0456852791878175"/>
    <n v="8.8832487309644677"/>
    <x v="196"/>
    <x v="1584"/>
    <n v="0.76142131979695438"/>
    <n v="0.25380710659898476"/>
  </r>
  <r>
    <x v="11"/>
    <x v="141"/>
    <x v="5"/>
    <n v="14"/>
    <n v="46"/>
    <n v="0"/>
    <n v="44"/>
    <n v="11"/>
    <n v="1"/>
    <n v="3.94"/>
    <x v="1735"/>
    <x v="379"/>
    <n v="3.5532994923857868"/>
    <n v="11.6751269035533"/>
    <x v="196"/>
    <x v="1585"/>
    <n v="2.7918781725888326"/>
    <n v="0.25380710659898476"/>
  </r>
  <r>
    <x v="11"/>
    <x v="141"/>
    <x v="6"/>
    <n v="9"/>
    <n v="43"/>
    <n v="0"/>
    <n v="53"/>
    <n v="13"/>
    <n v="0"/>
    <n v="3.94"/>
    <x v="1736"/>
    <x v="517"/>
    <n v="2.2842639593908629"/>
    <n v="10.913705583756345"/>
    <x v="196"/>
    <x v="1586"/>
    <n v="3.2994923857868019"/>
    <n v="0"/>
  </r>
  <r>
    <x v="11"/>
    <x v="141"/>
    <x v="7"/>
    <n v="5"/>
    <n v="43"/>
    <n v="0"/>
    <n v="63"/>
    <n v="4"/>
    <n v="1"/>
    <n v="3.94"/>
    <x v="1735"/>
    <x v="379"/>
    <n v="1.2690355329949239"/>
    <n v="10.913705583756345"/>
    <x v="196"/>
    <x v="1587"/>
    <n v="1.015228426395939"/>
    <n v="0.25380710659898476"/>
  </r>
  <r>
    <x v="11"/>
    <x v="141"/>
    <x v="8"/>
    <n v="9"/>
    <n v="50"/>
    <n v="0"/>
    <n v="73"/>
    <n v="9"/>
    <n v="0"/>
    <n v="3.94"/>
    <x v="1737"/>
    <x v="682"/>
    <n v="2.2842639593908629"/>
    <n v="12.690355329949238"/>
    <x v="196"/>
    <x v="1588"/>
    <n v="2.2842639593908629"/>
    <n v="0"/>
  </r>
  <r>
    <x v="11"/>
    <x v="141"/>
    <x v="9"/>
    <n v="4"/>
    <n v="40"/>
    <n v="0"/>
    <n v="60"/>
    <n v="5"/>
    <n v="1"/>
    <n v="3.94"/>
    <x v="1738"/>
    <x v="508"/>
    <n v="1.015228426395939"/>
    <n v="10.152284263959391"/>
    <x v="196"/>
    <x v="1589"/>
    <n v="1.2690355329949239"/>
    <n v="0.25380710659898476"/>
  </r>
  <r>
    <x v="11"/>
    <x v="141"/>
    <x v="10"/>
    <n v="10"/>
    <n v="44"/>
    <n v="0"/>
    <n v="68"/>
    <n v="12"/>
    <n v="1"/>
    <n v="4.24"/>
    <x v="1739"/>
    <x v="374"/>
    <n v="2.3584905660377355"/>
    <n v="10.377358490566037"/>
    <x v="196"/>
    <x v="1590"/>
    <n v="2.8301886792452828"/>
    <n v="0.23584905660377356"/>
  </r>
  <r>
    <x v="11"/>
    <x v="141"/>
    <x v="11"/>
    <n v="15"/>
    <n v="68"/>
    <n v="0"/>
    <n v="96"/>
    <n v="19"/>
    <n v="2"/>
    <n v="4.24"/>
    <x v="1740"/>
    <x v="353"/>
    <n v="3.5377358490566038"/>
    <n v="16.037735849056602"/>
    <x v="196"/>
    <x v="1591"/>
    <n v="4.4811320754716979"/>
    <n v="0.47169811320754712"/>
  </r>
  <r>
    <x v="11"/>
    <x v="141"/>
    <x v="12"/>
    <n v="13"/>
    <n v="60"/>
    <n v="0"/>
    <n v="136"/>
    <n v="18"/>
    <n v="0"/>
    <n v="4.24"/>
    <x v="1741"/>
    <x v="696"/>
    <n v="3.0660377358490565"/>
    <n v="14.150943396226415"/>
    <x v="196"/>
    <x v="1592"/>
    <n v="4.2452830188679247"/>
    <n v="0"/>
  </r>
  <r>
    <x v="11"/>
    <x v="142"/>
    <x v="0"/>
    <n v="6"/>
    <n v="29"/>
    <n v="0"/>
    <n v="62"/>
    <n v="2"/>
    <n v="0"/>
    <n v="6.5"/>
    <x v="1742"/>
    <x v="721"/>
    <n v="0.92307692307692313"/>
    <n v="4.4615384615384617"/>
    <x v="196"/>
    <x v="1593"/>
    <n v="0.30769230769230771"/>
    <n v="0"/>
  </r>
  <r>
    <x v="11"/>
    <x v="142"/>
    <x v="1"/>
    <n v="5"/>
    <n v="39"/>
    <n v="0"/>
    <n v="63"/>
    <n v="4"/>
    <n v="1"/>
    <n v="6.5"/>
    <x v="1743"/>
    <x v="556"/>
    <n v="0.76923076923076927"/>
    <n v="6"/>
    <x v="196"/>
    <x v="1594"/>
    <n v="0.61538461538461542"/>
    <n v="0.15384615384615385"/>
  </r>
  <r>
    <x v="11"/>
    <x v="142"/>
    <x v="2"/>
    <n v="7"/>
    <n v="44"/>
    <n v="0"/>
    <n v="92"/>
    <n v="8"/>
    <n v="1"/>
    <n v="6.5"/>
    <x v="1744"/>
    <x v="433"/>
    <n v="1.0769230769230769"/>
    <n v="6.7692307692307692"/>
    <x v="196"/>
    <x v="1595"/>
    <n v="1.2307692307692308"/>
    <n v="0.15384615384615385"/>
  </r>
  <r>
    <x v="11"/>
    <x v="142"/>
    <x v="3"/>
    <n v="27"/>
    <n v="70"/>
    <n v="0"/>
    <n v="104"/>
    <n v="11"/>
    <n v="0"/>
    <n v="6.5"/>
    <x v="1745"/>
    <x v="578"/>
    <n v="4.1538461538461542"/>
    <n v="10.76923076923077"/>
    <x v="196"/>
    <x v="742"/>
    <n v="1.6923076923076923"/>
    <n v="0"/>
  </r>
  <r>
    <x v="11"/>
    <x v="142"/>
    <x v="4"/>
    <n v="21"/>
    <n v="60"/>
    <n v="0"/>
    <n v="84"/>
    <n v="8"/>
    <n v="1"/>
    <n v="6.5"/>
    <x v="1746"/>
    <x v="354"/>
    <n v="3.2307692307692308"/>
    <n v="9.2307692307692299"/>
    <x v="196"/>
    <x v="1596"/>
    <n v="1.2307692307692308"/>
    <n v="0.15384615384615385"/>
  </r>
  <r>
    <x v="11"/>
    <x v="142"/>
    <x v="5"/>
    <n v="19"/>
    <n v="50"/>
    <n v="0"/>
    <n v="150"/>
    <n v="17"/>
    <n v="4"/>
    <n v="6.5"/>
    <x v="1747"/>
    <x v="654"/>
    <n v="2.9230769230769229"/>
    <n v="7.6923076923076925"/>
    <x v="196"/>
    <x v="1597"/>
    <n v="2.6153846153846154"/>
    <n v="0.61538461538461542"/>
  </r>
  <r>
    <x v="11"/>
    <x v="142"/>
    <x v="6"/>
    <n v="19"/>
    <n v="57"/>
    <n v="0"/>
    <n v="139"/>
    <n v="13"/>
    <n v="7"/>
    <n v="6.5"/>
    <x v="1748"/>
    <x v="606"/>
    <n v="2.9230769230769229"/>
    <n v="8.7692307692307701"/>
    <x v="196"/>
    <x v="1598"/>
    <n v="2"/>
    <n v="1.0769230769230769"/>
  </r>
  <r>
    <x v="11"/>
    <x v="142"/>
    <x v="7"/>
    <n v="11"/>
    <n v="35"/>
    <n v="0"/>
    <n v="82"/>
    <n v="8"/>
    <n v="3"/>
    <n v="6.5"/>
    <x v="1749"/>
    <x v="492"/>
    <n v="1.6923076923076923"/>
    <n v="5.384615384615385"/>
    <x v="196"/>
    <x v="1599"/>
    <n v="1.2307692307692308"/>
    <n v="0.46153846153846156"/>
  </r>
  <r>
    <x v="11"/>
    <x v="142"/>
    <x v="8"/>
    <n v="11"/>
    <n v="38"/>
    <n v="0"/>
    <n v="66"/>
    <n v="12"/>
    <n v="3"/>
    <n v="6.5"/>
    <x v="303"/>
    <x v="413"/>
    <n v="1.6923076923076923"/>
    <n v="5.8461538461538458"/>
    <x v="196"/>
    <x v="1600"/>
    <n v="1.8461538461538463"/>
    <n v="0.46153846153846156"/>
  </r>
  <r>
    <x v="11"/>
    <x v="142"/>
    <x v="9"/>
    <n v="4"/>
    <n v="65"/>
    <n v="0"/>
    <n v="68"/>
    <n v="11"/>
    <n v="2"/>
    <n v="6.5"/>
    <x v="1750"/>
    <x v="576"/>
    <n v="0.61538461538461542"/>
    <n v="10"/>
    <x v="196"/>
    <x v="1601"/>
    <n v="1.6923076923076923"/>
    <n v="0.30769230769230771"/>
  </r>
  <r>
    <x v="11"/>
    <x v="142"/>
    <x v="10"/>
    <n v="17"/>
    <n v="78"/>
    <n v="0"/>
    <n v="121"/>
    <n v="25"/>
    <n v="5"/>
    <n v="8.6999999999999993"/>
    <x v="1751"/>
    <x v="426"/>
    <n v="1.9540229885057472"/>
    <n v="8.9655172413793114"/>
    <x v="196"/>
    <x v="1602"/>
    <n v="2.8735632183908049"/>
    <n v="0.57471264367816099"/>
  </r>
  <r>
    <x v="11"/>
    <x v="142"/>
    <x v="11"/>
    <n v="21"/>
    <n v="84"/>
    <n v="0"/>
    <n v="141"/>
    <n v="19"/>
    <n v="11"/>
    <n v="8.6999999999999993"/>
    <x v="1752"/>
    <x v="208"/>
    <n v="2.4137931034482762"/>
    <n v="9.655172413793105"/>
    <x v="196"/>
    <x v="1603"/>
    <n v="2.1839080459770117"/>
    <n v="1.264367816091954"/>
  </r>
  <r>
    <x v="11"/>
    <x v="142"/>
    <x v="12"/>
    <n v="29"/>
    <n v="79"/>
    <n v="0"/>
    <n v="124"/>
    <n v="19"/>
    <n v="15"/>
    <n v="8.6999999999999993"/>
    <x v="1753"/>
    <x v="228"/>
    <n v="3.3333333333333335"/>
    <n v="9.0804597701149437"/>
    <x v="196"/>
    <x v="1604"/>
    <n v="2.1839080459770117"/>
    <n v="1.7241379310344829"/>
  </r>
  <r>
    <x v="11"/>
    <x v="143"/>
    <x v="0"/>
    <n v="13"/>
    <n v="10"/>
    <n v="0"/>
    <n v="4"/>
    <n v="6"/>
    <n v="2"/>
    <n v="3.73"/>
    <x v="1754"/>
    <x v="298"/>
    <n v="3.4852546916890081"/>
    <n v="2.6809651474530831"/>
    <x v="196"/>
    <x v="1605"/>
    <n v="1.6085790884718498"/>
    <n v="0.53619302949061665"/>
  </r>
  <r>
    <x v="11"/>
    <x v="143"/>
    <x v="1"/>
    <n v="9"/>
    <n v="7"/>
    <n v="0"/>
    <n v="4"/>
    <n v="0"/>
    <n v="0"/>
    <n v="3.73"/>
    <x v="1755"/>
    <x v="286"/>
    <n v="2.4128686327077746"/>
    <n v="1.8766756032171581"/>
    <x v="196"/>
    <x v="1605"/>
    <n v="0"/>
    <n v="0"/>
  </r>
  <r>
    <x v="11"/>
    <x v="143"/>
    <x v="2"/>
    <n v="12"/>
    <n v="11"/>
    <n v="0"/>
    <n v="11"/>
    <n v="3"/>
    <n v="1"/>
    <n v="3.73"/>
    <x v="1756"/>
    <x v="782"/>
    <n v="3.2171581769436997"/>
    <n v="2.9490616621983916"/>
    <x v="196"/>
    <x v="1606"/>
    <n v="0.80428954423592491"/>
    <n v="0.26809651474530832"/>
  </r>
  <r>
    <x v="11"/>
    <x v="143"/>
    <x v="3"/>
    <n v="11"/>
    <n v="18"/>
    <n v="0"/>
    <n v="7"/>
    <n v="3"/>
    <n v="2"/>
    <n v="3.73"/>
    <x v="1757"/>
    <x v="440"/>
    <n v="2.9490616621983916"/>
    <n v="4.8257372654155493"/>
    <x v="196"/>
    <x v="1607"/>
    <n v="0.80428954423592491"/>
    <n v="0.53619302949061665"/>
  </r>
  <r>
    <x v="11"/>
    <x v="143"/>
    <x v="4"/>
    <n v="7"/>
    <n v="14"/>
    <n v="0"/>
    <n v="11"/>
    <n v="1"/>
    <n v="7"/>
    <n v="3.73"/>
    <x v="1758"/>
    <x v="441"/>
    <n v="1.8766756032171581"/>
    <n v="3.7533512064343162"/>
    <x v="196"/>
    <x v="1606"/>
    <n v="0.26809651474530832"/>
    <n v="1.8766756032171581"/>
  </r>
  <r>
    <x v="11"/>
    <x v="143"/>
    <x v="5"/>
    <n v="21"/>
    <n v="20"/>
    <n v="0"/>
    <n v="13"/>
    <n v="3"/>
    <n v="12"/>
    <n v="3.73"/>
    <x v="1759"/>
    <x v="583"/>
    <n v="5.6300268096514747"/>
    <n v="5.3619302949061662"/>
    <x v="196"/>
    <x v="1608"/>
    <n v="0.80428954423592491"/>
    <n v="3.2171581769436997"/>
  </r>
  <r>
    <x v="11"/>
    <x v="143"/>
    <x v="6"/>
    <n v="13"/>
    <n v="17"/>
    <n v="0"/>
    <n v="28"/>
    <n v="3"/>
    <n v="15"/>
    <n v="3.73"/>
    <x v="1760"/>
    <x v="582"/>
    <n v="3.4852546916890081"/>
    <n v="4.5576407506702417"/>
    <x v="196"/>
    <x v="1609"/>
    <n v="0.80428954423592491"/>
    <n v="4.0214477211796247"/>
  </r>
  <r>
    <x v="11"/>
    <x v="143"/>
    <x v="7"/>
    <n v="16"/>
    <n v="21"/>
    <n v="0"/>
    <n v="35"/>
    <n v="6"/>
    <n v="13"/>
    <n v="3.73"/>
    <x v="1761"/>
    <x v="269"/>
    <n v="4.2895442359249332"/>
    <n v="5.6300268096514747"/>
    <x v="196"/>
    <x v="1610"/>
    <n v="1.6085790884718498"/>
    <n v="3.4852546916890081"/>
  </r>
  <r>
    <x v="11"/>
    <x v="143"/>
    <x v="8"/>
    <n v="12"/>
    <n v="19"/>
    <n v="0"/>
    <n v="29"/>
    <n v="1"/>
    <n v="17"/>
    <n v="3.73"/>
    <x v="1762"/>
    <x v="518"/>
    <n v="3.2171581769436997"/>
    <n v="5.0938337801608577"/>
    <x v="196"/>
    <x v="1611"/>
    <n v="0.26809651474530832"/>
    <n v="4.5576407506702417"/>
  </r>
  <r>
    <x v="11"/>
    <x v="143"/>
    <x v="9"/>
    <n v="20"/>
    <n v="34"/>
    <n v="0"/>
    <n v="30"/>
    <n v="10"/>
    <n v="16"/>
    <n v="3.73"/>
    <x v="1763"/>
    <x v="508"/>
    <n v="5.3619302949061662"/>
    <n v="9.1152815013404833"/>
    <x v="196"/>
    <x v="1612"/>
    <n v="2.6809651474530831"/>
    <n v="4.2895442359249332"/>
  </r>
  <r>
    <x v="11"/>
    <x v="143"/>
    <x v="10"/>
    <n v="18"/>
    <n v="32"/>
    <n v="0"/>
    <n v="31"/>
    <n v="7"/>
    <n v="29"/>
    <n v="4.7699999999999996"/>
    <x v="1764"/>
    <x v="422"/>
    <n v="3.7735849056603779"/>
    <n v="6.7085953878406714"/>
    <x v="196"/>
    <x v="1613"/>
    <n v="1.4675052410901468"/>
    <n v="6.0796645702306087"/>
  </r>
  <r>
    <x v="11"/>
    <x v="143"/>
    <x v="11"/>
    <n v="9"/>
    <n v="41"/>
    <n v="0"/>
    <n v="31"/>
    <n v="6"/>
    <n v="14"/>
    <n v="4.7699999999999996"/>
    <x v="1765"/>
    <x v="720"/>
    <n v="1.8867924528301889"/>
    <n v="8.5953878406708597"/>
    <x v="196"/>
    <x v="1613"/>
    <n v="1.257861635220126"/>
    <n v="2.9350104821802936"/>
  </r>
  <r>
    <x v="11"/>
    <x v="143"/>
    <x v="12"/>
    <n v="20"/>
    <n v="24"/>
    <n v="0"/>
    <n v="45"/>
    <n v="4"/>
    <n v="14"/>
    <n v="4.7699999999999996"/>
    <x v="1766"/>
    <x v="769"/>
    <n v="4.1928721174004195"/>
    <n v="5.0314465408805038"/>
    <x v="196"/>
    <x v="1614"/>
    <n v="0.83857442348008393"/>
    <n v="2.9350104821802936"/>
  </r>
  <r>
    <x v="11"/>
    <x v="144"/>
    <x v="0"/>
    <n v="8"/>
    <n v="46"/>
    <n v="0"/>
    <n v="27"/>
    <n v="14"/>
    <n v="0"/>
    <n v="4.41"/>
    <x v="1767"/>
    <x v="540"/>
    <n v="1.8140589569160996"/>
    <n v="10.430839002267573"/>
    <x v="196"/>
    <x v="659"/>
    <n v="3.1746031746031744"/>
    <n v="0"/>
  </r>
  <r>
    <x v="11"/>
    <x v="144"/>
    <x v="1"/>
    <n v="13"/>
    <n v="56"/>
    <n v="0"/>
    <n v="63"/>
    <n v="18"/>
    <n v="0"/>
    <n v="4.41"/>
    <x v="1768"/>
    <x v="576"/>
    <n v="2.947845804988662"/>
    <n v="12.698412698412698"/>
    <x v="196"/>
    <x v="1615"/>
    <n v="4.0816326530612246"/>
    <n v="0"/>
  </r>
  <r>
    <x v="11"/>
    <x v="144"/>
    <x v="2"/>
    <n v="12"/>
    <n v="56"/>
    <n v="2"/>
    <n v="59"/>
    <n v="12"/>
    <n v="0"/>
    <n v="4.41"/>
    <x v="1769"/>
    <x v="682"/>
    <n v="2.7210884353741496"/>
    <n v="12.698412698412698"/>
    <x v="967"/>
    <x v="1616"/>
    <n v="2.7210884353741496"/>
    <n v="0"/>
  </r>
  <r>
    <x v="11"/>
    <x v="144"/>
    <x v="3"/>
    <n v="8"/>
    <n v="49"/>
    <n v="1"/>
    <n v="58"/>
    <n v="6"/>
    <n v="1"/>
    <n v="4.41"/>
    <x v="1770"/>
    <x v="595"/>
    <n v="1.8140589569160996"/>
    <n v="11.111111111111111"/>
    <x v="968"/>
    <x v="1617"/>
    <n v="1.3605442176870748"/>
    <n v="0.22675736961451246"/>
  </r>
  <r>
    <x v="11"/>
    <x v="144"/>
    <x v="4"/>
    <n v="14"/>
    <n v="45"/>
    <n v="0"/>
    <n v="65"/>
    <n v="7"/>
    <n v="0"/>
    <n v="4.41"/>
    <x v="1771"/>
    <x v="411"/>
    <n v="3.1746031746031744"/>
    <n v="10.204081632653061"/>
    <x v="196"/>
    <x v="1618"/>
    <n v="1.5873015873015872"/>
    <n v="0"/>
  </r>
  <r>
    <x v="11"/>
    <x v="144"/>
    <x v="5"/>
    <n v="18"/>
    <n v="62"/>
    <n v="0"/>
    <n v="62"/>
    <n v="10"/>
    <n v="1"/>
    <n v="4.41"/>
    <x v="1772"/>
    <x v="568"/>
    <n v="4.0816326530612246"/>
    <n v="14.058956916099772"/>
    <x v="196"/>
    <x v="1619"/>
    <n v="2.2675736961451247"/>
    <n v="0.22675736961451246"/>
  </r>
  <r>
    <x v="11"/>
    <x v="144"/>
    <x v="6"/>
    <n v="16"/>
    <n v="56"/>
    <n v="0"/>
    <n v="65"/>
    <n v="15"/>
    <n v="2"/>
    <n v="4.41"/>
    <x v="1773"/>
    <x v="351"/>
    <n v="3.6281179138321993"/>
    <n v="12.698412698412698"/>
    <x v="196"/>
    <x v="1618"/>
    <n v="3.4013605442176869"/>
    <n v="0.45351473922902491"/>
  </r>
  <r>
    <x v="11"/>
    <x v="144"/>
    <x v="7"/>
    <n v="12"/>
    <n v="56"/>
    <n v="0"/>
    <n v="102"/>
    <n v="14"/>
    <n v="2"/>
    <n v="4.41"/>
    <x v="1774"/>
    <x v="453"/>
    <n v="2.7210884353741496"/>
    <n v="12.698412698412698"/>
    <x v="196"/>
    <x v="1620"/>
    <n v="3.1746031746031744"/>
    <n v="0.45351473922902491"/>
  </r>
  <r>
    <x v="11"/>
    <x v="144"/>
    <x v="8"/>
    <n v="15"/>
    <n v="77"/>
    <n v="0"/>
    <n v="83"/>
    <n v="12"/>
    <n v="0"/>
    <n v="4.41"/>
    <x v="1775"/>
    <x v="751"/>
    <n v="3.4013605442176869"/>
    <n v="17.460317460317459"/>
    <x v="196"/>
    <x v="1621"/>
    <n v="2.7210884353741496"/>
    <n v="0"/>
  </r>
  <r>
    <x v="11"/>
    <x v="144"/>
    <x v="9"/>
    <n v="19"/>
    <n v="93"/>
    <n v="0"/>
    <n v="126"/>
    <n v="21"/>
    <n v="1"/>
    <n v="4.41"/>
    <x v="1776"/>
    <x v="311"/>
    <n v="4.308390022675737"/>
    <n v="21.088435374149658"/>
    <x v="196"/>
    <x v="1622"/>
    <n v="4.7619047619047619"/>
    <n v="0.22675736961451246"/>
  </r>
  <r>
    <x v="11"/>
    <x v="144"/>
    <x v="10"/>
    <n v="17"/>
    <n v="89"/>
    <n v="0"/>
    <n v="101"/>
    <n v="20"/>
    <n v="3"/>
    <n v="5.6"/>
    <x v="1777"/>
    <x v="783"/>
    <n v="3.035714285714286"/>
    <n v="15.892857142857144"/>
    <x v="196"/>
    <x v="1623"/>
    <n v="3.5714285714285716"/>
    <n v="0.5357142857142857"/>
  </r>
  <r>
    <x v="11"/>
    <x v="144"/>
    <x v="11"/>
    <n v="10"/>
    <n v="97"/>
    <n v="0"/>
    <n v="48"/>
    <n v="35"/>
    <n v="1"/>
    <n v="5.6"/>
    <x v="1778"/>
    <x v="344"/>
    <n v="1.7857142857142858"/>
    <n v="17.321428571428573"/>
    <x v="196"/>
    <x v="343"/>
    <n v="6.25"/>
    <n v="0.17857142857142858"/>
  </r>
  <r>
    <x v="11"/>
    <x v="144"/>
    <x v="12"/>
    <n v="20"/>
    <n v="59"/>
    <n v="0"/>
    <n v="64"/>
    <n v="17"/>
    <n v="6"/>
    <n v="5.6"/>
    <x v="1779"/>
    <x v="745"/>
    <n v="3.5714285714285716"/>
    <n v="10.535714285714286"/>
    <x v="196"/>
    <x v="344"/>
    <n v="3.035714285714286"/>
    <n v="1.0714285714285714"/>
  </r>
  <r>
    <x v="11"/>
    <x v="145"/>
    <x v="0"/>
    <n v="17"/>
    <n v="20"/>
    <n v="3"/>
    <n v="7"/>
    <n v="6"/>
    <n v="6"/>
    <n v="4.83"/>
    <x v="1780"/>
    <x v="575"/>
    <n v="3.5196687370600412"/>
    <n v="4.1407867494824018"/>
    <x v="969"/>
    <x v="1624"/>
    <n v="1.2422360248447204"/>
    <n v="1.2422360248447204"/>
  </r>
  <r>
    <x v="11"/>
    <x v="145"/>
    <x v="1"/>
    <n v="13"/>
    <n v="13"/>
    <n v="1"/>
    <n v="11"/>
    <n v="5"/>
    <n v="9"/>
    <n v="4.83"/>
    <x v="1781"/>
    <x v="444"/>
    <n v="2.691511387163561"/>
    <n v="2.691511387163561"/>
    <x v="970"/>
    <x v="1625"/>
    <n v="1.0351966873706004"/>
    <n v="1.8633540372670807"/>
  </r>
  <r>
    <x v="11"/>
    <x v="145"/>
    <x v="2"/>
    <n v="28"/>
    <n v="19"/>
    <n v="2"/>
    <n v="8"/>
    <n v="7"/>
    <n v="14"/>
    <n v="4.83"/>
    <x v="1782"/>
    <x v="518"/>
    <n v="5.7971014492753623"/>
    <n v="3.9337474120082816"/>
    <x v="971"/>
    <x v="1626"/>
    <n v="1.4492753623188406"/>
    <n v="2.8985507246376812"/>
  </r>
  <r>
    <x v="11"/>
    <x v="145"/>
    <x v="3"/>
    <n v="22"/>
    <n v="27"/>
    <n v="2"/>
    <n v="23"/>
    <n v="2"/>
    <n v="7"/>
    <n v="4.83"/>
    <x v="1783"/>
    <x v="459"/>
    <n v="4.5548654244306421"/>
    <n v="5.5900621118012426"/>
    <x v="971"/>
    <x v="656"/>
    <n v="0.41407867494824013"/>
    <n v="1.4492753623188406"/>
  </r>
  <r>
    <x v="11"/>
    <x v="145"/>
    <x v="4"/>
    <n v="21"/>
    <n v="23"/>
    <n v="0"/>
    <n v="15"/>
    <n v="7"/>
    <n v="14"/>
    <n v="4.83"/>
    <x v="1784"/>
    <x v="268"/>
    <n v="4.3478260869565215"/>
    <n v="4.7619047619047619"/>
    <x v="196"/>
    <x v="1627"/>
    <n v="1.4492753623188406"/>
    <n v="2.8985507246376812"/>
  </r>
  <r>
    <x v="11"/>
    <x v="145"/>
    <x v="5"/>
    <n v="26"/>
    <n v="33"/>
    <n v="3"/>
    <n v="34"/>
    <n v="13"/>
    <n v="33"/>
    <n v="4.83"/>
    <x v="1785"/>
    <x v="450"/>
    <n v="5.383022774327122"/>
    <n v="6.8322981366459627"/>
    <x v="969"/>
    <x v="1628"/>
    <n v="2.691511387163561"/>
    <n v="6.8322981366459627"/>
  </r>
  <r>
    <x v="11"/>
    <x v="145"/>
    <x v="6"/>
    <n v="25"/>
    <n v="47"/>
    <n v="3"/>
    <n v="30"/>
    <n v="6"/>
    <n v="45"/>
    <n v="4.83"/>
    <x v="1786"/>
    <x v="744"/>
    <n v="5.1759834368530022"/>
    <n v="9.7308488612836435"/>
    <x v="969"/>
    <x v="1629"/>
    <n v="1.2422360248447204"/>
    <n v="9.316770186335404"/>
  </r>
  <r>
    <x v="11"/>
    <x v="145"/>
    <x v="7"/>
    <n v="21"/>
    <n v="27"/>
    <n v="6"/>
    <n v="34"/>
    <n v="7"/>
    <n v="39"/>
    <n v="4.83"/>
    <x v="1787"/>
    <x v="414"/>
    <n v="4.3478260869565215"/>
    <n v="5.5900621118012426"/>
    <x v="972"/>
    <x v="1628"/>
    <n v="1.4492753623188406"/>
    <n v="8.0745341614906838"/>
  </r>
  <r>
    <x v="11"/>
    <x v="145"/>
    <x v="8"/>
    <n v="22"/>
    <n v="33"/>
    <n v="1"/>
    <n v="25"/>
    <n v="3"/>
    <n v="44"/>
    <n v="4.83"/>
    <x v="1788"/>
    <x v="567"/>
    <n v="4.5548654244306421"/>
    <n v="6.8322981366459627"/>
    <x v="970"/>
    <x v="1630"/>
    <n v="0.6211180124223602"/>
    <n v="9.1097308488612843"/>
  </r>
  <r>
    <x v="11"/>
    <x v="145"/>
    <x v="9"/>
    <n v="36"/>
    <n v="42"/>
    <n v="0"/>
    <n v="26"/>
    <n v="4"/>
    <n v="44"/>
    <n v="4.83"/>
    <x v="1789"/>
    <x v="433"/>
    <n v="7.4534161490683228"/>
    <n v="8.695652173913043"/>
    <x v="196"/>
    <x v="1631"/>
    <n v="0.82815734989648027"/>
    <n v="9.1097308488612843"/>
  </r>
  <r>
    <x v="11"/>
    <x v="145"/>
    <x v="10"/>
    <n v="32"/>
    <n v="43"/>
    <n v="1"/>
    <n v="30"/>
    <n v="4"/>
    <n v="49"/>
    <n v="6.42"/>
    <x v="1790"/>
    <x v="527"/>
    <n v="4.9844236760124607"/>
    <n v="6.6978193146417446"/>
    <x v="973"/>
    <x v="1632"/>
    <n v="0.62305295950155759"/>
    <n v="7.6323987538940807"/>
  </r>
  <r>
    <x v="11"/>
    <x v="145"/>
    <x v="11"/>
    <n v="32"/>
    <n v="54"/>
    <n v="1"/>
    <n v="51"/>
    <n v="11"/>
    <n v="44"/>
    <n v="6.42"/>
    <x v="1791"/>
    <x v="227"/>
    <n v="4.9844236760124607"/>
    <n v="8.4112149532710276"/>
    <x v="973"/>
    <x v="1633"/>
    <n v="1.7133956386292835"/>
    <n v="6.8535825545171338"/>
  </r>
  <r>
    <x v="11"/>
    <x v="145"/>
    <x v="12"/>
    <n v="30"/>
    <n v="58"/>
    <n v="1"/>
    <n v="46"/>
    <n v="16"/>
    <n v="57"/>
    <n v="6.42"/>
    <x v="1792"/>
    <x v="633"/>
    <n v="4.6728971962616823"/>
    <n v="9.0342679127725862"/>
    <x v="973"/>
    <x v="1634"/>
    <n v="2.4922118380062304"/>
    <n v="8.878504672897197"/>
  </r>
  <r>
    <x v="11"/>
    <x v="146"/>
    <x v="0"/>
    <n v="3"/>
    <n v="3"/>
    <n v="0"/>
    <n v="3"/>
    <n v="2"/>
    <n v="0"/>
    <n v="2.15"/>
    <x v="1793"/>
    <x v="279"/>
    <n v="1.3953488372093024"/>
    <n v="1.3953488372093024"/>
    <x v="196"/>
    <x v="1635"/>
    <n v="0.93023255813953487"/>
    <n v="0"/>
  </r>
  <r>
    <x v="11"/>
    <x v="146"/>
    <x v="1"/>
    <n v="7"/>
    <n v="6"/>
    <n v="0"/>
    <n v="3"/>
    <n v="3"/>
    <n v="0"/>
    <n v="2.15"/>
    <x v="1794"/>
    <x v="275"/>
    <n v="3.2558139534883721"/>
    <n v="2.7906976744186047"/>
    <x v="196"/>
    <x v="1635"/>
    <n v="1.3953488372093024"/>
    <n v="0"/>
  </r>
  <r>
    <x v="11"/>
    <x v="146"/>
    <x v="2"/>
    <n v="10"/>
    <n v="5"/>
    <n v="0"/>
    <n v="8"/>
    <n v="3"/>
    <n v="0"/>
    <n v="2.15"/>
    <x v="1795"/>
    <x v="531"/>
    <n v="4.6511627906976747"/>
    <n v="2.3255813953488373"/>
    <x v="196"/>
    <x v="1636"/>
    <n v="1.3953488372093024"/>
    <n v="0"/>
  </r>
  <r>
    <x v="11"/>
    <x v="146"/>
    <x v="3"/>
    <n v="7"/>
    <n v="12"/>
    <n v="0"/>
    <n v="8"/>
    <n v="1"/>
    <n v="0"/>
    <n v="2.15"/>
    <x v="1796"/>
    <x v="439"/>
    <n v="3.2558139534883721"/>
    <n v="5.5813953488372094"/>
    <x v="196"/>
    <x v="1636"/>
    <n v="0.46511627906976744"/>
    <n v="0"/>
  </r>
  <r>
    <x v="11"/>
    <x v="146"/>
    <x v="4"/>
    <n v="6"/>
    <n v="10"/>
    <n v="0"/>
    <n v="4"/>
    <n v="1"/>
    <n v="4"/>
    <n v="2.15"/>
    <x v="872"/>
    <x v="306"/>
    <n v="2.7906976744186047"/>
    <n v="4.6511627906976747"/>
    <x v="196"/>
    <x v="1637"/>
    <n v="0.46511627906976744"/>
    <n v="1.8604651162790697"/>
  </r>
  <r>
    <x v="11"/>
    <x v="146"/>
    <x v="5"/>
    <n v="14"/>
    <n v="4"/>
    <n v="0"/>
    <n v="6"/>
    <n v="4"/>
    <n v="0"/>
    <n v="2.15"/>
    <x v="1796"/>
    <x v="439"/>
    <n v="6.5116279069767442"/>
    <n v="1.8604651162790697"/>
    <x v="196"/>
    <x v="1638"/>
    <n v="1.8604651162790697"/>
    <n v="0"/>
  </r>
  <r>
    <x v="11"/>
    <x v="146"/>
    <x v="6"/>
    <n v="15"/>
    <n v="7"/>
    <n v="0"/>
    <n v="6"/>
    <n v="5"/>
    <n v="0"/>
    <n v="2.15"/>
    <x v="1797"/>
    <x v="295"/>
    <n v="6.9767441860465116"/>
    <n v="3.2558139534883721"/>
    <x v="196"/>
    <x v="1638"/>
    <n v="2.3255813953488373"/>
    <n v="0"/>
  </r>
  <r>
    <x v="11"/>
    <x v="146"/>
    <x v="7"/>
    <n v="9"/>
    <n v="14"/>
    <n v="0"/>
    <n v="4"/>
    <n v="4"/>
    <n v="0"/>
    <n v="2.15"/>
    <x v="1798"/>
    <x v="296"/>
    <n v="4.1860465116279073"/>
    <n v="6.5116279069767442"/>
    <x v="196"/>
    <x v="1637"/>
    <n v="1.8604651162790697"/>
    <n v="0"/>
  </r>
  <r>
    <x v="11"/>
    <x v="146"/>
    <x v="8"/>
    <n v="12"/>
    <n v="15"/>
    <n v="0"/>
    <n v="8"/>
    <n v="6"/>
    <n v="0"/>
    <n v="2.15"/>
    <x v="1799"/>
    <x v="440"/>
    <n v="5.5813953488372094"/>
    <n v="6.9767441860465116"/>
    <x v="196"/>
    <x v="1636"/>
    <n v="2.7906976744186047"/>
    <n v="0"/>
  </r>
  <r>
    <x v="11"/>
    <x v="146"/>
    <x v="9"/>
    <n v="6"/>
    <n v="17"/>
    <n v="0"/>
    <n v="11"/>
    <n v="2"/>
    <n v="0"/>
    <n v="2.15"/>
    <x v="1800"/>
    <x v="267"/>
    <n v="2.7906976744186047"/>
    <n v="7.9069767441860472"/>
    <x v="196"/>
    <x v="1639"/>
    <n v="0.93023255813953487"/>
    <n v="0"/>
  </r>
  <r>
    <x v="11"/>
    <x v="146"/>
    <x v="10"/>
    <n v="13"/>
    <n v="15"/>
    <n v="0"/>
    <n v="12"/>
    <n v="4"/>
    <n v="0"/>
    <n v="2.84"/>
    <x v="1801"/>
    <x v="291"/>
    <n v="4.5774647887323949"/>
    <n v="5.2816901408450709"/>
    <x v="196"/>
    <x v="1640"/>
    <n v="1.4084507042253522"/>
    <n v="0"/>
  </r>
  <r>
    <x v="11"/>
    <x v="146"/>
    <x v="11"/>
    <n v="7"/>
    <n v="22"/>
    <n v="0"/>
    <n v="9"/>
    <n v="6"/>
    <n v="0"/>
    <n v="2.84"/>
    <x v="1801"/>
    <x v="291"/>
    <n v="2.4647887323943665"/>
    <n v="7.746478873239437"/>
    <x v="196"/>
    <x v="1641"/>
    <n v="2.1126760563380285"/>
    <n v="0"/>
  </r>
  <r>
    <x v="11"/>
    <x v="146"/>
    <x v="12"/>
    <n v="13"/>
    <n v="21"/>
    <n v="0"/>
    <n v="21"/>
    <n v="6"/>
    <n v="9"/>
    <n v="2.84"/>
    <x v="1802"/>
    <x v="581"/>
    <n v="4.5774647887323949"/>
    <n v="7.394366197183099"/>
    <x v="196"/>
    <x v="1642"/>
    <n v="2.1126760563380285"/>
    <n v="3.1690140845070425"/>
  </r>
  <r>
    <x v="11"/>
    <x v="147"/>
    <x v="0"/>
    <n v="7"/>
    <n v="9"/>
    <n v="0"/>
    <n v="5"/>
    <n v="4"/>
    <n v="0"/>
    <n v="2.48"/>
    <x v="1803"/>
    <x v="306"/>
    <n v="2.8225806451612905"/>
    <n v="3.629032258064516"/>
    <x v="196"/>
    <x v="1643"/>
    <n v="1.6129032258064517"/>
    <n v="0"/>
  </r>
  <r>
    <x v="11"/>
    <x v="147"/>
    <x v="1"/>
    <n v="8"/>
    <n v="11"/>
    <n v="0"/>
    <n v="3"/>
    <n v="1"/>
    <n v="2"/>
    <n v="2.48"/>
    <x v="1803"/>
    <x v="306"/>
    <n v="3.2258064516129035"/>
    <n v="4.435483870967742"/>
    <x v="196"/>
    <x v="1644"/>
    <n v="0.40322580645161293"/>
    <n v="0.80645161290322587"/>
  </r>
  <r>
    <x v="11"/>
    <x v="147"/>
    <x v="2"/>
    <n v="8"/>
    <n v="5"/>
    <n v="0"/>
    <n v="2"/>
    <n v="3"/>
    <n v="0"/>
    <n v="2.48"/>
    <x v="1804"/>
    <x v="280"/>
    <n v="3.2258064516129035"/>
    <n v="2.0161290322580645"/>
    <x v="196"/>
    <x v="1645"/>
    <n v="1.2096774193548387"/>
    <n v="0"/>
  </r>
  <r>
    <x v="11"/>
    <x v="147"/>
    <x v="3"/>
    <n v="5"/>
    <n v="9"/>
    <n v="0"/>
    <n v="5"/>
    <n v="7"/>
    <n v="4"/>
    <n v="2.48"/>
    <x v="1805"/>
    <x v="305"/>
    <n v="2.0161290322580645"/>
    <n v="3.629032258064516"/>
    <x v="196"/>
    <x v="1643"/>
    <n v="2.8225806451612905"/>
    <n v="1.6129032258064517"/>
  </r>
  <r>
    <x v="11"/>
    <x v="147"/>
    <x v="4"/>
    <n v="1"/>
    <n v="11"/>
    <n v="0"/>
    <n v="2"/>
    <n v="3"/>
    <n v="1"/>
    <n v="2.48"/>
    <x v="1804"/>
    <x v="280"/>
    <n v="0.40322580645161293"/>
    <n v="4.435483870967742"/>
    <x v="196"/>
    <x v="1645"/>
    <n v="1.2096774193548387"/>
    <n v="0.40322580645161293"/>
  </r>
  <r>
    <x v="11"/>
    <x v="147"/>
    <x v="5"/>
    <n v="7"/>
    <n v="10"/>
    <n v="0"/>
    <n v="9"/>
    <n v="3"/>
    <n v="3"/>
    <n v="2.48"/>
    <x v="1806"/>
    <x v="293"/>
    <n v="2.8225806451612905"/>
    <n v="4.032258064516129"/>
    <x v="196"/>
    <x v="1646"/>
    <n v="1.2096774193548387"/>
    <n v="1.2096774193548387"/>
  </r>
  <r>
    <x v="11"/>
    <x v="147"/>
    <x v="6"/>
    <n v="7"/>
    <n v="10"/>
    <n v="0"/>
    <n v="10"/>
    <n v="3"/>
    <n v="1"/>
    <n v="2.48"/>
    <x v="16"/>
    <x v="296"/>
    <n v="2.8225806451612905"/>
    <n v="4.032258064516129"/>
    <x v="196"/>
    <x v="1647"/>
    <n v="1.2096774193548387"/>
    <n v="0.40322580645161293"/>
  </r>
  <r>
    <x v="11"/>
    <x v="147"/>
    <x v="7"/>
    <n v="5"/>
    <n v="9"/>
    <n v="0"/>
    <n v="11"/>
    <n v="4"/>
    <n v="2"/>
    <n v="2.48"/>
    <x v="16"/>
    <x v="296"/>
    <n v="2.0161290322580645"/>
    <n v="3.629032258064516"/>
    <x v="196"/>
    <x v="1648"/>
    <n v="1.6129032258064517"/>
    <n v="0.80645161290322587"/>
  </r>
  <r>
    <x v="11"/>
    <x v="147"/>
    <x v="8"/>
    <n v="9"/>
    <n v="13"/>
    <n v="0"/>
    <n v="10"/>
    <n v="7"/>
    <n v="0"/>
    <n v="2.48"/>
    <x v="1807"/>
    <x v="294"/>
    <n v="3.629032258064516"/>
    <n v="5.241935483870968"/>
    <x v="196"/>
    <x v="1647"/>
    <n v="2.8225806451612905"/>
    <n v="0"/>
  </r>
  <r>
    <x v="11"/>
    <x v="147"/>
    <x v="9"/>
    <n v="8"/>
    <n v="12"/>
    <n v="0"/>
    <n v="13"/>
    <n v="1"/>
    <n v="0"/>
    <n v="2.48"/>
    <x v="1808"/>
    <x v="264"/>
    <n v="3.2258064516129035"/>
    <n v="4.838709677419355"/>
    <x v="196"/>
    <x v="1649"/>
    <n v="0.40322580645161293"/>
    <n v="0"/>
  </r>
  <r>
    <x v="11"/>
    <x v="147"/>
    <x v="10"/>
    <n v="11"/>
    <n v="15"/>
    <n v="0"/>
    <n v="11"/>
    <n v="5"/>
    <n v="1"/>
    <n v="3.15"/>
    <x v="1809"/>
    <x v="304"/>
    <n v="3.4920634920634921"/>
    <n v="4.7619047619047619"/>
    <x v="196"/>
    <x v="1650"/>
    <n v="1.5873015873015874"/>
    <n v="0.31746031746031744"/>
  </r>
  <r>
    <x v="11"/>
    <x v="147"/>
    <x v="11"/>
    <n v="12"/>
    <n v="18"/>
    <n v="0"/>
    <n v="14"/>
    <n v="6"/>
    <n v="2"/>
    <n v="3.15"/>
    <x v="1810"/>
    <x v="444"/>
    <n v="3.8095238095238098"/>
    <n v="5.7142857142857144"/>
    <x v="196"/>
    <x v="1651"/>
    <n v="1.9047619047619049"/>
    <n v="0.63492063492063489"/>
  </r>
  <r>
    <x v="11"/>
    <x v="147"/>
    <x v="12"/>
    <n v="13"/>
    <n v="17"/>
    <n v="0"/>
    <n v="5"/>
    <n v="8"/>
    <n v="14"/>
    <n v="3.15"/>
    <x v="1811"/>
    <x v="780"/>
    <n v="4.1269841269841274"/>
    <n v="5.3968253968253972"/>
    <x v="196"/>
    <x v="1652"/>
    <n v="2.5396825396825395"/>
    <n v="4.4444444444444446"/>
  </r>
  <r>
    <x v="11"/>
    <x v="148"/>
    <x v="0"/>
    <n v="8"/>
    <n v="102"/>
    <n v="0"/>
    <n v="207"/>
    <n v="88"/>
    <n v="2"/>
    <n v="10.28"/>
    <x v="1812"/>
    <x v="612"/>
    <n v="0.77821011673151752"/>
    <n v="9.9221789883268485"/>
    <x v="196"/>
    <x v="1653"/>
    <n v="8.5603112840466924"/>
    <n v="0.19455252918287938"/>
  </r>
  <r>
    <x v="11"/>
    <x v="148"/>
    <x v="1"/>
    <n v="24"/>
    <n v="106"/>
    <n v="0"/>
    <n v="270"/>
    <n v="86"/>
    <n v="12"/>
    <n v="10.28"/>
    <x v="1813"/>
    <x v="39"/>
    <n v="2.3346303501945527"/>
    <n v="10.311284046692608"/>
    <x v="196"/>
    <x v="1654"/>
    <n v="8.3657587548638137"/>
    <n v="1.1673151750972763"/>
  </r>
  <r>
    <x v="11"/>
    <x v="148"/>
    <x v="2"/>
    <n v="23"/>
    <n v="91"/>
    <n v="0"/>
    <n v="249"/>
    <n v="130"/>
    <n v="6"/>
    <n v="10.28"/>
    <x v="1814"/>
    <x v="624"/>
    <n v="2.2373540856031129"/>
    <n v="8.8521400778210122"/>
    <x v="196"/>
    <x v="1655"/>
    <n v="12.645914396887161"/>
    <n v="0.58365758754863817"/>
  </r>
  <r>
    <x v="11"/>
    <x v="148"/>
    <x v="3"/>
    <n v="24"/>
    <n v="92"/>
    <n v="0"/>
    <n v="261"/>
    <n v="55"/>
    <n v="16"/>
    <n v="10.28"/>
    <x v="1815"/>
    <x v="784"/>
    <n v="2.3346303501945527"/>
    <n v="8.9494163424124515"/>
    <x v="196"/>
    <x v="1656"/>
    <n v="5.3501945525291834"/>
    <n v="1.556420233463035"/>
  </r>
  <r>
    <x v="11"/>
    <x v="148"/>
    <x v="4"/>
    <n v="18"/>
    <n v="103"/>
    <n v="0"/>
    <n v="219"/>
    <n v="181"/>
    <n v="11"/>
    <n v="10.28"/>
    <x v="1816"/>
    <x v="176"/>
    <n v="1.7509727626459146"/>
    <n v="10.019455252918288"/>
    <x v="196"/>
    <x v="1657"/>
    <n v="17.607003891050585"/>
    <n v="1.0700389105058365"/>
  </r>
  <r>
    <x v="11"/>
    <x v="148"/>
    <x v="5"/>
    <n v="22"/>
    <n v="93"/>
    <n v="0"/>
    <n v="208"/>
    <n v="95"/>
    <n v="10"/>
    <n v="10.28"/>
    <x v="1817"/>
    <x v="785"/>
    <n v="2.1400778210116731"/>
    <n v="9.0466926070038909"/>
    <x v="196"/>
    <x v="1658"/>
    <n v="9.2412451361867713"/>
    <n v="0.97276264591439698"/>
  </r>
  <r>
    <x v="11"/>
    <x v="148"/>
    <x v="6"/>
    <n v="27"/>
    <n v="81"/>
    <n v="0"/>
    <n v="219"/>
    <n v="121"/>
    <n v="31"/>
    <n v="10.28"/>
    <x v="1818"/>
    <x v="786"/>
    <n v="2.6264591439688716"/>
    <n v="7.8793774319066152"/>
    <x v="196"/>
    <x v="1657"/>
    <n v="11.770428015564203"/>
    <n v="3.0155642023346307"/>
  </r>
  <r>
    <x v="11"/>
    <x v="148"/>
    <x v="7"/>
    <n v="16"/>
    <n v="69"/>
    <n v="0"/>
    <n v="162"/>
    <n v="104"/>
    <n v="18"/>
    <n v="10.28"/>
    <x v="1819"/>
    <x v="213"/>
    <n v="1.556420233463035"/>
    <n v="6.7120622568093387"/>
    <x v="196"/>
    <x v="1659"/>
    <n v="10.116731517509729"/>
    <n v="1.7509727626459146"/>
  </r>
  <r>
    <x v="11"/>
    <x v="148"/>
    <x v="8"/>
    <n v="21"/>
    <n v="106"/>
    <n v="0"/>
    <n v="165"/>
    <n v="118"/>
    <n v="27"/>
    <n v="10.28"/>
    <x v="1820"/>
    <x v="26"/>
    <n v="2.0428015564202338"/>
    <n v="10.311284046692608"/>
    <x v="196"/>
    <x v="1660"/>
    <n v="11.478599221789883"/>
    <n v="2.6264591439688716"/>
  </r>
  <r>
    <x v="11"/>
    <x v="148"/>
    <x v="9"/>
    <n v="13"/>
    <n v="60"/>
    <n v="0"/>
    <n v="130"/>
    <n v="58"/>
    <n v="17"/>
    <n v="10.28"/>
    <x v="1821"/>
    <x v="358"/>
    <n v="1.2645914396887161"/>
    <n v="5.8365758754863819"/>
    <x v="196"/>
    <x v="1661"/>
    <n v="5.6420233463035023"/>
    <n v="1.6536964980544748"/>
  </r>
  <r>
    <x v="11"/>
    <x v="148"/>
    <x v="10"/>
    <n v="14"/>
    <n v="110"/>
    <n v="0"/>
    <n v="171"/>
    <n v="70"/>
    <n v="54"/>
    <n v="12.37"/>
    <x v="1822"/>
    <x v="403"/>
    <n v="1.1317704122877932"/>
    <n v="8.8924818108326598"/>
    <x v="196"/>
    <x v="1662"/>
    <n v="5.6588520614389655"/>
    <n v="4.3654001616814879"/>
  </r>
  <r>
    <x v="11"/>
    <x v="148"/>
    <x v="11"/>
    <n v="19"/>
    <n v="89"/>
    <n v="0"/>
    <n v="201"/>
    <n v="82"/>
    <n v="63"/>
    <n v="12.37"/>
    <x v="1823"/>
    <x v="0"/>
    <n v="1.535974130962005"/>
    <n v="7.1948261924009707"/>
    <x v="196"/>
    <x v="1663"/>
    <n v="6.6289409862570743"/>
    <n v="5.0929668552950691"/>
  </r>
  <r>
    <x v="11"/>
    <x v="148"/>
    <x v="12"/>
    <n v="22"/>
    <n v="86"/>
    <n v="0"/>
    <n v="266"/>
    <n v="90"/>
    <n v="72"/>
    <n v="12.37"/>
    <x v="1824"/>
    <x v="240"/>
    <n v="1.778496362166532"/>
    <n v="6.952303961196443"/>
    <x v="196"/>
    <x v="1664"/>
    <n v="7.2756669361358126"/>
    <n v="5.8205335489086503"/>
  </r>
  <r>
    <x v="11"/>
    <x v="149"/>
    <x v="0"/>
    <n v="10"/>
    <n v="14"/>
    <n v="2"/>
    <n v="12"/>
    <n v="11"/>
    <n v="9"/>
    <n v="4.59"/>
    <x v="1825"/>
    <x v="515"/>
    <n v="2.1786492374727668"/>
    <n v="3.0501089324618738"/>
    <x v="974"/>
    <x v="1665"/>
    <n v="2.3965141612200438"/>
    <n v="1.9607843137254903"/>
  </r>
  <r>
    <x v="11"/>
    <x v="149"/>
    <x v="1"/>
    <n v="15"/>
    <n v="7"/>
    <n v="4"/>
    <n v="10"/>
    <n v="25"/>
    <n v="9"/>
    <n v="4.59"/>
    <x v="1596"/>
    <x v="581"/>
    <n v="3.2679738562091503"/>
    <n v="1.5250544662309369"/>
    <x v="975"/>
    <x v="1666"/>
    <n v="5.4466230936819171"/>
    <n v="1.9607843137254903"/>
  </r>
  <r>
    <x v="11"/>
    <x v="149"/>
    <x v="2"/>
    <n v="7"/>
    <n v="4"/>
    <n v="3"/>
    <n v="11"/>
    <n v="19"/>
    <n v="8"/>
    <n v="4.59"/>
    <x v="1826"/>
    <x v="444"/>
    <n v="1.5250544662309369"/>
    <n v="0.8714596949891068"/>
    <x v="944"/>
    <x v="1667"/>
    <n v="4.1394335511982572"/>
    <n v="1.7429193899782136"/>
  </r>
  <r>
    <x v="11"/>
    <x v="149"/>
    <x v="3"/>
    <n v="11"/>
    <n v="8"/>
    <n v="0"/>
    <n v="17"/>
    <n v="13"/>
    <n v="4"/>
    <n v="4.59"/>
    <x v="1827"/>
    <x v="765"/>
    <n v="2.3965141612200438"/>
    <n v="1.7429193899782136"/>
    <x v="196"/>
    <x v="1668"/>
    <n v="2.8322440087145972"/>
    <n v="0.8714596949891068"/>
  </r>
  <r>
    <x v="11"/>
    <x v="149"/>
    <x v="4"/>
    <n v="15"/>
    <n v="9"/>
    <n v="1"/>
    <n v="13"/>
    <n v="17"/>
    <n v="3"/>
    <n v="4.59"/>
    <x v="1825"/>
    <x v="515"/>
    <n v="3.2679738562091503"/>
    <n v="1.9607843137254903"/>
    <x v="945"/>
    <x v="1669"/>
    <n v="3.7037037037037037"/>
    <n v="0.65359477124183007"/>
  </r>
  <r>
    <x v="11"/>
    <x v="149"/>
    <x v="5"/>
    <n v="11"/>
    <n v="10"/>
    <n v="0"/>
    <n v="19"/>
    <n v="11"/>
    <n v="3"/>
    <n v="4.59"/>
    <x v="1828"/>
    <x v="442"/>
    <n v="2.3965141612200438"/>
    <n v="2.1786492374727668"/>
    <x v="196"/>
    <x v="1473"/>
    <n v="2.3965141612200438"/>
    <n v="0.65359477124183007"/>
  </r>
  <r>
    <x v="11"/>
    <x v="149"/>
    <x v="6"/>
    <n v="12"/>
    <n v="9"/>
    <n v="0"/>
    <n v="14"/>
    <n v="12"/>
    <n v="0"/>
    <n v="4.59"/>
    <x v="1829"/>
    <x v="272"/>
    <n v="2.6143790849673203"/>
    <n v="1.9607843137254903"/>
    <x v="196"/>
    <x v="1670"/>
    <n v="2.6143790849673203"/>
    <n v="0"/>
  </r>
  <r>
    <x v="11"/>
    <x v="149"/>
    <x v="7"/>
    <n v="13"/>
    <n v="14"/>
    <n v="0"/>
    <n v="10"/>
    <n v="11"/>
    <n v="4"/>
    <n v="4.59"/>
    <x v="1826"/>
    <x v="444"/>
    <n v="2.8322440087145972"/>
    <n v="3.0501089324618738"/>
    <x v="196"/>
    <x v="1666"/>
    <n v="2.3965141612200438"/>
    <n v="0.8714596949891068"/>
  </r>
  <r>
    <x v="11"/>
    <x v="149"/>
    <x v="8"/>
    <n v="15"/>
    <n v="9"/>
    <n v="0"/>
    <n v="7"/>
    <n v="5"/>
    <n v="2"/>
    <n v="4.59"/>
    <x v="1830"/>
    <x v="782"/>
    <n v="3.2679738562091503"/>
    <n v="1.9607843137254903"/>
    <x v="196"/>
    <x v="1671"/>
    <n v="1.0893246187363834"/>
    <n v="0.4357298474945534"/>
  </r>
  <r>
    <x v="11"/>
    <x v="149"/>
    <x v="9"/>
    <n v="15"/>
    <n v="10"/>
    <n v="0"/>
    <n v="28"/>
    <n v="5"/>
    <n v="15"/>
    <n v="4.59"/>
    <x v="1831"/>
    <x v="412"/>
    <n v="3.2679738562091503"/>
    <n v="2.1786492374727668"/>
    <x v="196"/>
    <x v="1672"/>
    <n v="1.0893246187363834"/>
    <n v="3.2679738562091503"/>
  </r>
  <r>
    <x v="11"/>
    <x v="149"/>
    <x v="10"/>
    <n v="14"/>
    <n v="18"/>
    <n v="0"/>
    <n v="29"/>
    <n v="12"/>
    <n v="13"/>
    <n v="5.55"/>
    <x v="1832"/>
    <x v="557"/>
    <n v="2.5225225225225225"/>
    <n v="3.2432432432432434"/>
    <x v="196"/>
    <x v="1673"/>
    <n v="2.1621621621621623"/>
    <n v="2.3423423423423424"/>
  </r>
  <r>
    <x v="11"/>
    <x v="149"/>
    <x v="11"/>
    <n v="30"/>
    <n v="22"/>
    <n v="0"/>
    <n v="20"/>
    <n v="12"/>
    <n v="12"/>
    <n v="5.55"/>
    <x v="1833"/>
    <x v="580"/>
    <n v="5.4054054054054053"/>
    <n v="3.9639639639639639"/>
    <x v="196"/>
    <x v="1674"/>
    <n v="2.1621621621621623"/>
    <n v="2.1621621621621623"/>
  </r>
  <r>
    <x v="11"/>
    <x v="149"/>
    <x v="12"/>
    <n v="23"/>
    <n v="13"/>
    <n v="0"/>
    <n v="27"/>
    <n v="11"/>
    <n v="22"/>
    <n v="5.55"/>
    <x v="1833"/>
    <x v="580"/>
    <n v="4.1441441441441444"/>
    <n v="2.3423423423423424"/>
    <x v="196"/>
    <x v="1675"/>
    <n v="1.9819819819819819"/>
    <n v="3.9639639639639639"/>
  </r>
  <r>
    <x v="12"/>
    <x v="150"/>
    <x v="0"/>
    <n v="27"/>
    <n v="0"/>
    <n v="3"/>
    <n v="20"/>
    <n v="0"/>
    <n v="23"/>
    <n v="11.07"/>
    <x v="1834"/>
    <x v="412"/>
    <n v="2.4390243902439024"/>
    <n v="0"/>
    <x v="976"/>
    <x v="1676"/>
    <n v="0"/>
    <n v="2.0776874435411021"/>
  </r>
  <r>
    <x v="12"/>
    <x v="150"/>
    <x v="1"/>
    <n v="50"/>
    <n v="3"/>
    <n v="8"/>
    <n v="31"/>
    <n v="0"/>
    <n v="37"/>
    <n v="11.07"/>
    <x v="1835"/>
    <x v="551"/>
    <n v="4.5167118337850045"/>
    <n v="0.27100271002710025"/>
    <x v="977"/>
    <x v="1677"/>
    <n v="0"/>
    <n v="3.3423667570009035"/>
  </r>
  <r>
    <x v="12"/>
    <x v="150"/>
    <x v="2"/>
    <n v="49"/>
    <n v="0"/>
    <n v="9"/>
    <n v="23"/>
    <n v="0"/>
    <n v="69"/>
    <n v="11.07"/>
    <x v="1836"/>
    <x v="576"/>
    <n v="4.4263775971093047"/>
    <n v="0"/>
    <x v="978"/>
    <x v="1678"/>
    <n v="0"/>
    <n v="6.2330623306233059"/>
  </r>
  <r>
    <x v="12"/>
    <x v="150"/>
    <x v="3"/>
    <n v="50"/>
    <n v="3"/>
    <n v="8"/>
    <n v="31"/>
    <n v="0"/>
    <n v="37"/>
    <n v="11.07"/>
    <x v="1835"/>
    <x v="551"/>
    <n v="4.5167118337850045"/>
    <n v="0.27100271002710025"/>
    <x v="977"/>
    <x v="1677"/>
    <n v="0"/>
    <n v="3.3423667570009035"/>
  </r>
  <r>
    <x v="12"/>
    <x v="150"/>
    <x v="4"/>
    <n v="38"/>
    <n v="9"/>
    <n v="12"/>
    <n v="11"/>
    <n v="7"/>
    <n v="38"/>
    <n v="11.07"/>
    <x v="1837"/>
    <x v="410"/>
    <n v="3.4327009936766033"/>
    <n v="0.81300813008130079"/>
    <x v="979"/>
    <x v="1679"/>
    <n v="0.63233965672990067"/>
    <n v="3.4327009936766033"/>
  </r>
  <r>
    <x v="12"/>
    <x v="150"/>
    <x v="5"/>
    <n v="55"/>
    <n v="27"/>
    <n v="7"/>
    <n v="46"/>
    <n v="0"/>
    <n v="30"/>
    <n v="11.07"/>
    <x v="1838"/>
    <x v="586"/>
    <n v="4.9683830171635046"/>
    <n v="2.4390243902439024"/>
    <x v="980"/>
    <x v="1680"/>
    <n v="0"/>
    <n v="2.7100271002710028"/>
  </r>
  <r>
    <x v="12"/>
    <x v="150"/>
    <x v="6"/>
    <n v="52"/>
    <n v="22"/>
    <n v="23"/>
    <n v="35"/>
    <n v="0"/>
    <n v="49"/>
    <n v="11.07"/>
    <x v="1839"/>
    <x v="510"/>
    <n v="4.6973803071364042"/>
    <n v="1.9873532068654018"/>
    <x v="981"/>
    <x v="1681"/>
    <n v="0"/>
    <n v="4.4263775971093047"/>
  </r>
  <r>
    <x v="12"/>
    <x v="150"/>
    <x v="7"/>
    <n v="60"/>
    <n v="23"/>
    <n v="17"/>
    <n v="7"/>
    <n v="0"/>
    <n v="66"/>
    <n v="11.07"/>
    <x v="1840"/>
    <x v="577"/>
    <n v="5.4200542005420056"/>
    <n v="2.0776874435411021"/>
    <x v="982"/>
    <x v="1682"/>
    <n v="0"/>
    <n v="5.9620596205962055"/>
  </r>
  <r>
    <x v="12"/>
    <x v="150"/>
    <x v="8"/>
    <n v="61"/>
    <n v="21"/>
    <n v="5"/>
    <n v="2"/>
    <n v="0"/>
    <n v="56"/>
    <n v="11.07"/>
    <x v="1841"/>
    <x v="451"/>
    <n v="5.5103884372177054"/>
    <n v="1.8970189701897018"/>
    <x v="983"/>
    <x v="1683"/>
    <n v="0"/>
    <n v="5.0587172538392053"/>
  </r>
  <r>
    <x v="12"/>
    <x v="150"/>
    <x v="9"/>
    <n v="52"/>
    <n v="27"/>
    <n v="6"/>
    <n v="8"/>
    <n v="0"/>
    <n v="46"/>
    <n v="11.07"/>
    <x v="1842"/>
    <x v="492"/>
    <n v="4.6973803071364042"/>
    <n v="2.4390243902439024"/>
    <x v="984"/>
    <x v="1684"/>
    <n v="0"/>
    <n v="4.1553748870822043"/>
  </r>
  <r>
    <x v="12"/>
    <x v="150"/>
    <x v="10"/>
    <n v="34"/>
    <n v="18"/>
    <n v="7"/>
    <n v="19"/>
    <n v="0"/>
    <n v="40"/>
    <n v="13.21"/>
    <x v="1843"/>
    <x v="517"/>
    <n v="2.5738077214231643"/>
    <n v="1.3626040878122634"/>
    <x v="985"/>
    <x v="1685"/>
    <n v="0"/>
    <n v="3.0280090840272518"/>
  </r>
  <r>
    <x v="12"/>
    <x v="150"/>
    <x v="11"/>
    <n v="29"/>
    <n v="26"/>
    <n v="8"/>
    <n v="12"/>
    <n v="0"/>
    <n v="43"/>
    <n v="13.21"/>
    <x v="1843"/>
    <x v="517"/>
    <n v="2.1953065859197576"/>
    <n v="1.9682059046177138"/>
    <x v="986"/>
    <x v="1686"/>
    <n v="0"/>
    <n v="3.255109765329296"/>
  </r>
  <r>
    <x v="12"/>
    <x v="150"/>
    <x v="12"/>
    <n v="41"/>
    <n v="26"/>
    <n v="10"/>
    <n v="15"/>
    <n v="0"/>
    <n v="73"/>
    <n v="13.21"/>
    <x v="1844"/>
    <x v="586"/>
    <n v="3.103709311127933"/>
    <n v="1.9682059046177138"/>
    <x v="987"/>
    <x v="1687"/>
    <n v="0"/>
    <n v="5.5261165783497344"/>
  </r>
  <r>
    <x v="12"/>
    <x v="151"/>
    <x v="0"/>
    <n v="41"/>
    <n v="31"/>
    <n v="31"/>
    <n v="15"/>
    <n v="0"/>
    <n v="18"/>
    <n v="14.38"/>
    <x v="1845"/>
    <x v="731"/>
    <n v="2.8511821974965228"/>
    <n v="2.1557719054242002"/>
    <x v="988"/>
    <x v="1688"/>
    <n v="0"/>
    <n v="1.2517385257301807"/>
  </r>
  <r>
    <x v="12"/>
    <x v="151"/>
    <x v="1"/>
    <n v="71"/>
    <n v="18"/>
    <n v="31"/>
    <n v="27"/>
    <n v="0"/>
    <n v="90"/>
    <n v="14.38"/>
    <x v="1846"/>
    <x v="594"/>
    <n v="4.9374130737134907"/>
    <n v="1.2517385257301807"/>
    <x v="988"/>
    <x v="1689"/>
    <n v="0"/>
    <n v="6.2586926286509037"/>
  </r>
  <r>
    <x v="12"/>
    <x v="151"/>
    <x v="2"/>
    <n v="40"/>
    <n v="20"/>
    <n v="41"/>
    <n v="57"/>
    <n v="0"/>
    <n v="30"/>
    <n v="14.38"/>
    <x v="1847"/>
    <x v="528"/>
    <n v="2.7816411682892905"/>
    <n v="1.3908205841446453"/>
    <x v="989"/>
    <x v="1690"/>
    <n v="0"/>
    <n v="2.0862308762169679"/>
  </r>
  <r>
    <x v="12"/>
    <x v="151"/>
    <x v="3"/>
    <n v="71"/>
    <n v="18"/>
    <n v="31"/>
    <n v="27"/>
    <n v="0"/>
    <n v="90"/>
    <n v="14.38"/>
    <x v="1846"/>
    <x v="594"/>
    <n v="4.9374130737134907"/>
    <n v="1.2517385257301807"/>
    <x v="988"/>
    <x v="1689"/>
    <n v="0"/>
    <n v="6.2586926286509037"/>
  </r>
  <r>
    <x v="12"/>
    <x v="151"/>
    <x v="4"/>
    <n v="57"/>
    <n v="32"/>
    <n v="31"/>
    <n v="32"/>
    <n v="0"/>
    <n v="55"/>
    <n v="14.38"/>
    <x v="1848"/>
    <x v="493"/>
    <n v="3.963838664812239"/>
    <n v="2.2253129346314324"/>
    <x v="988"/>
    <x v="1691"/>
    <n v="0"/>
    <n v="3.8247566063977745"/>
  </r>
  <r>
    <x v="12"/>
    <x v="151"/>
    <x v="5"/>
    <n v="45"/>
    <n v="54"/>
    <n v="39"/>
    <n v="70"/>
    <n v="0"/>
    <n v="69"/>
    <n v="14.38"/>
    <x v="1849"/>
    <x v="521"/>
    <n v="3.1293463143254518"/>
    <n v="3.7552155771905422"/>
    <x v="990"/>
    <x v="1692"/>
    <n v="0"/>
    <n v="4.7983310152990262"/>
  </r>
  <r>
    <x v="12"/>
    <x v="151"/>
    <x v="6"/>
    <n v="69"/>
    <n v="51"/>
    <n v="56"/>
    <n v="51"/>
    <n v="0"/>
    <n v="132"/>
    <n v="14.38"/>
    <x v="1850"/>
    <x v="170"/>
    <n v="4.7983310152990262"/>
    <n v="3.5465924895688454"/>
    <x v="991"/>
    <x v="1693"/>
    <n v="0"/>
    <n v="9.1794158553546588"/>
  </r>
  <r>
    <x v="12"/>
    <x v="151"/>
    <x v="7"/>
    <n v="68"/>
    <n v="79"/>
    <n v="41"/>
    <n v="37"/>
    <n v="0"/>
    <n v="110"/>
    <n v="14.38"/>
    <x v="1851"/>
    <x v="391"/>
    <n v="4.7287899860917939"/>
    <n v="5.4937413073713488"/>
    <x v="989"/>
    <x v="1694"/>
    <n v="0"/>
    <n v="7.649513212795549"/>
  </r>
  <r>
    <x v="12"/>
    <x v="151"/>
    <x v="8"/>
    <n v="49"/>
    <n v="66"/>
    <n v="44"/>
    <n v="14"/>
    <n v="0"/>
    <n v="29"/>
    <n v="14.38"/>
    <x v="1852"/>
    <x v="591"/>
    <n v="3.4075104311543809"/>
    <n v="4.5897079276773294"/>
    <x v="992"/>
    <x v="1695"/>
    <n v="0"/>
    <n v="2.0166898470097356"/>
  </r>
  <r>
    <x v="12"/>
    <x v="151"/>
    <x v="9"/>
    <n v="43"/>
    <n v="66"/>
    <n v="32"/>
    <n v="28"/>
    <n v="2"/>
    <n v="81"/>
    <n v="14.38"/>
    <x v="1853"/>
    <x v="524"/>
    <n v="2.9902642559109873"/>
    <n v="4.5897079276773294"/>
    <x v="993"/>
    <x v="1696"/>
    <n v="0.13908205841446453"/>
    <n v="5.6328233657858133"/>
  </r>
  <r>
    <x v="12"/>
    <x v="151"/>
    <x v="10"/>
    <n v="46"/>
    <n v="75"/>
    <n v="33"/>
    <n v="33"/>
    <n v="0"/>
    <n v="25"/>
    <n v="17.32"/>
    <x v="1854"/>
    <x v="578"/>
    <n v="2.6558891454965359"/>
    <n v="4.3302540415704387"/>
    <x v="994"/>
    <x v="1697"/>
    <n v="0"/>
    <n v="1.4434180138568129"/>
  </r>
  <r>
    <x v="12"/>
    <x v="151"/>
    <x v="11"/>
    <n v="68"/>
    <n v="68"/>
    <n v="31"/>
    <n v="19"/>
    <n v="2"/>
    <n v="61"/>
    <n v="17.32"/>
    <x v="1855"/>
    <x v="310"/>
    <n v="3.9260969976905313"/>
    <n v="3.9260969976905313"/>
    <x v="995"/>
    <x v="1698"/>
    <n v="0.11547344110854503"/>
    <n v="3.5219399538106235"/>
  </r>
  <r>
    <x v="12"/>
    <x v="151"/>
    <x v="12"/>
    <n v="99"/>
    <n v="97"/>
    <n v="42"/>
    <n v="53"/>
    <n v="9"/>
    <n v="75"/>
    <n v="17.32"/>
    <x v="1856"/>
    <x v="750"/>
    <n v="5.7159353348729791"/>
    <n v="5.6004618937644342"/>
    <x v="996"/>
    <x v="1699"/>
    <n v="0.51963048498845266"/>
    <n v="4.3302540415704387"/>
  </r>
  <r>
    <x v="12"/>
    <x v="152"/>
    <x v="0"/>
    <n v="50"/>
    <n v="51"/>
    <n v="6"/>
    <n v="58"/>
    <n v="0"/>
    <n v="88"/>
    <n v="6.31"/>
    <x v="1857"/>
    <x v="686"/>
    <n v="7.9239302694136295"/>
    <n v="8.082408874801903"/>
    <x v="997"/>
    <x v="1700"/>
    <n v="0"/>
    <n v="13.946117274167989"/>
  </r>
  <r>
    <x v="12"/>
    <x v="152"/>
    <x v="1"/>
    <n v="76"/>
    <n v="18"/>
    <n v="12"/>
    <n v="40"/>
    <n v="0"/>
    <n v="72"/>
    <n v="6.31"/>
    <x v="1858"/>
    <x v="714"/>
    <n v="12.044374009508717"/>
    <n v="2.8526148969889067"/>
    <x v="998"/>
    <x v="1701"/>
    <n v="0"/>
    <n v="11.410459587955627"/>
  </r>
  <r>
    <x v="12"/>
    <x v="152"/>
    <x v="2"/>
    <n v="28"/>
    <n v="34"/>
    <n v="12"/>
    <n v="23"/>
    <n v="0"/>
    <n v="58"/>
    <n v="6.31"/>
    <x v="1859"/>
    <x v="534"/>
    <n v="4.4374009508716323"/>
    <n v="5.3882725832012683"/>
    <x v="998"/>
    <x v="1702"/>
    <n v="0"/>
    <n v="9.1917591125198097"/>
  </r>
  <r>
    <x v="12"/>
    <x v="152"/>
    <x v="3"/>
    <n v="76"/>
    <n v="18"/>
    <n v="12"/>
    <n v="40"/>
    <n v="0"/>
    <n v="72"/>
    <n v="6.31"/>
    <x v="1858"/>
    <x v="714"/>
    <n v="12.044374009508717"/>
    <n v="2.8526148969889067"/>
    <x v="998"/>
    <x v="1701"/>
    <n v="0"/>
    <n v="11.410459587955627"/>
  </r>
  <r>
    <x v="12"/>
    <x v="152"/>
    <x v="4"/>
    <n v="37"/>
    <n v="9"/>
    <n v="10"/>
    <n v="34"/>
    <n v="1"/>
    <n v="56"/>
    <n v="6.31"/>
    <x v="1860"/>
    <x v="570"/>
    <n v="5.8637083993660859"/>
    <n v="1.4263074484944533"/>
    <x v="999"/>
    <x v="1703"/>
    <n v="0.1584786053882726"/>
    <n v="8.8748019017432647"/>
  </r>
  <r>
    <x v="12"/>
    <x v="152"/>
    <x v="5"/>
    <n v="54"/>
    <n v="24"/>
    <n v="16"/>
    <n v="43"/>
    <n v="2"/>
    <n v="90"/>
    <n v="6.31"/>
    <x v="1861"/>
    <x v="713"/>
    <n v="8.5578446909667196"/>
    <n v="3.8034865293185423"/>
    <x v="1000"/>
    <x v="1704"/>
    <n v="0.31695721077654521"/>
    <n v="14.263074484944534"/>
  </r>
  <r>
    <x v="12"/>
    <x v="152"/>
    <x v="6"/>
    <n v="65"/>
    <n v="31"/>
    <n v="20"/>
    <n v="30"/>
    <n v="0"/>
    <n v="56"/>
    <n v="6.31"/>
    <x v="1862"/>
    <x v="591"/>
    <n v="10.301109350237718"/>
    <n v="4.9128367670364508"/>
    <x v="1001"/>
    <x v="1705"/>
    <n v="0"/>
    <n v="8.8748019017432647"/>
  </r>
  <r>
    <x v="12"/>
    <x v="152"/>
    <x v="7"/>
    <n v="41"/>
    <n v="16"/>
    <n v="14"/>
    <n v="18"/>
    <n v="5"/>
    <n v="74"/>
    <n v="6.31"/>
    <x v="1863"/>
    <x v="585"/>
    <n v="6.497622820919176"/>
    <n v="2.5356576862123617"/>
    <x v="1002"/>
    <x v="1706"/>
    <n v="0.79239302694136293"/>
    <n v="11.727416798732172"/>
  </r>
  <r>
    <x v="12"/>
    <x v="152"/>
    <x v="8"/>
    <n v="46"/>
    <n v="40"/>
    <n v="8"/>
    <n v="33"/>
    <n v="4"/>
    <n v="78"/>
    <n v="6.31"/>
    <x v="1864"/>
    <x v="603"/>
    <n v="7.2900158478605395"/>
    <n v="6.3391442155309035"/>
    <x v="1003"/>
    <x v="1707"/>
    <n v="0.63391442155309041"/>
    <n v="12.361331220285262"/>
  </r>
  <r>
    <x v="12"/>
    <x v="152"/>
    <x v="9"/>
    <n v="38"/>
    <n v="58"/>
    <n v="15"/>
    <n v="9"/>
    <n v="3"/>
    <n v="55"/>
    <n v="6.31"/>
    <x v="1865"/>
    <x v="424"/>
    <n v="6.0221870047543584"/>
    <n v="9.1917591125198097"/>
    <x v="1004"/>
    <x v="1708"/>
    <n v="0.47543581616481778"/>
    <n v="8.716323296354993"/>
  </r>
  <r>
    <x v="12"/>
    <x v="152"/>
    <x v="10"/>
    <n v="39"/>
    <n v="54"/>
    <n v="17"/>
    <n v="32"/>
    <n v="0"/>
    <n v="76"/>
    <n v="6.31"/>
    <x v="1858"/>
    <x v="714"/>
    <n v="6.1806656101426309"/>
    <n v="8.5578446909667196"/>
    <x v="1005"/>
    <x v="1709"/>
    <n v="0"/>
    <n v="12.044374009508717"/>
  </r>
  <r>
    <x v="12"/>
    <x v="152"/>
    <x v="11"/>
    <n v="56"/>
    <n v="91"/>
    <n v="17"/>
    <n v="22"/>
    <n v="3"/>
    <n v="106"/>
    <n v="6.31"/>
    <x v="1866"/>
    <x v="787"/>
    <n v="8.8748019017432647"/>
    <n v="14.421553090332806"/>
    <x v="1005"/>
    <x v="1710"/>
    <n v="0.47543581616481778"/>
    <n v="16.798732171156896"/>
  </r>
  <r>
    <x v="12"/>
    <x v="152"/>
    <x v="12"/>
    <n v="85"/>
    <n v="81"/>
    <n v="15"/>
    <n v="86"/>
    <n v="5"/>
    <n v="186"/>
    <n v="6.31"/>
    <x v="1867"/>
    <x v="788"/>
    <n v="13.47068145800317"/>
    <n v="12.83676703645008"/>
    <x v="1004"/>
    <x v="1711"/>
    <n v="0.79239302694136293"/>
    <n v="29.477020602218701"/>
  </r>
  <r>
    <x v="12"/>
    <x v="153"/>
    <x v="0"/>
    <n v="2"/>
    <n v="2"/>
    <n v="11"/>
    <n v="8"/>
    <n v="1"/>
    <n v="29"/>
    <n v="4.99"/>
    <x v="1868"/>
    <x v="765"/>
    <n v="0.40080160320641278"/>
    <n v="0.40080160320641278"/>
    <x v="1006"/>
    <x v="1712"/>
    <n v="0.20040080160320639"/>
    <n v="5.811623246492986"/>
  </r>
  <r>
    <x v="12"/>
    <x v="153"/>
    <x v="1"/>
    <n v="6"/>
    <n v="4"/>
    <n v="7"/>
    <n v="8"/>
    <n v="0"/>
    <n v="37"/>
    <n v="4.99"/>
    <x v="1869"/>
    <x v="443"/>
    <n v="1.2024048096192383"/>
    <n v="0.80160320641282556"/>
    <x v="1007"/>
    <x v="1712"/>
    <n v="0"/>
    <n v="7.4148296593186371"/>
  </r>
  <r>
    <x v="12"/>
    <x v="153"/>
    <x v="2"/>
    <n v="0"/>
    <n v="0"/>
    <n v="7"/>
    <n v="8"/>
    <n v="0"/>
    <n v="37"/>
    <n v="4.99"/>
    <x v="1870"/>
    <x v="444"/>
    <n v="0"/>
    <n v="0"/>
    <x v="1007"/>
    <x v="1712"/>
    <n v="0"/>
    <n v="7.4148296593186371"/>
  </r>
  <r>
    <x v="12"/>
    <x v="153"/>
    <x v="3"/>
    <n v="6"/>
    <n v="4"/>
    <n v="7"/>
    <n v="8"/>
    <n v="0"/>
    <n v="37"/>
    <n v="4.99"/>
    <x v="1869"/>
    <x v="443"/>
    <n v="1.2024048096192383"/>
    <n v="0.80160320641282556"/>
    <x v="1007"/>
    <x v="1712"/>
    <n v="0"/>
    <n v="7.4148296593186371"/>
  </r>
  <r>
    <x v="12"/>
    <x v="153"/>
    <x v="4"/>
    <n v="12"/>
    <n v="4"/>
    <n v="15"/>
    <n v="4"/>
    <n v="0"/>
    <n v="23"/>
    <n v="4.99"/>
    <x v="1871"/>
    <x v="515"/>
    <n v="2.4048096192384767"/>
    <n v="0.80160320641282556"/>
    <x v="1008"/>
    <x v="1713"/>
    <n v="0"/>
    <n v="4.6092184368737472"/>
  </r>
  <r>
    <x v="12"/>
    <x v="153"/>
    <x v="5"/>
    <n v="21"/>
    <n v="10"/>
    <n v="10"/>
    <n v="2"/>
    <n v="1"/>
    <n v="8"/>
    <n v="4.99"/>
    <x v="1870"/>
    <x v="444"/>
    <n v="4.2084168336673349"/>
    <n v="2.0040080160320639"/>
    <x v="1009"/>
    <x v="1714"/>
    <n v="0.20040080160320639"/>
    <n v="1.6032064128256511"/>
  </r>
  <r>
    <x v="12"/>
    <x v="153"/>
    <x v="6"/>
    <n v="15"/>
    <n v="7"/>
    <n v="11"/>
    <n v="2"/>
    <n v="0"/>
    <n v="9"/>
    <n v="4.99"/>
    <x v="1872"/>
    <x v="291"/>
    <n v="3.0060120240480961"/>
    <n v="1.4028056112224447"/>
    <x v="1006"/>
    <x v="1714"/>
    <n v="0"/>
    <n v="1.8036072144288577"/>
  </r>
  <r>
    <x v="12"/>
    <x v="153"/>
    <x v="7"/>
    <n v="16"/>
    <n v="14"/>
    <n v="11"/>
    <n v="6"/>
    <n v="0"/>
    <n v="23"/>
    <n v="4.99"/>
    <x v="1873"/>
    <x v="581"/>
    <n v="3.2064128256513023"/>
    <n v="2.8056112224448895"/>
    <x v="1006"/>
    <x v="1715"/>
    <n v="0"/>
    <n v="4.6092184368737472"/>
  </r>
  <r>
    <x v="12"/>
    <x v="153"/>
    <x v="8"/>
    <n v="6"/>
    <n v="11"/>
    <n v="13"/>
    <n v="8"/>
    <n v="2"/>
    <n v="37"/>
    <n v="4.99"/>
    <x v="1874"/>
    <x v="719"/>
    <n v="1.2024048096192383"/>
    <n v="2.2044088176352705"/>
    <x v="1010"/>
    <x v="1712"/>
    <n v="0.40080160320641278"/>
    <n v="7.4148296593186371"/>
  </r>
  <r>
    <x v="12"/>
    <x v="153"/>
    <x v="9"/>
    <n v="15"/>
    <n v="13"/>
    <n v="8"/>
    <n v="6"/>
    <n v="0"/>
    <n v="21"/>
    <n v="4.99"/>
    <x v="1875"/>
    <x v="445"/>
    <n v="3.0060120240480961"/>
    <n v="2.6052104208416833"/>
    <x v="1011"/>
    <x v="1715"/>
    <n v="0"/>
    <n v="4.2084168336673349"/>
  </r>
  <r>
    <x v="12"/>
    <x v="153"/>
    <x v="10"/>
    <n v="7"/>
    <n v="19"/>
    <n v="16"/>
    <n v="7"/>
    <n v="0"/>
    <n v="34"/>
    <n v="7.16"/>
    <x v="1876"/>
    <x v="459"/>
    <n v="0.97765363128491622"/>
    <n v="2.6536312849162011"/>
    <x v="1012"/>
    <x v="1716"/>
    <n v="0"/>
    <n v="4.7486033519553068"/>
  </r>
  <r>
    <x v="12"/>
    <x v="153"/>
    <x v="11"/>
    <n v="8"/>
    <n v="22"/>
    <n v="13"/>
    <n v="12"/>
    <n v="0"/>
    <n v="29"/>
    <n v="7.16"/>
    <x v="1877"/>
    <x v="715"/>
    <n v="1.1173184357541899"/>
    <n v="3.0726256983240221"/>
    <x v="1013"/>
    <x v="1278"/>
    <n v="0"/>
    <n v="4.0502793296089381"/>
  </r>
  <r>
    <x v="12"/>
    <x v="153"/>
    <x v="12"/>
    <n v="23"/>
    <n v="25"/>
    <n v="6"/>
    <n v="17"/>
    <n v="0"/>
    <n v="48"/>
    <n v="7.16"/>
    <x v="1878"/>
    <x v="393"/>
    <n v="3.2122905027932962"/>
    <n v="3.4916201117318435"/>
    <x v="1014"/>
    <x v="1717"/>
    <n v="0"/>
    <n v="6.7039106145251397"/>
  </r>
  <r>
    <x v="12"/>
    <x v="154"/>
    <x v="0"/>
    <n v="12"/>
    <n v="8"/>
    <n v="0"/>
    <n v="4"/>
    <n v="0"/>
    <n v="10"/>
    <n v="3.65"/>
    <x v="1879"/>
    <x v="264"/>
    <n v="3.2876712328767126"/>
    <n v="2.1917808219178081"/>
    <x v="196"/>
    <x v="1718"/>
    <n v="0"/>
    <n v="2.7397260273972601"/>
  </r>
  <r>
    <x v="12"/>
    <x v="154"/>
    <x v="1"/>
    <n v="14"/>
    <n v="1"/>
    <n v="0"/>
    <n v="4"/>
    <n v="0"/>
    <n v="12"/>
    <n v="3.65"/>
    <x v="1880"/>
    <x v="296"/>
    <n v="3.8356164383561646"/>
    <n v="0.27397260273972601"/>
    <x v="196"/>
    <x v="1718"/>
    <n v="0"/>
    <n v="3.2876712328767126"/>
  </r>
  <r>
    <x v="12"/>
    <x v="154"/>
    <x v="2"/>
    <n v="15"/>
    <n v="4"/>
    <n v="0"/>
    <n v="4"/>
    <n v="0"/>
    <n v="12"/>
    <n v="3.65"/>
    <x v="1881"/>
    <x v="298"/>
    <n v="4.1095890410958908"/>
    <n v="1.095890410958904"/>
    <x v="196"/>
    <x v="1718"/>
    <n v="0"/>
    <n v="3.2876712328767126"/>
  </r>
  <r>
    <x v="12"/>
    <x v="154"/>
    <x v="3"/>
    <n v="14"/>
    <n v="1"/>
    <n v="0"/>
    <n v="4"/>
    <n v="0"/>
    <n v="12"/>
    <n v="3.65"/>
    <x v="1880"/>
    <x v="296"/>
    <n v="3.8356164383561646"/>
    <n v="0.27397260273972601"/>
    <x v="196"/>
    <x v="1718"/>
    <n v="0"/>
    <n v="3.2876712328767126"/>
  </r>
  <r>
    <x v="12"/>
    <x v="154"/>
    <x v="4"/>
    <n v="25"/>
    <n v="14"/>
    <n v="1"/>
    <n v="11"/>
    <n v="0"/>
    <n v="29"/>
    <n v="3.65"/>
    <x v="1882"/>
    <x v="268"/>
    <n v="6.8493150684931505"/>
    <n v="3.8356164383561646"/>
    <x v="459"/>
    <x v="1719"/>
    <n v="0"/>
    <n v="7.9452054794520546"/>
  </r>
  <r>
    <x v="12"/>
    <x v="154"/>
    <x v="5"/>
    <n v="21"/>
    <n v="10"/>
    <n v="0"/>
    <n v="20"/>
    <n v="0"/>
    <n v="29"/>
    <n v="3.65"/>
    <x v="1882"/>
    <x v="268"/>
    <n v="5.7534246575342465"/>
    <n v="2.7397260273972601"/>
    <x v="196"/>
    <x v="683"/>
    <n v="0"/>
    <n v="7.9452054794520546"/>
  </r>
  <r>
    <x v="12"/>
    <x v="154"/>
    <x v="6"/>
    <n v="32"/>
    <n v="9"/>
    <n v="1"/>
    <n v="12"/>
    <n v="0"/>
    <n v="24"/>
    <n v="3.65"/>
    <x v="1883"/>
    <x v="518"/>
    <n v="8.7671232876712324"/>
    <n v="2.4657534246575343"/>
    <x v="459"/>
    <x v="1720"/>
    <n v="0"/>
    <n v="6.5753424657534252"/>
  </r>
  <r>
    <x v="12"/>
    <x v="154"/>
    <x v="7"/>
    <n v="16"/>
    <n v="4"/>
    <n v="2"/>
    <n v="2"/>
    <n v="0"/>
    <n v="7"/>
    <n v="3.65"/>
    <x v="1880"/>
    <x v="296"/>
    <n v="4.3835616438356162"/>
    <n v="1.095890410958904"/>
    <x v="1015"/>
    <x v="1721"/>
    <n v="0"/>
    <n v="1.9178082191780823"/>
  </r>
  <r>
    <x v="12"/>
    <x v="154"/>
    <x v="8"/>
    <n v="20"/>
    <n v="5"/>
    <n v="1"/>
    <n v="5"/>
    <n v="0"/>
    <n v="14"/>
    <n v="3.65"/>
    <x v="1712"/>
    <x v="764"/>
    <n v="5.4794520547945202"/>
    <n v="1.3698630136986301"/>
    <x v="459"/>
    <x v="312"/>
    <n v="0"/>
    <n v="3.8356164383561646"/>
  </r>
  <r>
    <x v="12"/>
    <x v="154"/>
    <x v="9"/>
    <n v="39"/>
    <n v="0"/>
    <n v="0"/>
    <n v="0"/>
    <n v="0"/>
    <n v="25"/>
    <n v="3.65"/>
    <x v="1884"/>
    <x v="770"/>
    <n v="10.684931506849315"/>
    <n v="0"/>
    <x v="196"/>
    <x v="293"/>
    <n v="0"/>
    <n v="6.8493150684931505"/>
  </r>
  <r>
    <x v="12"/>
    <x v="154"/>
    <x v="10"/>
    <n v="30"/>
    <n v="12"/>
    <n v="3"/>
    <n v="2"/>
    <n v="0"/>
    <n v="13"/>
    <n v="4.62"/>
    <x v="1885"/>
    <x v="771"/>
    <n v="6.4935064935064934"/>
    <n v="2.5974025974025974"/>
    <x v="1016"/>
    <x v="1722"/>
    <n v="0"/>
    <n v="2.8138528138528138"/>
  </r>
  <r>
    <x v="12"/>
    <x v="154"/>
    <x v="11"/>
    <n v="23"/>
    <n v="18"/>
    <n v="1"/>
    <n v="6"/>
    <n v="0"/>
    <n v="23"/>
    <n v="4.62"/>
    <x v="1886"/>
    <x v="717"/>
    <n v="4.9783549783549779"/>
    <n v="3.8961038961038961"/>
    <x v="1017"/>
    <x v="1723"/>
    <n v="0"/>
    <n v="4.9783549783549779"/>
  </r>
  <r>
    <x v="12"/>
    <x v="154"/>
    <x v="12"/>
    <n v="34"/>
    <n v="10"/>
    <n v="3"/>
    <n v="2"/>
    <n v="0"/>
    <n v="35"/>
    <n v="4.62"/>
    <x v="380"/>
    <x v="715"/>
    <n v="7.3593073593073592"/>
    <n v="2.1645021645021645"/>
    <x v="1016"/>
    <x v="1722"/>
    <n v="0"/>
    <n v="7.5757575757575752"/>
  </r>
  <r>
    <x v="12"/>
    <x v="155"/>
    <x v="0"/>
    <n v="23"/>
    <n v="0"/>
    <n v="7"/>
    <n v="0"/>
    <n v="0"/>
    <n v="18"/>
    <n v="7.02"/>
    <x v="1887"/>
    <x v="271"/>
    <n v="3.2763532763532766"/>
    <n v="0"/>
    <x v="1018"/>
    <x v="293"/>
    <n v="0"/>
    <n v="2.5641025641025643"/>
  </r>
  <r>
    <x v="12"/>
    <x v="155"/>
    <x v="1"/>
    <n v="37"/>
    <n v="1"/>
    <n v="2"/>
    <n v="3"/>
    <n v="0"/>
    <n v="5"/>
    <n v="7.02"/>
    <x v="1887"/>
    <x v="271"/>
    <n v="5.2706552706552712"/>
    <n v="0.14245014245014245"/>
    <x v="1019"/>
    <x v="1724"/>
    <n v="0"/>
    <n v="0.71225071225071235"/>
  </r>
  <r>
    <x v="12"/>
    <x v="155"/>
    <x v="2"/>
    <n v="31"/>
    <n v="7"/>
    <n v="0"/>
    <n v="3"/>
    <n v="1"/>
    <n v="10"/>
    <n v="7.02"/>
    <x v="1888"/>
    <x v="444"/>
    <n v="4.415954415954416"/>
    <n v="0.9971509971509972"/>
    <x v="196"/>
    <x v="1724"/>
    <n v="0.14245014245014245"/>
    <n v="1.4245014245014247"/>
  </r>
  <r>
    <x v="12"/>
    <x v="155"/>
    <x v="3"/>
    <n v="37"/>
    <n v="1"/>
    <n v="2"/>
    <n v="3"/>
    <n v="0"/>
    <n v="5"/>
    <n v="7.02"/>
    <x v="1887"/>
    <x v="271"/>
    <n v="5.2706552706552712"/>
    <n v="0.14245014245014245"/>
    <x v="1019"/>
    <x v="1724"/>
    <n v="0"/>
    <n v="0.71225071225071235"/>
  </r>
  <r>
    <x v="12"/>
    <x v="155"/>
    <x v="4"/>
    <n v="30"/>
    <n v="6"/>
    <n v="4"/>
    <n v="12"/>
    <n v="0"/>
    <n v="5"/>
    <n v="7.02"/>
    <x v="1889"/>
    <x v="780"/>
    <n v="4.2735042735042734"/>
    <n v="0.85470085470085477"/>
    <x v="1020"/>
    <x v="1725"/>
    <n v="0"/>
    <n v="0.71225071225071235"/>
  </r>
  <r>
    <x v="12"/>
    <x v="155"/>
    <x v="5"/>
    <n v="28"/>
    <n v="17"/>
    <n v="3"/>
    <n v="13"/>
    <n v="0"/>
    <n v="34"/>
    <n v="7.02"/>
    <x v="1890"/>
    <x v="540"/>
    <n v="3.9886039886039888"/>
    <n v="2.4216524216524218"/>
    <x v="873"/>
    <x v="1726"/>
    <n v="0"/>
    <n v="4.8433048433048436"/>
  </r>
  <r>
    <x v="12"/>
    <x v="155"/>
    <x v="6"/>
    <n v="45"/>
    <n v="19"/>
    <n v="4"/>
    <n v="13"/>
    <n v="0"/>
    <n v="31"/>
    <n v="7.02"/>
    <x v="1891"/>
    <x v="556"/>
    <n v="6.4102564102564106"/>
    <n v="2.7065527065527069"/>
    <x v="1020"/>
    <x v="1726"/>
    <n v="0"/>
    <n v="4.415954415954416"/>
  </r>
  <r>
    <x v="12"/>
    <x v="155"/>
    <x v="7"/>
    <n v="53"/>
    <n v="2"/>
    <n v="1"/>
    <n v="9"/>
    <n v="0"/>
    <n v="103"/>
    <n v="7.02"/>
    <x v="1892"/>
    <x v="585"/>
    <n v="7.54985754985755"/>
    <n v="0.28490028490028491"/>
    <x v="1021"/>
    <x v="1334"/>
    <n v="0"/>
    <n v="14.672364672364674"/>
  </r>
  <r>
    <x v="12"/>
    <x v="155"/>
    <x v="8"/>
    <n v="46"/>
    <n v="6"/>
    <n v="3"/>
    <n v="12"/>
    <n v="0"/>
    <n v="33"/>
    <n v="7.02"/>
    <x v="1893"/>
    <x v="487"/>
    <n v="6.5527065527065531"/>
    <n v="0.85470085470085477"/>
    <x v="873"/>
    <x v="1725"/>
    <n v="0"/>
    <n v="4.700854700854701"/>
  </r>
  <r>
    <x v="12"/>
    <x v="155"/>
    <x v="9"/>
    <n v="45"/>
    <n v="15"/>
    <n v="1"/>
    <n v="11"/>
    <n v="0"/>
    <n v="31"/>
    <n v="7.02"/>
    <x v="1894"/>
    <x v="554"/>
    <n v="6.4102564102564106"/>
    <n v="2.1367521367521367"/>
    <x v="1021"/>
    <x v="1727"/>
    <n v="0"/>
    <n v="4.415954415954416"/>
  </r>
  <r>
    <x v="12"/>
    <x v="155"/>
    <x v="10"/>
    <n v="39"/>
    <n v="8"/>
    <n v="0"/>
    <n v="6"/>
    <n v="0"/>
    <n v="22"/>
    <n v="9"/>
    <x v="1895"/>
    <x v="539"/>
    <n v="4.333333333333333"/>
    <n v="0.88888888888888884"/>
    <x v="196"/>
    <x v="1728"/>
    <n v="0"/>
    <n v="2.4444444444444446"/>
  </r>
  <r>
    <x v="12"/>
    <x v="155"/>
    <x v="11"/>
    <n v="53"/>
    <n v="18"/>
    <n v="1"/>
    <n v="10"/>
    <n v="0"/>
    <n v="64"/>
    <n v="9"/>
    <x v="1896"/>
    <x v="533"/>
    <n v="5.8888888888888893"/>
    <n v="2"/>
    <x v="1022"/>
    <x v="1729"/>
    <n v="0"/>
    <n v="7.1111111111111107"/>
  </r>
  <r>
    <x v="12"/>
    <x v="155"/>
    <x v="12"/>
    <n v="48"/>
    <n v="26"/>
    <n v="2"/>
    <n v="10"/>
    <n v="0"/>
    <n v="147"/>
    <n v="9"/>
    <x v="1897"/>
    <x v="309"/>
    <n v="5.333333333333333"/>
    <n v="2.8888888888888888"/>
    <x v="1023"/>
    <x v="1729"/>
    <n v="0"/>
    <n v="16.333333333333332"/>
  </r>
  <r>
    <x v="12"/>
    <x v="156"/>
    <x v="0"/>
    <n v="20"/>
    <n v="5"/>
    <n v="3"/>
    <n v="23"/>
    <n v="0"/>
    <n v="21"/>
    <n v="9.2799999999999994"/>
    <x v="1898"/>
    <x v="763"/>
    <n v="2.1551724137931036"/>
    <n v="0.53879310344827591"/>
    <x v="1024"/>
    <x v="1730"/>
    <n v="0"/>
    <n v="2.2629310344827589"/>
  </r>
  <r>
    <x v="12"/>
    <x v="156"/>
    <x v="1"/>
    <n v="26"/>
    <n v="5"/>
    <n v="5"/>
    <n v="22"/>
    <n v="0"/>
    <n v="19"/>
    <n v="9.2799999999999994"/>
    <x v="1899"/>
    <x v="719"/>
    <n v="2.8017241379310347"/>
    <n v="0.53879310344827591"/>
    <x v="1025"/>
    <x v="1003"/>
    <n v="0"/>
    <n v="2.0474137931034484"/>
  </r>
  <r>
    <x v="12"/>
    <x v="156"/>
    <x v="2"/>
    <n v="23"/>
    <n v="5"/>
    <n v="9"/>
    <n v="17"/>
    <n v="0"/>
    <n v="19"/>
    <n v="9.2799999999999994"/>
    <x v="1900"/>
    <x v="412"/>
    <n v="2.478448275862069"/>
    <n v="0.53879310344827591"/>
    <x v="1026"/>
    <x v="1001"/>
    <n v="0"/>
    <n v="2.0474137931034484"/>
  </r>
  <r>
    <x v="12"/>
    <x v="156"/>
    <x v="3"/>
    <n v="26"/>
    <n v="5"/>
    <n v="5"/>
    <n v="22"/>
    <n v="0"/>
    <n v="19"/>
    <n v="9.2799999999999994"/>
    <x v="1899"/>
    <x v="719"/>
    <n v="2.8017241379310347"/>
    <n v="0.53879310344827591"/>
    <x v="1025"/>
    <x v="1003"/>
    <n v="0"/>
    <n v="2.0474137931034484"/>
  </r>
  <r>
    <x v="12"/>
    <x v="156"/>
    <x v="4"/>
    <n v="44"/>
    <n v="6"/>
    <n v="4"/>
    <n v="6"/>
    <n v="1"/>
    <n v="36"/>
    <n v="9.2799999999999994"/>
    <x v="1901"/>
    <x v="768"/>
    <n v="4.7413793103448283"/>
    <n v="0.64655172413793105"/>
    <x v="1027"/>
    <x v="1731"/>
    <n v="0.10775862068965518"/>
    <n v="3.8793103448275863"/>
  </r>
  <r>
    <x v="12"/>
    <x v="156"/>
    <x v="5"/>
    <n v="53"/>
    <n v="15"/>
    <n v="5"/>
    <n v="19"/>
    <n v="0"/>
    <n v="12"/>
    <n v="9.2799999999999994"/>
    <x v="1902"/>
    <x v="509"/>
    <n v="5.7112068965517242"/>
    <n v="1.6163793103448276"/>
    <x v="1025"/>
    <x v="1732"/>
    <n v="0"/>
    <n v="1.2931034482758621"/>
  </r>
  <r>
    <x v="12"/>
    <x v="156"/>
    <x v="6"/>
    <n v="64"/>
    <n v="24"/>
    <n v="9"/>
    <n v="18"/>
    <n v="0"/>
    <n v="25"/>
    <n v="9.2799999999999994"/>
    <x v="1903"/>
    <x v="532"/>
    <n v="6.8965517241379315"/>
    <n v="2.5862068965517242"/>
    <x v="1026"/>
    <x v="1002"/>
    <n v="0"/>
    <n v="2.6939655172413794"/>
  </r>
  <r>
    <x v="12"/>
    <x v="156"/>
    <x v="7"/>
    <n v="61"/>
    <n v="22"/>
    <n v="4"/>
    <n v="14"/>
    <n v="0"/>
    <n v="19"/>
    <n v="9.2799999999999994"/>
    <x v="1063"/>
    <x v="460"/>
    <n v="6.5732758620689662"/>
    <n v="2.3706896551724141"/>
    <x v="1027"/>
    <x v="1007"/>
    <n v="0"/>
    <n v="2.0474137931034484"/>
  </r>
  <r>
    <x v="12"/>
    <x v="156"/>
    <x v="8"/>
    <n v="45"/>
    <n v="27"/>
    <n v="4"/>
    <n v="16"/>
    <n v="1"/>
    <n v="33"/>
    <n v="9.2799999999999994"/>
    <x v="1904"/>
    <x v="552"/>
    <n v="4.8491379310344831"/>
    <n v="2.9094827586206899"/>
    <x v="1027"/>
    <x v="1006"/>
    <n v="0.10775862068965518"/>
    <n v="3.556034482758621"/>
  </r>
  <r>
    <x v="12"/>
    <x v="156"/>
    <x v="9"/>
    <n v="51"/>
    <n v="29"/>
    <n v="4"/>
    <n v="12"/>
    <n v="0"/>
    <n v="25"/>
    <n v="9.2799999999999994"/>
    <x v="1905"/>
    <x v="507"/>
    <n v="5.4956896551724146"/>
    <n v="3.125"/>
    <x v="1027"/>
    <x v="1733"/>
    <n v="0"/>
    <n v="2.6939655172413794"/>
  </r>
  <r>
    <x v="12"/>
    <x v="156"/>
    <x v="10"/>
    <n v="71"/>
    <n v="37"/>
    <n v="5"/>
    <n v="4"/>
    <n v="0"/>
    <n v="32"/>
    <n v="11.51"/>
    <x v="1906"/>
    <x v="421"/>
    <n v="6.1685490877497831"/>
    <n v="3.214596003475239"/>
    <x v="401"/>
    <x v="1734"/>
    <n v="0"/>
    <n v="2.7801911381407471"/>
  </r>
  <r>
    <x v="12"/>
    <x v="156"/>
    <x v="11"/>
    <n v="65"/>
    <n v="45"/>
    <n v="6"/>
    <n v="11"/>
    <n v="1"/>
    <n v="74"/>
    <n v="11.51"/>
    <x v="1907"/>
    <x v="591"/>
    <n v="5.6472632493483932"/>
    <n v="3.9096437880104258"/>
    <x v="1028"/>
    <x v="1735"/>
    <n v="8.6880973066898348E-2"/>
    <n v="6.429192006950478"/>
  </r>
  <r>
    <x v="12"/>
    <x v="156"/>
    <x v="12"/>
    <n v="145"/>
    <n v="83"/>
    <n v="5"/>
    <n v="13"/>
    <n v="0"/>
    <n v="104"/>
    <n v="11.51"/>
    <x v="1908"/>
    <x v="19"/>
    <n v="12.597741094700261"/>
    <n v="7.2111207645525628"/>
    <x v="401"/>
    <x v="1736"/>
    <n v="0"/>
    <n v="9.0356211989574291"/>
  </r>
  <r>
    <x v="13"/>
    <x v="157"/>
    <x v="0"/>
    <n v="13"/>
    <n v="10"/>
    <n v="30"/>
    <n v="90"/>
    <n v="0"/>
    <n v="123"/>
    <n v="8.51"/>
    <x v="1909"/>
    <x v="228"/>
    <n v="1.5276145710928319"/>
    <n v="1.1750881316098707"/>
    <x v="1029"/>
    <x v="1737"/>
    <n v="0"/>
    <n v="14.453584018801411"/>
  </r>
  <r>
    <x v="13"/>
    <x v="157"/>
    <x v="1"/>
    <n v="22"/>
    <n v="0"/>
    <n v="35"/>
    <n v="114"/>
    <n v="0"/>
    <n v="129"/>
    <n v="8.51"/>
    <x v="1910"/>
    <x v="698"/>
    <n v="2.5851938895417157"/>
    <n v="0"/>
    <x v="1030"/>
    <x v="1738"/>
    <n v="0"/>
    <n v="15.158636897767334"/>
  </r>
  <r>
    <x v="13"/>
    <x v="157"/>
    <x v="2"/>
    <n v="27"/>
    <n v="19"/>
    <n v="31"/>
    <n v="107"/>
    <n v="0"/>
    <n v="130"/>
    <n v="8.51"/>
    <x v="1911"/>
    <x v="399"/>
    <n v="3.1727379553466513"/>
    <n v="2.2326674500587544"/>
    <x v="1031"/>
    <x v="1739"/>
    <n v="0"/>
    <n v="15.27614571092832"/>
  </r>
  <r>
    <x v="13"/>
    <x v="157"/>
    <x v="3"/>
    <n v="29"/>
    <n v="20"/>
    <n v="31"/>
    <n v="104"/>
    <n v="0"/>
    <n v="94"/>
    <n v="8.51"/>
    <x v="1912"/>
    <x v="358"/>
    <n v="3.4077555816686251"/>
    <n v="2.3501762632197414"/>
    <x v="1031"/>
    <x v="1740"/>
    <n v="0"/>
    <n v="11.045828437132785"/>
  </r>
  <r>
    <x v="13"/>
    <x v="157"/>
    <x v="4"/>
    <n v="16"/>
    <n v="20"/>
    <n v="46"/>
    <n v="110"/>
    <n v="0"/>
    <n v="102"/>
    <n v="8.51"/>
    <x v="1913"/>
    <x v="381"/>
    <n v="1.8801410105757932"/>
    <n v="2.3501762632197414"/>
    <x v="1032"/>
    <x v="1741"/>
    <n v="0"/>
    <n v="11.985898942420683"/>
  </r>
  <r>
    <x v="13"/>
    <x v="157"/>
    <x v="5"/>
    <n v="26"/>
    <n v="22"/>
    <n v="26"/>
    <n v="121"/>
    <n v="0"/>
    <n v="99"/>
    <n v="8.51"/>
    <x v="1913"/>
    <x v="381"/>
    <n v="3.0552291421856639"/>
    <n v="2.5851938895417157"/>
    <x v="1033"/>
    <x v="1742"/>
    <n v="0"/>
    <n v="11.633372502937721"/>
  </r>
  <r>
    <x v="13"/>
    <x v="157"/>
    <x v="6"/>
    <n v="29"/>
    <n v="13"/>
    <n v="32"/>
    <n v="99"/>
    <n v="0"/>
    <n v="103"/>
    <n v="8.51"/>
    <x v="1914"/>
    <x v="208"/>
    <n v="3.4077555816686251"/>
    <n v="1.5276145710928319"/>
    <x v="1034"/>
    <x v="1743"/>
    <n v="0"/>
    <n v="12.103407755581669"/>
  </r>
  <r>
    <x v="13"/>
    <x v="157"/>
    <x v="7"/>
    <n v="31"/>
    <n v="15"/>
    <n v="25"/>
    <n v="118"/>
    <n v="0"/>
    <n v="93"/>
    <n v="8.51"/>
    <x v="1915"/>
    <x v="465"/>
    <n v="3.6427732079905994"/>
    <n v="1.7626321974148063"/>
    <x v="1035"/>
    <x v="1744"/>
    <n v="0"/>
    <n v="10.928319623971799"/>
  </r>
  <r>
    <x v="13"/>
    <x v="157"/>
    <x v="8"/>
    <n v="26"/>
    <n v="17"/>
    <n v="25"/>
    <n v="118"/>
    <n v="0"/>
    <n v="141"/>
    <n v="8.51"/>
    <x v="1916"/>
    <x v="456"/>
    <n v="3.0552291421856639"/>
    <n v="1.9976498237367804"/>
    <x v="1035"/>
    <x v="1744"/>
    <n v="0"/>
    <n v="16.568742655699179"/>
  </r>
  <r>
    <x v="13"/>
    <x v="157"/>
    <x v="9"/>
    <n v="30"/>
    <n v="42"/>
    <n v="30"/>
    <n v="101"/>
    <n v="0"/>
    <n v="131"/>
    <n v="8.51"/>
    <x v="1917"/>
    <x v="210"/>
    <n v="3.5252643948296125"/>
    <n v="4.9353701527614575"/>
    <x v="1029"/>
    <x v="1745"/>
    <n v="0"/>
    <n v="15.393654524089307"/>
  </r>
  <r>
    <x v="13"/>
    <x v="157"/>
    <x v="10"/>
    <n v="48"/>
    <n v="46"/>
    <n v="33"/>
    <n v="175"/>
    <n v="2"/>
    <n v="154"/>
    <n v="9.91"/>
    <x v="1918"/>
    <x v="788"/>
    <n v="4.8435923309788089"/>
    <n v="4.6417759838546919"/>
    <x v="1036"/>
    <x v="1746"/>
    <n v="0.20181634712411706"/>
    <n v="15.539858728557013"/>
  </r>
  <r>
    <x v="13"/>
    <x v="157"/>
    <x v="11"/>
    <n v="47"/>
    <n v="94"/>
    <n v="27"/>
    <n v="182"/>
    <n v="0"/>
    <n v="169"/>
    <n v="9.91"/>
    <x v="1919"/>
    <x v="173"/>
    <n v="4.7426841574167504"/>
    <n v="9.4853683148335008"/>
    <x v="1037"/>
    <x v="1747"/>
    <n v="0"/>
    <n v="17.053481331987889"/>
  </r>
  <r>
    <x v="13"/>
    <x v="157"/>
    <x v="12"/>
    <n v="78"/>
    <n v="126"/>
    <n v="33"/>
    <n v="271"/>
    <n v="0"/>
    <n v="169"/>
    <n v="9.91"/>
    <x v="1920"/>
    <x v="789"/>
    <n v="7.8708375378405648"/>
    <n v="12.714429868819375"/>
    <x v="1036"/>
    <x v="1748"/>
    <n v="0"/>
    <n v="17.053481331987889"/>
  </r>
  <r>
    <x v="13"/>
    <x v="158"/>
    <x v="0"/>
    <n v="8"/>
    <n v="7"/>
    <n v="4"/>
    <n v="57"/>
    <n v="8"/>
    <n v="83"/>
    <n v="11.41"/>
    <x v="1921"/>
    <x v="522"/>
    <n v="0.70113935144609996"/>
    <n v="0.61349693251533743"/>
    <x v="1038"/>
    <x v="1749"/>
    <n v="0.70113935144609996"/>
    <n v="7.2743207712532865"/>
  </r>
  <r>
    <x v="13"/>
    <x v="158"/>
    <x v="1"/>
    <n v="18"/>
    <n v="9"/>
    <n v="3"/>
    <n v="62"/>
    <n v="6"/>
    <n v="64"/>
    <n v="11.41"/>
    <x v="1922"/>
    <x v="449"/>
    <n v="1.5775635407537247"/>
    <n v="0.78878177037686237"/>
    <x v="1039"/>
    <x v="1750"/>
    <n v="0.52585451358457491"/>
    <n v="5.6091148115687997"/>
  </r>
  <r>
    <x v="13"/>
    <x v="158"/>
    <x v="2"/>
    <n v="12"/>
    <n v="10"/>
    <n v="4"/>
    <n v="49"/>
    <n v="7"/>
    <n v="89"/>
    <n v="11.41"/>
    <x v="1923"/>
    <x v="452"/>
    <n v="1.0517090271691498"/>
    <n v="0.87642418930762489"/>
    <x v="1038"/>
    <x v="1751"/>
    <n v="0.61349693251533743"/>
    <n v="7.8001752848378612"/>
  </r>
  <r>
    <x v="13"/>
    <x v="158"/>
    <x v="3"/>
    <n v="7"/>
    <n v="7"/>
    <n v="5"/>
    <n v="55"/>
    <n v="4"/>
    <n v="59"/>
    <n v="11.41"/>
    <x v="1924"/>
    <x v="461"/>
    <n v="0.61349693251533743"/>
    <n v="0.61349693251533743"/>
    <x v="1040"/>
    <x v="1752"/>
    <n v="0.35056967572304998"/>
    <n v="5.1709027169149868"/>
  </r>
  <r>
    <x v="13"/>
    <x v="158"/>
    <x v="4"/>
    <n v="16"/>
    <n v="4"/>
    <n v="7"/>
    <n v="33"/>
    <n v="3"/>
    <n v="69"/>
    <n v="11.41"/>
    <x v="1925"/>
    <x v="754"/>
    <n v="1.4022787028921999"/>
    <n v="0.35056967572304998"/>
    <x v="1041"/>
    <x v="1753"/>
    <n v="0.26292725679228746"/>
    <n v="6.0473269062226116"/>
  </r>
  <r>
    <x v="13"/>
    <x v="158"/>
    <x v="5"/>
    <n v="17"/>
    <n v="9"/>
    <n v="4"/>
    <n v="71"/>
    <n v="8"/>
    <n v="89"/>
    <n v="11.41"/>
    <x v="1926"/>
    <x v="462"/>
    <n v="1.4899211218229622"/>
    <n v="0.78878177037686237"/>
    <x v="1038"/>
    <x v="1754"/>
    <n v="0.70113935144609996"/>
    <n v="7.8001752848378612"/>
  </r>
  <r>
    <x v="13"/>
    <x v="158"/>
    <x v="6"/>
    <n v="11"/>
    <n v="7"/>
    <n v="4"/>
    <n v="55"/>
    <n v="3"/>
    <n v="108"/>
    <n v="11.41"/>
    <x v="1927"/>
    <x v="528"/>
    <n v="0.96406660823838741"/>
    <n v="0.61349693251533743"/>
    <x v="1038"/>
    <x v="1752"/>
    <n v="0.26292725679228746"/>
    <n v="9.465381244522348"/>
  </r>
  <r>
    <x v="13"/>
    <x v="158"/>
    <x v="7"/>
    <n v="17"/>
    <n v="10"/>
    <n v="8"/>
    <n v="60"/>
    <n v="6"/>
    <n v="123"/>
    <n v="11.41"/>
    <x v="1928"/>
    <x v="397"/>
    <n v="1.4899211218229622"/>
    <n v="0.87642418930762489"/>
    <x v="1042"/>
    <x v="1755"/>
    <n v="0.52585451358457491"/>
    <n v="10.780017528483786"/>
  </r>
  <r>
    <x v="13"/>
    <x v="158"/>
    <x v="8"/>
    <n v="13"/>
    <n v="12"/>
    <n v="1"/>
    <n v="64"/>
    <n v="5"/>
    <n v="104"/>
    <n v="11.41"/>
    <x v="1929"/>
    <x v="747"/>
    <n v="1.1393514460999123"/>
    <n v="1.0517090271691498"/>
    <x v="1043"/>
    <x v="1756"/>
    <n v="0.43821209465381245"/>
    <n v="9.1148115687992988"/>
  </r>
  <r>
    <x v="13"/>
    <x v="158"/>
    <x v="9"/>
    <n v="19"/>
    <n v="21"/>
    <n v="11"/>
    <n v="63"/>
    <n v="3"/>
    <n v="90"/>
    <n v="11.41"/>
    <x v="1930"/>
    <x v="493"/>
    <n v="1.6652059596844873"/>
    <n v="1.8404907975460123"/>
    <x v="1044"/>
    <x v="1757"/>
    <n v="0.26292725679228746"/>
    <n v="7.8878177037686239"/>
  </r>
  <r>
    <x v="13"/>
    <x v="158"/>
    <x v="10"/>
    <n v="10"/>
    <n v="11"/>
    <n v="1"/>
    <n v="53"/>
    <n v="4"/>
    <n v="68"/>
    <n v="11.38"/>
    <x v="1931"/>
    <x v="570"/>
    <n v="0.87873462214411246"/>
    <n v="0.96660808435852363"/>
    <x v="1045"/>
    <x v="1758"/>
    <n v="0.35149384885764495"/>
    <n v="5.9753954305799644"/>
  </r>
  <r>
    <x v="13"/>
    <x v="158"/>
    <x v="11"/>
    <n v="11"/>
    <n v="7"/>
    <n v="4"/>
    <n v="70"/>
    <n v="2"/>
    <n v="89"/>
    <n v="11.38"/>
    <x v="1932"/>
    <x v="342"/>
    <n v="0.96660808435852363"/>
    <n v="0.61511423550087874"/>
    <x v="1046"/>
    <x v="1759"/>
    <n v="0.17574692442882248"/>
    <n v="7.8207381370826008"/>
  </r>
  <r>
    <x v="13"/>
    <x v="158"/>
    <x v="12"/>
    <n v="21"/>
    <n v="36"/>
    <n v="7"/>
    <n v="141"/>
    <n v="0"/>
    <n v="69"/>
    <n v="11.38"/>
    <x v="1933"/>
    <x v="417"/>
    <n v="1.845342706502636"/>
    <n v="3.1634446397188047"/>
    <x v="1047"/>
    <x v="1760"/>
    <n v="0"/>
    <n v="6.0632688927943761"/>
  </r>
  <r>
    <x v="13"/>
    <x v="159"/>
    <x v="0"/>
    <n v="18"/>
    <n v="0"/>
    <n v="2"/>
    <n v="48"/>
    <n v="0"/>
    <n v="35"/>
    <n v="15.59"/>
    <x v="1934"/>
    <x v="554"/>
    <n v="1.1545862732520846"/>
    <n v="0"/>
    <x v="1048"/>
    <x v="1761"/>
    <n v="0"/>
    <n v="2.2450288646568315"/>
  </r>
  <r>
    <x v="13"/>
    <x v="159"/>
    <x v="1"/>
    <n v="12"/>
    <n v="4"/>
    <n v="7"/>
    <n v="46"/>
    <n v="0"/>
    <n v="32"/>
    <n v="15.59"/>
    <x v="1935"/>
    <x v="720"/>
    <n v="0.76972418216805649"/>
    <n v="0.25657472738935216"/>
    <x v="1049"/>
    <x v="1762"/>
    <n v="0"/>
    <n v="2.0525978191148173"/>
  </r>
  <r>
    <x v="13"/>
    <x v="159"/>
    <x v="2"/>
    <n v="19"/>
    <n v="7"/>
    <n v="6"/>
    <n v="43"/>
    <n v="1"/>
    <n v="32"/>
    <n v="15.59"/>
    <x v="1936"/>
    <x v="756"/>
    <n v="1.2187299550994226"/>
    <n v="0.44900577293136629"/>
    <x v="1050"/>
    <x v="1763"/>
    <n v="6.4143681847338041E-2"/>
    <n v="2.0525978191148173"/>
  </r>
  <r>
    <x v="13"/>
    <x v="159"/>
    <x v="3"/>
    <n v="16"/>
    <n v="5"/>
    <n v="6"/>
    <n v="63"/>
    <n v="0"/>
    <n v="39"/>
    <n v="15.59"/>
    <x v="1937"/>
    <x v="551"/>
    <n v="1.0262989095574087"/>
    <n v="0.32071840923669021"/>
    <x v="1050"/>
    <x v="1764"/>
    <n v="0"/>
    <n v="2.5016035920461834"/>
  </r>
  <r>
    <x v="13"/>
    <x v="159"/>
    <x v="4"/>
    <n v="15"/>
    <n v="5"/>
    <n v="6"/>
    <n v="62"/>
    <n v="0"/>
    <n v="29"/>
    <n v="15.59"/>
    <x v="1938"/>
    <x v="422"/>
    <n v="0.96215522771007056"/>
    <n v="0.32071840923669021"/>
    <x v="1050"/>
    <x v="1765"/>
    <n v="0"/>
    <n v="1.8601667735728031"/>
  </r>
  <r>
    <x v="13"/>
    <x v="159"/>
    <x v="5"/>
    <n v="16"/>
    <n v="17"/>
    <n v="3"/>
    <n v="52"/>
    <n v="0"/>
    <n v="28"/>
    <n v="15.59"/>
    <x v="1939"/>
    <x v="379"/>
    <n v="1.0262989095574087"/>
    <n v="1.0904425914047466"/>
    <x v="1051"/>
    <x v="1766"/>
    <n v="0"/>
    <n v="1.7960230917254651"/>
  </r>
  <r>
    <x v="13"/>
    <x v="159"/>
    <x v="6"/>
    <n v="10"/>
    <n v="7"/>
    <n v="9"/>
    <n v="65"/>
    <n v="1"/>
    <n v="51"/>
    <n v="15.59"/>
    <x v="1940"/>
    <x v="553"/>
    <n v="0.64143681847338041"/>
    <n v="0.44900577293136629"/>
    <x v="1052"/>
    <x v="1767"/>
    <n v="6.4143681847338041E-2"/>
    <n v="3.2713277742142401"/>
  </r>
  <r>
    <x v="13"/>
    <x v="159"/>
    <x v="7"/>
    <n v="18"/>
    <n v="15"/>
    <n v="6"/>
    <n v="82"/>
    <n v="0"/>
    <n v="49"/>
    <n v="15.59"/>
    <x v="1941"/>
    <x v="589"/>
    <n v="1.1545862732520846"/>
    <n v="0.96215522771007056"/>
    <x v="1050"/>
    <x v="1768"/>
    <n v="0"/>
    <n v="3.1430404105195637"/>
  </r>
  <r>
    <x v="13"/>
    <x v="159"/>
    <x v="8"/>
    <n v="26"/>
    <n v="21"/>
    <n v="10"/>
    <n v="102"/>
    <n v="0"/>
    <n v="83"/>
    <n v="15.59"/>
    <x v="1942"/>
    <x v="394"/>
    <n v="1.667735728030789"/>
    <n v="1.3470173187940988"/>
    <x v="1053"/>
    <x v="1769"/>
    <n v="0"/>
    <n v="5.323925593329057"/>
  </r>
  <r>
    <x v="13"/>
    <x v="159"/>
    <x v="9"/>
    <n v="26"/>
    <n v="38"/>
    <n v="7"/>
    <n v="158"/>
    <n v="0"/>
    <n v="99"/>
    <n v="15.59"/>
    <x v="1943"/>
    <x v="503"/>
    <n v="1.667735728030789"/>
    <n v="2.4374599101988452"/>
    <x v="1049"/>
    <x v="1770"/>
    <n v="0"/>
    <n v="6.3502245028864657"/>
  </r>
  <r>
    <x v="13"/>
    <x v="159"/>
    <x v="10"/>
    <n v="27"/>
    <n v="24"/>
    <n v="5"/>
    <n v="93"/>
    <n v="0"/>
    <n v="96"/>
    <n v="16.18"/>
    <x v="1944"/>
    <x v="728"/>
    <n v="1.6687268232385661"/>
    <n v="1.4833127317676145"/>
    <x v="1054"/>
    <x v="1771"/>
    <n v="0"/>
    <n v="5.9332509270704579"/>
  </r>
  <r>
    <x v="13"/>
    <x v="159"/>
    <x v="11"/>
    <n v="26"/>
    <n v="34"/>
    <n v="6"/>
    <n v="140"/>
    <n v="0"/>
    <n v="75"/>
    <n v="16.18"/>
    <x v="1945"/>
    <x v="418"/>
    <n v="1.6069221260815822"/>
    <n v="2.1013597033374536"/>
    <x v="1055"/>
    <x v="1772"/>
    <n v="0"/>
    <n v="4.6353522867737951"/>
  </r>
  <r>
    <x v="13"/>
    <x v="159"/>
    <x v="12"/>
    <n v="31"/>
    <n v="27"/>
    <n v="7"/>
    <n v="178"/>
    <n v="0"/>
    <n v="64"/>
    <n v="16.18"/>
    <x v="1946"/>
    <x v="790"/>
    <n v="1.9159456118665019"/>
    <n v="1.6687268232385661"/>
    <x v="1056"/>
    <x v="1773"/>
    <n v="0"/>
    <n v="3.9555006180469716"/>
  </r>
  <r>
    <x v="13"/>
    <x v="160"/>
    <x v="0"/>
    <n v="22"/>
    <n v="13"/>
    <n v="8"/>
    <n v="84"/>
    <n v="5"/>
    <n v="77"/>
    <n v="17.91"/>
    <x v="1947"/>
    <x v="603"/>
    <n v="1.2283640424343942"/>
    <n v="0.72585147962032381"/>
    <x v="1057"/>
    <x v="1774"/>
    <n v="0.27917364600781686"/>
    <n v="4.2992741485203796"/>
  </r>
  <r>
    <x v="13"/>
    <x v="160"/>
    <x v="1"/>
    <n v="14"/>
    <n v="15"/>
    <n v="8"/>
    <n v="74"/>
    <n v="2"/>
    <n v="73"/>
    <n v="17.91"/>
    <x v="1948"/>
    <x v="453"/>
    <n v="0.78168620882188722"/>
    <n v="0.83752093802345062"/>
    <x v="1057"/>
    <x v="1775"/>
    <n v="0.11166945840312674"/>
    <n v="4.0759352317141264"/>
  </r>
  <r>
    <x v="13"/>
    <x v="160"/>
    <x v="2"/>
    <n v="16"/>
    <n v="6"/>
    <n v="10"/>
    <n v="56"/>
    <n v="2"/>
    <n v="78"/>
    <n v="17.91"/>
    <x v="1949"/>
    <x v="585"/>
    <n v="0.89335566722501392"/>
    <n v="0.3350083752093802"/>
    <x v="1058"/>
    <x v="1776"/>
    <n v="0.11166945840312674"/>
    <n v="4.3551088777219427"/>
  </r>
  <r>
    <x v="13"/>
    <x v="160"/>
    <x v="3"/>
    <n v="8"/>
    <n v="7"/>
    <n v="11"/>
    <n v="61"/>
    <n v="0"/>
    <n v="59"/>
    <n v="17.91"/>
    <x v="1950"/>
    <x v="533"/>
    <n v="0.44667783361250696"/>
    <n v="0.39084310441094361"/>
    <x v="1059"/>
    <x v="1777"/>
    <n v="0"/>
    <n v="3.294249022892239"/>
  </r>
  <r>
    <x v="13"/>
    <x v="160"/>
    <x v="4"/>
    <n v="14"/>
    <n v="9"/>
    <n v="9"/>
    <n v="66"/>
    <n v="2"/>
    <n v="78"/>
    <n v="17.91"/>
    <x v="1951"/>
    <x v="424"/>
    <n v="0.78168620882188722"/>
    <n v="0.50251256281407031"/>
    <x v="1060"/>
    <x v="1778"/>
    <n v="0.11166945840312674"/>
    <n v="4.3551088777219427"/>
  </r>
  <r>
    <x v="13"/>
    <x v="160"/>
    <x v="5"/>
    <n v="17"/>
    <n v="12"/>
    <n v="11"/>
    <n v="60"/>
    <n v="6"/>
    <n v="79"/>
    <n v="17.91"/>
    <x v="1952"/>
    <x v="597"/>
    <n v="0.94919039642657732"/>
    <n v="0.67001675041876041"/>
    <x v="1059"/>
    <x v="1779"/>
    <n v="0.3350083752093802"/>
    <n v="4.4109436069235066"/>
  </r>
  <r>
    <x v="13"/>
    <x v="160"/>
    <x v="6"/>
    <n v="10"/>
    <n v="11"/>
    <n v="5"/>
    <n v="49"/>
    <n v="2"/>
    <n v="102"/>
    <n v="17.91"/>
    <x v="1953"/>
    <x v="488"/>
    <n v="0.55834729201563371"/>
    <n v="0.61418202121719712"/>
    <x v="1061"/>
    <x v="1780"/>
    <n v="0.11166945840312674"/>
    <n v="5.6951423785594644"/>
  </r>
  <r>
    <x v="13"/>
    <x v="160"/>
    <x v="7"/>
    <n v="10"/>
    <n v="31"/>
    <n v="9"/>
    <n v="60"/>
    <n v="5"/>
    <n v="102"/>
    <n v="17.91"/>
    <x v="1954"/>
    <x v="206"/>
    <n v="0.55834729201563371"/>
    <n v="1.7308766052484645"/>
    <x v="1060"/>
    <x v="1779"/>
    <n v="0.27917364600781686"/>
    <n v="5.6951423785594644"/>
  </r>
  <r>
    <x v="13"/>
    <x v="160"/>
    <x v="8"/>
    <n v="16"/>
    <n v="15"/>
    <n v="12"/>
    <n v="90"/>
    <n v="0"/>
    <n v="112"/>
    <n v="17.91"/>
    <x v="1955"/>
    <x v="728"/>
    <n v="0.89335566722501392"/>
    <n v="0.83752093802345062"/>
    <x v="1062"/>
    <x v="1781"/>
    <n v="0"/>
    <n v="6.2534896705750977"/>
  </r>
  <r>
    <x v="13"/>
    <x v="160"/>
    <x v="9"/>
    <n v="16"/>
    <n v="20"/>
    <n v="9"/>
    <n v="91"/>
    <n v="1"/>
    <n v="120"/>
    <n v="17.91"/>
    <x v="1956"/>
    <x v="573"/>
    <n v="0.89335566722501392"/>
    <n v="1.1166945840312674"/>
    <x v="1060"/>
    <x v="1782"/>
    <n v="5.583472920156337E-2"/>
    <n v="6.700167504187605"/>
  </r>
  <r>
    <x v="13"/>
    <x v="160"/>
    <x v="10"/>
    <n v="11"/>
    <n v="15"/>
    <n v="6"/>
    <n v="65"/>
    <n v="0"/>
    <n v="93"/>
    <n v="19.45"/>
    <x v="1957"/>
    <x v="416"/>
    <n v="0.56555269922879181"/>
    <n v="0.77120822622107976"/>
    <x v="1063"/>
    <x v="1783"/>
    <n v="0"/>
    <n v="4.7814910025706947"/>
  </r>
  <r>
    <x v="13"/>
    <x v="160"/>
    <x v="11"/>
    <n v="17"/>
    <n v="20"/>
    <n v="8"/>
    <n v="117"/>
    <n v="0"/>
    <n v="119"/>
    <n v="19.45"/>
    <x v="1958"/>
    <x v="418"/>
    <n v="0.87403598971722363"/>
    <n v="1.0282776349614395"/>
    <x v="1064"/>
    <x v="1784"/>
    <n v="0"/>
    <n v="6.1182519280205661"/>
  </r>
  <r>
    <x v="13"/>
    <x v="160"/>
    <x v="12"/>
    <n v="33"/>
    <n v="21"/>
    <n v="14"/>
    <n v="167"/>
    <n v="5"/>
    <n v="127"/>
    <n v="19.45"/>
    <x v="1959"/>
    <x v="183"/>
    <n v="1.6966580976863754"/>
    <n v="1.0796915167095116"/>
    <x v="1065"/>
    <x v="1785"/>
    <n v="0.25706940874035988"/>
    <n v="6.5295629820051415"/>
  </r>
  <r>
    <x v="13"/>
    <x v="161"/>
    <x v="0"/>
    <n v="20"/>
    <n v="21"/>
    <n v="6"/>
    <n v="143"/>
    <n v="1"/>
    <n v="104"/>
    <n v="21.75"/>
    <x v="1960"/>
    <x v="787"/>
    <n v="0.91954022988505746"/>
    <n v="0.96551724137931039"/>
    <x v="1066"/>
    <x v="1786"/>
    <n v="4.5977011494252873E-2"/>
    <n v="4.7816091954022992"/>
  </r>
  <r>
    <x v="13"/>
    <x v="161"/>
    <x v="1"/>
    <n v="24"/>
    <n v="32"/>
    <n v="4"/>
    <n v="119"/>
    <n v="6"/>
    <n v="73"/>
    <n v="21.75"/>
    <x v="1961"/>
    <x v="684"/>
    <n v="1.103448275862069"/>
    <n v="1.4712643678160919"/>
    <x v="1067"/>
    <x v="1787"/>
    <n v="0.27586206896551724"/>
    <n v="3.3563218390804597"/>
  </r>
  <r>
    <x v="13"/>
    <x v="161"/>
    <x v="2"/>
    <n v="14"/>
    <n v="20"/>
    <n v="5"/>
    <n v="150"/>
    <n v="0"/>
    <n v="103"/>
    <n v="21.75"/>
    <x v="1962"/>
    <x v="520"/>
    <n v="0.64367816091954022"/>
    <n v="0.91954022988505746"/>
    <x v="1068"/>
    <x v="1788"/>
    <n v="0"/>
    <n v="4.735632183908046"/>
  </r>
  <r>
    <x v="13"/>
    <x v="161"/>
    <x v="3"/>
    <n v="23"/>
    <n v="35"/>
    <n v="7"/>
    <n v="122"/>
    <n v="0"/>
    <n v="98"/>
    <n v="21.75"/>
    <x v="1963"/>
    <x v="705"/>
    <n v="1.0574712643678161"/>
    <n v="1.6091954022988506"/>
    <x v="1069"/>
    <x v="1789"/>
    <n v="0"/>
    <n v="4.5057471264367814"/>
  </r>
  <r>
    <x v="13"/>
    <x v="161"/>
    <x v="4"/>
    <n v="16"/>
    <n v="17"/>
    <n v="12"/>
    <n v="119"/>
    <n v="0"/>
    <n v="112"/>
    <n v="21.75"/>
    <x v="1964"/>
    <x v="208"/>
    <n v="0.73563218390804597"/>
    <n v="0.7816091954022989"/>
    <x v="1070"/>
    <x v="1787"/>
    <n v="0"/>
    <n v="5.1494252873563218"/>
  </r>
  <r>
    <x v="13"/>
    <x v="161"/>
    <x v="5"/>
    <n v="18"/>
    <n v="28"/>
    <n v="9"/>
    <n v="78"/>
    <n v="0"/>
    <n v="122"/>
    <n v="21.75"/>
    <x v="1965"/>
    <x v="746"/>
    <n v="0.82758620689655171"/>
    <n v="1.2873563218390804"/>
    <x v="1071"/>
    <x v="1790"/>
    <n v="0"/>
    <n v="5.6091954022988508"/>
  </r>
  <r>
    <x v="13"/>
    <x v="161"/>
    <x v="6"/>
    <n v="35"/>
    <n v="38"/>
    <n v="19"/>
    <n v="91"/>
    <n v="0"/>
    <n v="127"/>
    <n v="21.75"/>
    <x v="1966"/>
    <x v="495"/>
    <n v="1.6091954022988506"/>
    <n v="1.7471264367816093"/>
    <x v="1072"/>
    <x v="1791"/>
    <n v="0"/>
    <n v="5.8390804597701154"/>
  </r>
  <r>
    <x v="13"/>
    <x v="161"/>
    <x v="7"/>
    <n v="25"/>
    <n v="31"/>
    <n v="7"/>
    <n v="75"/>
    <n v="0"/>
    <n v="169"/>
    <n v="21.75"/>
    <x v="1967"/>
    <x v="790"/>
    <n v="1.1494252873563218"/>
    <n v="1.4252873563218391"/>
    <x v="1069"/>
    <x v="1531"/>
    <n v="0"/>
    <n v="7.7701149425287355"/>
  </r>
  <r>
    <x v="13"/>
    <x v="161"/>
    <x v="8"/>
    <n v="32"/>
    <n v="41"/>
    <n v="8"/>
    <n v="68"/>
    <n v="0"/>
    <n v="170"/>
    <n v="21.75"/>
    <x v="1968"/>
    <x v="791"/>
    <n v="1.4712643678160919"/>
    <n v="1.8850574712643677"/>
    <x v="1073"/>
    <x v="1792"/>
    <n v="0"/>
    <n v="7.8160919540229887"/>
  </r>
  <r>
    <x v="13"/>
    <x v="161"/>
    <x v="9"/>
    <n v="39"/>
    <n v="56"/>
    <n v="9"/>
    <n v="121"/>
    <n v="3"/>
    <n v="199"/>
    <n v="21.75"/>
    <x v="1969"/>
    <x v="792"/>
    <n v="1.7931034482758621"/>
    <n v="2.5747126436781609"/>
    <x v="1071"/>
    <x v="1793"/>
    <n v="0.13793103448275862"/>
    <n v="9.1494252873563227"/>
  </r>
  <r>
    <x v="13"/>
    <x v="161"/>
    <x v="10"/>
    <n v="45"/>
    <n v="73"/>
    <n v="4"/>
    <n v="180"/>
    <n v="0"/>
    <n v="218"/>
    <n v="25.66"/>
    <x v="1970"/>
    <x v="793"/>
    <n v="1.7537022603273578"/>
    <n v="2.8448947778643805"/>
    <x v="1074"/>
    <x v="1794"/>
    <n v="0"/>
    <n v="8.4957131722525325"/>
  </r>
  <r>
    <x v="13"/>
    <x v="161"/>
    <x v="11"/>
    <n v="38"/>
    <n v="59"/>
    <n v="10"/>
    <n v="229"/>
    <n v="9"/>
    <n v="214"/>
    <n v="25.66"/>
    <x v="1971"/>
    <x v="236"/>
    <n v="1.4809041309431021"/>
    <n v="2.2992985190958692"/>
    <x v="562"/>
    <x v="1795"/>
    <n v="0.35074045206547155"/>
    <n v="8.339828526890102"/>
  </r>
  <r>
    <x v="13"/>
    <x v="161"/>
    <x v="12"/>
    <n v="70"/>
    <n v="69"/>
    <n v="11"/>
    <n v="248"/>
    <n v="0"/>
    <n v="183"/>
    <n v="25.66"/>
    <x v="1972"/>
    <x v="189"/>
    <n v="2.7279812938425563"/>
    <n v="2.6890101325019486"/>
    <x v="1075"/>
    <x v="1796"/>
    <n v="0"/>
    <n v="7.1317225253312548"/>
  </r>
  <r>
    <x v="13"/>
    <x v="162"/>
    <x v="0"/>
    <n v="20"/>
    <n v="0"/>
    <n v="4"/>
    <n v="75"/>
    <n v="1"/>
    <n v="68"/>
    <n v="17.22"/>
    <x v="1973"/>
    <x v="585"/>
    <n v="1.1614401858304297"/>
    <n v="0"/>
    <x v="1076"/>
    <x v="1797"/>
    <n v="5.8072009291521488E-2"/>
    <n v="3.9488966318234615"/>
  </r>
  <r>
    <x v="13"/>
    <x v="162"/>
    <x v="1"/>
    <n v="11"/>
    <n v="0"/>
    <n v="7"/>
    <n v="64"/>
    <n v="0"/>
    <n v="62"/>
    <n v="17.22"/>
    <x v="1974"/>
    <x v="320"/>
    <n v="0.63879210220673643"/>
    <n v="0"/>
    <x v="1077"/>
    <x v="1798"/>
    <n v="0"/>
    <n v="3.6004645760743323"/>
  </r>
  <r>
    <x v="13"/>
    <x v="162"/>
    <x v="2"/>
    <n v="16"/>
    <n v="9"/>
    <n v="3"/>
    <n v="78"/>
    <n v="0"/>
    <n v="43"/>
    <n v="17.22"/>
    <x v="1975"/>
    <x v="421"/>
    <n v="0.92915214866434381"/>
    <n v="0.52264808362369342"/>
    <x v="1078"/>
    <x v="1799"/>
    <n v="0"/>
    <n v="2.4970963995354243"/>
  </r>
  <r>
    <x v="13"/>
    <x v="162"/>
    <x v="3"/>
    <n v="16"/>
    <n v="8"/>
    <n v="9"/>
    <n v="49"/>
    <n v="0"/>
    <n v="72"/>
    <n v="17.22"/>
    <x v="1976"/>
    <x v="351"/>
    <n v="0.92915214866434381"/>
    <n v="0.46457607433217191"/>
    <x v="1079"/>
    <x v="1800"/>
    <n v="0"/>
    <n v="4.1811846689895473"/>
  </r>
  <r>
    <x v="13"/>
    <x v="162"/>
    <x v="4"/>
    <n v="10"/>
    <n v="9"/>
    <n v="8"/>
    <n v="49"/>
    <n v="0"/>
    <n v="42"/>
    <n v="17.22"/>
    <x v="1977"/>
    <x v="517"/>
    <n v="0.58072009291521487"/>
    <n v="0.52264808362369342"/>
    <x v="1080"/>
    <x v="1800"/>
    <n v="0"/>
    <n v="2.4390243902439024"/>
  </r>
  <r>
    <x v="13"/>
    <x v="162"/>
    <x v="5"/>
    <n v="13"/>
    <n v="7"/>
    <n v="7"/>
    <n v="62"/>
    <n v="0"/>
    <n v="62"/>
    <n v="17.22"/>
    <x v="1978"/>
    <x v="423"/>
    <n v="0.75493612078977934"/>
    <n v="0.40650406504065045"/>
    <x v="1077"/>
    <x v="1801"/>
    <n v="0"/>
    <n v="3.6004645760743323"/>
  </r>
  <r>
    <x v="13"/>
    <x v="162"/>
    <x v="6"/>
    <n v="13"/>
    <n v="9"/>
    <n v="11"/>
    <n v="77"/>
    <n v="0"/>
    <n v="83"/>
    <n v="17.22"/>
    <x v="1979"/>
    <x v="227"/>
    <n v="0.75493612078977934"/>
    <n v="0.52264808362369342"/>
    <x v="1081"/>
    <x v="1802"/>
    <n v="0"/>
    <n v="4.8199767711962833"/>
  </r>
  <r>
    <x v="13"/>
    <x v="162"/>
    <x v="7"/>
    <n v="17"/>
    <n v="24"/>
    <n v="8"/>
    <n v="76"/>
    <n v="0"/>
    <n v="79"/>
    <n v="17.22"/>
    <x v="1980"/>
    <x v="778"/>
    <n v="0.98722415795586538"/>
    <n v="1.3937282229965158"/>
    <x v="1080"/>
    <x v="1803"/>
    <n v="0"/>
    <n v="4.5876887340301975"/>
  </r>
  <r>
    <x v="13"/>
    <x v="162"/>
    <x v="8"/>
    <n v="22"/>
    <n v="15"/>
    <n v="15"/>
    <n v="75"/>
    <n v="0"/>
    <n v="103"/>
    <n v="17.22"/>
    <x v="1981"/>
    <x v="783"/>
    <n v="1.2775842044134729"/>
    <n v="0.87108013937282236"/>
    <x v="1082"/>
    <x v="1797"/>
    <n v="0"/>
    <n v="5.9814169570267133"/>
  </r>
  <r>
    <x v="13"/>
    <x v="162"/>
    <x v="9"/>
    <n v="23"/>
    <n v="25"/>
    <n v="14"/>
    <n v="134"/>
    <n v="0"/>
    <n v="180"/>
    <n v="17.22"/>
    <x v="1982"/>
    <x v="774"/>
    <n v="1.3356562137049943"/>
    <n v="1.4518002322880372"/>
    <x v="1083"/>
    <x v="1804"/>
    <n v="0"/>
    <n v="10.452961672473869"/>
  </r>
  <r>
    <x v="13"/>
    <x v="162"/>
    <x v="10"/>
    <n v="27"/>
    <n v="25"/>
    <n v="32"/>
    <n v="106"/>
    <n v="0"/>
    <n v="264"/>
    <n v="17.760000000000002"/>
    <x v="1983"/>
    <x v="0"/>
    <n v="1.5202702702702702"/>
    <n v="1.4076576576576576"/>
    <x v="1084"/>
    <x v="1805"/>
    <n v="0"/>
    <n v="14.864864864864863"/>
  </r>
  <r>
    <x v="13"/>
    <x v="162"/>
    <x v="11"/>
    <n v="21"/>
    <n v="19"/>
    <n v="5"/>
    <n v="120"/>
    <n v="1"/>
    <n v="155"/>
    <n v="17.760000000000002"/>
    <x v="1984"/>
    <x v="610"/>
    <n v="1.1824324324324322"/>
    <n v="1.0698198198198197"/>
    <x v="1085"/>
    <x v="1806"/>
    <n v="5.63063063063063E-2"/>
    <n v="8.7274774774774766"/>
  </r>
  <r>
    <x v="13"/>
    <x v="162"/>
    <x v="12"/>
    <n v="61"/>
    <n v="47"/>
    <n v="12"/>
    <n v="182"/>
    <n v="0"/>
    <n v="157"/>
    <n v="17.760000000000002"/>
    <x v="1985"/>
    <x v="514"/>
    <n v="3.4346846846846844"/>
    <n v="2.6463963963963963"/>
    <x v="604"/>
    <x v="1807"/>
    <n v="0"/>
    <n v="8.8400900900900901"/>
  </r>
  <r>
    <x v="13"/>
    <x v="163"/>
    <x v="0"/>
    <n v="1"/>
    <n v="7"/>
    <n v="4"/>
    <n v="12"/>
    <n v="0"/>
    <n v="20"/>
    <n v="1.64"/>
    <x v="1986"/>
    <x v="291"/>
    <n v="0.6097560975609756"/>
    <n v="4.2682926829268295"/>
    <x v="1086"/>
    <x v="1808"/>
    <n v="0"/>
    <n v="12.195121951219512"/>
  </r>
  <r>
    <x v="13"/>
    <x v="163"/>
    <x v="1"/>
    <n v="6"/>
    <n v="0"/>
    <n v="3"/>
    <n v="6"/>
    <n v="0"/>
    <n v="21"/>
    <n v="1.64"/>
    <x v="1987"/>
    <x v="267"/>
    <n v="3.6585365853658538"/>
    <n v="0"/>
    <x v="1087"/>
    <x v="1809"/>
    <n v="0"/>
    <n v="12.804878048780489"/>
  </r>
  <r>
    <x v="13"/>
    <x v="163"/>
    <x v="2"/>
    <n v="5"/>
    <n v="2"/>
    <n v="7"/>
    <n v="21"/>
    <n v="2"/>
    <n v="17"/>
    <n v="1.64"/>
    <x v="1988"/>
    <x v="442"/>
    <n v="3.0487804878048781"/>
    <n v="1.2195121951219512"/>
    <x v="1088"/>
    <x v="1810"/>
    <n v="1.2195121951219512"/>
    <n v="10.365853658536587"/>
  </r>
  <r>
    <x v="13"/>
    <x v="163"/>
    <x v="3"/>
    <n v="2"/>
    <n v="7"/>
    <n v="7"/>
    <n v="9"/>
    <n v="0"/>
    <n v="13"/>
    <n v="1.64"/>
    <x v="1989"/>
    <x v="782"/>
    <n v="1.2195121951219512"/>
    <n v="4.2682926829268295"/>
    <x v="1088"/>
    <x v="1811"/>
    <n v="0"/>
    <n v="7.9268292682926838"/>
  </r>
  <r>
    <x v="13"/>
    <x v="163"/>
    <x v="4"/>
    <n v="5"/>
    <n v="5"/>
    <n v="7"/>
    <n v="18"/>
    <n v="0"/>
    <n v="20"/>
    <n v="1.64"/>
    <x v="1990"/>
    <x v="631"/>
    <n v="3.0487804878048781"/>
    <n v="3.0487804878048781"/>
    <x v="1088"/>
    <x v="1812"/>
    <n v="0"/>
    <n v="12.195121951219512"/>
  </r>
  <r>
    <x v="13"/>
    <x v="163"/>
    <x v="5"/>
    <n v="3"/>
    <n v="6"/>
    <n v="4"/>
    <n v="18"/>
    <n v="0"/>
    <n v="10"/>
    <n v="1.64"/>
    <x v="1441"/>
    <x v="440"/>
    <n v="1.8292682926829269"/>
    <n v="3.6585365853658538"/>
    <x v="1086"/>
    <x v="1812"/>
    <n v="0"/>
    <n v="6.0975609756097562"/>
  </r>
  <r>
    <x v="13"/>
    <x v="163"/>
    <x v="6"/>
    <n v="7"/>
    <n v="6"/>
    <n v="7"/>
    <n v="29"/>
    <n v="0"/>
    <n v="21"/>
    <n v="1.64"/>
    <x v="1991"/>
    <x v="581"/>
    <n v="4.2682926829268295"/>
    <n v="3.6585365853658538"/>
    <x v="1088"/>
    <x v="1813"/>
    <n v="0"/>
    <n v="12.804878048780489"/>
  </r>
  <r>
    <x v="13"/>
    <x v="163"/>
    <x v="7"/>
    <n v="5"/>
    <n v="5"/>
    <n v="3"/>
    <n v="14"/>
    <n v="0"/>
    <n v="33"/>
    <n v="1.64"/>
    <x v="1992"/>
    <x v="771"/>
    <n v="3.0487804878048781"/>
    <n v="3.0487804878048781"/>
    <x v="1087"/>
    <x v="1814"/>
    <n v="0"/>
    <n v="20.121951219512198"/>
  </r>
  <r>
    <x v="13"/>
    <x v="163"/>
    <x v="8"/>
    <n v="9"/>
    <n v="0"/>
    <n v="4"/>
    <n v="10"/>
    <n v="0"/>
    <n v="18"/>
    <n v="1.64"/>
    <x v="1441"/>
    <x v="440"/>
    <n v="5.4878048780487809"/>
    <n v="0"/>
    <x v="1086"/>
    <x v="1540"/>
    <n v="0"/>
    <n v="10.975609756097562"/>
  </r>
  <r>
    <x v="13"/>
    <x v="163"/>
    <x v="9"/>
    <n v="7"/>
    <n v="14"/>
    <n v="8"/>
    <n v="20"/>
    <n v="0"/>
    <n v="26"/>
    <n v="1.64"/>
    <x v="1993"/>
    <x v="539"/>
    <n v="4.2682926829268295"/>
    <n v="8.536585365853659"/>
    <x v="1089"/>
    <x v="1815"/>
    <n v="0"/>
    <n v="15.853658536585368"/>
  </r>
  <r>
    <x v="13"/>
    <x v="163"/>
    <x v="10"/>
    <n v="4"/>
    <n v="11"/>
    <n v="1"/>
    <n v="14"/>
    <n v="0"/>
    <n v="28"/>
    <n v="1.64"/>
    <x v="1994"/>
    <x v="515"/>
    <n v="2.4390243902439024"/>
    <n v="6.7073170731707323"/>
    <x v="1090"/>
    <x v="1814"/>
    <n v="0"/>
    <n v="17.073170731707318"/>
  </r>
  <r>
    <x v="13"/>
    <x v="163"/>
    <x v="11"/>
    <n v="10"/>
    <n v="0"/>
    <n v="2"/>
    <n v="10"/>
    <n v="0"/>
    <n v="19"/>
    <n v="1.64"/>
    <x v="1441"/>
    <x v="440"/>
    <n v="6.0975609756097562"/>
    <n v="0"/>
    <x v="1091"/>
    <x v="1540"/>
    <n v="0"/>
    <n v="11.585365853658537"/>
  </r>
  <r>
    <x v="13"/>
    <x v="163"/>
    <x v="12"/>
    <n v="23"/>
    <n v="7"/>
    <n v="6"/>
    <n v="13"/>
    <n v="0"/>
    <n v="15"/>
    <n v="1.64"/>
    <x v="1995"/>
    <x v="770"/>
    <n v="14.02439024390244"/>
    <n v="4.2682926829268295"/>
    <x v="1092"/>
    <x v="1816"/>
    <n v="0"/>
    <n v="9.1463414634146343"/>
  </r>
  <r>
    <x v="13"/>
    <x v="164"/>
    <x v="0"/>
    <n v="4"/>
    <n v="4"/>
    <n v="4"/>
    <n v="22"/>
    <n v="0"/>
    <n v="14"/>
    <n v="5.49"/>
    <x v="1996"/>
    <x v="271"/>
    <n v="0.72859744990892528"/>
    <n v="0.72859744990892528"/>
    <x v="1093"/>
    <x v="1817"/>
    <n v="0"/>
    <n v="2.5500910746812386"/>
  </r>
  <r>
    <x v="13"/>
    <x v="164"/>
    <x v="1"/>
    <n v="4"/>
    <n v="1"/>
    <n v="2"/>
    <n v="27"/>
    <n v="0"/>
    <n v="18"/>
    <n v="5.49"/>
    <x v="1997"/>
    <x v="444"/>
    <n v="0.72859744990892528"/>
    <n v="0.18214936247723132"/>
    <x v="1094"/>
    <x v="315"/>
    <n v="0"/>
    <n v="3.278688524590164"/>
  </r>
  <r>
    <x v="13"/>
    <x v="164"/>
    <x v="2"/>
    <n v="11"/>
    <n v="2"/>
    <n v="1"/>
    <n v="27"/>
    <n v="0"/>
    <n v="18"/>
    <n v="5.49"/>
    <x v="1998"/>
    <x v="575"/>
    <n v="2.0036429872495445"/>
    <n v="0.36429872495446264"/>
    <x v="1095"/>
    <x v="315"/>
    <n v="0"/>
    <n v="3.278688524590164"/>
  </r>
  <r>
    <x v="13"/>
    <x v="164"/>
    <x v="3"/>
    <n v="8"/>
    <n v="1"/>
    <n v="2"/>
    <n v="18"/>
    <n v="2"/>
    <n v="11"/>
    <n v="5.49"/>
    <x v="1999"/>
    <x v="530"/>
    <n v="1.4571948998178506"/>
    <n v="0.18214936247723132"/>
    <x v="1094"/>
    <x v="319"/>
    <n v="0.36429872495446264"/>
    <n v="2.0036429872495445"/>
  </r>
  <r>
    <x v="13"/>
    <x v="164"/>
    <x v="4"/>
    <n v="10"/>
    <n v="9"/>
    <n v="2"/>
    <n v="18"/>
    <n v="3"/>
    <n v="35"/>
    <n v="5.49"/>
    <x v="2000"/>
    <x v="719"/>
    <n v="1.8214936247723132"/>
    <n v="1.639344262295082"/>
    <x v="1094"/>
    <x v="319"/>
    <n v="0.54644808743169393"/>
    <n v="6.3752276867030959"/>
  </r>
  <r>
    <x v="13"/>
    <x v="164"/>
    <x v="5"/>
    <n v="6"/>
    <n v="1"/>
    <n v="0"/>
    <n v="21"/>
    <n v="2"/>
    <n v="26"/>
    <n v="5.49"/>
    <x v="2001"/>
    <x v="629"/>
    <n v="1.0928961748633879"/>
    <n v="0.18214936247723132"/>
    <x v="196"/>
    <x v="889"/>
    <n v="0.36429872495446264"/>
    <n v="4.7358834244080148"/>
  </r>
  <r>
    <x v="13"/>
    <x v="164"/>
    <x v="6"/>
    <n v="4"/>
    <n v="9"/>
    <n v="4"/>
    <n v="20"/>
    <n v="1"/>
    <n v="43"/>
    <n v="5.49"/>
    <x v="2002"/>
    <x v="448"/>
    <n v="0.72859744990892528"/>
    <n v="1.639344262295082"/>
    <x v="1093"/>
    <x v="1818"/>
    <n v="0.18214936247723132"/>
    <n v="7.8324225865209467"/>
  </r>
  <r>
    <x v="13"/>
    <x v="164"/>
    <x v="7"/>
    <n v="20"/>
    <n v="5"/>
    <n v="2"/>
    <n v="27"/>
    <n v="1"/>
    <n v="41"/>
    <n v="5.49"/>
    <x v="2003"/>
    <x v="580"/>
    <n v="3.6429872495446265"/>
    <n v="0.91074681238615662"/>
    <x v="1094"/>
    <x v="315"/>
    <n v="0.18214936247723132"/>
    <n v="7.4681238615664842"/>
  </r>
  <r>
    <x v="13"/>
    <x v="164"/>
    <x v="8"/>
    <n v="14"/>
    <n v="8"/>
    <n v="5"/>
    <n v="24"/>
    <n v="2"/>
    <n v="46"/>
    <n v="5.49"/>
    <x v="2004"/>
    <x v="721"/>
    <n v="2.5500910746812386"/>
    <n v="1.4571948998178506"/>
    <x v="1096"/>
    <x v="1819"/>
    <n v="0.36429872495446264"/>
    <n v="8.3788706739526404"/>
  </r>
  <r>
    <x v="13"/>
    <x v="164"/>
    <x v="9"/>
    <n v="20"/>
    <n v="7"/>
    <n v="1"/>
    <n v="57"/>
    <n v="0"/>
    <n v="61"/>
    <n v="5.49"/>
    <x v="2005"/>
    <x v="533"/>
    <n v="3.6429872495446265"/>
    <n v="1.2750455373406193"/>
    <x v="1095"/>
    <x v="1820"/>
    <n v="0"/>
    <n v="11.111111111111111"/>
  </r>
  <r>
    <x v="13"/>
    <x v="164"/>
    <x v="10"/>
    <n v="16"/>
    <n v="5"/>
    <n v="5"/>
    <n v="25"/>
    <n v="1"/>
    <n v="57"/>
    <n v="5.55"/>
    <x v="2006"/>
    <x v="679"/>
    <n v="2.8828828828828832"/>
    <n v="0.90090090090090091"/>
    <x v="464"/>
    <x v="1821"/>
    <n v="0.1801801801801802"/>
    <n v="10.27027027027027"/>
  </r>
  <r>
    <x v="13"/>
    <x v="164"/>
    <x v="11"/>
    <n v="12"/>
    <n v="3"/>
    <n v="2"/>
    <n v="25"/>
    <n v="0"/>
    <n v="43"/>
    <n v="5.55"/>
    <x v="2007"/>
    <x v="299"/>
    <n v="2.1621621621621623"/>
    <n v="0.54054054054054057"/>
    <x v="407"/>
    <x v="1821"/>
    <n v="0"/>
    <n v="7.7477477477477477"/>
  </r>
  <r>
    <x v="13"/>
    <x v="164"/>
    <x v="12"/>
    <n v="26"/>
    <n v="17"/>
    <n v="2"/>
    <n v="40"/>
    <n v="2"/>
    <n v="41"/>
    <n v="5.55"/>
    <x v="653"/>
    <x v="567"/>
    <n v="4.6846846846846848"/>
    <n v="3.0630630630630633"/>
    <x v="407"/>
    <x v="1822"/>
    <n v="0.3603603603603604"/>
    <n v="7.3873873873873874"/>
  </r>
  <r>
    <x v="13"/>
    <x v="165"/>
    <x v="0"/>
    <n v="17"/>
    <n v="18"/>
    <n v="18"/>
    <n v="42"/>
    <n v="0"/>
    <n v="39"/>
    <n v="13.87"/>
    <x v="2008"/>
    <x v="414"/>
    <n v="1.2256669069935113"/>
    <n v="1.2977649603460708"/>
    <x v="1097"/>
    <x v="1823"/>
    <n v="0"/>
    <n v="2.8118240807498198"/>
  </r>
  <r>
    <x v="13"/>
    <x v="165"/>
    <x v="1"/>
    <n v="18"/>
    <n v="12"/>
    <n v="16"/>
    <n v="34"/>
    <n v="0"/>
    <n v="46"/>
    <n v="13.87"/>
    <x v="2009"/>
    <x v="552"/>
    <n v="1.2977649603460708"/>
    <n v="0.86517664023071383"/>
    <x v="1098"/>
    <x v="1824"/>
    <n v="0"/>
    <n v="3.3165104542177364"/>
  </r>
  <r>
    <x v="13"/>
    <x v="165"/>
    <x v="2"/>
    <n v="14"/>
    <n v="26"/>
    <n v="10"/>
    <n v="32"/>
    <n v="1"/>
    <n v="52"/>
    <n v="13.87"/>
    <x v="2010"/>
    <x v="374"/>
    <n v="1.0093727469358329"/>
    <n v="1.8745493871665466"/>
    <x v="1099"/>
    <x v="1825"/>
    <n v="7.2098053352559491E-2"/>
    <n v="3.7490987743330932"/>
  </r>
  <r>
    <x v="13"/>
    <x v="165"/>
    <x v="3"/>
    <n v="16"/>
    <n v="16"/>
    <n v="28"/>
    <n v="32"/>
    <n v="0"/>
    <n v="43"/>
    <n v="13.87"/>
    <x v="2010"/>
    <x v="374"/>
    <n v="1.1535688536409519"/>
    <n v="1.1535688536409519"/>
    <x v="1100"/>
    <x v="1825"/>
    <n v="0"/>
    <n v="3.1002162941600577"/>
  </r>
  <r>
    <x v="13"/>
    <x v="165"/>
    <x v="4"/>
    <n v="20"/>
    <n v="24"/>
    <n v="19"/>
    <n v="41"/>
    <n v="0"/>
    <n v="41"/>
    <n v="13.87"/>
    <x v="2011"/>
    <x v="451"/>
    <n v="1.4419610670511898"/>
    <n v="1.7303532804614277"/>
    <x v="1101"/>
    <x v="1826"/>
    <n v="0"/>
    <n v="2.9560201874549388"/>
  </r>
  <r>
    <x v="13"/>
    <x v="165"/>
    <x v="5"/>
    <n v="13"/>
    <n v="19"/>
    <n v="16"/>
    <n v="50"/>
    <n v="0"/>
    <n v="47"/>
    <n v="13.87"/>
    <x v="2011"/>
    <x v="451"/>
    <n v="0.93727469358327331"/>
    <n v="1.3698630136986303"/>
    <x v="1098"/>
    <x v="1827"/>
    <n v="0"/>
    <n v="3.3886085075702956"/>
  </r>
  <r>
    <x v="13"/>
    <x v="165"/>
    <x v="6"/>
    <n v="19"/>
    <n v="24"/>
    <n v="17"/>
    <n v="44"/>
    <n v="0"/>
    <n v="50"/>
    <n v="13.87"/>
    <x v="2012"/>
    <x v="351"/>
    <n v="1.3698630136986303"/>
    <n v="1.7303532804614277"/>
    <x v="1102"/>
    <x v="1828"/>
    <n v="0"/>
    <n v="3.6049026676279743"/>
  </r>
  <r>
    <x v="13"/>
    <x v="165"/>
    <x v="7"/>
    <n v="21"/>
    <n v="24"/>
    <n v="23"/>
    <n v="59"/>
    <n v="0"/>
    <n v="43"/>
    <n v="13.87"/>
    <x v="2013"/>
    <x v="589"/>
    <n v="1.5140591204037492"/>
    <n v="1.7303532804614277"/>
    <x v="1103"/>
    <x v="1829"/>
    <n v="0"/>
    <n v="3.1002162941600577"/>
  </r>
  <r>
    <x v="13"/>
    <x v="165"/>
    <x v="8"/>
    <n v="21"/>
    <n v="26"/>
    <n v="22"/>
    <n v="60"/>
    <n v="3"/>
    <n v="56"/>
    <n v="13.87"/>
    <x v="2014"/>
    <x v="528"/>
    <n v="1.5140591204037492"/>
    <n v="1.8745493871665466"/>
    <x v="1104"/>
    <x v="1830"/>
    <n v="0.21629416005767846"/>
    <n v="4.0374909877433316"/>
  </r>
  <r>
    <x v="13"/>
    <x v="165"/>
    <x v="9"/>
    <n v="21"/>
    <n v="23"/>
    <n v="9"/>
    <n v="63"/>
    <n v="0"/>
    <n v="53"/>
    <n v="13.87"/>
    <x v="2015"/>
    <x v="526"/>
    <n v="1.5140591204037492"/>
    <n v="1.6582552271088682"/>
    <x v="1105"/>
    <x v="1831"/>
    <n v="0"/>
    <n v="3.8211968276856525"/>
  </r>
  <r>
    <x v="13"/>
    <x v="165"/>
    <x v="10"/>
    <n v="33"/>
    <n v="29"/>
    <n v="10"/>
    <n v="76"/>
    <n v="0"/>
    <n v="115"/>
    <n v="15.36"/>
    <x v="2016"/>
    <x v="708"/>
    <n v="2.1484375"/>
    <n v="1.8880208333333335"/>
    <x v="1106"/>
    <x v="1832"/>
    <n v="0"/>
    <n v="7.486979166666667"/>
  </r>
  <r>
    <x v="13"/>
    <x v="165"/>
    <x v="11"/>
    <n v="30"/>
    <n v="34"/>
    <n v="13"/>
    <n v="93"/>
    <n v="3"/>
    <n v="70"/>
    <n v="15.36"/>
    <x v="2017"/>
    <x v="376"/>
    <n v="1.953125"/>
    <n v="2.213541666666667"/>
    <x v="1107"/>
    <x v="1833"/>
    <n v="0.1953125"/>
    <n v="4.557291666666667"/>
  </r>
  <r>
    <x v="13"/>
    <x v="165"/>
    <x v="12"/>
    <n v="53"/>
    <n v="25"/>
    <n v="20"/>
    <n v="82"/>
    <n v="0"/>
    <n v="76"/>
    <n v="15.36"/>
    <x v="1559"/>
    <x v="387"/>
    <n v="3.4505208333333335"/>
    <n v="1.6276041666666667"/>
    <x v="1108"/>
    <x v="1834"/>
    <n v="0"/>
    <n v="4.947916666666667"/>
  </r>
  <r>
    <x v="13"/>
    <x v="166"/>
    <x v="0"/>
    <n v="15"/>
    <n v="1"/>
    <n v="7"/>
    <n v="50"/>
    <n v="0"/>
    <n v="72"/>
    <n v="17.64"/>
    <x v="2018"/>
    <x v="451"/>
    <n v="0.85034013605442171"/>
    <n v="5.6689342403628114E-2"/>
    <x v="352"/>
    <x v="1835"/>
    <n v="0"/>
    <n v="4.0816326530612246"/>
  </r>
  <r>
    <x v="13"/>
    <x v="166"/>
    <x v="1"/>
    <n v="30"/>
    <n v="0"/>
    <n v="14"/>
    <n v="45"/>
    <n v="0"/>
    <n v="102"/>
    <n v="17.64"/>
    <x v="2019"/>
    <x v="344"/>
    <n v="1.7006802721088434"/>
    <n v="0"/>
    <x v="350"/>
    <x v="1836"/>
    <n v="0"/>
    <n v="5.7823129251700678"/>
  </r>
  <r>
    <x v="13"/>
    <x v="166"/>
    <x v="2"/>
    <n v="13"/>
    <n v="6"/>
    <n v="5"/>
    <n v="65"/>
    <n v="0"/>
    <n v="77"/>
    <n v="17.64"/>
    <x v="2020"/>
    <x v="745"/>
    <n v="0.7369614512471655"/>
    <n v="0.3401360544217687"/>
    <x v="1109"/>
    <x v="1837"/>
    <n v="0"/>
    <n v="4.3650793650793647"/>
  </r>
  <r>
    <x v="13"/>
    <x v="166"/>
    <x v="3"/>
    <n v="15"/>
    <n v="0"/>
    <n v="19"/>
    <n v="46"/>
    <n v="2"/>
    <n v="43"/>
    <n v="17.64"/>
    <x v="2021"/>
    <x v="321"/>
    <n v="0.85034013605442171"/>
    <n v="0"/>
    <x v="1110"/>
    <x v="1838"/>
    <n v="0.11337868480725623"/>
    <n v="2.437641723356009"/>
  </r>
  <r>
    <x v="13"/>
    <x v="166"/>
    <x v="4"/>
    <n v="17"/>
    <n v="11"/>
    <n v="13"/>
    <n v="56"/>
    <n v="0"/>
    <n v="60"/>
    <n v="17.64"/>
    <x v="2022"/>
    <x v="430"/>
    <n v="0.96371882086167793"/>
    <n v="0.62358276643990929"/>
    <x v="1111"/>
    <x v="1839"/>
    <n v="0"/>
    <n v="3.4013605442176869"/>
  </r>
  <r>
    <x v="13"/>
    <x v="166"/>
    <x v="5"/>
    <n v="19"/>
    <n v="13"/>
    <n v="8"/>
    <n v="79"/>
    <n v="0"/>
    <n v="89"/>
    <n v="17.64"/>
    <x v="2023"/>
    <x v="633"/>
    <n v="1.0770975056689343"/>
    <n v="0.7369614512471655"/>
    <x v="967"/>
    <x v="1840"/>
    <n v="0"/>
    <n v="5.045351473922902"/>
  </r>
  <r>
    <x v="13"/>
    <x v="166"/>
    <x v="6"/>
    <n v="17"/>
    <n v="14"/>
    <n v="15"/>
    <n v="66"/>
    <n v="0"/>
    <n v="95"/>
    <n v="17.64"/>
    <x v="2024"/>
    <x v="493"/>
    <n v="0.96371882086167793"/>
    <n v="0.79365079365079361"/>
    <x v="1112"/>
    <x v="1841"/>
    <n v="0"/>
    <n v="5.3854875283446706"/>
  </r>
  <r>
    <x v="13"/>
    <x v="166"/>
    <x v="7"/>
    <n v="18"/>
    <n v="13"/>
    <n v="11"/>
    <n v="59"/>
    <n v="0"/>
    <n v="72"/>
    <n v="17.64"/>
    <x v="2025"/>
    <x v="577"/>
    <n v="1.0204081632653061"/>
    <n v="0.7369614512471655"/>
    <x v="1113"/>
    <x v="1842"/>
    <n v="0"/>
    <n v="4.0816326530612246"/>
  </r>
  <r>
    <x v="13"/>
    <x v="166"/>
    <x v="8"/>
    <n v="16"/>
    <n v="19"/>
    <n v="8"/>
    <n v="85"/>
    <n v="0"/>
    <n v="125"/>
    <n v="17.64"/>
    <x v="2026"/>
    <x v="686"/>
    <n v="0.90702947845804982"/>
    <n v="1.0770975056689343"/>
    <x v="967"/>
    <x v="1843"/>
    <n v="0"/>
    <n v="7.0861678004535147"/>
  </r>
  <r>
    <x v="13"/>
    <x v="166"/>
    <x v="9"/>
    <n v="30"/>
    <n v="35"/>
    <n v="10"/>
    <n v="117"/>
    <n v="0"/>
    <n v="185"/>
    <n v="17.64"/>
    <x v="2027"/>
    <x v="723"/>
    <n v="1.7006802721088434"/>
    <n v="1.984126984126984"/>
    <x v="1114"/>
    <x v="1844"/>
    <n v="0"/>
    <n v="10.487528344671201"/>
  </r>
  <r>
    <x v="13"/>
    <x v="166"/>
    <x v="10"/>
    <n v="31"/>
    <n v="31"/>
    <n v="12"/>
    <n v="98"/>
    <n v="0"/>
    <n v="230"/>
    <n v="18.059999999999999"/>
    <x v="2028"/>
    <x v="693"/>
    <n v="1.7165005537098561"/>
    <n v="1.7165005537098561"/>
    <x v="1115"/>
    <x v="1845"/>
    <n v="0"/>
    <n v="12.735326688815062"/>
  </r>
  <r>
    <x v="13"/>
    <x v="166"/>
    <x v="11"/>
    <n v="35"/>
    <n v="39"/>
    <n v="9"/>
    <n v="149"/>
    <n v="1"/>
    <n v="204"/>
    <n v="18.059999999999999"/>
    <x v="2029"/>
    <x v="26"/>
    <n v="1.9379844961240311"/>
    <n v="2.1594684385382061"/>
    <x v="1116"/>
    <x v="1846"/>
    <n v="5.5370985603543747E-2"/>
    <n v="11.295681063122924"/>
  </r>
  <r>
    <x v="13"/>
    <x v="166"/>
    <x v="12"/>
    <n v="31"/>
    <n v="64"/>
    <n v="19"/>
    <n v="221"/>
    <n v="4"/>
    <n v="160"/>
    <n v="18.059999999999999"/>
    <x v="2030"/>
    <x v="624"/>
    <n v="1.7165005537098561"/>
    <n v="3.5437430786267998"/>
    <x v="1117"/>
    <x v="1847"/>
    <n v="0.22148394241417499"/>
    <n v="8.8593576965669989"/>
  </r>
  <r>
    <x v="13"/>
    <x v="167"/>
    <x v="0"/>
    <n v="14"/>
    <n v="11"/>
    <n v="15"/>
    <n v="87"/>
    <n v="3"/>
    <n v="99"/>
    <n v="26.41"/>
    <x v="2031"/>
    <x v="713"/>
    <n v="0.53010223400227185"/>
    <n v="0.4165088981446422"/>
    <x v="1118"/>
    <x v="1848"/>
    <n v="0.11359333585762968"/>
    <n v="3.7485800833017797"/>
  </r>
  <r>
    <x v="13"/>
    <x v="167"/>
    <x v="1"/>
    <n v="12"/>
    <n v="12"/>
    <n v="15"/>
    <n v="80"/>
    <n v="0"/>
    <n v="131"/>
    <n v="26.41"/>
    <x v="2032"/>
    <x v="308"/>
    <n v="0.45437334343051872"/>
    <n v="0.45437334343051872"/>
    <x v="1118"/>
    <x v="1849"/>
    <n v="0"/>
    <n v="4.9602423324498295"/>
  </r>
  <r>
    <x v="13"/>
    <x v="167"/>
    <x v="2"/>
    <n v="12"/>
    <n v="10"/>
    <n v="12"/>
    <n v="73"/>
    <n v="0"/>
    <n v="89"/>
    <n v="26.41"/>
    <x v="2033"/>
    <x v="229"/>
    <n v="0.45437334343051872"/>
    <n v="0.37864445285876563"/>
    <x v="1119"/>
    <x v="1850"/>
    <n v="0"/>
    <n v="3.3699356304430141"/>
  </r>
  <r>
    <x v="13"/>
    <x v="167"/>
    <x v="3"/>
    <n v="15"/>
    <n v="9"/>
    <n v="18"/>
    <n v="85"/>
    <n v="0"/>
    <n v="102"/>
    <n v="26.41"/>
    <x v="2031"/>
    <x v="713"/>
    <n v="0.56796667928814848"/>
    <n v="0.34078000757288907"/>
    <x v="1120"/>
    <x v="1851"/>
    <n v="0"/>
    <n v="3.8621734191594093"/>
  </r>
  <r>
    <x v="13"/>
    <x v="167"/>
    <x v="4"/>
    <n v="22"/>
    <n v="21"/>
    <n v="19"/>
    <n v="83"/>
    <n v="0"/>
    <n v="139"/>
    <n v="26.41"/>
    <x v="2034"/>
    <x v="740"/>
    <n v="0.83301779628928441"/>
    <n v="0.79515335100340778"/>
    <x v="1121"/>
    <x v="1852"/>
    <n v="0"/>
    <n v="5.2631578947368425"/>
  </r>
  <r>
    <x v="13"/>
    <x v="167"/>
    <x v="5"/>
    <n v="25"/>
    <n v="7"/>
    <n v="23"/>
    <n v="57"/>
    <n v="0"/>
    <n v="160"/>
    <n v="26.41"/>
    <x v="2035"/>
    <x v="758"/>
    <n v="0.94661113214691406"/>
    <n v="0.26505111700113593"/>
    <x v="1122"/>
    <x v="1853"/>
    <n v="0"/>
    <n v="6.0583112457402502"/>
  </r>
  <r>
    <x v="13"/>
    <x v="167"/>
    <x v="6"/>
    <n v="33"/>
    <n v="17"/>
    <n v="15"/>
    <n v="102"/>
    <n v="0"/>
    <n v="231"/>
    <n v="26.41"/>
    <x v="2036"/>
    <x v="136"/>
    <n v="1.2495266944339265"/>
    <n v="0.64369556985990151"/>
    <x v="1118"/>
    <x v="1854"/>
    <n v="0"/>
    <n v="8.7466868610374853"/>
  </r>
  <r>
    <x v="13"/>
    <x v="167"/>
    <x v="7"/>
    <n v="36"/>
    <n v="29"/>
    <n v="19"/>
    <n v="96"/>
    <n v="0"/>
    <n v="248"/>
    <n v="26.41"/>
    <x v="2037"/>
    <x v="785"/>
    <n v="1.3631200302915563"/>
    <n v="1.0980689132904202"/>
    <x v="1121"/>
    <x v="1855"/>
    <n v="0"/>
    <n v="9.3903824308973878"/>
  </r>
  <r>
    <x v="13"/>
    <x v="167"/>
    <x v="8"/>
    <n v="35"/>
    <n v="28"/>
    <n v="24"/>
    <n v="111"/>
    <n v="0"/>
    <n v="302"/>
    <n v="26.41"/>
    <x v="2038"/>
    <x v="623"/>
    <n v="1.3252555850056797"/>
    <n v="1.0602044680045437"/>
    <x v="1123"/>
    <x v="1856"/>
    <n v="0"/>
    <n v="11.435062476334721"/>
  </r>
  <r>
    <x v="13"/>
    <x v="167"/>
    <x v="9"/>
    <n v="50"/>
    <n v="43"/>
    <n v="17"/>
    <n v="115"/>
    <n v="0"/>
    <n v="220"/>
    <n v="26.41"/>
    <x v="2039"/>
    <x v="428"/>
    <n v="1.8932222642938281"/>
    <n v="1.6281711472926921"/>
    <x v="1124"/>
    <x v="1857"/>
    <n v="0"/>
    <n v="8.3301779628928436"/>
  </r>
  <r>
    <x v="13"/>
    <x v="167"/>
    <x v="10"/>
    <n v="30"/>
    <n v="56"/>
    <n v="12"/>
    <n v="197"/>
    <n v="0"/>
    <n v="190"/>
    <n v="30.01"/>
    <x v="2040"/>
    <x v="562"/>
    <n v="0.99966677774075308"/>
    <n v="1.8660446517827389"/>
    <x v="1125"/>
    <x v="1858"/>
    <n v="0"/>
    <n v="6.3312229256914359"/>
  </r>
  <r>
    <x v="13"/>
    <x v="167"/>
    <x v="11"/>
    <n v="40"/>
    <n v="57"/>
    <n v="7"/>
    <n v="185"/>
    <n v="0"/>
    <n v="190"/>
    <n v="30.01"/>
    <x v="2041"/>
    <x v="786"/>
    <n v="1.3328890369876707"/>
    <n v="1.8993668777074308"/>
    <x v="1126"/>
    <x v="1859"/>
    <n v="0"/>
    <n v="6.3312229256914359"/>
  </r>
  <r>
    <x v="13"/>
    <x v="167"/>
    <x v="12"/>
    <n v="45"/>
    <n v="22"/>
    <n v="26"/>
    <n v="80"/>
    <n v="1"/>
    <n v="107"/>
    <n v="30.01"/>
    <x v="2042"/>
    <x v="418"/>
    <n v="1.4995001666111296"/>
    <n v="0.73308897034321885"/>
    <x v="1127"/>
    <x v="1860"/>
    <n v="3.3322225924691765E-2"/>
    <n v="3.5654781739420192"/>
  </r>
  <r>
    <x v="13"/>
    <x v="168"/>
    <x v="0"/>
    <n v="12"/>
    <n v="5"/>
    <n v="1"/>
    <n v="63"/>
    <n v="4"/>
    <n v="52"/>
    <n v="16.7"/>
    <x v="2043"/>
    <x v="461"/>
    <n v="0.71856287425149701"/>
    <n v="0.29940119760479045"/>
    <x v="1128"/>
    <x v="1861"/>
    <n v="0.23952095808383234"/>
    <n v="3.1137724550898205"/>
  </r>
  <r>
    <x v="13"/>
    <x v="168"/>
    <x v="1"/>
    <n v="6"/>
    <n v="16"/>
    <n v="10"/>
    <n v="72"/>
    <n v="6"/>
    <n v="56"/>
    <n v="16.7"/>
    <x v="2044"/>
    <x v="745"/>
    <n v="0.3592814371257485"/>
    <n v="0.95808383233532934"/>
    <x v="948"/>
    <x v="1862"/>
    <n v="0.3592814371257485"/>
    <n v="3.3532934131736529"/>
  </r>
  <r>
    <x v="13"/>
    <x v="168"/>
    <x v="2"/>
    <n v="12"/>
    <n v="16"/>
    <n v="7"/>
    <n v="61"/>
    <n v="5"/>
    <n v="79"/>
    <n v="16.7"/>
    <x v="2045"/>
    <x v="592"/>
    <n v="0.71856287425149701"/>
    <n v="0.95808383233532934"/>
    <x v="1129"/>
    <x v="1863"/>
    <n v="0.29940119760479045"/>
    <n v="4.7305389221556888"/>
  </r>
  <r>
    <x v="13"/>
    <x v="168"/>
    <x v="3"/>
    <n v="6"/>
    <n v="7"/>
    <n v="5"/>
    <n v="57"/>
    <n v="1"/>
    <n v="67"/>
    <n v="16.7"/>
    <x v="2046"/>
    <x v="553"/>
    <n v="0.3592814371257485"/>
    <n v="0.41916167664670662"/>
    <x v="1130"/>
    <x v="1864"/>
    <n v="5.9880239520958084E-2"/>
    <n v="4.0119760479041915"/>
  </r>
  <r>
    <x v="13"/>
    <x v="168"/>
    <x v="4"/>
    <n v="8"/>
    <n v="6"/>
    <n v="2"/>
    <n v="66"/>
    <n v="6"/>
    <n v="59"/>
    <n v="16.7"/>
    <x v="2047"/>
    <x v="570"/>
    <n v="0.47904191616766467"/>
    <n v="0.3592814371257485"/>
    <x v="1131"/>
    <x v="1865"/>
    <n v="0.3592814371257485"/>
    <n v="3.532934131736527"/>
  </r>
  <r>
    <x v="13"/>
    <x v="168"/>
    <x v="5"/>
    <n v="13"/>
    <n v="12"/>
    <n v="6"/>
    <n v="76"/>
    <n v="5"/>
    <n v="85"/>
    <n v="16.7"/>
    <x v="2048"/>
    <x v="341"/>
    <n v="0.77844311377245512"/>
    <n v="0.71856287425149701"/>
    <x v="1132"/>
    <x v="1866"/>
    <n v="0.29940119760479045"/>
    <n v="5.0898203592814371"/>
  </r>
  <r>
    <x v="13"/>
    <x v="168"/>
    <x v="6"/>
    <n v="19"/>
    <n v="20"/>
    <n v="3"/>
    <n v="61"/>
    <n v="2"/>
    <n v="97"/>
    <n v="16.7"/>
    <x v="2049"/>
    <x v="591"/>
    <n v="1.1377245508982037"/>
    <n v="1.1976047904191618"/>
    <x v="1133"/>
    <x v="1863"/>
    <n v="0.11976047904191617"/>
    <n v="5.8083832335329344"/>
  </r>
  <r>
    <x v="13"/>
    <x v="168"/>
    <x v="7"/>
    <n v="19"/>
    <n v="21"/>
    <n v="7"/>
    <n v="86"/>
    <n v="0"/>
    <n v="106"/>
    <n v="16.7"/>
    <x v="2050"/>
    <x v="688"/>
    <n v="1.1377245508982037"/>
    <n v="1.2574850299401199"/>
    <x v="1129"/>
    <x v="1867"/>
    <n v="0"/>
    <n v="6.3473053892215567"/>
  </r>
  <r>
    <x v="13"/>
    <x v="168"/>
    <x v="8"/>
    <n v="21"/>
    <n v="18"/>
    <n v="9"/>
    <n v="85"/>
    <n v="4"/>
    <n v="141"/>
    <n v="16.7"/>
    <x v="2051"/>
    <x v="358"/>
    <n v="1.2574850299401199"/>
    <n v="1.0778443113772456"/>
    <x v="1134"/>
    <x v="1868"/>
    <n v="0.23952095808383234"/>
    <n v="8.4431137724550904"/>
  </r>
  <r>
    <x v="13"/>
    <x v="168"/>
    <x v="9"/>
    <n v="31"/>
    <n v="32"/>
    <n v="3"/>
    <n v="105"/>
    <n v="0"/>
    <n v="195"/>
    <n v="16.7"/>
    <x v="2052"/>
    <x v="794"/>
    <n v="1.8562874251497006"/>
    <n v="1.9161676646706587"/>
    <x v="1133"/>
    <x v="1869"/>
    <n v="0"/>
    <n v="11.676646706586826"/>
  </r>
  <r>
    <x v="13"/>
    <x v="168"/>
    <x v="10"/>
    <n v="29"/>
    <n v="14"/>
    <n v="10"/>
    <n v="149"/>
    <n v="0"/>
    <n v="174"/>
    <n v="19.29"/>
    <x v="2053"/>
    <x v="774"/>
    <n v="1.5033696215655781"/>
    <n v="0.72576464489372738"/>
    <x v="1135"/>
    <x v="1870"/>
    <n v="0"/>
    <n v="9.0202177293934689"/>
  </r>
  <r>
    <x v="13"/>
    <x v="168"/>
    <x v="11"/>
    <n v="19"/>
    <n v="25"/>
    <n v="1"/>
    <n v="141"/>
    <n v="0"/>
    <n v="190"/>
    <n v="19.29"/>
    <x v="2053"/>
    <x v="774"/>
    <n v="0.98496630378434424"/>
    <n v="1.2960082944530846"/>
    <x v="1136"/>
    <x v="1871"/>
    <n v="0"/>
    <n v="9.8496630378434418"/>
  </r>
  <r>
    <x v="13"/>
    <x v="168"/>
    <x v="12"/>
    <n v="43"/>
    <n v="12"/>
    <n v="3"/>
    <n v="156"/>
    <n v="0"/>
    <n v="162"/>
    <n v="19.29"/>
    <x v="2053"/>
    <x v="774"/>
    <n v="2.2291342664593055"/>
    <n v="0.62208398133748055"/>
    <x v="1137"/>
    <x v="1872"/>
    <n v="0"/>
    <n v="8.3981337480559883"/>
  </r>
  <r>
    <x v="13"/>
    <x v="169"/>
    <x v="0"/>
    <n v="12"/>
    <n v="10"/>
    <n v="6"/>
    <n v="65"/>
    <n v="0"/>
    <n v="134"/>
    <n v="16.43"/>
    <x v="2054"/>
    <x v="696"/>
    <n v="0.73037127206329888"/>
    <n v="0.60864272671941566"/>
    <x v="1138"/>
    <x v="1873"/>
    <n v="0"/>
    <n v="8.1558125380401698"/>
  </r>
  <r>
    <x v="13"/>
    <x v="169"/>
    <x v="1"/>
    <n v="11"/>
    <n v="12"/>
    <n v="4"/>
    <n v="59"/>
    <n v="1"/>
    <n v="159"/>
    <n v="16.43"/>
    <x v="2055"/>
    <x v="426"/>
    <n v="0.66950699939135727"/>
    <n v="0.73037127206329888"/>
    <x v="1139"/>
    <x v="1874"/>
    <n v="6.0864272671941569E-2"/>
    <n v="9.67741935483871"/>
  </r>
  <r>
    <x v="13"/>
    <x v="169"/>
    <x v="2"/>
    <n v="15"/>
    <n v="14"/>
    <n v="4"/>
    <n v="73"/>
    <n v="0"/>
    <n v="127"/>
    <n v="16.43"/>
    <x v="2056"/>
    <x v="309"/>
    <n v="0.9129640900791236"/>
    <n v="0.85209981740718199"/>
    <x v="1139"/>
    <x v="1875"/>
    <n v="0"/>
    <n v="7.7297626293365793"/>
  </r>
  <r>
    <x v="13"/>
    <x v="169"/>
    <x v="3"/>
    <n v="11"/>
    <n v="9"/>
    <n v="5"/>
    <n v="60"/>
    <n v="2"/>
    <n v="107"/>
    <n v="16.43"/>
    <x v="2057"/>
    <x v="593"/>
    <n v="0.66950699939135727"/>
    <n v="0.54777845404747416"/>
    <x v="1140"/>
    <x v="1876"/>
    <n v="0.12172854534388314"/>
    <n v="6.5124771758977484"/>
  </r>
  <r>
    <x v="13"/>
    <x v="169"/>
    <x v="4"/>
    <n v="17"/>
    <n v="20"/>
    <n v="7"/>
    <n v="88"/>
    <n v="5"/>
    <n v="158"/>
    <n v="16.43"/>
    <x v="2058"/>
    <x v="787"/>
    <n v="1.0346926354230068"/>
    <n v="1.2172854534388313"/>
    <x v="1141"/>
    <x v="1877"/>
    <n v="0.30432136335970783"/>
    <n v="9.6165550821667676"/>
  </r>
  <r>
    <x v="13"/>
    <x v="169"/>
    <x v="5"/>
    <n v="23"/>
    <n v="14"/>
    <n v="5"/>
    <n v="61"/>
    <n v="2"/>
    <n v="191"/>
    <n v="16.43"/>
    <x v="2059"/>
    <x v="697"/>
    <n v="1.399878271454656"/>
    <n v="0.85209981740718199"/>
    <x v="1140"/>
    <x v="1878"/>
    <n v="0.12172854534388314"/>
    <n v="11.62507608034084"/>
  </r>
  <r>
    <x v="13"/>
    <x v="169"/>
    <x v="6"/>
    <n v="23"/>
    <n v="21"/>
    <n v="3"/>
    <n v="81"/>
    <n v="3"/>
    <n v="158"/>
    <n v="16.43"/>
    <x v="2060"/>
    <x v="694"/>
    <n v="1.399878271454656"/>
    <n v="1.278149726110773"/>
    <x v="1142"/>
    <x v="1879"/>
    <n v="0.18259281801582472"/>
    <n v="9.6165550821667676"/>
  </r>
  <r>
    <x v="13"/>
    <x v="169"/>
    <x v="7"/>
    <n v="14"/>
    <n v="23"/>
    <n v="3"/>
    <n v="101"/>
    <n v="5"/>
    <n v="207"/>
    <n v="16.43"/>
    <x v="2061"/>
    <x v="795"/>
    <n v="0.85209981740718199"/>
    <n v="1.399878271454656"/>
    <x v="1142"/>
    <x v="1880"/>
    <n v="0.30432136335970783"/>
    <n v="12.598904443091905"/>
  </r>
  <r>
    <x v="13"/>
    <x v="169"/>
    <x v="8"/>
    <n v="15"/>
    <n v="27"/>
    <n v="5"/>
    <n v="137"/>
    <n v="3"/>
    <n v="255"/>
    <n v="16.43"/>
    <x v="2062"/>
    <x v="622"/>
    <n v="0.9129640900791236"/>
    <n v="1.6433353621424225"/>
    <x v="1140"/>
    <x v="1881"/>
    <n v="0.18259281801582472"/>
    <n v="15.520389531345101"/>
  </r>
  <r>
    <x v="13"/>
    <x v="169"/>
    <x v="9"/>
    <n v="17"/>
    <n v="24"/>
    <n v="4"/>
    <n v="113"/>
    <n v="8"/>
    <n v="277"/>
    <n v="16.43"/>
    <x v="2063"/>
    <x v="545"/>
    <n v="1.0346926354230068"/>
    <n v="1.4607425441265978"/>
    <x v="1139"/>
    <x v="1882"/>
    <n v="0.48691418137553255"/>
    <n v="16.859403530127814"/>
  </r>
  <r>
    <x v="13"/>
    <x v="169"/>
    <x v="10"/>
    <n v="23"/>
    <n v="18"/>
    <n v="6"/>
    <n v="123"/>
    <n v="10"/>
    <n v="278"/>
    <n v="17.53"/>
    <x v="2064"/>
    <x v="788"/>
    <n v="1.3120365088419852"/>
    <n v="1.0268111808328579"/>
    <x v="1143"/>
    <x v="1883"/>
    <n v="0.5704506560182544"/>
    <n v="15.858528237307471"/>
  </r>
  <r>
    <x v="13"/>
    <x v="169"/>
    <x v="11"/>
    <n v="14"/>
    <n v="24"/>
    <n v="6"/>
    <n v="158"/>
    <n v="3"/>
    <n v="222"/>
    <n v="17.53"/>
    <x v="2065"/>
    <x v="792"/>
    <n v="0.79863091842555611"/>
    <n v="1.3690815744438105"/>
    <x v="1143"/>
    <x v="1884"/>
    <n v="0.17113519680547631"/>
    <n v="12.664004563605248"/>
  </r>
  <r>
    <x v="13"/>
    <x v="169"/>
    <x v="12"/>
    <n v="43"/>
    <n v="51"/>
    <n v="5"/>
    <n v="267"/>
    <n v="4"/>
    <n v="300"/>
    <n v="17.53"/>
    <x v="2066"/>
    <x v="796"/>
    <n v="2.452937820878494"/>
    <n v="2.9092983456930974"/>
    <x v="1144"/>
    <x v="1885"/>
    <n v="0.22818026240730174"/>
    <n v="17.113519680547633"/>
  </r>
  <r>
    <x v="14"/>
    <x v="170"/>
    <x v="0"/>
    <n v="44"/>
    <n v="25"/>
    <n v="0"/>
    <n v="74"/>
    <n v="2"/>
    <n v="496"/>
    <n v="40.409999999999997"/>
    <x v="2067"/>
    <x v="650"/>
    <n v="1.0888393961890621"/>
    <n v="0.61865874783469443"/>
    <x v="196"/>
    <x v="1886"/>
    <n v="4.9492699826775552E-2"/>
    <n v="12.274189557040337"/>
  </r>
  <r>
    <x v="14"/>
    <x v="170"/>
    <x v="1"/>
    <n v="45"/>
    <n v="20"/>
    <n v="8"/>
    <n v="75"/>
    <n v="0"/>
    <n v="280"/>
    <n v="40.409999999999997"/>
    <x v="2068"/>
    <x v="785"/>
    <n v="1.1135857461024501"/>
    <n v="0.49492699826775555"/>
    <x v="1145"/>
    <x v="1887"/>
    <n v="0"/>
    <n v="6.9289779757485777"/>
  </r>
  <r>
    <x v="14"/>
    <x v="170"/>
    <x v="2"/>
    <n v="44"/>
    <n v="13"/>
    <n v="15"/>
    <n v="51"/>
    <n v="3"/>
    <n v="287"/>
    <n v="40.409999999999997"/>
    <x v="2069"/>
    <x v="402"/>
    <n v="1.0888393961890621"/>
    <n v="0.32170254887404109"/>
    <x v="1146"/>
    <x v="1888"/>
    <n v="7.4239049740163335E-2"/>
    <n v="7.1022024251422922"/>
  </r>
  <r>
    <x v="14"/>
    <x v="170"/>
    <x v="3"/>
    <n v="41"/>
    <n v="13"/>
    <n v="0"/>
    <n v="73"/>
    <n v="0"/>
    <n v="277"/>
    <n v="40.409999999999997"/>
    <x v="2070"/>
    <x v="753"/>
    <n v="1.0146003464488988"/>
    <n v="0.32170254887404109"/>
    <x v="196"/>
    <x v="1889"/>
    <n v="0"/>
    <n v="6.8547389260084142"/>
  </r>
  <r>
    <x v="14"/>
    <x v="170"/>
    <x v="4"/>
    <n v="56"/>
    <n v="25"/>
    <n v="0"/>
    <n v="91"/>
    <n v="0"/>
    <n v="338"/>
    <n v="40.409999999999997"/>
    <x v="2071"/>
    <x v="127"/>
    <n v="1.3857955951497156"/>
    <n v="0.61865874783469443"/>
    <x v="196"/>
    <x v="1890"/>
    <n v="0"/>
    <n v="8.3642662707250679"/>
  </r>
  <r>
    <x v="14"/>
    <x v="170"/>
    <x v="5"/>
    <n v="68"/>
    <n v="22"/>
    <n v="0"/>
    <n v="129"/>
    <n v="0"/>
    <n v="467"/>
    <n v="40.409999999999997"/>
    <x v="2072"/>
    <x v="132"/>
    <n v="1.6827517941103689"/>
    <n v="0.54441969809453106"/>
    <x v="196"/>
    <x v="1891"/>
    <n v="0"/>
    <n v="11.556545409552092"/>
  </r>
  <r>
    <x v="14"/>
    <x v="170"/>
    <x v="6"/>
    <n v="55"/>
    <n v="25"/>
    <n v="3"/>
    <n v="132"/>
    <n v="12"/>
    <n v="475"/>
    <n v="40.409999999999997"/>
    <x v="2073"/>
    <x v="797"/>
    <n v="1.3610492452363279"/>
    <n v="0.61865874783469443"/>
    <x v="1147"/>
    <x v="1892"/>
    <n v="0.29695619896065334"/>
    <n v="11.754516208859194"/>
  </r>
  <r>
    <x v="14"/>
    <x v="170"/>
    <x v="7"/>
    <n v="49"/>
    <n v="33"/>
    <n v="0"/>
    <n v="125"/>
    <n v="4"/>
    <n v="537"/>
    <n v="40.409999999999997"/>
    <x v="2074"/>
    <x v="798"/>
    <n v="1.2125711457560011"/>
    <n v="0.8166295471417967"/>
    <x v="196"/>
    <x v="1893"/>
    <n v="9.8985399653551104E-2"/>
    <n v="13.288789903489237"/>
  </r>
  <r>
    <x v="14"/>
    <x v="170"/>
    <x v="8"/>
    <n v="55"/>
    <n v="25"/>
    <n v="0"/>
    <n v="106"/>
    <n v="0"/>
    <n v="557"/>
    <n v="40.409999999999997"/>
    <x v="2075"/>
    <x v="799"/>
    <n v="1.3610492452363279"/>
    <n v="0.61865874783469443"/>
    <x v="196"/>
    <x v="1894"/>
    <n v="0"/>
    <n v="13.783716901756993"/>
  </r>
  <r>
    <x v="14"/>
    <x v="170"/>
    <x v="9"/>
    <n v="57"/>
    <n v="45"/>
    <n v="10"/>
    <n v="115"/>
    <n v="1"/>
    <n v="604"/>
    <n v="40.409999999999997"/>
    <x v="2076"/>
    <x v="800"/>
    <n v="1.4105419450631034"/>
    <n v="1.1135857461024501"/>
    <x v="1148"/>
    <x v="1895"/>
    <n v="2.4746349913387776E-2"/>
    <n v="14.946795347686217"/>
  </r>
  <r>
    <x v="14"/>
    <x v="170"/>
    <x v="10"/>
    <n v="78"/>
    <n v="59"/>
    <n v="32"/>
    <n v="160"/>
    <n v="5"/>
    <n v="677"/>
    <n v="45.43"/>
    <x v="2077"/>
    <x v="801"/>
    <n v="1.7169271406559543"/>
    <n v="1.2987012987012987"/>
    <x v="1149"/>
    <x v="1896"/>
    <n v="0.1100594320933304"/>
    <n v="14.902047105436935"/>
  </r>
  <r>
    <x v="14"/>
    <x v="170"/>
    <x v="11"/>
    <n v="61"/>
    <n v="49"/>
    <n v="23"/>
    <n v="147"/>
    <n v="1"/>
    <n v="576"/>
    <n v="45.43"/>
    <x v="2078"/>
    <x v="10"/>
    <n v="1.342725071538631"/>
    <n v="1.078582434514638"/>
    <x v="1150"/>
    <x v="1897"/>
    <n v="2.2011886418666079E-2"/>
    <n v="12.678846577151662"/>
  </r>
  <r>
    <x v="14"/>
    <x v="170"/>
    <x v="12"/>
    <n v="105"/>
    <n v="54"/>
    <n v="10"/>
    <n v="243"/>
    <n v="34"/>
    <n v="397"/>
    <n v="45.43"/>
    <x v="2079"/>
    <x v="802"/>
    <n v="2.3112480739599386"/>
    <n v="1.1886418666079683"/>
    <x v="1151"/>
    <x v="1898"/>
    <n v="0.74840413823464669"/>
    <n v="8.7387189082104335"/>
  </r>
  <r>
    <x v="14"/>
    <x v="171"/>
    <x v="0"/>
    <n v="15"/>
    <n v="14"/>
    <n v="2"/>
    <n v="109"/>
    <n v="7"/>
    <n v="189"/>
    <n v="16.3"/>
    <x v="2080"/>
    <x v="695"/>
    <n v="0.92024539877300604"/>
    <n v="0.85889570552147232"/>
    <x v="1152"/>
    <x v="1899"/>
    <n v="0.42944785276073616"/>
    <n v="11.595092024539877"/>
  </r>
  <r>
    <x v="14"/>
    <x v="171"/>
    <x v="1"/>
    <n v="28"/>
    <n v="16"/>
    <n v="4"/>
    <n v="70"/>
    <n v="11"/>
    <n v="156"/>
    <n v="16.3"/>
    <x v="2081"/>
    <x v="705"/>
    <n v="1.7177914110429446"/>
    <n v="0.98159509202453987"/>
    <x v="1153"/>
    <x v="1751"/>
    <n v="0.67484662576687116"/>
    <n v="9.5705521472392636"/>
  </r>
  <r>
    <x v="14"/>
    <x v="171"/>
    <x v="2"/>
    <n v="29"/>
    <n v="29"/>
    <n v="9"/>
    <n v="80"/>
    <n v="5"/>
    <n v="132"/>
    <n v="16.3"/>
    <x v="2082"/>
    <x v="740"/>
    <n v="1.7791411042944785"/>
    <n v="1.7791411042944785"/>
    <x v="1154"/>
    <x v="1900"/>
    <n v="0.30674846625766872"/>
    <n v="8.0981595092024534"/>
  </r>
  <r>
    <x v="14"/>
    <x v="171"/>
    <x v="3"/>
    <n v="38"/>
    <n v="21"/>
    <n v="6"/>
    <n v="94"/>
    <n v="15"/>
    <n v="147"/>
    <n v="16.3"/>
    <x v="2083"/>
    <x v="610"/>
    <n v="2.3312883435582821"/>
    <n v="1.2883435582822085"/>
    <x v="1155"/>
    <x v="1901"/>
    <n v="0.92024539877300604"/>
    <n v="9.0184049079754605"/>
  </r>
  <r>
    <x v="14"/>
    <x v="171"/>
    <x v="4"/>
    <n v="21"/>
    <n v="22"/>
    <n v="3"/>
    <n v="82"/>
    <n v="14"/>
    <n v="184"/>
    <n v="16.3"/>
    <x v="303"/>
    <x v="468"/>
    <n v="1.2883435582822085"/>
    <n v="1.3496932515337423"/>
    <x v="1156"/>
    <x v="1902"/>
    <n v="0.85889570552147232"/>
    <n v="11.288343558282207"/>
  </r>
  <r>
    <x v="14"/>
    <x v="171"/>
    <x v="5"/>
    <n v="25"/>
    <n v="26"/>
    <n v="1"/>
    <n v="95"/>
    <n v="14"/>
    <n v="135"/>
    <n v="16.3"/>
    <x v="2084"/>
    <x v="697"/>
    <n v="1.5337423312883436"/>
    <n v="1.5950920245398772"/>
    <x v="1157"/>
    <x v="1903"/>
    <n v="0.85889570552147232"/>
    <n v="8.2822085889570545"/>
  </r>
  <r>
    <x v="14"/>
    <x v="171"/>
    <x v="6"/>
    <n v="22"/>
    <n v="15"/>
    <n v="3"/>
    <n v="86"/>
    <n v="48"/>
    <n v="165"/>
    <n v="16.3"/>
    <x v="2085"/>
    <x v="219"/>
    <n v="1.3496932515337423"/>
    <n v="0.92024539877300604"/>
    <x v="1156"/>
    <x v="1904"/>
    <n v="2.9447852760736195"/>
    <n v="10.122699386503067"/>
  </r>
  <r>
    <x v="14"/>
    <x v="171"/>
    <x v="7"/>
    <n v="26"/>
    <n v="33"/>
    <n v="7"/>
    <n v="111"/>
    <n v="61"/>
    <n v="153"/>
    <n v="16.3"/>
    <x v="2086"/>
    <x v="803"/>
    <n v="1.5950920245398772"/>
    <n v="2.0245398773006134"/>
    <x v="1158"/>
    <x v="1905"/>
    <n v="3.742331288343558"/>
    <n v="9.3865030674846626"/>
  </r>
  <r>
    <x v="14"/>
    <x v="171"/>
    <x v="8"/>
    <n v="21"/>
    <n v="26"/>
    <n v="10"/>
    <n v="97"/>
    <n v="63"/>
    <n v="131"/>
    <n v="16.3"/>
    <x v="2087"/>
    <x v="471"/>
    <n v="1.2883435582822085"/>
    <n v="1.5950920245398772"/>
    <x v="1041"/>
    <x v="1906"/>
    <n v="3.8650306748466257"/>
    <n v="8.0368098159509191"/>
  </r>
  <r>
    <x v="14"/>
    <x v="171"/>
    <x v="9"/>
    <n v="25"/>
    <n v="23"/>
    <n v="12"/>
    <n v="100"/>
    <n v="55"/>
    <n v="149"/>
    <n v="16.3"/>
    <x v="2088"/>
    <x v="804"/>
    <n v="1.5337423312883436"/>
    <n v="1.4110429447852759"/>
    <x v="1159"/>
    <x v="1907"/>
    <n v="3.3742331288343559"/>
    <n v="9.1411042944785272"/>
  </r>
  <r>
    <x v="14"/>
    <x v="171"/>
    <x v="10"/>
    <n v="30"/>
    <n v="37"/>
    <n v="13"/>
    <n v="93"/>
    <n v="24"/>
    <n v="140"/>
    <n v="18.14"/>
    <x v="2089"/>
    <x v="363"/>
    <n v="1.6538037486218302"/>
    <n v="2.0396912899669237"/>
    <x v="1160"/>
    <x v="1908"/>
    <n v="1.3230429988974641"/>
    <n v="7.7177508269018738"/>
  </r>
  <r>
    <x v="14"/>
    <x v="171"/>
    <x v="11"/>
    <n v="19"/>
    <n v="19"/>
    <n v="4"/>
    <n v="92"/>
    <n v="40"/>
    <n v="87"/>
    <n v="18.14"/>
    <x v="2090"/>
    <x v="230"/>
    <n v="1.0474090407938257"/>
    <n v="1.0474090407938257"/>
    <x v="1161"/>
    <x v="1909"/>
    <n v="2.2050716648291067"/>
    <n v="4.7960308710033077"/>
  </r>
  <r>
    <x v="14"/>
    <x v="171"/>
    <x v="12"/>
    <n v="46"/>
    <n v="24"/>
    <n v="4"/>
    <n v="200"/>
    <n v="35"/>
    <n v="121"/>
    <n v="18.14"/>
    <x v="2091"/>
    <x v="547"/>
    <n v="2.535832414553473"/>
    <n v="1.3230429988974641"/>
    <x v="1161"/>
    <x v="1910"/>
    <n v="1.9294377067254684"/>
    <n v="6.6703417861080485"/>
  </r>
  <r>
    <x v="14"/>
    <x v="172"/>
    <x v="0"/>
    <n v="65"/>
    <n v="48"/>
    <n v="14"/>
    <n v="142"/>
    <n v="64"/>
    <n v="147"/>
    <n v="26.07"/>
    <x v="2092"/>
    <x v="2"/>
    <n v="2.4932873034138856"/>
    <n v="1.8411967779056386"/>
    <x v="1162"/>
    <x v="1911"/>
    <n v="2.4549290372075183"/>
    <n v="5.6386651323360182"/>
  </r>
  <r>
    <x v="14"/>
    <x v="172"/>
    <x v="1"/>
    <n v="84"/>
    <n v="31"/>
    <n v="9"/>
    <n v="165"/>
    <n v="51"/>
    <n v="163"/>
    <n v="26.07"/>
    <x v="2093"/>
    <x v="805"/>
    <n v="3.2220943613348676"/>
    <n v="1.1891062523973916"/>
    <x v="1163"/>
    <x v="1912"/>
    <n v="1.9562715765247412"/>
    <n v="6.2523973916378983"/>
  </r>
  <r>
    <x v="14"/>
    <x v="172"/>
    <x v="2"/>
    <n v="73"/>
    <n v="27"/>
    <n v="11"/>
    <n v="163"/>
    <n v="41"/>
    <n v="228"/>
    <n v="26.07"/>
    <x v="2094"/>
    <x v="806"/>
    <n v="2.8001534330648252"/>
    <n v="1.0356731875719218"/>
    <x v="1164"/>
    <x v="1913"/>
    <n v="1.5726889144610663"/>
    <n v="8.7456846950517839"/>
  </r>
  <r>
    <x v="14"/>
    <x v="172"/>
    <x v="3"/>
    <n v="73"/>
    <n v="37"/>
    <n v="10"/>
    <n v="167"/>
    <n v="44"/>
    <n v="158"/>
    <n v="26.07"/>
    <x v="2095"/>
    <x v="214"/>
    <n v="2.8001534330648252"/>
    <n v="1.4192558496355965"/>
    <x v="1165"/>
    <x v="1914"/>
    <n v="1.6877637130801688"/>
    <n v="6.0606060606060606"/>
  </r>
  <r>
    <x v="14"/>
    <x v="172"/>
    <x v="4"/>
    <n v="83"/>
    <n v="24"/>
    <n v="12"/>
    <n v="153"/>
    <n v="54"/>
    <n v="189"/>
    <n v="26.07"/>
    <x v="2096"/>
    <x v="332"/>
    <n v="3.1837360951285003"/>
    <n v="0.92059838895281931"/>
    <x v="1166"/>
    <x v="1915"/>
    <n v="2.0713463751438437"/>
    <n v="7.2497123130034522"/>
  </r>
  <r>
    <x v="14"/>
    <x v="172"/>
    <x v="5"/>
    <n v="65"/>
    <n v="35"/>
    <n v="7"/>
    <n v="154"/>
    <n v="59"/>
    <n v="207"/>
    <n v="26.07"/>
    <x v="2097"/>
    <x v="225"/>
    <n v="2.4932873034138856"/>
    <n v="1.3425393172228615"/>
    <x v="1167"/>
    <x v="1916"/>
    <n v="2.263137706175681"/>
    <n v="7.9401611047180669"/>
  </r>
  <r>
    <x v="14"/>
    <x v="172"/>
    <x v="6"/>
    <n v="65"/>
    <n v="38"/>
    <n v="14"/>
    <n v="153"/>
    <n v="48"/>
    <n v="197"/>
    <n v="26.07"/>
    <x v="2096"/>
    <x v="332"/>
    <n v="2.4932873034138856"/>
    <n v="1.457614115841964"/>
    <x v="1162"/>
    <x v="1915"/>
    <n v="1.8411967779056386"/>
    <n v="7.5565784426543923"/>
  </r>
  <r>
    <x v="14"/>
    <x v="172"/>
    <x v="7"/>
    <n v="69"/>
    <n v="27"/>
    <n v="7"/>
    <n v="178"/>
    <n v="43"/>
    <n v="231"/>
    <n v="26.07"/>
    <x v="2098"/>
    <x v="635"/>
    <n v="2.6467203682393556"/>
    <n v="1.0356731875719218"/>
    <x v="1167"/>
    <x v="1917"/>
    <n v="1.6494054468738013"/>
    <n v="8.8607594936708853"/>
  </r>
  <r>
    <x v="14"/>
    <x v="172"/>
    <x v="8"/>
    <n v="66"/>
    <n v="47"/>
    <n v="1"/>
    <n v="149"/>
    <n v="61"/>
    <n v="248"/>
    <n v="26.07"/>
    <x v="2099"/>
    <x v="807"/>
    <n v="2.5316455696202533"/>
    <n v="1.8028385116992711"/>
    <x v="1168"/>
    <x v="1918"/>
    <n v="2.3398542385884156"/>
    <n v="9.5128500191791332"/>
  </r>
  <r>
    <x v="14"/>
    <x v="172"/>
    <x v="9"/>
    <n v="60"/>
    <n v="57"/>
    <n v="5"/>
    <n v="231"/>
    <n v="50"/>
    <n v="231"/>
    <n v="26.07"/>
    <x v="2100"/>
    <x v="42"/>
    <n v="2.3014959723820483"/>
    <n v="2.186421173762946"/>
    <x v="1169"/>
    <x v="1919"/>
    <n v="1.9179133103183736"/>
    <n v="8.8607594936708853"/>
  </r>
  <r>
    <x v="14"/>
    <x v="172"/>
    <x v="10"/>
    <n v="91"/>
    <n v="46"/>
    <n v="5"/>
    <n v="191"/>
    <n v="56"/>
    <n v="198"/>
    <n v="28.88"/>
    <x v="2101"/>
    <x v="808"/>
    <n v="3.1509695290858728"/>
    <n v="1.5927977839335181"/>
    <x v="1170"/>
    <x v="1920"/>
    <n v="1.9390581717451525"/>
    <n v="6.8559556786703606"/>
  </r>
  <r>
    <x v="14"/>
    <x v="172"/>
    <x v="11"/>
    <n v="84"/>
    <n v="33"/>
    <n v="4"/>
    <n v="207"/>
    <n v="56"/>
    <n v="213"/>
    <n v="28.88"/>
    <x v="2102"/>
    <x v="668"/>
    <n v="2.9085872576177287"/>
    <n v="1.1426592797783934"/>
    <x v="1171"/>
    <x v="1921"/>
    <n v="1.9390581717451525"/>
    <n v="7.3753462603878122"/>
  </r>
  <r>
    <x v="14"/>
    <x v="172"/>
    <x v="12"/>
    <n v="104"/>
    <n v="67"/>
    <n v="3"/>
    <n v="413"/>
    <n v="62"/>
    <n v="213"/>
    <n v="28.88"/>
    <x v="2103"/>
    <x v="55"/>
    <n v="3.6011080332409975"/>
    <n v="2.3199445983379503"/>
    <x v="1172"/>
    <x v="1922"/>
    <n v="2.1468144044321331"/>
    <n v="7.3753462603878122"/>
  </r>
  <r>
    <x v="14"/>
    <x v="55"/>
    <x v="0"/>
    <n v="42"/>
    <n v="20"/>
    <n v="10"/>
    <n v="86"/>
    <n v="24"/>
    <n v="349"/>
    <n v="28.97"/>
    <x v="2104"/>
    <x v="529"/>
    <n v="1.4497756299620297"/>
    <n v="0.69036934760096658"/>
    <x v="1173"/>
    <x v="1923"/>
    <n v="0.82844321712115987"/>
    <n v="12.046945115636866"/>
  </r>
  <r>
    <x v="14"/>
    <x v="55"/>
    <x v="1"/>
    <n v="20"/>
    <n v="20"/>
    <n v="31"/>
    <n v="66"/>
    <n v="25"/>
    <n v="318"/>
    <n v="28.97"/>
    <x v="2105"/>
    <x v="2"/>
    <n v="0.69036934760096658"/>
    <n v="0.69036934760096658"/>
    <x v="1174"/>
    <x v="1924"/>
    <n v="0.86296168450120814"/>
    <n v="10.976872626855368"/>
  </r>
  <r>
    <x v="14"/>
    <x v="55"/>
    <x v="2"/>
    <n v="22"/>
    <n v="17"/>
    <n v="36"/>
    <n v="73"/>
    <n v="18"/>
    <n v="320"/>
    <n v="28.97"/>
    <x v="2106"/>
    <x v="809"/>
    <n v="0.75940628236106322"/>
    <n v="0.58681394546082155"/>
    <x v="1175"/>
    <x v="1925"/>
    <n v="0.62133241284086993"/>
    <n v="11.045909561615465"/>
  </r>
  <r>
    <x v="14"/>
    <x v="55"/>
    <x v="3"/>
    <n v="22"/>
    <n v="20"/>
    <n v="25"/>
    <n v="78"/>
    <n v="23"/>
    <n v="357"/>
    <n v="28.97"/>
    <x v="2107"/>
    <x v="560"/>
    <n v="0.75940628236106322"/>
    <n v="0.69036934760096658"/>
    <x v="1176"/>
    <x v="1926"/>
    <n v="0.79392474974111149"/>
    <n v="12.323092854677252"/>
  </r>
  <r>
    <x v="14"/>
    <x v="55"/>
    <x v="4"/>
    <n v="35"/>
    <n v="14"/>
    <n v="28"/>
    <n v="75"/>
    <n v="18"/>
    <n v="356"/>
    <n v="28.97"/>
    <x v="2108"/>
    <x v="810"/>
    <n v="1.2081463583016914"/>
    <n v="0.48325854332067658"/>
    <x v="1177"/>
    <x v="1927"/>
    <n v="0.62133241284086993"/>
    <n v="12.288574387297205"/>
  </r>
  <r>
    <x v="14"/>
    <x v="55"/>
    <x v="5"/>
    <n v="43"/>
    <n v="25"/>
    <n v="42"/>
    <n v="95"/>
    <n v="34"/>
    <n v="362"/>
    <n v="28.97"/>
    <x v="2109"/>
    <x v="256"/>
    <n v="1.4842940973420782"/>
    <n v="0.86296168450120814"/>
    <x v="1178"/>
    <x v="1928"/>
    <n v="1.1736278909216431"/>
    <n v="12.495685191577495"/>
  </r>
  <r>
    <x v="14"/>
    <x v="55"/>
    <x v="6"/>
    <n v="32"/>
    <n v="33"/>
    <n v="50"/>
    <n v="128"/>
    <n v="45"/>
    <n v="427"/>
    <n v="28.97"/>
    <x v="2110"/>
    <x v="811"/>
    <n v="1.1045909561615466"/>
    <n v="1.1391094235415948"/>
    <x v="1179"/>
    <x v="1929"/>
    <n v="1.5533310321021747"/>
    <n v="14.739385571280636"/>
  </r>
  <r>
    <x v="14"/>
    <x v="55"/>
    <x v="7"/>
    <n v="42"/>
    <n v="37"/>
    <n v="43"/>
    <n v="116"/>
    <n v="25"/>
    <n v="364"/>
    <n v="28.97"/>
    <x v="2111"/>
    <x v="159"/>
    <n v="1.4497756299620297"/>
    <n v="1.2771832930617881"/>
    <x v="1180"/>
    <x v="1930"/>
    <n v="0.86296168450120814"/>
    <n v="12.564722126337591"/>
  </r>
  <r>
    <x v="14"/>
    <x v="55"/>
    <x v="8"/>
    <n v="36"/>
    <n v="21"/>
    <n v="33"/>
    <n v="110"/>
    <n v="25"/>
    <n v="407"/>
    <n v="28.97"/>
    <x v="2112"/>
    <x v="707"/>
    <n v="1.2426648256817399"/>
    <n v="0.72488781498101484"/>
    <x v="1181"/>
    <x v="1931"/>
    <n v="0.86296168450120814"/>
    <n v="14.049016223679669"/>
  </r>
  <r>
    <x v="14"/>
    <x v="55"/>
    <x v="9"/>
    <n v="39"/>
    <n v="42"/>
    <n v="31"/>
    <n v="108"/>
    <n v="53"/>
    <n v="460"/>
    <n v="28.97"/>
    <x v="2113"/>
    <x v="145"/>
    <n v="1.3462202278218847"/>
    <n v="1.4497756299620297"/>
    <x v="1174"/>
    <x v="1932"/>
    <n v="1.8294787711425613"/>
    <n v="15.87849499482223"/>
  </r>
  <r>
    <x v="14"/>
    <x v="55"/>
    <x v="10"/>
    <n v="34"/>
    <n v="36"/>
    <n v="43"/>
    <n v="143"/>
    <n v="41"/>
    <n v="334"/>
    <n v="30.17"/>
    <x v="2114"/>
    <x v="703"/>
    <n v="1.126947298641034"/>
    <n v="1.1932383162081537"/>
    <x v="1182"/>
    <x v="1933"/>
    <n v="1.3589658601259529"/>
    <n v="11.070599933708982"/>
  </r>
  <r>
    <x v="14"/>
    <x v="55"/>
    <x v="11"/>
    <n v="48"/>
    <n v="28"/>
    <n v="22"/>
    <n v="156"/>
    <n v="53"/>
    <n v="418"/>
    <n v="30.17"/>
    <x v="2115"/>
    <x v="812"/>
    <n v="1.5909844216108717"/>
    <n v="0.92807424593967514"/>
    <x v="1183"/>
    <x v="1934"/>
    <n v="1.7567119655286707"/>
    <n v="13.854822671528007"/>
  </r>
  <r>
    <x v="14"/>
    <x v="55"/>
    <x v="12"/>
    <n v="58"/>
    <n v="50"/>
    <n v="19"/>
    <n v="340"/>
    <n v="69"/>
    <n v="424"/>
    <n v="30.17"/>
    <x v="2116"/>
    <x v="813"/>
    <n v="1.9224395094464699"/>
    <n v="1.6572754391779914"/>
    <x v="1184"/>
    <x v="1935"/>
    <n v="2.287040106065628"/>
    <n v="14.053695724229366"/>
  </r>
  <r>
    <x v="14"/>
    <x v="173"/>
    <x v="0"/>
    <n v="22"/>
    <n v="15"/>
    <n v="2"/>
    <n v="78"/>
    <n v="15"/>
    <n v="177"/>
    <n v="21.61"/>
    <x v="2117"/>
    <x v="420"/>
    <n v="1.018047200370199"/>
    <n v="0.69412309116149928"/>
    <x v="1185"/>
    <x v="1936"/>
    <n v="0.69412309116149928"/>
    <n v="8.1906524757056918"/>
  </r>
  <r>
    <x v="14"/>
    <x v="173"/>
    <x v="1"/>
    <n v="25"/>
    <n v="10"/>
    <n v="2"/>
    <n v="51"/>
    <n v="7"/>
    <n v="158"/>
    <n v="21.61"/>
    <x v="2118"/>
    <x v="686"/>
    <n v="1.1568718186024989"/>
    <n v="0.46274872744099954"/>
    <x v="1185"/>
    <x v="1937"/>
    <n v="0.32392410920869968"/>
    <n v="7.3114298935677926"/>
  </r>
  <r>
    <x v="14"/>
    <x v="173"/>
    <x v="2"/>
    <n v="25"/>
    <n v="11"/>
    <n v="10"/>
    <n v="58"/>
    <n v="8"/>
    <n v="186"/>
    <n v="21.61"/>
    <x v="2119"/>
    <x v="475"/>
    <n v="1.1568718186024989"/>
    <n v="0.50902360018509951"/>
    <x v="1186"/>
    <x v="1938"/>
    <n v="0.37019898195279966"/>
    <n v="8.6071263304025916"/>
  </r>
  <r>
    <x v="14"/>
    <x v="173"/>
    <x v="3"/>
    <n v="24"/>
    <n v="16"/>
    <n v="4"/>
    <n v="82"/>
    <n v="13"/>
    <n v="246"/>
    <n v="21.61"/>
    <x v="2120"/>
    <x v="814"/>
    <n v="1.1105969458583989"/>
    <n v="0.74039796390559931"/>
    <x v="1187"/>
    <x v="1939"/>
    <n v="0.60157334567329945"/>
    <n v="11.38361869504859"/>
  </r>
  <r>
    <x v="14"/>
    <x v="173"/>
    <x v="4"/>
    <n v="25"/>
    <n v="18"/>
    <n v="7"/>
    <n v="99"/>
    <n v="15"/>
    <n v="275"/>
    <n v="21.61"/>
    <x v="2121"/>
    <x v="233"/>
    <n v="1.1568718186024989"/>
    <n v="0.83294770939379914"/>
    <x v="1188"/>
    <x v="1940"/>
    <n v="0.69412309116149928"/>
    <n v="12.725590004627488"/>
  </r>
  <r>
    <x v="14"/>
    <x v="173"/>
    <x v="5"/>
    <n v="24"/>
    <n v="23"/>
    <n v="12"/>
    <n v="98"/>
    <n v="10"/>
    <n v="310"/>
    <n v="21.61"/>
    <x v="2122"/>
    <x v="404"/>
    <n v="1.1105969458583989"/>
    <n v="1.064322073114299"/>
    <x v="1189"/>
    <x v="1941"/>
    <n v="0.46274872744099954"/>
    <n v="14.345210550670986"/>
  </r>
  <r>
    <x v="14"/>
    <x v="173"/>
    <x v="6"/>
    <n v="23"/>
    <n v="37"/>
    <n v="18"/>
    <n v="91"/>
    <n v="6"/>
    <n v="353"/>
    <n v="21.61"/>
    <x v="2123"/>
    <x v="112"/>
    <n v="1.064322073114299"/>
    <n v="1.7121702915316983"/>
    <x v="1190"/>
    <x v="1942"/>
    <n v="0.27764923646459971"/>
    <n v="16.335030078667284"/>
  </r>
  <r>
    <x v="14"/>
    <x v="173"/>
    <x v="7"/>
    <n v="26"/>
    <n v="22"/>
    <n v="11"/>
    <n v="92"/>
    <n v="11"/>
    <n v="332"/>
    <n v="21.61"/>
    <x v="2124"/>
    <x v="138"/>
    <n v="1.2031466913465989"/>
    <n v="1.018047200370199"/>
    <x v="1191"/>
    <x v="1943"/>
    <n v="0.50902360018509951"/>
    <n v="15.363257751041186"/>
  </r>
  <r>
    <x v="14"/>
    <x v="173"/>
    <x v="8"/>
    <n v="26"/>
    <n v="20"/>
    <n v="16"/>
    <n v="79"/>
    <n v="10"/>
    <n v="389"/>
    <n v="21.61"/>
    <x v="2125"/>
    <x v="473"/>
    <n v="1.2031466913465989"/>
    <n v="0.92549745488199908"/>
    <x v="1192"/>
    <x v="1944"/>
    <n v="0.46274872744099954"/>
    <n v="18.000925497454883"/>
  </r>
  <r>
    <x v="14"/>
    <x v="173"/>
    <x v="9"/>
    <n v="28"/>
    <n v="29"/>
    <n v="11"/>
    <n v="87"/>
    <n v="11"/>
    <n v="360"/>
    <n v="21.61"/>
    <x v="2126"/>
    <x v="810"/>
    <n v="1.2956964368347987"/>
    <n v="1.3419713095788988"/>
    <x v="1191"/>
    <x v="1945"/>
    <n v="0.50902360018509951"/>
    <n v="16.658954187875985"/>
  </r>
  <r>
    <x v="14"/>
    <x v="173"/>
    <x v="10"/>
    <n v="32"/>
    <n v="37"/>
    <n v="11"/>
    <n v="99"/>
    <n v="14"/>
    <n v="378"/>
    <n v="25.85"/>
    <x v="2127"/>
    <x v="140"/>
    <n v="1.2379110251450676"/>
    <n v="1.4313346228239845"/>
    <x v="472"/>
    <x v="1946"/>
    <n v="0.5415860735009671"/>
    <n v="14.622823984526111"/>
  </r>
  <r>
    <x v="14"/>
    <x v="173"/>
    <x v="11"/>
    <n v="42"/>
    <n v="21"/>
    <n v="8"/>
    <n v="81"/>
    <n v="9"/>
    <n v="378"/>
    <n v="25.85"/>
    <x v="2128"/>
    <x v="815"/>
    <n v="1.6247582205029012"/>
    <n v="0.8123791102514506"/>
    <x v="1193"/>
    <x v="1947"/>
    <n v="0.34816247582205029"/>
    <n v="14.622823984526111"/>
  </r>
  <r>
    <x v="14"/>
    <x v="173"/>
    <x v="12"/>
    <n v="92"/>
    <n v="52"/>
    <n v="5"/>
    <n v="230"/>
    <n v="12"/>
    <n v="382"/>
    <n v="25.85"/>
    <x v="2129"/>
    <x v="816"/>
    <n v="3.5589941972920696"/>
    <n v="2.011605415860735"/>
    <x v="1194"/>
    <x v="1948"/>
    <n v="0.46421663442940037"/>
    <n v="14.777562862669244"/>
  </r>
  <r>
    <x v="14"/>
    <x v="174"/>
    <x v="0"/>
    <n v="39"/>
    <n v="1"/>
    <n v="5"/>
    <n v="71"/>
    <n v="37"/>
    <n v="60"/>
    <n v="11.36"/>
    <x v="572"/>
    <x v="604"/>
    <n v="3.433098591549296"/>
    <n v="8.8028169014084515E-2"/>
    <x v="1195"/>
    <x v="1949"/>
    <n v="3.257042253521127"/>
    <n v="5.2816901408450709"/>
  </r>
  <r>
    <x v="14"/>
    <x v="174"/>
    <x v="1"/>
    <n v="32"/>
    <n v="15"/>
    <n v="3"/>
    <n v="57"/>
    <n v="37"/>
    <n v="70"/>
    <n v="11.36"/>
    <x v="2130"/>
    <x v="511"/>
    <n v="2.8169014084507045"/>
    <n v="1.3204225352112677"/>
    <x v="1196"/>
    <x v="1950"/>
    <n v="3.257042253521127"/>
    <n v="6.1619718309859159"/>
  </r>
  <r>
    <x v="14"/>
    <x v="174"/>
    <x v="2"/>
    <n v="41"/>
    <n v="6"/>
    <n v="7"/>
    <n v="54"/>
    <n v="27"/>
    <n v="69"/>
    <n v="11.36"/>
    <x v="2131"/>
    <x v="778"/>
    <n v="3.609154929577465"/>
    <n v="0.52816901408450712"/>
    <x v="1197"/>
    <x v="1951"/>
    <n v="2.376760563380282"/>
    <n v="6.073943661971831"/>
  </r>
  <r>
    <x v="14"/>
    <x v="174"/>
    <x v="3"/>
    <n v="36"/>
    <n v="16"/>
    <n v="1"/>
    <n v="66"/>
    <n v="39"/>
    <n v="52"/>
    <n v="11.36"/>
    <x v="2132"/>
    <x v="464"/>
    <n v="3.1690140845070425"/>
    <n v="1.4084507042253522"/>
    <x v="1198"/>
    <x v="1952"/>
    <n v="3.433098591549296"/>
    <n v="4.5774647887323949"/>
  </r>
  <r>
    <x v="14"/>
    <x v="174"/>
    <x v="4"/>
    <n v="15"/>
    <n v="14"/>
    <n v="3"/>
    <n v="64"/>
    <n v="34"/>
    <n v="67"/>
    <n v="11.36"/>
    <x v="2133"/>
    <x v="341"/>
    <n v="1.3204225352112677"/>
    <n v="1.2323943661971832"/>
    <x v="1196"/>
    <x v="1953"/>
    <n v="2.9929577464788735"/>
    <n v="5.897887323943662"/>
  </r>
  <r>
    <x v="14"/>
    <x v="174"/>
    <x v="5"/>
    <n v="40"/>
    <n v="10"/>
    <n v="4"/>
    <n v="54"/>
    <n v="29"/>
    <n v="89"/>
    <n v="11.36"/>
    <x v="2134"/>
    <x v="732"/>
    <n v="3.5211267605633805"/>
    <n v="0.88028169014084512"/>
    <x v="505"/>
    <x v="1951"/>
    <n v="2.552816901408451"/>
    <n v="7.8345070422535219"/>
  </r>
  <r>
    <x v="14"/>
    <x v="174"/>
    <x v="6"/>
    <n v="19"/>
    <n v="4"/>
    <n v="2"/>
    <n v="55"/>
    <n v="27"/>
    <n v="68"/>
    <n v="11.36"/>
    <x v="2135"/>
    <x v="542"/>
    <n v="1.6725352112676057"/>
    <n v="0.35211267605633806"/>
    <x v="1199"/>
    <x v="1954"/>
    <n v="2.376760563380282"/>
    <n v="5.9859154929577469"/>
  </r>
  <r>
    <x v="14"/>
    <x v="174"/>
    <x v="7"/>
    <n v="26"/>
    <n v="13"/>
    <n v="0"/>
    <n v="69"/>
    <n v="18"/>
    <n v="73"/>
    <n v="11.36"/>
    <x v="2136"/>
    <x v="747"/>
    <n v="2.2887323943661975"/>
    <n v="1.1443661971830987"/>
    <x v="196"/>
    <x v="1955"/>
    <n v="1.5845070422535212"/>
    <n v="6.426056338028169"/>
  </r>
  <r>
    <x v="14"/>
    <x v="174"/>
    <x v="8"/>
    <n v="17"/>
    <n v="12"/>
    <n v="4"/>
    <n v="31"/>
    <n v="13"/>
    <n v="68"/>
    <n v="11.36"/>
    <x v="2137"/>
    <x v="451"/>
    <n v="1.4964788732394367"/>
    <n v="1.0563380281690142"/>
    <x v="505"/>
    <x v="1956"/>
    <n v="1.1443661971830987"/>
    <n v="5.9859154929577469"/>
  </r>
  <r>
    <x v="14"/>
    <x v="174"/>
    <x v="9"/>
    <n v="24"/>
    <n v="13"/>
    <n v="3"/>
    <n v="42"/>
    <n v="12"/>
    <n v="61"/>
    <n v="11.36"/>
    <x v="2138"/>
    <x v="534"/>
    <n v="2.1126760563380285"/>
    <n v="1.1443661971830987"/>
    <x v="1196"/>
    <x v="1957"/>
    <n v="1.0563380281690142"/>
    <n v="5.369718309859155"/>
  </r>
  <r>
    <x v="14"/>
    <x v="174"/>
    <x v="10"/>
    <n v="23"/>
    <n v="9"/>
    <n v="1"/>
    <n v="30"/>
    <n v="14"/>
    <n v="50"/>
    <n v="12"/>
    <x v="2139"/>
    <x v="571"/>
    <n v="1.9166666666666667"/>
    <n v="0.75"/>
    <x v="1200"/>
    <x v="1533"/>
    <n v="1.1666666666666667"/>
    <n v="4.166666666666667"/>
  </r>
  <r>
    <x v="14"/>
    <x v="174"/>
    <x v="11"/>
    <n v="26"/>
    <n v="8"/>
    <n v="3"/>
    <n v="36"/>
    <n v="33"/>
    <n v="59"/>
    <n v="12"/>
    <x v="1670"/>
    <x v="586"/>
    <n v="2.1666666666666665"/>
    <n v="0.66666666666666663"/>
    <x v="1201"/>
    <x v="1958"/>
    <n v="2.75"/>
    <n v="4.916666666666667"/>
  </r>
  <r>
    <x v="14"/>
    <x v="174"/>
    <x v="12"/>
    <n v="40"/>
    <n v="13"/>
    <n v="0"/>
    <n v="74"/>
    <n v="41"/>
    <n v="52"/>
    <n v="12"/>
    <x v="2140"/>
    <x v="425"/>
    <n v="3.3333333333333335"/>
    <n v="1.0833333333333333"/>
    <x v="196"/>
    <x v="1959"/>
    <n v="3.4166666666666665"/>
    <n v="4.333333333333333"/>
  </r>
  <r>
    <x v="14"/>
    <x v="175"/>
    <x v="0"/>
    <n v="22"/>
    <n v="18"/>
    <n v="35"/>
    <n v="118"/>
    <n v="21"/>
    <n v="223"/>
    <n v="22.32"/>
    <x v="2141"/>
    <x v="26"/>
    <n v="0.98566308243727596"/>
    <n v="0.80645161290322576"/>
    <x v="1202"/>
    <x v="1960"/>
    <n v="0.94086021505376338"/>
    <n v="9.9910394265232974"/>
  </r>
  <r>
    <x v="14"/>
    <x v="175"/>
    <x v="1"/>
    <n v="30"/>
    <n v="14"/>
    <n v="17"/>
    <n v="107"/>
    <n v="21"/>
    <n v="162"/>
    <n v="22.32"/>
    <x v="1807"/>
    <x v="609"/>
    <n v="1.3440860215053763"/>
    <n v="0.62724014336917566"/>
    <x v="1203"/>
    <x v="1961"/>
    <n v="0.94086021505376338"/>
    <n v="7.258064516129032"/>
  </r>
  <r>
    <x v="14"/>
    <x v="175"/>
    <x v="2"/>
    <n v="39"/>
    <n v="13"/>
    <n v="61"/>
    <n v="106"/>
    <n v="26"/>
    <n v="164"/>
    <n v="22.32"/>
    <x v="2142"/>
    <x v="20"/>
    <n v="1.7473118279569892"/>
    <n v="0.58243727598566308"/>
    <x v="1204"/>
    <x v="1962"/>
    <n v="1.1648745519713262"/>
    <n v="7.3476702508960576"/>
  </r>
  <r>
    <x v="14"/>
    <x v="175"/>
    <x v="3"/>
    <n v="39"/>
    <n v="16"/>
    <n v="18"/>
    <n v="106"/>
    <n v="33"/>
    <n v="195"/>
    <n v="22.32"/>
    <x v="2143"/>
    <x v="612"/>
    <n v="1.7473118279569892"/>
    <n v="0.71684587813620071"/>
    <x v="1205"/>
    <x v="1962"/>
    <n v="1.478494623655914"/>
    <n v="8.736559139784946"/>
  </r>
  <r>
    <x v="14"/>
    <x v="175"/>
    <x v="4"/>
    <n v="42"/>
    <n v="16"/>
    <n v="53"/>
    <n v="110"/>
    <n v="40"/>
    <n v="187"/>
    <n v="22.32"/>
    <x v="2144"/>
    <x v="784"/>
    <n v="1.8817204301075268"/>
    <n v="0.71684587813620071"/>
    <x v="1206"/>
    <x v="1963"/>
    <n v="1.7921146953405018"/>
    <n v="8.3781362007168454"/>
  </r>
  <r>
    <x v="14"/>
    <x v="175"/>
    <x v="5"/>
    <n v="23"/>
    <n v="5"/>
    <n v="13"/>
    <n v="128"/>
    <n v="41"/>
    <n v="192"/>
    <n v="22.32"/>
    <x v="2145"/>
    <x v="693"/>
    <n v="1.0304659498207884"/>
    <n v="0.22401433691756273"/>
    <x v="1207"/>
    <x v="1964"/>
    <n v="1.8369175627240144"/>
    <n v="8.6021505376344081"/>
  </r>
  <r>
    <x v="14"/>
    <x v="175"/>
    <x v="6"/>
    <n v="39"/>
    <n v="20"/>
    <n v="12"/>
    <n v="124"/>
    <n v="31"/>
    <n v="256"/>
    <n v="22.32"/>
    <x v="2146"/>
    <x v="817"/>
    <n v="1.7473118279569892"/>
    <n v="0.89605734767025091"/>
    <x v="1208"/>
    <x v="426"/>
    <n v="1.3888888888888888"/>
    <n v="11.469534050179211"/>
  </r>
  <r>
    <x v="14"/>
    <x v="175"/>
    <x v="7"/>
    <n v="36"/>
    <n v="25"/>
    <n v="9"/>
    <n v="153"/>
    <n v="39"/>
    <n v="250"/>
    <n v="22.32"/>
    <x v="2147"/>
    <x v="333"/>
    <n v="1.6129032258064515"/>
    <n v="1.1200716845878136"/>
    <x v="1209"/>
    <x v="1965"/>
    <n v="1.7473118279569892"/>
    <n v="11.200716845878135"/>
  </r>
  <r>
    <x v="14"/>
    <x v="175"/>
    <x v="8"/>
    <n v="27"/>
    <n v="23"/>
    <n v="27"/>
    <n v="128"/>
    <n v="55"/>
    <n v="221"/>
    <n v="22.32"/>
    <x v="2148"/>
    <x v="537"/>
    <n v="1.2096774193548387"/>
    <n v="1.0304659498207884"/>
    <x v="1210"/>
    <x v="1964"/>
    <n v="2.4641577060931898"/>
    <n v="9.9014336917562726"/>
  </r>
  <r>
    <x v="14"/>
    <x v="175"/>
    <x v="9"/>
    <n v="29"/>
    <n v="18"/>
    <n v="34"/>
    <n v="131"/>
    <n v="40"/>
    <n v="185"/>
    <n v="22.32"/>
    <x v="2141"/>
    <x v="26"/>
    <n v="1.2992831541218637"/>
    <n v="0.80645161290322576"/>
    <x v="1211"/>
    <x v="1966"/>
    <n v="1.7921146953405018"/>
    <n v="8.2885304659498207"/>
  </r>
  <r>
    <x v="14"/>
    <x v="175"/>
    <x v="10"/>
    <n v="26"/>
    <n v="27"/>
    <n v="14"/>
    <n v="124"/>
    <n v="24"/>
    <n v="194"/>
    <n v="25.86"/>
    <x v="2149"/>
    <x v="20"/>
    <n v="1.0054137664346481"/>
    <n v="1.0440835266821347"/>
    <x v="1212"/>
    <x v="1967"/>
    <n v="0.92807424593967525"/>
    <n v="7.5019334880123747"/>
  </r>
  <r>
    <x v="14"/>
    <x v="175"/>
    <x v="11"/>
    <n v="29"/>
    <n v="28"/>
    <n v="27"/>
    <n v="107"/>
    <n v="35"/>
    <n v="193"/>
    <n v="25.86"/>
    <x v="2150"/>
    <x v="403"/>
    <n v="1.1214230471771076"/>
    <n v="1.082753286929621"/>
    <x v="1213"/>
    <x v="1968"/>
    <n v="1.3534416086620262"/>
    <n v="7.4632637277648879"/>
  </r>
  <r>
    <x v="14"/>
    <x v="175"/>
    <x v="12"/>
    <n v="56"/>
    <n v="15"/>
    <n v="20"/>
    <n v="185"/>
    <n v="66"/>
    <n v="140"/>
    <n v="25.86"/>
    <x v="2151"/>
    <x v="817"/>
    <n v="2.1655065738592421"/>
    <n v="0.58004640371229699"/>
    <x v="1214"/>
    <x v="1969"/>
    <n v="2.5522041763341066"/>
    <n v="5.4137664346481049"/>
  </r>
  <r>
    <x v="14"/>
    <x v="176"/>
    <x v="0"/>
    <n v="43"/>
    <n v="7"/>
    <n v="2"/>
    <n v="102"/>
    <n v="28"/>
    <n v="144"/>
    <n v="20.71"/>
    <x v="2152"/>
    <x v="468"/>
    <n v="2.0762916465475616"/>
    <n v="0.33800096571704491"/>
    <x v="1215"/>
    <x v="1970"/>
    <n v="1.3520038628681796"/>
    <n v="6.9531627233220661"/>
  </r>
  <r>
    <x v="14"/>
    <x v="176"/>
    <x v="1"/>
    <n v="29"/>
    <n v="21"/>
    <n v="3"/>
    <n v="89"/>
    <n v="9"/>
    <n v="116"/>
    <n v="20.71"/>
    <x v="2153"/>
    <x v="683"/>
    <n v="1.4002897151134717"/>
    <n v="1.0140028971511348"/>
    <x v="1216"/>
    <x v="1971"/>
    <n v="0.43457267020762913"/>
    <n v="5.6011588604538867"/>
  </r>
  <r>
    <x v="14"/>
    <x v="176"/>
    <x v="2"/>
    <n v="36"/>
    <n v="12"/>
    <n v="3"/>
    <n v="85"/>
    <n v="21"/>
    <n v="101"/>
    <n v="20.71"/>
    <x v="2154"/>
    <x v="684"/>
    <n v="1.7382906808305165"/>
    <n v="0.57943022694350554"/>
    <x v="1216"/>
    <x v="1972"/>
    <n v="1.0140028971511348"/>
    <n v="4.8768710767745045"/>
  </r>
  <r>
    <x v="14"/>
    <x v="176"/>
    <x v="3"/>
    <n v="31"/>
    <n v="17"/>
    <n v="3"/>
    <n v="93"/>
    <n v="27"/>
    <n v="94"/>
    <n v="20.71"/>
    <x v="2155"/>
    <x v="432"/>
    <n v="1.4968614196040559"/>
    <n v="0.82085948816996612"/>
    <x v="1216"/>
    <x v="1973"/>
    <n v="1.3037180106228874"/>
    <n v="4.5388701110574603"/>
  </r>
  <r>
    <x v="14"/>
    <x v="176"/>
    <x v="4"/>
    <n v="41"/>
    <n v="14"/>
    <n v="2"/>
    <n v="93"/>
    <n v="27"/>
    <n v="110"/>
    <n v="20.71"/>
    <x v="2156"/>
    <x v="759"/>
    <n v="1.9797199420569773"/>
    <n v="0.67600193143408982"/>
    <x v="1215"/>
    <x v="1973"/>
    <n v="1.3037180106228874"/>
    <n v="5.3114437469821336"/>
  </r>
  <r>
    <x v="14"/>
    <x v="176"/>
    <x v="5"/>
    <n v="30"/>
    <n v="14"/>
    <n v="6"/>
    <n v="81"/>
    <n v="47"/>
    <n v="123"/>
    <n v="20.71"/>
    <x v="2157"/>
    <x v="608"/>
    <n v="1.4485755673587639"/>
    <n v="0.67600193143408982"/>
    <x v="1217"/>
    <x v="1974"/>
    <n v="2.2694350555287301"/>
    <n v="5.9391598261709317"/>
  </r>
  <r>
    <x v="14"/>
    <x v="176"/>
    <x v="6"/>
    <n v="35"/>
    <n v="19"/>
    <n v="5"/>
    <n v="115"/>
    <n v="109"/>
    <n v="169"/>
    <n v="20.71"/>
    <x v="2158"/>
    <x v="818"/>
    <n v="1.6900048285852245"/>
    <n v="0.9174311926605504"/>
    <x v="1218"/>
    <x v="1975"/>
    <n v="5.2631578947368416"/>
    <n v="8.1603090294543694"/>
  </r>
  <r>
    <x v="14"/>
    <x v="176"/>
    <x v="7"/>
    <n v="37"/>
    <n v="28"/>
    <n v="14"/>
    <n v="112"/>
    <n v="146"/>
    <n v="221"/>
    <n v="20.71"/>
    <x v="2159"/>
    <x v="347"/>
    <n v="1.7865765330758088"/>
    <n v="1.3520038628681796"/>
    <x v="1219"/>
    <x v="1976"/>
    <n v="7.049734427812651"/>
    <n v="10.67117334620956"/>
  </r>
  <r>
    <x v="14"/>
    <x v="176"/>
    <x v="8"/>
    <n v="44"/>
    <n v="17"/>
    <n v="9"/>
    <n v="132"/>
    <n v="171"/>
    <n v="158"/>
    <n v="20.71"/>
    <x v="2160"/>
    <x v="529"/>
    <n v="2.1245774987928536"/>
    <n v="0.82085948816996612"/>
    <x v="1220"/>
    <x v="1977"/>
    <n v="8.2568807339449535"/>
    <n v="7.6291646547561562"/>
  </r>
  <r>
    <x v="14"/>
    <x v="176"/>
    <x v="9"/>
    <n v="43"/>
    <n v="16"/>
    <n v="7"/>
    <n v="117"/>
    <n v="116"/>
    <n v="147"/>
    <n v="20.71"/>
    <x v="2161"/>
    <x v="171"/>
    <n v="2.0762916465475616"/>
    <n v="0.77257363592467398"/>
    <x v="1221"/>
    <x v="1978"/>
    <n v="5.6011588604538867"/>
    <n v="7.0980202800579431"/>
  </r>
  <r>
    <x v="14"/>
    <x v="176"/>
    <x v="10"/>
    <n v="56"/>
    <n v="25"/>
    <n v="4"/>
    <n v="108"/>
    <n v="77"/>
    <n v="109"/>
    <n v="22.04"/>
    <x v="2162"/>
    <x v="819"/>
    <n v="2.5408348457350272"/>
    <n v="1.1343012704174229"/>
    <x v="1222"/>
    <x v="1979"/>
    <n v="3.4936479128856628"/>
    <n v="4.9455535390199641"/>
  </r>
  <r>
    <x v="14"/>
    <x v="176"/>
    <x v="11"/>
    <n v="44"/>
    <n v="29"/>
    <n v="4"/>
    <n v="119"/>
    <n v="79"/>
    <n v="125"/>
    <n v="22.04"/>
    <x v="2163"/>
    <x v="726"/>
    <n v="1.9963702359346642"/>
    <n v="1.3157894736842106"/>
    <x v="1222"/>
    <x v="1980"/>
    <n v="3.5843920145190564"/>
    <n v="5.671506352087115"/>
  </r>
  <r>
    <x v="14"/>
    <x v="176"/>
    <x v="12"/>
    <n v="88"/>
    <n v="25"/>
    <n v="8"/>
    <n v="179"/>
    <n v="123"/>
    <n v="180"/>
    <n v="22.04"/>
    <x v="2164"/>
    <x v="739"/>
    <n v="3.9927404718693285"/>
    <n v="1.1343012704174229"/>
    <x v="1223"/>
    <x v="1981"/>
    <n v="5.5807622504537209"/>
    <n v="8.1669691470054442"/>
  </r>
  <r>
    <x v="14"/>
    <x v="177"/>
    <x v="0"/>
    <n v="16"/>
    <n v="6"/>
    <n v="6"/>
    <n v="17"/>
    <n v="8"/>
    <n v="127"/>
    <n v="17.079999999999998"/>
    <x v="2165"/>
    <x v="592"/>
    <n v="0.93676814988290402"/>
    <n v="0.35128805620608905"/>
    <x v="1224"/>
    <x v="1982"/>
    <n v="0.46838407494145201"/>
    <n v="7.4355971896955513"/>
  </r>
  <r>
    <x v="14"/>
    <x v="177"/>
    <x v="1"/>
    <n v="16"/>
    <n v="8"/>
    <n v="7"/>
    <n v="20"/>
    <n v="6"/>
    <n v="124"/>
    <n v="17.079999999999998"/>
    <x v="2166"/>
    <x v="510"/>
    <n v="0.93676814988290402"/>
    <n v="0.46838407494145201"/>
    <x v="1225"/>
    <x v="1983"/>
    <n v="0.35128805620608905"/>
    <n v="7.2599531615925068"/>
  </r>
  <r>
    <x v="14"/>
    <x v="177"/>
    <x v="2"/>
    <n v="7"/>
    <n v="5"/>
    <n v="2"/>
    <n v="18"/>
    <n v="6"/>
    <n v="90"/>
    <n v="17.079999999999998"/>
    <x v="2167"/>
    <x v="567"/>
    <n v="0.40983606557377056"/>
    <n v="0.29274004683840754"/>
    <x v="1226"/>
    <x v="1984"/>
    <n v="0.35128805620608905"/>
    <n v="5.2693208430913359"/>
  </r>
  <r>
    <x v="14"/>
    <x v="177"/>
    <x v="3"/>
    <n v="11"/>
    <n v="3"/>
    <n v="1"/>
    <n v="24"/>
    <n v="9"/>
    <n v="96"/>
    <n v="17.079999999999998"/>
    <x v="2168"/>
    <x v="320"/>
    <n v="0.64402810304449654"/>
    <n v="0.17564402810304452"/>
    <x v="1227"/>
    <x v="1985"/>
    <n v="0.52693208430913352"/>
    <n v="5.6206088992974248"/>
  </r>
  <r>
    <x v="14"/>
    <x v="177"/>
    <x v="4"/>
    <n v="15"/>
    <n v="9"/>
    <n v="10"/>
    <n v="27"/>
    <n v="7"/>
    <n v="110"/>
    <n v="17.079999999999998"/>
    <x v="2169"/>
    <x v="424"/>
    <n v="0.87822014051522257"/>
    <n v="0.52693208430913352"/>
    <x v="1228"/>
    <x v="1986"/>
    <n v="0.40983606557377056"/>
    <n v="6.4402810304449654"/>
  </r>
  <r>
    <x v="14"/>
    <x v="177"/>
    <x v="5"/>
    <n v="12"/>
    <n v="8"/>
    <n v="6"/>
    <n v="33"/>
    <n v="12"/>
    <n v="189"/>
    <n v="17.079999999999998"/>
    <x v="2170"/>
    <x v="311"/>
    <n v="0.7025761124121781"/>
    <n v="0.46838407494145201"/>
    <x v="1224"/>
    <x v="1987"/>
    <n v="0.7025761124121781"/>
    <n v="11.065573770491804"/>
  </r>
  <r>
    <x v="14"/>
    <x v="177"/>
    <x v="6"/>
    <n v="15"/>
    <n v="5"/>
    <n v="10"/>
    <n v="37"/>
    <n v="14"/>
    <n v="223"/>
    <n v="17.079999999999998"/>
    <x v="2171"/>
    <x v="419"/>
    <n v="0.87822014051522257"/>
    <n v="0.29274004683840754"/>
    <x v="1228"/>
    <x v="1988"/>
    <n v="0.81967213114754112"/>
    <n v="13.056206088992976"/>
  </r>
  <r>
    <x v="14"/>
    <x v="177"/>
    <x v="7"/>
    <n v="10"/>
    <n v="8"/>
    <n v="3"/>
    <n v="32"/>
    <n v="8"/>
    <n v="196"/>
    <n v="17.079999999999998"/>
    <x v="2172"/>
    <x v="573"/>
    <n v="0.58548009367681508"/>
    <n v="0.46838407494145201"/>
    <x v="1229"/>
    <x v="1989"/>
    <n v="0.46838407494145201"/>
    <n v="11.475409836065575"/>
  </r>
  <r>
    <x v="14"/>
    <x v="177"/>
    <x v="8"/>
    <n v="12"/>
    <n v="9"/>
    <n v="7"/>
    <n v="34"/>
    <n v="8"/>
    <n v="281"/>
    <n v="17.079999999999998"/>
    <x v="2173"/>
    <x v="609"/>
    <n v="0.7025761124121781"/>
    <n v="0.52693208430913352"/>
    <x v="1225"/>
    <x v="1990"/>
    <n v="0.46838407494145201"/>
    <n v="16.451990632318502"/>
  </r>
  <r>
    <x v="14"/>
    <x v="177"/>
    <x v="9"/>
    <n v="18"/>
    <n v="12"/>
    <n v="6"/>
    <n v="28"/>
    <n v="9"/>
    <n v="234"/>
    <n v="17.079999999999998"/>
    <x v="2174"/>
    <x v="790"/>
    <n v="1.053864168618267"/>
    <n v="0.7025761124121781"/>
    <x v="1224"/>
    <x v="1991"/>
    <n v="0.52693208430913352"/>
    <n v="13.700234192037472"/>
  </r>
  <r>
    <x v="14"/>
    <x v="177"/>
    <x v="10"/>
    <n v="16"/>
    <n v="27"/>
    <n v="4"/>
    <n v="52"/>
    <n v="7"/>
    <n v="203"/>
    <n v="20.51"/>
    <x v="2175"/>
    <x v="420"/>
    <n v="0.78010726474890291"/>
    <n v="1.3164310092637737"/>
    <x v="1230"/>
    <x v="1992"/>
    <n v="0.34129692832764502"/>
    <n v="9.8976109215017054"/>
  </r>
  <r>
    <x v="14"/>
    <x v="177"/>
    <x v="11"/>
    <n v="30"/>
    <n v="14"/>
    <n v="4"/>
    <n v="39"/>
    <n v="2"/>
    <n v="207"/>
    <n v="20.51"/>
    <x v="2176"/>
    <x v="697"/>
    <n v="1.4627011214041929"/>
    <n v="0.68259385665529004"/>
    <x v="1230"/>
    <x v="1993"/>
    <n v="9.7513408093612863E-2"/>
    <n v="10.092637737688932"/>
  </r>
  <r>
    <x v="14"/>
    <x v="177"/>
    <x v="12"/>
    <n v="40"/>
    <n v="25"/>
    <n v="6"/>
    <n v="58"/>
    <n v="9"/>
    <n v="228"/>
    <n v="20.51"/>
    <x v="2177"/>
    <x v="794"/>
    <n v="1.9502681618722573"/>
    <n v="1.2189176011701608"/>
    <x v="1231"/>
    <x v="1994"/>
    <n v="0.43881033642125788"/>
    <n v="11.116528522671867"/>
  </r>
  <r>
    <x v="14"/>
    <x v="178"/>
    <x v="0"/>
    <n v="27"/>
    <n v="6"/>
    <n v="0"/>
    <n v="55"/>
    <n v="17"/>
    <n v="57"/>
    <n v="9.6999999999999993"/>
    <x v="2178"/>
    <x v="449"/>
    <n v="2.7835051546391756"/>
    <n v="0.61855670103092786"/>
    <x v="196"/>
    <x v="1995"/>
    <n v="1.7525773195876291"/>
    <n v="5.8762886597938149"/>
  </r>
  <r>
    <x v="14"/>
    <x v="178"/>
    <x v="1"/>
    <n v="22"/>
    <n v="8"/>
    <n v="0"/>
    <n v="59"/>
    <n v="15"/>
    <n v="65"/>
    <n v="9.6999999999999993"/>
    <x v="2179"/>
    <x v="526"/>
    <n v="2.2680412371134024"/>
    <n v="0.82474226804123718"/>
    <x v="196"/>
    <x v="1996"/>
    <n v="1.5463917525773196"/>
    <n v="6.7010309278350517"/>
  </r>
  <r>
    <x v="14"/>
    <x v="178"/>
    <x v="2"/>
    <n v="30"/>
    <n v="13"/>
    <n v="2"/>
    <n v="57"/>
    <n v="20"/>
    <n v="81"/>
    <n v="9.6999999999999993"/>
    <x v="2180"/>
    <x v="472"/>
    <n v="3.0927835051546393"/>
    <n v="1.3402061855670104"/>
    <x v="1232"/>
    <x v="1997"/>
    <n v="2.061855670103093"/>
    <n v="8.3505154639175263"/>
  </r>
  <r>
    <x v="14"/>
    <x v="178"/>
    <x v="3"/>
    <n v="31"/>
    <n v="8"/>
    <n v="3"/>
    <n v="44"/>
    <n v="11"/>
    <n v="46"/>
    <n v="9.6999999999999993"/>
    <x v="2181"/>
    <x v="553"/>
    <n v="3.195876288659794"/>
    <n v="0.82474226804123718"/>
    <x v="1233"/>
    <x v="1998"/>
    <n v="1.1340206185567012"/>
    <n v="4.7422680412371134"/>
  </r>
  <r>
    <x v="14"/>
    <x v="178"/>
    <x v="4"/>
    <n v="22"/>
    <n v="3"/>
    <n v="1"/>
    <n v="62"/>
    <n v="4"/>
    <n v="42"/>
    <n v="9.6999999999999993"/>
    <x v="2182"/>
    <x v="414"/>
    <n v="2.2680412371134024"/>
    <n v="0.30927835051546393"/>
    <x v="1234"/>
    <x v="1999"/>
    <n v="0.41237113402061859"/>
    <n v="4.3298969072164954"/>
  </r>
  <r>
    <x v="14"/>
    <x v="178"/>
    <x v="5"/>
    <n v="14"/>
    <n v="8"/>
    <n v="2"/>
    <n v="52"/>
    <n v="5"/>
    <n v="47"/>
    <n v="9.6999999999999993"/>
    <x v="2183"/>
    <x v="567"/>
    <n v="1.4432989690721651"/>
    <n v="0.82474226804123718"/>
    <x v="1232"/>
    <x v="2000"/>
    <n v="0.51546391752577325"/>
    <n v="4.8453608247422686"/>
  </r>
  <r>
    <x v="14"/>
    <x v="178"/>
    <x v="6"/>
    <n v="11"/>
    <n v="7"/>
    <n v="3"/>
    <n v="31"/>
    <n v="7"/>
    <n v="44"/>
    <n v="9.6999999999999993"/>
    <x v="2184"/>
    <x v="554"/>
    <n v="1.1340206185567012"/>
    <n v="0.72164948453608257"/>
    <x v="1233"/>
    <x v="2001"/>
    <n v="0.72164948453608257"/>
    <n v="4.5360824742268049"/>
  </r>
  <r>
    <x v="14"/>
    <x v="178"/>
    <x v="7"/>
    <n v="22"/>
    <n v="11"/>
    <n v="2"/>
    <n v="30"/>
    <n v="7"/>
    <n v="46"/>
    <n v="9.6999999999999993"/>
    <x v="2185"/>
    <x v="517"/>
    <n v="2.2680412371134024"/>
    <n v="1.1340206185567012"/>
    <x v="1232"/>
    <x v="2002"/>
    <n v="0.72164948453608257"/>
    <n v="4.7422680412371134"/>
  </r>
  <r>
    <x v="14"/>
    <x v="178"/>
    <x v="8"/>
    <n v="12"/>
    <n v="13"/>
    <n v="1"/>
    <n v="23"/>
    <n v="6"/>
    <n v="27"/>
    <n v="9.6999999999999993"/>
    <x v="2186"/>
    <x v="270"/>
    <n v="1.2371134020618557"/>
    <n v="1.3402061855670104"/>
    <x v="1234"/>
    <x v="2003"/>
    <n v="0.61855670103092786"/>
    <n v="2.7835051546391756"/>
  </r>
  <r>
    <x v="14"/>
    <x v="178"/>
    <x v="9"/>
    <n v="16"/>
    <n v="9"/>
    <n v="0"/>
    <n v="28"/>
    <n v="0"/>
    <n v="20"/>
    <n v="9.6999999999999993"/>
    <x v="2187"/>
    <x v="412"/>
    <n v="1.6494845360824744"/>
    <n v="0.92783505154639179"/>
    <x v="196"/>
    <x v="2004"/>
    <n v="0"/>
    <n v="2.061855670103093"/>
  </r>
  <r>
    <x v="14"/>
    <x v="178"/>
    <x v="10"/>
    <n v="20"/>
    <n v="3"/>
    <n v="0"/>
    <n v="24"/>
    <n v="3"/>
    <n v="23"/>
    <n v="10.73"/>
    <x v="2188"/>
    <x v="412"/>
    <n v="1.8639328984156569"/>
    <n v="0.27958993476234856"/>
    <x v="196"/>
    <x v="2005"/>
    <n v="0.27958993476234856"/>
    <n v="2.1435228331780056"/>
  </r>
  <r>
    <x v="14"/>
    <x v="178"/>
    <x v="11"/>
    <n v="18"/>
    <n v="6"/>
    <n v="0"/>
    <n v="30"/>
    <n v="5"/>
    <n v="12"/>
    <n v="10.73"/>
    <x v="2189"/>
    <x v="717"/>
    <n v="1.6775396085740912"/>
    <n v="0.55917986952469712"/>
    <x v="196"/>
    <x v="2006"/>
    <n v="0.46598322460391423"/>
    <n v="1.1183597390493942"/>
  </r>
  <r>
    <x v="14"/>
    <x v="178"/>
    <x v="12"/>
    <n v="33"/>
    <n v="5"/>
    <n v="0"/>
    <n v="53"/>
    <n v="6"/>
    <n v="14"/>
    <n v="10.73"/>
    <x v="1061"/>
    <x v="352"/>
    <n v="3.075489282385834"/>
    <n v="0.46598322460391423"/>
    <x v="196"/>
    <x v="2007"/>
    <n v="0.55917986952469712"/>
    <n v="1.3047530288909599"/>
  </r>
  <r>
    <x v="14"/>
    <x v="179"/>
    <x v="0"/>
    <n v="23"/>
    <n v="17"/>
    <n v="4"/>
    <n v="85"/>
    <n v="22"/>
    <n v="80"/>
    <n v="12.01"/>
    <x v="2190"/>
    <x v="386"/>
    <n v="1.9150707743547044"/>
    <n v="1.4154870940882598"/>
    <x v="1235"/>
    <x v="2008"/>
    <n v="1.8318068276436303"/>
    <n v="6.6611157368859288"/>
  </r>
  <r>
    <x v="14"/>
    <x v="179"/>
    <x v="1"/>
    <n v="25"/>
    <n v="20"/>
    <n v="4"/>
    <n v="74"/>
    <n v="15"/>
    <n v="70"/>
    <n v="12.01"/>
    <x v="2191"/>
    <x v="633"/>
    <n v="2.0815986677768525"/>
    <n v="1.6652789342214822"/>
    <x v="1235"/>
    <x v="2009"/>
    <n v="1.2489592006661117"/>
    <n v="5.8284762697751873"/>
  </r>
  <r>
    <x v="14"/>
    <x v="179"/>
    <x v="2"/>
    <n v="25"/>
    <n v="11"/>
    <n v="6"/>
    <n v="93"/>
    <n v="26"/>
    <n v="74"/>
    <n v="12.01"/>
    <x v="2192"/>
    <x v="606"/>
    <n v="2.0815986677768525"/>
    <n v="0.91590341382181517"/>
    <x v="1236"/>
    <x v="2010"/>
    <n v="2.1648626144879266"/>
    <n v="6.1615320566194836"/>
  </r>
  <r>
    <x v="14"/>
    <x v="179"/>
    <x v="3"/>
    <n v="30"/>
    <n v="19"/>
    <n v="2"/>
    <n v="85"/>
    <n v="10"/>
    <n v="54"/>
    <n v="12.01"/>
    <x v="2193"/>
    <x v="353"/>
    <n v="2.4979184013322233"/>
    <n v="1.5820149875104079"/>
    <x v="1237"/>
    <x v="2008"/>
    <n v="0.8326394671107411"/>
    <n v="4.4962531223980013"/>
  </r>
  <r>
    <x v="14"/>
    <x v="179"/>
    <x v="4"/>
    <n v="22"/>
    <n v="17"/>
    <n v="1"/>
    <n v="106"/>
    <n v="19"/>
    <n v="59"/>
    <n v="12.01"/>
    <x v="2194"/>
    <x v="397"/>
    <n v="1.8318068276436303"/>
    <n v="1.4154870940882598"/>
    <x v="1238"/>
    <x v="2011"/>
    <n v="1.5820149875104079"/>
    <n v="4.9125728559533721"/>
  </r>
  <r>
    <x v="14"/>
    <x v="179"/>
    <x v="5"/>
    <n v="23"/>
    <n v="22"/>
    <n v="5"/>
    <n v="106"/>
    <n v="12"/>
    <n v="55"/>
    <n v="12.01"/>
    <x v="2195"/>
    <x v="733"/>
    <n v="1.9150707743547044"/>
    <n v="1.8318068276436303"/>
    <x v="1239"/>
    <x v="2011"/>
    <n v="0.99916736053288924"/>
    <n v="4.5795170691090759"/>
  </r>
  <r>
    <x v="14"/>
    <x v="179"/>
    <x v="6"/>
    <n v="32"/>
    <n v="13"/>
    <n v="3"/>
    <n v="71"/>
    <n v="32"/>
    <n v="51"/>
    <n v="12.01"/>
    <x v="2196"/>
    <x v="591"/>
    <n v="2.6644462947543714"/>
    <n v="1.0824313072439633"/>
    <x v="1240"/>
    <x v="2012"/>
    <n v="2.6644462947543714"/>
    <n v="4.2464612822647796"/>
  </r>
  <r>
    <x v="14"/>
    <x v="179"/>
    <x v="7"/>
    <n v="38"/>
    <n v="13"/>
    <n v="3"/>
    <n v="84"/>
    <n v="25"/>
    <n v="58"/>
    <n v="12.01"/>
    <x v="2197"/>
    <x v="535"/>
    <n v="3.1640299750208158"/>
    <n v="1.0824313072439633"/>
    <x v="1240"/>
    <x v="2013"/>
    <n v="2.0815986677768525"/>
    <n v="4.8293089092422985"/>
  </r>
  <r>
    <x v="14"/>
    <x v="179"/>
    <x v="8"/>
    <n v="33"/>
    <n v="17"/>
    <n v="3"/>
    <n v="67"/>
    <n v="21"/>
    <n v="48"/>
    <n v="12.01"/>
    <x v="2198"/>
    <x v="385"/>
    <n v="2.7477102414654455"/>
    <n v="1.4154870940882598"/>
    <x v="1240"/>
    <x v="2014"/>
    <n v="1.7485428809325563"/>
    <n v="3.9966694421315569"/>
  </r>
  <r>
    <x v="14"/>
    <x v="179"/>
    <x v="9"/>
    <n v="28"/>
    <n v="15"/>
    <n v="3"/>
    <n v="80"/>
    <n v="27"/>
    <n v="41"/>
    <n v="12.01"/>
    <x v="2199"/>
    <x v="593"/>
    <n v="2.3313905079100752"/>
    <n v="1.2489592006661117"/>
    <x v="1240"/>
    <x v="2015"/>
    <n v="2.2481265611990007"/>
    <n v="3.4138218151540385"/>
  </r>
  <r>
    <x v="14"/>
    <x v="179"/>
    <x v="10"/>
    <n v="31"/>
    <n v="23"/>
    <n v="1"/>
    <n v="67"/>
    <n v="19"/>
    <n v="36"/>
    <n v="13.23"/>
    <x v="2200"/>
    <x v="454"/>
    <n v="2.3431594860166287"/>
    <n v="1.7384731670445956"/>
    <x v="1241"/>
    <x v="2016"/>
    <n v="1.436130007558579"/>
    <n v="2.7210884353741496"/>
  </r>
  <r>
    <x v="14"/>
    <x v="179"/>
    <x v="11"/>
    <n v="38"/>
    <n v="10"/>
    <n v="0"/>
    <n v="47"/>
    <n v="18"/>
    <n v="42"/>
    <n v="13.23"/>
    <x v="2201"/>
    <x v="534"/>
    <n v="2.872260015117158"/>
    <n v="0.7558578987150415"/>
    <x v="196"/>
    <x v="2017"/>
    <n v="1.3605442176870748"/>
    <n v="3.1746031746031744"/>
  </r>
  <r>
    <x v="14"/>
    <x v="179"/>
    <x v="12"/>
    <n v="52"/>
    <n v="21"/>
    <n v="1"/>
    <n v="94"/>
    <n v="10"/>
    <n v="55"/>
    <n v="13.23"/>
    <x v="2202"/>
    <x v="309"/>
    <n v="3.9304610733182161"/>
    <n v="1.5873015873015872"/>
    <x v="1241"/>
    <x v="2018"/>
    <n v="0.7558578987150415"/>
    <n v="4.1572184429327281"/>
  </r>
  <r>
    <x v="14"/>
    <x v="180"/>
    <x v="0"/>
    <n v="20"/>
    <n v="8"/>
    <n v="2"/>
    <n v="44"/>
    <n v="4"/>
    <n v="134"/>
    <n v="9.8699999999999992"/>
    <x v="2203"/>
    <x v="578"/>
    <n v="2.0263424518743669"/>
    <n v="0.81053698074974678"/>
    <x v="1242"/>
    <x v="2019"/>
    <n v="0.40526849037487339"/>
    <n v="13.576494427558259"/>
  </r>
  <r>
    <x v="14"/>
    <x v="180"/>
    <x v="1"/>
    <n v="17"/>
    <n v="7"/>
    <n v="6"/>
    <n v="36"/>
    <n v="4"/>
    <n v="98"/>
    <n v="9.8699999999999992"/>
    <x v="2204"/>
    <x v="585"/>
    <n v="1.722391084093212"/>
    <n v="0.70921985815602839"/>
    <x v="1243"/>
    <x v="2020"/>
    <n v="0.40526849037487339"/>
    <n v="9.9290780141843982"/>
  </r>
  <r>
    <x v="14"/>
    <x v="180"/>
    <x v="2"/>
    <n v="14"/>
    <n v="7"/>
    <n v="1"/>
    <n v="36"/>
    <n v="6"/>
    <n v="112"/>
    <n v="9.8699999999999992"/>
    <x v="2205"/>
    <x v="463"/>
    <n v="1.4184397163120568"/>
    <n v="0.70921985815602839"/>
    <x v="1244"/>
    <x v="2020"/>
    <n v="0.60790273556231011"/>
    <n v="11.347517730496454"/>
  </r>
  <r>
    <x v="14"/>
    <x v="180"/>
    <x v="3"/>
    <n v="13"/>
    <n v="12"/>
    <n v="1"/>
    <n v="29"/>
    <n v="11"/>
    <n v="85"/>
    <n v="9.8699999999999992"/>
    <x v="2206"/>
    <x v="423"/>
    <n v="1.3171225937183384"/>
    <n v="1.2158054711246202"/>
    <x v="1244"/>
    <x v="2021"/>
    <n v="1.1144883485309018"/>
    <n v="8.6119554204660602"/>
  </r>
  <r>
    <x v="14"/>
    <x v="180"/>
    <x v="4"/>
    <n v="15"/>
    <n v="12"/>
    <n v="2"/>
    <n v="45"/>
    <n v="8"/>
    <n v="106"/>
    <n v="9.8699999999999992"/>
    <x v="2207"/>
    <x v="528"/>
    <n v="1.5197568389057752"/>
    <n v="1.2158054711246202"/>
    <x v="1242"/>
    <x v="2022"/>
    <n v="0.81053698074974678"/>
    <n v="10.739614994934145"/>
  </r>
  <r>
    <x v="14"/>
    <x v="180"/>
    <x v="5"/>
    <n v="15"/>
    <n v="10"/>
    <n v="8"/>
    <n v="41"/>
    <n v="2"/>
    <n v="100"/>
    <n v="9.8699999999999992"/>
    <x v="2205"/>
    <x v="463"/>
    <n v="1.5197568389057752"/>
    <n v="1.0131712259371835"/>
    <x v="1245"/>
    <x v="2023"/>
    <n v="0.2026342451874367"/>
    <n v="10.131712259371835"/>
  </r>
  <r>
    <x v="14"/>
    <x v="180"/>
    <x v="6"/>
    <n v="9"/>
    <n v="7"/>
    <n v="3"/>
    <n v="45"/>
    <n v="6"/>
    <n v="98"/>
    <n v="9.8699999999999992"/>
    <x v="2204"/>
    <x v="585"/>
    <n v="0.91185410334346517"/>
    <n v="0.70921985815602839"/>
    <x v="1246"/>
    <x v="2022"/>
    <n v="0.60790273556231011"/>
    <n v="9.9290780141843982"/>
  </r>
  <r>
    <x v="14"/>
    <x v="180"/>
    <x v="7"/>
    <n v="17"/>
    <n v="9"/>
    <n v="7"/>
    <n v="54"/>
    <n v="6"/>
    <n v="99"/>
    <n v="9.8699999999999992"/>
    <x v="2208"/>
    <x v="588"/>
    <n v="1.722391084093212"/>
    <n v="0.91185410334346517"/>
    <x v="1247"/>
    <x v="2024"/>
    <n v="0.60790273556231011"/>
    <n v="10.030395136778116"/>
  </r>
  <r>
    <x v="14"/>
    <x v="180"/>
    <x v="8"/>
    <n v="10"/>
    <n v="12"/>
    <n v="3"/>
    <n v="27"/>
    <n v="8"/>
    <n v="106"/>
    <n v="9.8699999999999992"/>
    <x v="2209"/>
    <x v="745"/>
    <n v="1.0131712259371835"/>
    <n v="1.2158054711246202"/>
    <x v="1246"/>
    <x v="2025"/>
    <n v="0.81053698074974678"/>
    <n v="10.739614994934145"/>
  </r>
  <r>
    <x v="14"/>
    <x v="180"/>
    <x v="9"/>
    <n v="14"/>
    <n v="4"/>
    <n v="1"/>
    <n v="33"/>
    <n v="7"/>
    <n v="115"/>
    <n v="9.8699999999999992"/>
    <x v="2210"/>
    <x v="354"/>
    <n v="1.4184397163120568"/>
    <n v="0.40526849037487339"/>
    <x v="1244"/>
    <x v="2026"/>
    <n v="0.70921985815602839"/>
    <n v="11.651469098277611"/>
  </r>
  <r>
    <x v="14"/>
    <x v="180"/>
    <x v="10"/>
    <n v="18"/>
    <n v="8"/>
    <n v="0"/>
    <n v="42"/>
    <n v="5"/>
    <n v="82"/>
    <n v="11.77"/>
    <x v="2211"/>
    <x v="534"/>
    <n v="1.5293118096856415"/>
    <n v="0.67969413763806286"/>
    <x v="196"/>
    <x v="2027"/>
    <n v="0.42480883602378933"/>
    <n v="6.9668649107901448"/>
  </r>
  <r>
    <x v="14"/>
    <x v="180"/>
    <x v="11"/>
    <n v="13"/>
    <n v="5"/>
    <n v="6"/>
    <n v="33"/>
    <n v="3"/>
    <n v="88"/>
    <n v="11.77"/>
    <x v="2212"/>
    <x v="541"/>
    <n v="1.1045029736618521"/>
    <n v="0.42480883602378933"/>
    <x v="1248"/>
    <x v="2028"/>
    <n v="0.25488530161427359"/>
    <n v="7.4766355140186915"/>
  </r>
  <r>
    <x v="14"/>
    <x v="180"/>
    <x v="12"/>
    <n v="15"/>
    <n v="12"/>
    <n v="4"/>
    <n v="55"/>
    <n v="2"/>
    <n v="86"/>
    <n v="11.77"/>
    <x v="2213"/>
    <x v="354"/>
    <n v="1.2744265080713679"/>
    <n v="1.0195412064570943"/>
    <x v="1249"/>
    <x v="1632"/>
    <n v="0.16992353440951571"/>
    <n v="7.306711979609176"/>
  </r>
  <r>
    <x v="14"/>
    <x v="181"/>
    <x v="0"/>
    <n v="19"/>
    <n v="12"/>
    <n v="5"/>
    <n v="76"/>
    <n v="31"/>
    <n v="389"/>
    <n v="36.83"/>
    <x v="2214"/>
    <x v="176"/>
    <n v="0.51588379038827048"/>
    <n v="0.325821341297855"/>
    <x v="1250"/>
    <x v="2029"/>
    <n v="0.84170513168612549"/>
    <n v="10.5620418137388"/>
  </r>
  <r>
    <x v="14"/>
    <x v="181"/>
    <x v="1"/>
    <n v="22"/>
    <n v="19"/>
    <n v="10"/>
    <n v="78"/>
    <n v="29"/>
    <n v="219"/>
    <n v="36.83"/>
    <x v="2215"/>
    <x v="723"/>
    <n v="0.59733912571273418"/>
    <n v="0.51588379038827048"/>
    <x v="1251"/>
    <x v="2030"/>
    <n v="0.78740157480314965"/>
    <n v="5.9462394786858539"/>
  </r>
  <r>
    <x v="14"/>
    <x v="181"/>
    <x v="2"/>
    <n v="38"/>
    <n v="9"/>
    <n v="8"/>
    <n v="79"/>
    <n v="21"/>
    <n v="239"/>
    <n v="36.83"/>
    <x v="2216"/>
    <x v="457"/>
    <n v="1.031767580776541"/>
    <n v="0.24436600597339128"/>
    <x v="1252"/>
    <x v="2031"/>
    <n v="0.57018734727124631"/>
    <n v="6.4892750475156129"/>
  </r>
  <r>
    <x v="14"/>
    <x v="181"/>
    <x v="3"/>
    <n v="36"/>
    <n v="12"/>
    <n v="6"/>
    <n v="83"/>
    <n v="38"/>
    <n v="323"/>
    <n v="36.83"/>
    <x v="2217"/>
    <x v="39"/>
    <n v="0.97746402389356513"/>
    <n v="0.325821341297855"/>
    <x v="1253"/>
    <x v="2032"/>
    <n v="1.031767580776541"/>
    <n v="8.7700244366005986"/>
  </r>
  <r>
    <x v="14"/>
    <x v="181"/>
    <x v="4"/>
    <n v="52"/>
    <n v="26"/>
    <n v="4"/>
    <n v="92"/>
    <n v="30"/>
    <n v="301"/>
    <n v="36.83"/>
    <x v="2218"/>
    <x v="22"/>
    <n v="1.4118924789573717"/>
    <n v="0.70594623947868584"/>
    <x v="1254"/>
    <x v="2033"/>
    <n v="0.81455335324463751"/>
    <n v="8.1726853108878643"/>
  </r>
  <r>
    <x v="14"/>
    <x v="181"/>
    <x v="5"/>
    <n v="52"/>
    <n v="21"/>
    <n v="14"/>
    <n v="111"/>
    <n v="25"/>
    <n v="305"/>
    <n v="36.83"/>
    <x v="2219"/>
    <x v="112"/>
    <n v="1.4118924789573717"/>
    <n v="0.57018734727124631"/>
    <x v="1255"/>
    <x v="2034"/>
    <n v="0.67879446103719798"/>
    <n v="8.2812924246538149"/>
  </r>
  <r>
    <x v="14"/>
    <x v="181"/>
    <x v="6"/>
    <n v="52"/>
    <n v="27"/>
    <n v="20"/>
    <n v="75"/>
    <n v="19"/>
    <n v="420"/>
    <n v="36.83"/>
    <x v="2220"/>
    <x v="101"/>
    <n v="1.4118924789573717"/>
    <n v="0.73309801792017382"/>
    <x v="1256"/>
    <x v="2035"/>
    <n v="0.51588379038827048"/>
    <n v="11.403746945424926"/>
  </r>
  <r>
    <x v="14"/>
    <x v="181"/>
    <x v="7"/>
    <n v="42"/>
    <n v="19"/>
    <n v="18"/>
    <n v="107"/>
    <n v="29"/>
    <n v="456"/>
    <n v="36.83"/>
    <x v="2221"/>
    <x v="327"/>
    <n v="1.1403746945424926"/>
    <n v="0.51588379038827048"/>
    <x v="1257"/>
    <x v="2036"/>
    <n v="0.78740157480314965"/>
    <n v="12.381210969318492"/>
  </r>
  <r>
    <x v="14"/>
    <x v="181"/>
    <x v="8"/>
    <n v="30"/>
    <n v="25"/>
    <n v="10"/>
    <n v="109"/>
    <n v="39"/>
    <n v="423"/>
    <n v="36.83"/>
    <x v="2222"/>
    <x v="141"/>
    <n v="0.81455335324463751"/>
    <n v="0.67879446103719798"/>
    <x v="1251"/>
    <x v="2037"/>
    <n v="1.0589193592180288"/>
    <n v="11.485202280749389"/>
  </r>
  <r>
    <x v="14"/>
    <x v="181"/>
    <x v="9"/>
    <n v="49"/>
    <n v="32"/>
    <n v="11"/>
    <n v="143"/>
    <n v="41"/>
    <n v="425"/>
    <n v="36.83"/>
    <x v="2223"/>
    <x v="820"/>
    <n v="1.3304371436329081"/>
    <n v="0.86885691012761335"/>
    <x v="1258"/>
    <x v="2038"/>
    <n v="1.1132229161010048"/>
    <n v="11.539505837632365"/>
  </r>
  <r>
    <x v="14"/>
    <x v="181"/>
    <x v="10"/>
    <n v="48"/>
    <n v="25"/>
    <n v="8"/>
    <n v="146"/>
    <n v="51"/>
    <n v="364"/>
    <n v="42.3"/>
    <x v="2224"/>
    <x v="821"/>
    <n v="1.1347517730496455"/>
    <n v="0.59101654846335705"/>
    <x v="1259"/>
    <x v="2039"/>
    <n v="1.2056737588652484"/>
    <n v="8.6052009456264784"/>
  </r>
  <r>
    <x v="14"/>
    <x v="181"/>
    <x v="11"/>
    <n v="45"/>
    <n v="39"/>
    <n v="1"/>
    <n v="134"/>
    <n v="51"/>
    <n v="409"/>
    <n v="42.3"/>
    <x v="2225"/>
    <x v="565"/>
    <n v="1.0638297872340425"/>
    <n v="0.92198581560283699"/>
    <x v="1260"/>
    <x v="2040"/>
    <n v="1.2056737588652484"/>
    <n v="9.6690307328605201"/>
  </r>
  <r>
    <x v="14"/>
    <x v="181"/>
    <x v="12"/>
    <n v="58"/>
    <n v="53"/>
    <n v="2"/>
    <n v="238"/>
    <n v="42"/>
    <n v="425"/>
    <n v="42.3"/>
    <x v="2226"/>
    <x v="822"/>
    <n v="1.3711583924349884"/>
    <n v="1.2529550827423168"/>
    <x v="1261"/>
    <x v="2041"/>
    <n v="0.99290780141843982"/>
    <n v="10.047281323877069"/>
  </r>
  <r>
    <x v="14"/>
    <x v="182"/>
    <x v="0"/>
    <n v="16"/>
    <n v="8"/>
    <n v="5"/>
    <n v="56"/>
    <n v="7"/>
    <n v="172"/>
    <n v="16.13"/>
    <x v="2227"/>
    <x v="343"/>
    <n v="0.99194048357098585"/>
    <n v="0.49597024178549293"/>
    <x v="1262"/>
    <x v="2042"/>
    <n v="0.43397396156230628"/>
    <n v="10.663360198388098"/>
  </r>
  <r>
    <x v="14"/>
    <x v="182"/>
    <x v="1"/>
    <n v="14"/>
    <n v="8"/>
    <n v="5"/>
    <n v="25"/>
    <n v="8"/>
    <n v="199"/>
    <n v="16.13"/>
    <x v="2228"/>
    <x v="356"/>
    <n v="0.86794792312461255"/>
    <n v="0.49597024178549293"/>
    <x v="1262"/>
    <x v="2043"/>
    <n v="0.49597024178549293"/>
    <n v="12.337259764414135"/>
  </r>
  <r>
    <x v="14"/>
    <x v="182"/>
    <x v="2"/>
    <n v="8"/>
    <n v="14"/>
    <n v="15"/>
    <n v="53"/>
    <n v="14"/>
    <n v="204"/>
    <n v="16.13"/>
    <x v="2229"/>
    <x v="322"/>
    <n v="0.49597024178549293"/>
    <n v="0.86794792312461255"/>
    <x v="1263"/>
    <x v="2044"/>
    <n v="0.86794792312461255"/>
    <n v="12.647241165530069"/>
  </r>
  <r>
    <x v="14"/>
    <x v="182"/>
    <x v="3"/>
    <n v="10"/>
    <n v="6"/>
    <n v="24"/>
    <n v="49"/>
    <n v="12"/>
    <n v="226"/>
    <n v="16.13"/>
    <x v="2230"/>
    <x v="456"/>
    <n v="0.61996280223186617"/>
    <n v="0.37197768133911968"/>
    <x v="1264"/>
    <x v="2045"/>
    <n v="0.74395536267823936"/>
    <n v="14.011159330440174"/>
  </r>
  <r>
    <x v="14"/>
    <x v="182"/>
    <x v="4"/>
    <n v="20"/>
    <n v="8"/>
    <n v="21"/>
    <n v="53"/>
    <n v="5"/>
    <n v="215"/>
    <n v="16.13"/>
    <x v="2231"/>
    <x v="596"/>
    <n v="1.2399256044637323"/>
    <n v="0.49597024178549293"/>
    <x v="1265"/>
    <x v="2044"/>
    <n v="0.30998140111593309"/>
    <n v="13.329200247985122"/>
  </r>
  <r>
    <x v="14"/>
    <x v="182"/>
    <x v="5"/>
    <n v="19"/>
    <n v="6"/>
    <n v="19"/>
    <n v="58"/>
    <n v="8"/>
    <n v="248"/>
    <n v="16.13"/>
    <x v="2232"/>
    <x v="823"/>
    <n v="1.1779293242405457"/>
    <n v="0.37197768133911968"/>
    <x v="1266"/>
    <x v="2046"/>
    <n v="0.49597024178549293"/>
    <n v="15.375077495350279"/>
  </r>
  <r>
    <x v="14"/>
    <x v="182"/>
    <x v="6"/>
    <n v="17"/>
    <n v="10"/>
    <n v="31"/>
    <n v="43"/>
    <n v="5"/>
    <n v="266"/>
    <n v="16.13"/>
    <x v="2233"/>
    <x v="824"/>
    <n v="1.0539367637941723"/>
    <n v="0.61996280223186617"/>
    <x v="1267"/>
    <x v="2047"/>
    <n v="0.30998140111593309"/>
    <n v="16.49101053936764"/>
  </r>
  <r>
    <x v="14"/>
    <x v="182"/>
    <x v="7"/>
    <n v="16"/>
    <n v="10"/>
    <n v="27"/>
    <n v="53"/>
    <n v="7"/>
    <n v="309"/>
    <n v="16.13"/>
    <x v="2234"/>
    <x v="330"/>
    <n v="0.99194048357098585"/>
    <n v="0.61996280223186617"/>
    <x v="1268"/>
    <x v="2044"/>
    <n v="0.43397396156230628"/>
    <n v="19.156850588964662"/>
  </r>
  <r>
    <x v="14"/>
    <x v="182"/>
    <x v="8"/>
    <n v="22"/>
    <n v="17"/>
    <n v="25"/>
    <n v="54"/>
    <n v="14"/>
    <n v="346"/>
    <n v="16.13"/>
    <x v="2235"/>
    <x v="825"/>
    <n v="1.3639181649101055"/>
    <n v="1.0539367637941723"/>
    <x v="1269"/>
    <x v="2048"/>
    <n v="0.86794792312461255"/>
    <n v="21.450712957222567"/>
  </r>
  <r>
    <x v="14"/>
    <x v="182"/>
    <x v="9"/>
    <n v="11"/>
    <n v="11"/>
    <n v="40"/>
    <n v="81"/>
    <n v="10"/>
    <n v="315"/>
    <n v="16.13"/>
    <x v="2236"/>
    <x v="826"/>
    <n v="0.68195908245505277"/>
    <n v="0.68195908245505277"/>
    <x v="1270"/>
    <x v="2049"/>
    <n v="0.61996280223186617"/>
    <n v="19.528828270303784"/>
  </r>
  <r>
    <x v="14"/>
    <x v="182"/>
    <x v="10"/>
    <n v="15"/>
    <n v="17"/>
    <n v="23"/>
    <n v="73"/>
    <n v="10"/>
    <n v="289"/>
    <n v="19.59"/>
    <x v="2237"/>
    <x v="792"/>
    <n v="0.76569678407350694"/>
    <n v="0.86778968861664119"/>
    <x v="1271"/>
    <x v="2050"/>
    <n v="0.51046452271567122"/>
    <n v="14.7524247064829"/>
  </r>
  <r>
    <x v="14"/>
    <x v="182"/>
    <x v="11"/>
    <n v="25"/>
    <n v="18"/>
    <n v="36"/>
    <n v="89"/>
    <n v="9"/>
    <n v="303"/>
    <n v="19.59"/>
    <x v="2238"/>
    <x v="2"/>
    <n v="1.2761613067891782"/>
    <n v="0.91883614088820831"/>
    <x v="1272"/>
    <x v="2051"/>
    <n v="0.45941807044410415"/>
    <n v="15.46707503828484"/>
  </r>
  <r>
    <x v="14"/>
    <x v="182"/>
    <x v="12"/>
    <n v="35"/>
    <n v="29"/>
    <n v="50"/>
    <n v="132"/>
    <n v="6"/>
    <n v="351"/>
    <n v="19.59"/>
    <x v="2239"/>
    <x v="739"/>
    <n v="1.7866258295048494"/>
    <n v="1.4803471158754467"/>
    <x v="1273"/>
    <x v="2052"/>
    <n v="0.30627871362940273"/>
    <n v="17.91730474732006"/>
  </r>
  <r>
    <x v="14"/>
    <x v="183"/>
    <x v="0"/>
    <n v="7"/>
    <n v="22"/>
    <n v="38"/>
    <n v="50"/>
    <n v="7"/>
    <n v="150"/>
    <n v="20.8"/>
    <x v="2240"/>
    <x v="417"/>
    <n v="0.33653846153846151"/>
    <n v="1.0576923076923077"/>
    <x v="1274"/>
    <x v="2053"/>
    <n v="0.33653846153846151"/>
    <n v="7.2115384615384617"/>
  </r>
  <r>
    <x v="14"/>
    <x v="183"/>
    <x v="1"/>
    <n v="4"/>
    <n v="19"/>
    <n v="5"/>
    <n v="53"/>
    <n v="5"/>
    <n v="125"/>
    <n v="20.8"/>
    <x v="2241"/>
    <x v="355"/>
    <n v="0.19230769230769229"/>
    <n v="0.91346153846153844"/>
    <x v="1275"/>
    <x v="2054"/>
    <n v="0.24038461538461536"/>
    <n v="6.0096153846153841"/>
  </r>
  <r>
    <x v="14"/>
    <x v="183"/>
    <x v="2"/>
    <n v="21"/>
    <n v="15"/>
    <n v="31"/>
    <n v="49"/>
    <n v="2"/>
    <n v="80"/>
    <n v="20.8"/>
    <x v="2242"/>
    <x v="462"/>
    <n v="1.0096153846153846"/>
    <n v="0.72115384615384615"/>
    <x v="1276"/>
    <x v="2055"/>
    <n v="9.6153846153846145E-2"/>
    <n v="3.8461538461538458"/>
  </r>
  <r>
    <x v="14"/>
    <x v="183"/>
    <x v="3"/>
    <n v="22"/>
    <n v="19"/>
    <n v="39"/>
    <n v="36"/>
    <n v="0"/>
    <n v="82"/>
    <n v="20.8"/>
    <x v="2242"/>
    <x v="462"/>
    <n v="1.0576923076923077"/>
    <n v="0.91346153846153844"/>
    <x v="1277"/>
    <x v="2056"/>
    <n v="0"/>
    <n v="3.9423076923076921"/>
  </r>
  <r>
    <x v="14"/>
    <x v="183"/>
    <x v="4"/>
    <n v="24"/>
    <n v="20"/>
    <n v="40"/>
    <n v="61"/>
    <n v="3"/>
    <n v="107"/>
    <n v="20.8"/>
    <x v="2243"/>
    <x v="746"/>
    <n v="1.1538461538461537"/>
    <n v="0.96153846153846145"/>
    <x v="1278"/>
    <x v="2057"/>
    <n v="0.14423076923076922"/>
    <n v="5.1442307692307692"/>
  </r>
  <r>
    <x v="14"/>
    <x v="183"/>
    <x v="5"/>
    <n v="15"/>
    <n v="22"/>
    <n v="65"/>
    <n v="53"/>
    <n v="5"/>
    <n v="144"/>
    <n v="20.8"/>
    <x v="2244"/>
    <x v="419"/>
    <n v="0.72115384615384615"/>
    <n v="1.0576923076923077"/>
    <x v="1279"/>
    <x v="2054"/>
    <n v="0.24038461538461536"/>
    <n v="6.9230769230769225"/>
  </r>
  <r>
    <x v="14"/>
    <x v="183"/>
    <x v="6"/>
    <n v="17"/>
    <n v="26"/>
    <n v="66"/>
    <n v="73"/>
    <n v="0"/>
    <n v="107"/>
    <n v="20.8"/>
    <x v="2245"/>
    <x v="694"/>
    <n v="0.81730769230769229"/>
    <n v="1.25"/>
    <x v="1280"/>
    <x v="2058"/>
    <n v="0"/>
    <n v="5.1442307692307692"/>
  </r>
  <r>
    <x v="14"/>
    <x v="183"/>
    <x v="7"/>
    <n v="22"/>
    <n v="29"/>
    <n v="77"/>
    <n v="74"/>
    <n v="0"/>
    <n v="187"/>
    <n v="20.8"/>
    <x v="2246"/>
    <x v="827"/>
    <n v="1.0576923076923077"/>
    <n v="1.3942307692307692"/>
    <x v="1281"/>
    <x v="2059"/>
    <n v="0"/>
    <n v="8.990384615384615"/>
  </r>
  <r>
    <x v="14"/>
    <x v="183"/>
    <x v="8"/>
    <n v="33"/>
    <n v="28"/>
    <n v="15"/>
    <n v="49"/>
    <n v="0"/>
    <n v="159"/>
    <n v="20.8"/>
    <x v="2247"/>
    <x v="740"/>
    <n v="1.5865384615384615"/>
    <n v="1.346153846153846"/>
    <x v="1282"/>
    <x v="2055"/>
    <n v="0"/>
    <n v="7.6442307692307692"/>
  </r>
  <r>
    <x v="14"/>
    <x v="183"/>
    <x v="9"/>
    <n v="28"/>
    <n v="31"/>
    <n v="3"/>
    <n v="85"/>
    <n v="3"/>
    <n v="229"/>
    <n v="20.8"/>
    <x v="2248"/>
    <x v="819"/>
    <n v="1.346153846153846"/>
    <n v="1.4903846153846154"/>
    <x v="1283"/>
    <x v="2060"/>
    <n v="0.14423076923076922"/>
    <n v="11.009615384615385"/>
  </r>
  <r>
    <x v="14"/>
    <x v="183"/>
    <x v="10"/>
    <n v="17"/>
    <n v="37"/>
    <n v="4"/>
    <n v="57"/>
    <n v="0"/>
    <n v="156"/>
    <n v="24.54"/>
    <x v="2249"/>
    <x v="396"/>
    <n v="0.69274653626731864"/>
    <n v="1.5077424612876935"/>
    <x v="1284"/>
    <x v="2061"/>
    <n v="0"/>
    <n v="6.3569682151589246"/>
  </r>
  <r>
    <x v="14"/>
    <x v="183"/>
    <x v="11"/>
    <n v="21"/>
    <n v="32"/>
    <n v="4"/>
    <n v="61"/>
    <n v="0"/>
    <n v="212"/>
    <n v="24.54"/>
    <x v="2250"/>
    <x v="502"/>
    <n v="0.8557457212713937"/>
    <n v="1.3039934800325998"/>
    <x v="1284"/>
    <x v="2062"/>
    <n v="0"/>
    <n v="8.6389568052159742"/>
  </r>
  <r>
    <x v="14"/>
    <x v="183"/>
    <x v="12"/>
    <n v="37"/>
    <n v="38"/>
    <n v="4"/>
    <n v="116"/>
    <n v="3"/>
    <n v="297"/>
    <n v="24.54"/>
    <x v="2251"/>
    <x v="614"/>
    <n v="1.5077424612876935"/>
    <n v="1.5484922575387123"/>
    <x v="1284"/>
    <x v="2063"/>
    <n v="0.12224938875305624"/>
    <n v="12.102689486552567"/>
  </r>
  <r>
    <x v="14"/>
    <x v="184"/>
    <x v="0"/>
    <n v="129"/>
    <n v="12"/>
    <n v="18"/>
    <n v="279"/>
    <n v="44"/>
    <n v="198"/>
    <n v="86.4"/>
    <x v="2252"/>
    <x v="249"/>
    <n v="1.4930555555555554"/>
    <n v="0.13888888888888887"/>
    <x v="1285"/>
    <x v="2064"/>
    <n v="0.50925925925925919"/>
    <n v="2.2916666666666665"/>
  </r>
  <r>
    <x v="14"/>
    <x v="184"/>
    <x v="1"/>
    <n v="130"/>
    <n v="64"/>
    <n v="18"/>
    <n v="258"/>
    <n v="42"/>
    <n v="214"/>
    <n v="86.4"/>
    <x v="2253"/>
    <x v="828"/>
    <n v="1.5046296296296295"/>
    <n v="0.7407407407407407"/>
    <x v="1285"/>
    <x v="2065"/>
    <n v="0.4861111111111111"/>
    <n v="2.4768518518518516"/>
  </r>
  <r>
    <x v="14"/>
    <x v="184"/>
    <x v="2"/>
    <n v="137"/>
    <n v="87"/>
    <n v="9"/>
    <n v="298"/>
    <n v="45"/>
    <n v="199"/>
    <n v="86.4"/>
    <x v="2254"/>
    <x v="97"/>
    <n v="1.5856481481481481"/>
    <n v="1.0069444444444444"/>
    <x v="1286"/>
    <x v="2066"/>
    <n v="0.52083333333333326"/>
    <n v="2.3032407407407405"/>
  </r>
  <r>
    <x v="14"/>
    <x v="184"/>
    <x v="3"/>
    <n v="188"/>
    <n v="114"/>
    <n v="13"/>
    <n v="330"/>
    <n v="81"/>
    <n v="248"/>
    <n v="86.4"/>
    <x v="2255"/>
    <x v="829"/>
    <n v="2.1759259259259256"/>
    <n v="1.3194444444444444"/>
    <x v="1287"/>
    <x v="2067"/>
    <n v="0.93749999999999989"/>
    <n v="2.8703703703703702"/>
  </r>
  <r>
    <x v="14"/>
    <x v="184"/>
    <x v="4"/>
    <n v="203"/>
    <n v="127"/>
    <n v="9"/>
    <n v="397"/>
    <n v="103"/>
    <n v="336"/>
    <n v="86.4"/>
    <x v="2256"/>
    <x v="830"/>
    <n v="2.3495370370370368"/>
    <n v="1.4699074074074072"/>
    <x v="1286"/>
    <x v="2068"/>
    <n v="1.1921296296296295"/>
    <n v="3.8888888888888888"/>
  </r>
  <r>
    <x v="14"/>
    <x v="184"/>
    <x v="5"/>
    <n v="170"/>
    <n v="133"/>
    <n v="17"/>
    <n v="374"/>
    <n v="102"/>
    <n v="327"/>
    <n v="86.4"/>
    <x v="2257"/>
    <x v="119"/>
    <n v="1.9675925925925926"/>
    <n v="1.5393518518518519"/>
    <x v="1288"/>
    <x v="2069"/>
    <n v="1.1805555555555556"/>
    <n v="3.7847222222222219"/>
  </r>
  <r>
    <x v="14"/>
    <x v="184"/>
    <x v="6"/>
    <n v="175"/>
    <n v="120"/>
    <n v="17"/>
    <n v="370"/>
    <n v="112"/>
    <n v="380"/>
    <n v="86.4"/>
    <x v="2258"/>
    <x v="831"/>
    <n v="2.0254629629629628"/>
    <n v="1.3888888888888888"/>
    <x v="1288"/>
    <x v="2070"/>
    <n v="1.2962962962962963"/>
    <n v="4.3981481481481479"/>
  </r>
  <r>
    <x v="14"/>
    <x v="184"/>
    <x v="7"/>
    <n v="222"/>
    <n v="118"/>
    <n v="12"/>
    <n v="448"/>
    <n v="121"/>
    <n v="502"/>
    <n v="86.4"/>
    <x v="2259"/>
    <x v="832"/>
    <n v="2.5694444444444442"/>
    <n v="1.3657407407407407"/>
    <x v="1289"/>
    <x v="2071"/>
    <n v="1.4004629629629628"/>
    <n v="5.8101851851851851"/>
  </r>
  <r>
    <x v="14"/>
    <x v="184"/>
    <x v="8"/>
    <n v="186"/>
    <n v="86"/>
    <n v="15"/>
    <n v="412"/>
    <n v="105"/>
    <n v="434"/>
    <n v="86.4"/>
    <x v="2260"/>
    <x v="833"/>
    <n v="2.1527777777777777"/>
    <n v="0.99537037037037035"/>
    <x v="1290"/>
    <x v="2072"/>
    <n v="1.2152777777777777"/>
    <n v="5.0231481481481479"/>
  </r>
  <r>
    <x v="14"/>
    <x v="184"/>
    <x v="9"/>
    <n v="196"/>
    <n v="149"/>
    <n v="21"/>
    <n v="490"/>
    <n v="147"/>
    <n v="312"/>
    <n v="86.4"/>
    <x v="2261"/>
    <x v="834"/>
    <n v="2.2685185185185182"/>
    <n v="1.724537037037037"/>
    <x v="1291"/>
    <x v="2073"/>
    <n v="1.7013888888888888"/>
    <n v="3.6111111111111107"/>
  </r>
  <r>
    <x v="14"/>
    <x v="184"/>
    <x v="10"/>
    <n v="224"/>
    <n v="172"/>
    <n v="14"/>
    <n v="561"/>
    <n v="165"/>
    <n v="393"/>
    <n v="93.57"/>
    <x v="2262"/>
    <x v="835"/>
    <n v="2.3939296783156996"/>
    <n v="1.8381960029924123"/>
    <x v="1292"/>
    <x v="2074"/>
    <n v="1.7633857005450466"/>
    <n v="4.200064123116384"/>
  </r>
  <r>
    <x v="14"/>
    <x v="184"/>
    <x v="11"/>
    <n v="233"/>
    <n v="146"/>
    <n v="12"/>
    <n v="635"/>
    <n v="238"/>
    <n v="388"/>
    <n v="93.57"/>
    <x v="2263"/>
    <x v="836"/>
    <n v="2.4901143528908842"/>
    <n v="1.5603291653307685"/>
    <x v="1293"/>
    <x v="2075"/>
    <n v="2.5435502832104309"/>
    <n v="4.1466281927968369"/>
  </r>
  <r>
    <x v="14"/>
    <x v="184"/>
    <x v="12"/>
    <n v="397"/>
    <n v="256"/>
    <n v="21"/>
    <n v="1204"/>
    <n v="449"/>
    <n v="602"/>
    <n v="93.57"/>
    <x v="2264"/>
    <x v="837"/>
    <n v="4.2428128673720211"/>
    <n v="2.7359196323607997"/>
    <x v="1294"/>
    <x v="2076"/>
    <n v="4.7985465426953091"/>
    <n v="6.4336860104734432"/>
  </r>
  <r>
    <x v="14"/>
    <x v="185"/>
    <x v="0"/>
    <n v="122"/>
    <n v="67"/>
    <n v="12"/>
    <n v="210"/>
    <n v="350"/>
    <n v="359"/>
    <n v="40.68"/>
    <x v="2265"/>
    <x v="838"/>
    <n v="2.9990167158308751"/>
    <n v="1.6470009832841692"/>
    <x v="1295"/>
    <x v="2077"/>
    <n v="8.6037364798426754"/>
    <n v="8.8249754178957716"/>
  </r>
  <r>
    <x v="14"/>
    <x v="185"/>
    <x v="1"/>
    <n v="115"/>
    <n v="60"/>
    <n v="11"/>
    <n v="179"/>
    <n v="100"/>
    <n v="308"/>
    <n v="40.68"/>
    <x v="2266"/>
    <x v="816"/>
    <n v="2.8269419862340217"/>
    <n v="1.4749262536873156"/>
    <x v="1296"/>
    <x v="2078"/>
    <n v="2.4582104228121926"/>
    <n v="7.5712881022615539"/>
  </r>
  <r>
    <x v="14"/>
    <x v="185"/>
    <x v="2"/>
    <n v="79"/>
    <n v="50"/>
    <n v="9"/>
    <n v="136"/>
    <n v="79"/>
    <n v="247"/>
    <n v="40.68"/>
    <x v="2267"/>
    <x v="839"/>
    <n v="1.9419862340216323"/>
    <n v="1.2291052114060963"/>
    <x v="1297"/>
    <x v="2079"/>
    <n v="1.9419862340216323"/>
    <n v="6.0717797443461157"/>
  </r>
  <r>
    <x v="14"/>
    <x v="185"/>
    <x v="3"/>
    <n v="91"/>
    <n v="60"/>
    <n v="17"/>
    <n v="150"/>
    <n v="97"/>
    <n v="239"/>
    <n v="40.68"/>
    <x v="2268"/>
    <x v="840"/>
    <n v="2.2369714847590956"/>
    <n v="1.4749262536873156"/>
    <x v="1298"/>
    <x v="2080"/>
    <n v="2.3844641101278268"/>
    <n v="5.8751229105211404"/>
  </r>
  <r>
    <x v="14"/>
    <x v="185"/>
    <x v="4"/>
    <n v="104"/>
    <n v="67"/>
    <n v="12"/>
    <n v="196"/>
    <n v="90"/>
    <n v="271"/>
    <n v="40.68"/>
    <x v="2269"/>
    <x v="408"/>
    <n v="2.5565388397246807"/>
    <n v="1.6470009832841692"/>
    <x v="1295"/>
    <x v="2081"/>
    <n v="2.2123893805309733"/>
    <n v="6.6617502458210422"/>
  </r>
  <r>
    <x v="14"/>
    <x v="185"/>
    <x v="5"/>
    <n v="88"/>
    <n v="59"/>
    <n v="13"/>
    <n v="197"/>
    <n v="89"/>
    <n v="247"/>
    <n v="40.68"/>
    <x v="2270"/>
    <x v="566"/>
    <n v="2.1632251720747298"/>
    <n v="1.4503441494591938"/>
    <x v="1299"/>
    <x v="2082"/>
    <n v="2.1878072763028515"/>
    <n v="6.0717797443461157"/>
  </r>
  <r>
    <x v="14"/>
    <x v="185"/>
    <x v="6"/>
    <n v="89"/>
    <n v="74"/>
    <n v="14"/>
    <n v="196"/>
    <n v="93"/>
    <n v="311"/>
    <n v="40.68"/>
    <x v="2271"/>
    <x v="406"/>
    <n v="2.1878072763028515"/>
    <n v="1.8190757128810227"/>
    <x v="1300"/>
    <x v="2081"/>
    <n v="2.2861356932153392"/>
    <n v="7.6450344149459193"/>
  </r>
  <r>
    <x v="14"/>
    <x v="185"/>
    <x v="7"/>
    <n v="91"/>
    <n v="50"/>
    <n v="14"/>
    <n v="188"/>
    <n v="105"/>
    <n v="332"/>
    <n v="40.68"/>
    <x v="2272"/>
    <x v="163"/>
    <n v="2.2369714847590956"/>
    <n v="1.2291052114060963"/>
    <x v="1300"/>
    <x v="2083"/>
    <n v="2.5811209439528024"/>
    <n v="8.1612586037364796"/>
  </r>
  <r>
    <x v="14"/>
    <x v="185"/>
    <x v="8"/>
    <n v="79"/>
    <n v="66"/>
    <n v="13"/>
    <n v="138"/>
    <n v="63"/>
    <n v="316"/>
    <n v="40.68"/>
    <x v="2273"/>
    <x v="149"/>
    <n v="1.9419862340216323"/>
    <n v="1.6224188790560472"/>
    <x v="1299"/>
    <x v="2084"/>
    <n v="1.5486725663716814"/>
    <n v="7.7679449360865291"/>
  </r>
  <r>
    <x v="14"/>
    <x v="185"/>
    <x v="9"/>
    <n v="98"/>
    <n v="62"/>
    <n v="16"/>
    <n v="173"/>
    <n v="69"/>
    <n v="231"/>
    <n v="40.68"/>
    <x v="2274"/>
    <x v="841"/>
    <n v="2.409046214355949"/>
    <n v="1.5240904621435596"/>
    <x v="1301"/>
    <x v="2085"/>
    <n v="1.696165191740413"/>
    <n v="5.6784660766961652"/>
  </r>
  <r>
    <x v="14"/>
    <x v="185"/>
    <x v="10"/>
    <n v="90"/>
    <n v="48"/>
    <n v="15"/>
    <n v="142"/>
    <n v="69"/>
    <n v="237"/>
    <n v="46.54"/>
    <x v="2275"/>
    <x v="256"/>
    <n v="1.9338203695745595"/>
    <n v="1.0313708637730985"/>
    <x v="1302"/>
    <x v="2086"/>
    <n v="1.482595616673829"/>
    <n v="5.0923936398796732"/>
  </r>
  <r>
    <x v="14"/>
    <x v="185"/>
    <x v="11"/>
    <n v="87"/>
    <n v="56"/>
    <n v="13"/>
    <n v="170"/>
    <n v="77"/>
    <n v="245"/>
    <n v="46.54"/>
    <x v="2276"/>
    <x v="30"/>
    <n v="1.8693596905887409"/>
    <n v="1.2032660077352815"/>
    <x v="1303"/>
    <x v="2087"/>
    <n v="1.654490760636012"/>
    <n v="5.2642887838418568"/>
  </r>
  <r>
    <x v="14"/>
    <x v="185"/>
    <x v="12"/>
    <n v="168"/>
    <n v="111"/>
    <n v="8"/>
    <n v="373"/>
    <n v="83"/>
    <n v="301"/>
    <n v="46.54"/>
    <x v="2277"/>
    <x v="644"/>
    <n v="3.6097980232058444"/>
    <n v="2.3850451224752902"/>
    <x v="1304"/>
    <x v="2088"/>
    <n v="1.7834121186076495"/>
    <n v="6.4675547915771379"/>
  </r>
  <r>
    <x v="14"/>
    <x v="186"/>
    <x v="0"/>
    <n v="23"/>
    <n v="36"/>
    <n v="21"/>
    <n v="85"/>
    <n v="22"/>
    <n v="202"/>
    <n v="28.76"/>
    <x v="2278"/>
    <x v="827"/>
    <n v="0.79972183588317103"/>
    <n v="1.2517385257301807"/>
    <x v="1305"/>
    <x v="2089"/>
    <n v="0.7649513212795549"/>
    <n v="7.0236439499304586"/>
  </r>
  <r>
    <x v="14"/>
    <x v="186"/>
    <x v="1"/>
    <n v="29"/>
    <n v="34"/>
    <n v="24"/>
    <n v="83"/>
    <n v="6"/>
    <n v="241"/>
    <n v="28.76"/>
    <x v="2279"/>
    <x v="842"/>
    <n v="1.0083449235048678"/>
    <n v="1.1821974965229485"/>
    <x v="1306"/>
    <x v="2090"/>
    <n v="0.20862308762169679"/>
    <n v="8.3796940194714882"/>
  </r>
  <r>
    <x v="14"/>
    <x v="186"/>
    <x v="2"/>
    <n v="33"/>
    <n v="14"/>
    <n v="16"/>
    <n v="78"/>
    <n v="7"/>
    <n v="229"/>
    <n v="28.76"/>
    <x v="2280"/>
    <x v="723"/>
    <n v="1.1474269819193323"/>
    <n v="0.48678720445062584"/>
    <x v="1307"/>
    <x v="2091"/>
    <n v="0.24339360222531292"/>
    <n v="7.9624478442280937"/>
  </r>
  <r>
    <x v="14"/>
    <x v="186"/>
    <x v="3"/>
    <n v="31"/>
    <n v="16"/>
    <n v="16"/>
    <n v="78"/>
    <n v="12"/>
    <n v="198"/>
    <n v="28.76"/>
    <x v="2281"/>
    <x v="609"/>
    <n v="1.0778859527121001"/>
    <n v="0.55632823365785811"/>
    <x v="1307"/>
    <x v="2091"/>
    <n v="0.41724617524339358"/>
    <n v="6.8845618915159941"/>
  </r>
  <r>
    <x v="14"/>
    <x v="186"/>
    <x v="4"/>
    <n v="41"/>
    <n v="29"/>
    <n v="17"/>
    <n v="85"/>
    <n v="10"/>
    <n v="239"/>
    <n v="28.76"/>
    <x v="2282"/>
    <x v="544"/>
    <n v="1.4255910987482614"/>
    <n v="1.0083449235048678"/>
    <x v="1308"/>
    <x v="2089"/>
    <n v="0.34770514603616132"/>
    <n v="8.310152990264255"/>
  </r>
  <r>
    <x v="14"/>
    <x v="186"/>
    <x v="5"/>
    <n v="33"/>
    <n v="21"/>
    <n v="16"/>
    <n v="82"/>
    <n v="0"/>
    <n v="221"/>
    <n v="28.76"/>
    <x v="2283"/>
    <x v="843"/>
    <n v="1.1474269819193323"/>
    <n v="0.73018080667593876"/>
    <x v="1307"/>
    <x v="2092"/>
    <n v="0"/>
    <n v="7.6842837273991647"/>
  </r>
  <r>
    <x v="14"/>
    <x v="186"/>
    <x v="6"/>
    <n v="33"/>
    <n v="29"/>
    <n v="19"/>
    <n v="83"/>
    <n v="7"/>
    <n v="213"/>
    <n v="28.76"/>
    <x v="2284"/>
    <x v="499"/>
    <n v="1.1474269819193323"/>
    <n v="1.0083449235048678"/>
    <x v="1309"/>
    <x v="2090"/>
    <n v="0.24339360222531292"/>
    <n v="7.4061196105702356"/>
  </r>
  <r>
    <x v="14"/>
    <x v="186"/>
    <x v="7"/>
    <n v="23"/>
    <n v="22"/>
    <n v="8"/>
    <n v="77"/>
    <n v="6"/>
    <n v="252"/>
    <n v="28.76"/>
    <x v="2285"/>
    <x v="724"/>
    <n v="0.79972183588317103"/>
    <n v="0.7649513212795549"/>
    <x v="1310"/>
    <x v="2093"/>
    <n v="0.20862308762169679"/>
    <n v="8.7621696801112652"/>
  </r>
  <r>
    <x v="14"/>
    <x v="186"/>
    <x v="8"/>
    <n v="34"/>
    <n v="29"/>
    <n v="30"/>
    <n v="62"/>
    <n v="3"/>
    <n v="346"/>
    <n v="28.76"/>
    <x v="1853"/>
    <x v="712"/>
    <n v="1.1821974965229485"/>
    <n v="1.0083449235048678"/>
    <x v="1311"/>
    <x v="2094"/>
    <n v="0.10431154381084839"/>
    <n v="12.030598052851181"/>
  </r>
  <r>
    <x v="14"/>
    <x v="186"/>
    <x v="9"/>
    <n v="36"/>
    <n v="43"/>
    <n v="68"/>
    <n v="85"/>
    <n v="5"/>
    <n v="315"/>
    <n v="28.76"/>
    <x v="2286"/>
    <x v="727"/>
    <n v="1.2517385257301807"/>
    <n v="1.4951321279554937"/>
    <x v="1312"/>
    <x v="2089"/>
    <n v="0.17385257301808066"/>
    <n v="10.952712100139081"/>
  </r>
  <r>
    <x v="14"/>
    <x v="186"/>
    <x v="10"/>
    <n v="32"/>
    <n v="43"/>
    <n v="29"/>
    <n v="93"/>
    <n v="3"/>
    <n v="325"/>
    <n v="33.61"/>
    <x v="2287"/>
    <x v="560"/>
    <n v="0.95209759000297534"/>
    <n v="1.279381136566498"/>
    <x v="1313"/>
    <x v="2095"/>
    <n v="8.9259149062778931E-2"/>
    <n v="9.6697411484677183"/>
  </r>
  <r>
    <x v="14"/>
    <x v="186"/>
    <x v="11"/>
    <n v="48"/>
    <n v="32"/>
    <n v="25"/>
    <n v="71"/>
    <n v="5"/>
    <n v="421"/>
    <n v="33.61"/>
    <x v="2288"/>
    <x v="844"/>
    <n v="1.4281463850044629"/>
    <n v="0.95209759000297534"/>
    <x v="1314"/>
    <x v="2096"/>
    <n v="0.1487652484379649"/>
    <n v="12.526033918476644"/>
  </r>
  <r>
    <x v="14"/>
    <x v="186"/>
    <x v="12"/>
    <n v="64"/>
    <n v="48"/>
    <n v="30"/>
    <n v="135"/>
    <n v="6"/>
    <n v="341"/>
    <n v="33.61"/>
    <x v="2289"/>
    <x v="28"/>
    <n v="1.9041951800059507"/>
    <n v="1.4281463850044629"/>
    <x v="1315"/>
    <x v="2097"/>
    <n v="0.17851829812555786"/>
    <n v="10.145789943469206"/>
  </r>
  <r>
    <x v="14"/>
    <x v="187"/>
    <x v="0"/>
    <n v="48"/>
    <n v="19"/>
    <n v="10"/>
    <n v="93"/>
    <n v="39"/>
    <n v="438"/>
    <n v="49.94"/>
    <x v="2290"/>
    <x v="845"/>
    <n v="0.96115338406087314"/>
    <n v="0.38045654785742894"/>
    <x v="1316"/>
    <x v="2098"/>
    <n v="0.7809371245494594"/>
    <n v="8.7705246295554673"/>
  </r>
  <r>
    <x v="14"/>
    <x v="187"/>
    <x v="1"/>
    <n v="50"/>
    <n v="18"/>
    <n v="11"/>
    <n v="121"/>
    <n v="68"/>
    <n v="511"/>
    <n v="49.94"/>
    <x v="2291"/>
    <x v="846"/>
    <n v="1.0012014417300761"/>
    <n v="0.36043251902282741"/>
    <x v="1317"/>
    <x v="2099"/>
    <n v="1.3616339607529035"/>
    <n v="10.232278734481378"/>
  </r>
  <r>
    <x v="14"/>
    <x v="187"/>
    <x v="2"/>
    <n v="65"/>
    <n v="26"/>
    <n v="7"/>
    <n v="102"/>
    <n v="45"/>
    <n v="474"/>
    <n v="49.94"/>
    <x v="2292"/>
    <x v="505"/>
    <n v="1.3015618742490991"/>
    <n v="0.52062474969963957"/>
    <x v="1318"/>
    <x v="2100"/>
    <n v="0.90108129755706856"/>
    <n v="9.4913896676011209"/>
  </r>
  <r>
    <x v="14"/>
    <x v="187"/>
    <x v="3"/>
    <n v="48"/>
    <n v="30"/>
    <n v="15"/>
    <n v="112"/>
    <n v="58"/>
    <n v="497"/>
    <n v="49.94"/>
    <x v="2293"/>
    <x v="847"/>
    <n v="0.96115338406087314"/>
    <n v="0.60072086503804567"/>
    <x v="1319"/>
    <x v="2101"/>
    <n v="1.1613936724068883"/>
    <n v="9.9519423307969568"/>
  </r>
  <r>
    <x v="14"/>
    <x v="187"/>
    <x v="4"/>
    <n v="71"/>
    <n v="29"/>
    <n v="8"/>
    <n v="137"/>
    <n v="43"/>
    <n v="496"/>
    <n v="49.94"/>
    <x v="2294"/>
    <x v="848"/>
    <n v="1.421706047256708"/>
    <n v="0.58069683620344414"/>
    <x v="1320"/>
    <x v="2102"/>
    <n v="0.86103323988786551"/>
    <n v="9.9319183019623551"/>
  </r>
  <r>
    <x v="14"/>
    <x v="187"/>
    <x v="5"/>
    <n v="76"/>
    <n v="46"/>
    <n v="9"/>
    <n v="159"/>
    <n v="58"/>
    <n v="450"/>
    <n v="49.94"/>
    <x v="2295"/>
    <x v="849"/>
    <n v="1.5218261914297158"/>
    <n v="0.92110532639167009"/>
    <x v="1321"/>
    <x v="2103"/>
    <n v="1.1613936724068883"/>
    <n v="9.0108129755706852"/>
  </r>
  <r>
    <x v="14"/>
    <x v="187"/>
    <x v="6"/>
    <n v="51"/>
    <n v="33"/>
    <n v="9"/>
    <n v="125"/>
    <n v="64"/>
    <n v="453"/>
    <n v="49.94"/>
    <x v="2296"/>
    <x v="243"/>
    <n v="1.0212254705646777"/>
    <n v="0.66079295154185025"/>
    <x v="1321"/>
    <x v="2104"/>
    <n v="1.2815378454144974"/>
    <n v="9.0708850620744901"/>
  </r>
  <r>
    <x v="14"/>
    <x v="187"/>
    <x v="7"/>
    <n v="50"/>
    <n v="38"/>
    <n v="10"/>
    <n v="103"/>
    <n v="34"/>
    <n v="428"/>
    <n v="49.94"/>
    <x v="2297"/>
    <x v="429"/>
    <n v="1.0012014417300761"/>
    <n v="0.76091309571485788"/>
    <x v="1316"/>
    <x v="2105"/>
    <n v="0.68081698037645177"/>
    <n v="8.5702843412094509"/>
  </r>
  <r>
    <x v="14"/>
    <x v="187"/>
    <x v="8"/>
    <n v="70"/>
    <n v="36"/>
    <n v="14"/>
    <n v="113"/>
    <n v="51"/>
    <n v="421"/>
    <n v="49.94"/>
    <x v="2298"/>
    <x v="850"/>
    <n v="1.4016820184221066"/>
    <n v="0.72086503804565483"/>
    <x v="1322"/>
    <x v="2106"/>
    <n v="1.0212254705646777"/>
    <n v="8.4301161393672412"/>
  </r>
  <r>
    <x v="14"/>
    <x v="187"/>
    <x v="9"/>
    <n v="83"/>
    <n v="38"/>
    <n v="8"/>
    <n v="125"/>
    <n v="45"/>
    <n v="468"/>
    <n v="49.94"/>
    <x v="2299"/>
    <x v="851"/>
    <n v="1.6619943932719263"/>
    <n v="0.76091309571485788"/>
    <x v="1320"/>
    <x v="2104"/>
    <n v="0.90108129755706856"/>
    <n v="9.3712454945935129"/>
  </r>
  <r>
    <x v="14"/>
    <x v="187"/>
    <x v="10"/>
    <n v="68"/>
    <n v="39"/>
    <n v="10"/>
    <n v="128"/>
    <n v="43"/>
    <n v="413"/>
    <n v="61.07"/>
    <x v="2300"/>
    <x v="820"/>
    <n v="1.1134763386278042"/>
    <n v="0.63861142950712302"/>
    <x v="1323"/>
    <x v="2107"/>
    <n v="0.70411003766169966"/>
    <n v="6.762731291960046"/>
  </r>
  <r>
    <x v="14"/>
    <x v="187"/>
    <x v="11"/>
    <n v="66"/>
    <n v="33"/>
    <n v="20"/>
    <n v="134"/>
    <n v="42"/>
    <n v="466"/>
    <n v="61.07"/>
    <x v="2301"/>
    <x v="852"/>
    <n v="1.0807270345505158"/>
    <n v="0.54036351727525789"/>
    <x v="1324"/>
    <x v="2108"/>
    <n v="0.68773538562305547"/>
    <n v="7.6305878500081876"/>
  </r>
  <r>
    <x v="14"/>
    <x v="187"/>
    <x v="12"/>
    <n v="105"/>
    <n v="52"/>
    <n v="16"/>
    <n v="320"/>
    <n v="30"/>
    <n v="586"/>
    <n v="61.07"/>
    <x v="2302"/>
    <x v="853"/>
    <n v="1.7193384640576388"/>
    <n v="0.85148190600949725"/>
    <x v="1325"/>
    <x v="2109"/>
    <n v="0.49123956115932538"/>
    <n v="9.5955460946454885"/>
  </r>
  <r>
    <x v="14"/>
    <x v="188"/>
    <x v="0"/>
    <n v="16"/>
    <n v="7"/>
    <n v="2"/>
    <n v="52"/>
    <n v="6"/>
    <n v="102"/>
    <n v="14.87"/>
    <x v="2303"/>
    <x v="597"/>
    <n v="1.0759919300605245"/>
    <n v="0.47074646940147952"/>
    <x v="1326"/>
    <x v="2110"/>
    <n v="0.40349697377269672"/>
    <n v="6.8594485541358443"/>
  </r>
  <r>
    <x v="14"/>
    <x v="188"/>
    <x v="1"/>
    <n v="28"/>
    <n v="8"/>
    <n v="0"/>
    <n v="53"/>
    <n v="10"/>
    <n v="115"/>
    <n v="14.87"/>
    <x v="2304"/>
    <x v="511"/>
    <n v="1.8829858776059181"/>
    <n v="0.53799596503026226"/>
    <x v="196"/>
    <x v="2111"/>
    <n v="0.67249495628782785"/>
    <n v="7.7336919973100207"/>
  </r>
  <r>
    <x v="14"/>
    <x v="188"/>
    <x v="2"/>
    <n v="12"/>
    <n v="3"/>
    <n v="3"/>
    <n v="37"/>
    <n v="11"/>
    <n v="92"/>
    <n v="14.87"/>
    <x v="2305"/>
    <x v="590"/>
    <n v="0.80699394754539344"/>
    <n v="0.20174848688634836"/>
    <x v="1327"/>
    <x v="2112"/>
    <n v="0.73974445191661065"/>
    <n v="6.1869535978480164"/>
  </r>
  <r>
    <x v="14"/>
    <x v="188"/>
    <x v="3"/>
    <n v="26"/>
    <n v="11"/>
    <n v="1"/>
    <n v="35"/>
    <n v="9"/>
    <n v="105"/>
    <n v="14.87"/>
    <x v="2306"/>
    <x v="751"/>
    <n v="1.7484868863483525"/>
    <n v="0.73974445191661065"/>
    <x v="1328"/>
    <x v="2113"/>
    <n v="0.60524546065904505"/>
    <n v="7.0611970410221927"/>
  </r>
  <r>
    <x v="14"/>
    <x v="188"/>
    <x v="4"/>
    <n v="22"/>
    <n v="4"/>
    <n v="1"/>
    <n v="42"/>
    <n v="8"/>
    <n v="118"/>
    <n v="14.87"/>
    <x v="2307"/>
    <x v="741"/>
    <n v="1.4794889038332213"/>
    <n v="0.26899798251513113"/>
    <x v="1328"/>
    <x v="2114"/>
    <n v="0.53799596503026226"/>
    <n v="7.935440484196369"/>
  </r>
  <r>
    <x v="14"/>
    <x v="188"/>
    <x v="5"/>
    <n v="37"/>
    <n v="7"/>
    <n v="3"/>
    <n v="57"/>
    <n v="5"/>
    <n v="150"/>
    <n v="14.87"/>
    <x v="2308"/>
    <x v="356"/>
    <n v="2.488231338264963"/>
    <n v="0.47074646940147952"/>
    <x v="1327"/>
    <x v="2115"/>
    <n v="0.33624747814391392"/>
    <n v="10.087424344317418"/>
  </r>
  <r>
    <x v="14"/>
    <x v="188"/>
    <x v="6"/>
    <n v="29"/>
    <n v="18"/>
    <n v="2"/>
    <n v="84"/>
    <n v="7"/>
    <n v="172"/>
    <n v="14.87"/>
    <x v="2309"/>
    <x v="645"/>
    <n v="1.9502353732347009"/>
    <n v="1.2104909213180901"/>
    <x v="1326"/>
    <x v="2116"/>
    <n v="0.47074646940147952"/>
    <n v="11.566913248150639"/>
  </r>
  <r>
    <x v="14"/>
    <x v="188"/>
    <x v="7"/>
    <n v="22"/>
    <n v="19"/>
    <n v="2"/>
    <n v="80"/>
    <n v="7"/>
    <n v="183"/>
    <n v="14.87"/>
    <x v="2310"/>
    <x v="691"/>
    <n v="1.4794889038332213"/>
    <n v="1.2777404169468729"/>
    <x v="1326"/>
    <x v="2117"/>
    <n v="0.47074646940147952"/>
    <n v="12.30665770006725"/>
  </r>
  <r>
    <x v="14"/>
    <x v="188"/>
    <x v="8"/>
    <n v="20"/>
    <n v="16"/>
    <n v="3"/>
    <n v="64"/>
    <n v="9"/>
    <n v="153"/>
    <n v="14.87"/>
    <x v="2311"/>
    <x v="432"/>
    <n v="1.3449899125756557"/>
    <n v="1.0759919300605245"/>
    <x v="1327"/>
    <x v="2118"/>
    <n v="0.60524546065904505"/>
    <n v="10.289172831203766"/>
  </r>
  <r>
    <x v="14"/>
    <x v="188"/>
    <x v="9"/>
    <n v="28"/>
    <n v="23"/>
    <n v="2"/>
    <n v="74"/>
    <n v="11"/>
    <n v="161"/>
    <n v="14.87"/>
    <x v="2312"/>
    <x v="232"/>
    <n v="1.8829858776059181"/>
    <n v="1.5467383994620041"/>
    <x v="1326"/>
    <x v="2119"/>
    <n v="0.73974445191661065"/>
    <n v="10.827168796234028"/>
  </r>
  <r>
    <x v="14"/>
    <x v="188"/>
    <x v="10"/>
    <n v="30"/>
    <n v="18"/>
    <n v="2"/>
    <n v="88"/>
    <n v="11"/>
    <n v="186"/>
    <n v="16.579999999999998"/>
    <x v="2313"/>
    <x v="391"/>
    <n v="1.8094089264173705"/>
    <n v="1.0856453558504222"/>
    <x v="1329"/>
    <x v="2120"/>
    <n v="0.66344993968636923"/>
    <n v="11.218335343787697"/>
  </r>
  <r>
    <x v="14"/>
    <x v="188"/>
    <x v="11"/>
    <n v="38"/>
    <n v="21"/>
    <n v="2"/>
    <n v="86"/>
    <n v="12"/>
    <n v="175"/>
    <n v="16.579999999999998"/>
    <x v="2314"/>
    <x v="210"/>
    <n v="2.2919179734620028"/>
    <n v="1.2665862484921593"/>
    <x v="1329"/>
    <x v="2121"/>
    <n v="0.72376357056694818"/>
    <n v="10.554885404101327"/>
  </r>
  <r>
    <x v="14"/>
    <x v="188"/>
    <x v="12"/>
    <n v="48"/>
    <n v="26"/>
    <n v="4"/>
    <n v="127"/>
    <n v="12"/>
    <n v="166"/>
    <n v="16.579999999999998"/>
    <x v="2315"/>
    <x v="470"/>
    <n v="2.8950542822677927"/>
    <n v="1.5681544028950545"/>
    <x v="1330"/>
    <x v="2122"/>
    <n v="0.72376357056694818"/>
    <n v="10.012062726176117"/>
  </r>
  <r>
    <x v="14"/>
    <x v="189"/>
    <x v="0"/>
    <n v="25"/>
    <n v="16"/>
    <n v="1"/>
    <n v="57"/>
    <n v="10"/>
    <n v="120"/>
    <n v="15.28"/>
    <x v="2316"/>
    <x v="713"/>
    <n v="1.6361256544502618"/>
    <n v="1.0471204188481675"/>
    <x v="1331"/>
    <x v="2123"/>
    <n v="0.65445026178010479"/>
    <n v="7.8534031413612571"/>
  </r>
  <r>
    <x v="14"/>
    <x v="189"/>
    <x v="1"/>
    <n v="19"/>
    <n v="7"/>
    <n v="5"/>
    <n v="55"/>
    <n v="4"/>
    <n v="137"/>
    <n v="15.28"/>
    <x v="2317"/>
    <x v="696"/>
    <n v="1.243455497382199"/>
    <n v="0.45811518324607331"/>
    <x v="1332"/>
    <x v="2124"/>
    <n v="0.26178010471204188"/>
    <n v="8.9659685863874348"/>
  </r>
  <r>
    <x v="14"/>
    <x v="189"/>
    <x v="2"/>
    <n v="13"/>
    <n v="7"/>
    <n v="7"/>
    <n v="49"/>
    <n v="5"/>
    <n v="149"/>
    <n v="15.28"/>
    <x v="2318"/>
    <x v="783"/>
    <n v="0.85078534031413611"/>
    <n v="0.45811518324607331"/>
    <x v="1333"/>
    <x v="2125"/>
    <n v="0.3272251308900524"/>
    <n v="9.7513089005235614"/>
  </r>
  <r>
    <x v="14"/>
    <x v="189"/>
    <x v="3"/>
    <n v="13"/>
    <n v="8"/>
    <n v="4"/>
    <n v="45"/>
    <n v="7"/>
    <n v="132"/>
    <n v="15.28"/>
    <x v="2319"/>
    <x v="603"/>
    <n v="0.85078534031413611"/>
    <n v="0.52356020942408377"/>
    <x v="939"/>
    <x v="2126"/>
    <n v="0.45811518324607331"/>
    <n v="8.6387434554973819"/>
  </r>
  <r>
    <x v="14"/>
    <x v="189"/>
    <x v="4"/>
    <n v="14"/>
    <n v="8"/>
    <n v="10"/>
    <n v="40"/>
    <n v="3"/>
    <n v="131"/>
    <n v="15.28"/>
    <x v="2320"/>
    <x v="377"/>
    <n v="0.91623036649214662"/>
    <n v="0.52356020942408377"/>
    <x v="1334"/>
    <x v="2127"/>
    <n v="0.19633507853403143"/>
    <n v="8.5732984293193724"/>
  </r>
  <r>
    <x v="14"/>
    <x v="189"/>
    <x v="5"/>
    <n v="18"/>
    <n v="11"/>
    <n v="10"/>
    <n v="73"/>
    <n v="4"/>
    <n v="162"/>
    <n v="15.28"/>
    <x v="2321"/>
    <x v="358"/>
    <n v="1.1780104712041886"/>
    <n v="0.71989528795811519"/>
    <x v="1334"/>
    <x v="2128"/>
    <n v="0.26178010471204188"/>
    <n v="10.602094240837697"/>
  </r>
  <r>
    <x v="14"/>
    <x v="189"/>
    <x v="6"/>
    <n v="22"/>
    <n v="9"/>
    <n v="8"/>
    <n v="54"/>
    <n v="6"/>
    <n v="183"/>
    <n v="15.28"/>
    <x v="2322"/>
    <x v="465"/>
    <n v="1.4397905759162304"/>
    <n v="0.58900523560209428"/>
    <x v="938"/>
    <x v="2129"/>
    <n v="0.39267015706806285"/>
    <n v="11.976439790575917"/>
  </r>
  <r>
    <x v="14"/>
    <x v="189"/>
    <x v="7"/>
    <n v="12"/>
    <n v="11"/>
    <n v="15"/>
    <n v="56"/>
    <n v="6"/>
    <n v="204"/>
    <n v="15.28"/>
    <x v="1567"/>
    <x v="419"/>
    <n v="0.78534031413612571"/>
    <n v="0.71989528795811519"/>
    <x v="1335"/>
    <x v="2130"/>
    <n v="0.39267015706806285"/>
    <n v="13.350785340314136"/>
  </r>
  <r>
    <x v="14"/>
    <x v="189"/>
    <x v="8"/>
    <n v="30"/>
    <n v="14"/>
    <n v="7"/>
    <n v="49"/>
    <n v="7"/>
    <n v="219"/>
    <n v="15.28"/>
    <x v="2323"/>
    <x v="468"/>
    <n v="1.9633507853403143"/>
    <n v="0.91623036649214662"/>
    <x v="1333"/>
    <x v="2125"/>
    <n v="0.45811518324607331"/>
    <n v="14.332460732984293"/>
  </r>
  <r>
    <x v="14"/>
    <x v="189"/>
    <x v="9"/>
    <n v="20"/>
    <n v="21"/>
    <n v="5"/>
    <n v="54"/>
    <n v="6"/>
    <n v="209"/>
    <n v="15.28"/>
    <x v="2324"/>
    <x v="704"/>
    <n v="1.3089005235602096"/>
    <n v="1.37434554973822"/>
    <x v="1332"/>
    <x v="2129"/>
    <n v="0.39267015706806285"/>
    <n v="13.678010471204189"/>
  </r>
  <r>
    <x v="14"/>
    <x v="189"/>
    <x v="10"/>
    <n v="26"/>
    <n v="16"/>
    <n v="5"/>
    <n v="80"/>
    <n v="6"/>
    <n v="215"/>
    <n v="18.36"/>
    <x v="2325"/>
    <x v="471"/>
    <n v="1.4161220043572986"/>
    <n v="0.8714596949891068"/>
    <x v="1336"/>
    <x v="1471"/>
    <n v="0.32679738562091504"/>
    <n v="11.710239651416122"/>
  </r>
  <r>
    <x v="14"/>
    <x v="189"/>
    <x v="11"/>
    <n v="28"/>
    <n v="13"/>
    <n v="3"/>
    <n v="68"/>
    <n v="9"/>
    <n v="242"/>
    <n v="18.36"/>
    <x v="2326"/>
    <x v="364"/>
    <n v="1.5250544662309369"/>
    <n v="0.70806100217864931"/>
    <x v="1337"/>
    <x v="1668"/>
    <n v="0.49019607843137258"/>
    <n v="13.18082788671024"/>
  </r>
  <r>
    <x v="14"/>
    <x v="189"/>
    <x v="12"/>
    <n v="40"/>
    <n v="37"/>
    <n v="4"/>
    <n v="132"/>
    <n v="6"/>
    <n v="271"/>
    <n v="18.36"/>
    <x v="2327"/>
    <x v="599"/>
    <n v="2.1786492374727668"/>
    <n v="2.0152505446623095"/>
    <x v="945"/>
    <x v="1467"/>
    <n v="0.32679738562091504"/>
    <n v="14.760348583877995"/>
  </r>
  <r>
    <x v="14"/>
    <x v="190"/>
    <x v="0"/>
    <n v="98"/>
    <n v="45"/>
    <n v="7"/>
    <n v="121"/>
    <n v="116"/>
    <n v="312"/>
    <n v="72.33"/>
    <x v="2328"/>
    <x v="854"/>
    <n v="1.3549011475183188"/>
    <n v="0.62214848610535045"/>
    <x v="1338"/>
    <x v="2131"/>
    <n v="1.603760541960459"/>
    <n v="4.3135628369970966"/>
  </r>
  <r>
    <x v="14"/>
    <x v="190"/>
    <x v="1"/>
    <n v="95"/>
    <n v="32"/>
    <n v="9"/>
    <n v="119"/>
    <n v="111"/>
    <n v="306"/>
    <n v="72.33"/>
    <x v="2329"/>
    <x v="133"/>
    <n v="1.3134245817779622"/>
    <n v="0.44241670123047144"/>
    <x v="1339"/>
    <x v="2132"/>
    <n v="1.534632932393198"/>
    <n v="4.2306097055163834"/>
  </r>
  <r>
    <x v="14"/>
    <x v="190"/>
    <x v="2"/>
    <n v="72"/>
    <n v="41"/>
    <n v="9"/>
    <n v="117"/>
    <n v="100"/>
    <n v="331"/>
    <n v="72.33"/>
    <x v="2330"/>
    <x v="796"/>
    <n v="0.99543757776856079"/>
    <n v="0.56684639845154161"/>
    <x v="1339"/>
    <x v="2133"/>
    <n v="1.3825521913452232"/>
    <n v="4.5762477533526891"/>
  </r>
  <r>
    <x v="14"/>
    <x v="190"/>
    <x v="3"/>
    <n v="94"/>
    <n v="69"/>
    <n v="10"/>
    <n v="139"/>
    <n v="112"/>
    <n v="328"/>
    <n v="72.33"/>
    <x v="2331"/>
    <x v="642"/>
    <n v="1.29959905986451"/>
    <n v="0.95396101202820405"/>
    <x v="1340"/>
    <x v="2134"/>
    <n v="1.5484584543066502"/>
    <n v="4.5347711876123329"/>
  </r>
  <r>
    <x v="14"/>
    <x v="190"/>
    <x v="4"/>
    <n v="125"/>
    <n v="88"/>
    <n v="7"/>
    <n v="166"/>
    <n v="110"/>
    <n v="373"/>
    <n v="72.33"/>
    <x v="2332"/>
    <x v="855"/>
    <n v="1.7281902391815291"/>
    <n v="1.2166459283837965"/>
    <x v="1338"/>
    <x v="2135"/>
    <n v="1.5208074104797455"/>
    <n v="5.1569196737176828"/>
  </r>
  <r>
    <x v="14"/>
    <x v="190"/>
    <x v="5"/>
    <n v="116"/>
    <n v="102"/>
    <n v="21"/>
    <n v="198"/>
    <n v="107"/>
    <n v="397"/>
    <n v="72.33"/>
    <x v="2333"/>
    <x v="856"/>
    <n v="1.603760541960459"/>
    <n v="1.4102032351721279"/>
    <x v="1341"/>
    <x v="2136"/>
    <n v="1.4793308447393889"/>
    <n v="5.4887321996405367"/>
  </r>
  <r>
    <x v="14"/>
    <x v="190"/>
    <x v="6"/>
    <n v="125"/>
    <n v="118"/>
    <n v="23"/>
    <n v="180"/>
    <n v="93"/>
    <n v="453"/>
    <n v="72.33"/>
    <x v="2334"/>
    <x v="857"/>
    <n v="1.7281902391815291"/>
    <n v="1.6314115857873634"/>
    <x v="1342"/>
    <x v="2137"/>
    <n v="1.2857735379510578"/>
    <n v="6.2629614267938614"/>
  </r>
  <r>
    <x v="14"/>
    <x v="190"/>
    <x v="7"/>
    <n v="159"/>
    <n v="111"/>
    <n v="21"/>
    <n v="220"/>
    <n v="103"/>
    <n v="462"/>
    <n v="72.33"/>
    <x v="2335"/>
    <x v="858"/>
    <n v="2.1982579842389049"/>
    <n v="1.534632932393198"/>
    <x v="1341"/>
    <x v="2138"/>
    <n v="1.4240287570855801"/>
    <n v="6.3873911240149317"/>
  </r>
  <r>
    <x v="14"/>
    <x v="190"/>
    <x v="8"/>
    <n v="140"/>
    <n v="123"/>
    <n v="16"/>
    <n v="233"/>
    <n v="87"/>
    <n v="453"/>
    <n v="72.33"/>
    <x v="2336"/>
    <x v="94"/>
    <n v="1.9355730678833127"/>
    <n v="1.7005391953546247"/>
    <x v="1343"/>
    <x v="2139"/>
    <n v="1.2028204064703443"/>
    <n v="6.2629614267938614"/>
  </r>
  <r>
    <x v="14"/>
    <x v="190"/>
    <x v="9"/>
    <n v="163"/>
    <n v="128"/>
    <n v="19"/>
    <n v="215"/>
    <n v="121"/>
    <n v="414"/>
    <n v="72.33"/>
    <x v="2337"/>
    <x v="859"/>
    <n v="2.2535600718927138"/>
    <n v="1.7696668049218858"/>
    <x v="1344"/>
    <x v="2140"/>
    <n v="1.6728881515277203"/>
    <n v="5.7237660721692247"/>
  </r>
  <r>
    <x v="14"/>
    <x v="190"/>
    <x v="10"/>
    <n v="166"/>
    <n v="120"/>
    <n v="24"/>
    <n v="244"/>
    <n v="106"/>
    <n v="423"/>
    <n v="94.29"/>
    <x v="2338"/>
    <x v="860"/>
    <n v="1.7605260366953017"/>
    <n v="1.2726694241170855"/>
    <x v="1345"/>
    <x v="2141"/>
    <n v="1.124191324636759"/>
    <n v="4.4861597200127266"/>
  </r>
  <r>
    <x v="14"/>
    <x v="190"/>
    <x v="11"/>
    <n v="179"/>
    <n v="129"/>
    <n v="21"/>
    <n v="251"/>
    <n v="144"/>
    <n v="436"/>
    <n v="94.29"/>
    <x v="2339"/>
    <x v="861"/>
    <n v="1.8983985576413192"/>
    <n v="1.368119630925867"/>
    <x v="1346"/>
    <x v="2142"/>
    <n v="1.5272033089405026"/>
    <n v="4.6240322409587442"/>
  </r>
  <r>
    <x v="14"/>
    <x v="190"/>
    <x v="12"/>
    <n v="324"/>
    <n v="203"/>
    <n v="15"/>
    <n v="587"/>
    <n v="201"/>
    <n v="568"/>
    <n v="94.29"/>
    <x v="2340"/>
    <x v="862"/>
    <n v="3.4362074451161311"/>
    <n v="2.1529324424647363"/>
    <x v="1347"/>
    <x v="2143"/>
    <n v="2.131721285396118"/>
    <n v="6.0239686074875385"/>
  </r>
  <r>
    <x v="14"/>
    <x v="191"/>
    <x v="0"/>
    <n v="32"/>
    <n v="7"/>
    <n v="13"/>
    <n v="49"/>
    <n v="9"/>
    <n v="179"/>
    <n v="28.09"/>
    <x v="2341"/>
    <x v="694"/>
    <n v="1.1391954432182272"/>
    <n v="0.24919900320398719"/>
    <x v="1348"/>
    <x v="2144"/>
    <n v="0.3203987184051264"/>
    <n v="6.3723745105019578"/>
  </r>
  <r>
    <x v="14"/>
    <x v="191"/>
    <x v="1"/>
    <n v="31"/>
    <n v="9"/>
    <n v="13"/>
    <n v="51"/>
    <n v="2"/>
    <n v="156"/>
    <n v="28.09"/>
    <x v="2342"/>
    <x v="494"/>
    <n v="1.1035955856176576"/>
    <n v="0.3203987184051264"/>
    <x v="1348"/>
    <x v="2145"/>
    <n v="7.1199715201139199E-2"/>
    <n v="5.5535777856888568"/>
  </r>
  <r>
    <x v="14"/>
    <x v="191"/>
    <x v="2"/>
    <n v="17"/>
    <n v="6"/>
    <n v="8"/>
    <n v="42"/>
    <n v="5"/>
    <n v="156"/>
    <n v="28.09"/>
    <x v="2343"/>
    <x v="489"/>
    <n v="0.6051975792096832"/>
    <n v="0.21359914560341758"/>
    <x v="1349"/>
    <x v="2146"/>
    <n v="0.17799928800284798"/>
    <n v="5.5535777856888568"/>
  </r>
  <r>
    <x v="14"/>
    <x v="191"/>
    <x v="3"/>
    <n v="22"/>
    <n v="14"/>
    <n v="7"/>
    <n v="38"/>
    <n v="8"/>
    <n v="169"/>
    <n v="28.09"/>
    <x v="2344"/>
    <x v="684"/>
    <n v="0.78319686721253112"/>
    <n v="0.49839800640797438"/>
    <x v="1350"/>
    <x v="2147"/>
    <n v="0.2847988608045568"/>
    <n v="6.0163759344962617"/>
  </r>
  <r>
    <x v="14"/>
    <x v="191"/>
    <x v="4"/>
    <n v="31"/>
    <n v="18"/>
    <n v="6"/>
    <n v="61"/>
    <n v="2"/>
    <n v="180"/>
    <n v="28.09"/>
    <x v="2345"/>
    <x v="475"/>
    <n v="1.1035955856176576"/>
    <n v="0.64079743681025281"/>
    <x v="1351"/>
    <x v="2148"/>
    <n v="7.1199715201139199E-2"/>
    <n v="6.4079743681025274"/>
  </r>
  <r>
    <x v="14"/>
    <x v="191"/>
    <x v="5"/>
    <n v="34"/>
    <n v="32"/>
    <n v="8"/>
    <n v="88"/>
    <n v="10"/>
    <n v="255"/>
    <n v="28.09"/>
    <x v="2346"/>
    <x v="792"/>
    <n v="1.2103951584193664"/>
    <n v="1.1391954432182272"/>
    <x v="1349"/>
    <x v="2149"/>
    <n v="0.35599857600569595"/>
    <n v="9.0779636881452479"/>
  </r>
  <r>
    <x v="14"/>
    <x v="191"/>
    <x v="6"/>
    <n v="43"/>
    <n v="26"/>
    <n v="9"/>
    <n v="59"/>
    <n v="13"/>
    <n v="256"/>
    <n v="28.09"/>
    <x v="2347"/>
    <x v="690"/>
    <n v="1.5307938768244926"/>
    <n v="0.92559629761480955"/>
    <x v="1352"/>
    <x v="2150"/>
    <n v="0.46279814880740477"/>
    <n v="9.1135635457458175"/>
  </r>
  <r>
    <x v="14"/>
    <x v="191"/>
    <x v="7"/>
    <n v="30"/>
    <n v="14"/>
    <n v="3"/>
    <n v="66"/>
    <n v="26"/>
    <n v="164"/>
    <n v="28.09"/>
    <x v="2348"/>
    <x v="512"/>
    <n v="1.067995728017088"/>
    <n v="0.49839800640797438"/>
    <x v="1353"/>
    <x v="2151"/>
    <n v="0.92559629761480955"/>
    <n v="5.8383766464934137"/>
  </r>
  <r>
    <x v="14"/>
    <x v="191"/>
    <x v="8"/>
    <n v="26"/>
    <n v="18"/>
    <n v="4"/>
    <n v="57"/>
    <n v="7"/>
    <n v="131"/>
    <n v="28.09"/>
    <x v="2349"/>
    <x v="376"/>
    <n v="0.92559629761480955"/>
    <n v="0.64079743681025281"/>
    <x v="1354"/>
    <x v="2152"/>
    <n v="0.24919900320398719"/>
    <n v="4.6635813456746176"/>
  </r>
  <r>
    <x v="14"/>
    <x v="191"/>
    <x v="9"/>
    <n v="27"/>
    <n v="29"/>
    <n v="0"/>
    <n v="82"/>
    <n v="19"/>
    <n v="170"/>
    <n v="28.09"/>
    <x v="2350"/>
    <x v="456"/>
    <n v="0.96119615521537916"/>
    <n v="1.0323958704165184"/>
    <x v="196"/>
    <x v="2153"/>
    <n v="0.67639729441082241"/>
    <n v="6.0519757920968313"/>
  </r>
  <r>
    <x v="14"/>
    <x v="191"/>
    <x v="10"/>
    <n v="34"/>
    <n v="36"/>
    <n v="2"/>
    <n v="80"/>
    <n v="16"/>
    <n v="179"/>
    <n v="30.04"/>
    <x v="2351"/>
    <x v="760"/>
    <n v="1.1318242343541944"/>
    <n v="1.1984021304926764"/>
    <x v="1355"/>
    <x v="2154"/>
    <n v="0.53262316910785623"/>
    <n v="5.958721704394141"/>
  </r>
  <r>
    <x v="14"/>
    <x v="191"/>
    <x v="11"/>
    <n v="43"/>
    <n v="25"/>
    <n v="0"/>
    <n v="78"/>
    <n v="29"/>
    <n v="166"/>
    <n v="30.04"/>
    <x v="2352"/>
    <x v="611"/>
    <n v="1.4314247669773636"/>
    <n v="0.83222370173102533"/>
    <x v="196"/>
    <x v="2155"/>
    <n v="0.96537949400798939"/>
    <n v="5.525965379494008"/>
  </r>
  <r>
    <x v="14"/>
    <x v="191"/>
    <x v="12"/>
    <n v="88"/>
    <n v="47"/>
    <n v="4"/>
    <n v="297"/>
    <n v="45"/>
    <n v="201"/>
    <n v="30.04"/>
    <x v="2353"/>
    <x v="863"/>
    <n v="2.9294274300932091"/>
    <n v="1.5645805592543276"/>
    <x v="1356"/>
    <x v="2156"/>
    <n v="1.4980026631158456"/>
    <n v="6.6910785619174433"/>
  </r>
  <r>
    <x v="14"/>
    <x v="192"/>
    <x v="0"/>
    <n v="35"/>
    <n v="12"/>
    <n v="9"/>
    <n v="98"/>
    <n v="35"/>
    <n v="89"/>
    <n v="12.37"/>
    <x v="2354"/>
    <x v="358"/>
    <n v="2.8294260307194827"/>
    <n v="0.97008892481810838"/>
    <x v="1357"/>
    <x v="2157"/>
    <n v="2.8294260307194827"/>
    <n v="7.1948261924009707"/>
  </r>
  <r>
    <x v="14"/>
    <x v="192"/>
    <x v="1"/>
    <n v="37"/>
    <n v="19"/>
    <n v="2"/>
    <n v="110"/>
    <n v="30"/>
    <n v="79"/>
    <n v="12.37"/>
    <x v="2355"/>
    <x v="521"/>
    <n v="2.9911075181891675"/>
    <n v="1.535974130962005"/>
    <x v="1358"/>
    <x v="2158"/>
    <n v="2.4252223120452712"/>
    <n v="6.3864187550525466"/>
  </r>
  <r>
    <x v="14"/>
    <x v="192"/>
    <x v="2"/>
    <n v="25"/>
    <n v="15"/>
    <n v="1"/>
    <n v="81"/>
    <n v="4"/>
    <n v="67"/>
    <n v="12.37"/>
    <x v="2356"/>
    <x v="227"/>
    <n v="2.0210185933710592"/>
    <n v="1.2126111560226356"/>
    <x v="1359"/>
    <x v="2159"/>
    <n v="0.32336297493936944"/>
    <n v="5.4163298302344387"/>
  </r>
  <r>
    <x v="14"/>
    <x v="192"/>
    <x v="3"/>
    <n v="31"/>
    <n v="25"/>
    <n v="5"/>
    <n v="104"/>
    <n v="7"/>
    <n v="70"/>
    <n v="12.37"/>
    <x v="2357"/>
    <x v="394"/>
    <n v="2.5060630557801131"/>
    <n v="2.0210185933710592"/>
    <x v="1360"/>
    <x v="2160"/>
    <n v="0.56588520614389659"/>
    <n v="5.6588520614389655"/>
  </r>
  <r>
    <x v="14"/>
    <x v="192"/>
    <x v="4"/>
    <n v="35"/>
    <n v="31"/>
    <n v="4"/>
    <n v="110"/>
    <n v="45"/>
    <n v="94"/>
    <n v="12.37"/>
    <x v="2358"/>
    <x v="791"/>
    <n v="2.8294260307194827"/>
    <n v="2.5060630557801131"/>
    <x v="1361"/>
    <x v="2158"/>
    <n v="3.6378334680679063"/>
    <n v="7.5990299110751822"/>
  </r>
  <r>
    <x v="14"/>
    <x v="192"/>
    <x v="5"/>
    <n v="31"/>
    <n v="21"/>
    <n v="2"/>
    <n v="96"/>
    <n v="35"/>
    <n v="134"/>
    <n v="12.37"/>
    <x v="2358"/>
    <x v="791"/>
    <n v="2.5060630557801131"/>
    <n v="1.6976556184316898"/>
    <x v="1358"/>
    <x v="2161"/>
    <n v="2.8294260307194827"/>
    <n v="10.832659660468877"/>
  </r>
  <r>
    <x v="14"/>
    <x v="192"/>
    <x v="6"/>
    <n v="31"/>
    <n v="25"/>
    <n v="0"/>
    <n v="107"/>
    <n v="35"/>
    <n v="92"/>
    <n v="12.37"/>
    <x v="2359"/>
    <x v="388"/>
    <n v="2.5060630557801131"/>
    <n v="2.0210185933710592"/>
    <x v="196"/>
    <x v="2162"/>
    <n v="2.8294260307194827"/>
    <n v="7.4373484236054974"/>
  </r>
  <r>
    <x v="14"/>
    <x v="192"/>
    <x v="7"/>
    <n v="26"/>
    <n v="22"/>
    <n v="5"/>
    <n v="128"/>
    <n v="36"/>
    <n v="116"/>
    <n v="12.37"/>
    <x v="2360"/>
    <x v="501"/>
    <n v="2.1018593371059016"/>
    <n v="1.778496362166532"/>
    <x v="1360"/>
    <x v="2163"/>
    <n v="2.9102667744543251"/>
    <n v="9.3775262732417151"/>
  </r>
  <r>
    <x v="14"/>
    <x v="192"/>
    <x v="8"/>
    <n v="41"/>
    <n v="15"/>
    <n v="1"/>
    <n v="84"/>
    <n v="32"/>
    <n v="100"/>
    <n v="12.37"/>
    <x v="2361"/>
    <x v="687"/>
    <n v="3.3144704931285371"/>
    <n v="1.2126111560226356"/>
    <x v="1359"/>
    <x v="2164"/>
    <n v="2.5869037995149555"/>
    <n v="8.0840743734842366"/>
  </r>
  <r>
    <x v="14"/>
    <x v="192"/>
    <x v="9"/>
    <n v="44"/>
    <n v="22"/>
    <n v="2"/>
    <n v="119"/>
    <n v="57"/>
    <n v="93"/>
    <n v="12.37"/>
    <x v="2362"/>
    <x v="363"/>
    <n v="3.5569927243330639"/>
    <n v="1.778496362166532"/>
    <x v="1358"/>
    <x v="2165"/>
    <n v="4.6079223928860147"/>
    <n v="7.5181891673403403"/>
  </r>
  <r>
    <x v="14"/>
    <x v="192"/>
    <x v="10"/>
    <n v="34"/>
    <n v="23"/>
    <n v="3"/>
    <n v="88"/>
    <n v="45"/>
    <n v="62"/>
    <n v="13.01"/>
    <x v="2363"/>
    <x v="746"/>
    <n v="2.6133743274404306"/>
    <n v="1.7678708685626441"/>
    <x v="1362"/>
    <x v="2166"/>
    <n v="3.458877786318217"/>
    <n v="4.7655649500384323"/>
  </r>
  <r>
    <x v="14"/>
    <x v="192"/>
    <x v="11"/>
    <n v="40"/>
    <n v="25"/>
    <n v="0"/>
    <n v="93"/>
    <n v="30"/>
    <n v="59"/>
    <n v="13.01"/>
    <x v="2364"/>
    <x v="748"/>
    <n v="3.0745580322828592"/>
    <n v="1.9215987701767872"/>
    <x v="196"/>
    <x v="2167"/>
    <n v="2.3059185242121445"/>
    <n v="4.5349730976172173"/>
  </r>
  <r>
    <x v="14"/>
    <x v="192"/>
    <x v="12"/>
    <n v="73"/>
    <n v="47"/>
    <n v="1"/>
    <n v="227"/>
    <n v="35"/>
    <n v="116"/>
    <n v="13.01"/>
    <x v="2365"/>
    <x v="624"/>
    <n v="5.6110684089162186"/>
    <n v="3.6126056879323598"/>
    <x v="1363"/>
    <x v="2168"/>
    <n v="2.6902382782475018"/>
    <n v="8.9162182936202914"/>
  </r>
  <r>
    <x v="14"/>
    <x v="193"/>
    <x v="0"/>
    <n v="15"/>
    <n v="13"/>
    <n v="10"/>
    <n v="60"/>
    <n v="10"/>
    <n v="116"/>
    <n v="10.199999999999999"/>
    <x v="2366"/>
    <x v="397"/>
    <n v="1.4705882352941178"/>
    <n v="1.2745098039215688"/>
    <x v="1364"/>
    <x v="883"/>
    <n v="0.98039215686274517"/>
    <n v="11.372549019607844"/>
  </r>
  <r>
    <x v="14"/>
    <x v="193"/>
    <x v="1"/>
    <n v="29"/>
    <n v="8"/>
    <n v="9"/>
    <n v="45"/>
    <n v="9"/>
    <n v="99"/>
    <n v="10.199999999999999"/>
    <x v="2367"/>
    <x v="747"/>
    <n v="2.8431372549019609"/>
    <n v="0.78431372549019618"/>
    <x v="1365"/>
    <x v="2169"/>
    <n v="0.88235294117647067"/>
    <n v="9.7058823529411775"/>
  </r>
  <r>
    <x v="14"/>
    <x v="193"/>
    <x v="2"/>
    <n v="15"/>
    <n v="10"/>
    <n v="9"/>
    <n v="60"/>
    <n v="12"/>
    <n v="119"/>
    <n v="10.199999999999999"/>
    <x v="2368"/>
    <x v="382"/>
    <n v="1.4705882352941178"/>
    <n v="0.98039215686274517"/>
    <x v="1365"/>
    <x v="883"/>
    <n v="1.1764705882352942"/>
    <n v="11.666666666666668"/>
  </r>
  <r>
    <x v="14"/>
    <x v="193"/>
    <x v="3"/>
    <n v="19"/>
    <n v="16"/>
    <n v="5"/>
    <n v="71"/>
    <n v="7"/>
    <n v="144"/>
    <n v="10.199999999999999"/>
    <x v="2369"/>
    <x v="494"/>
    <n v="1.8627450980392157"/>
    <n v="1.5686274509803924"/>
    <x v="1366"/>
    <x v="2170"/>
    <n v="0.68627450980392157"/>
    <n v="14.117647058823531"/>
  </r>
  <r>
    <x v="14"/>
    <x v="193"/>
    <x v="4"/>
    <n v="12"/>
    <n v="12"/>
    <n v="10"/>
    <n v="63"/>
    <n v="7"/>
    <n v="139"/>
    <n v="10.199999999999999"/>
    <x v="2370"/>
    <x v="376"/>
    <n v="1.1764705882352942"/>
    <n v="1.1764705882352942"/>
    <x v="1364"/>
    <x v="2171"/>
    <n v="0.68627450980392157"/>
    <n v="13.627450980392158"/>
  </r>
  <r>
    <x v="14"/>
    <x v="193"/>
    <x v="5"/>
    <n v="12"/>
    <n v="11"/>
    <n v="10"/>
    <n v="64"/>
    <n v="12"/>
    <n v="134"/>
    <n v="10.199999999999999"/>
    <x v="2370"/>
    <x v="376"/>
    <n v="1.1764705882352942"/>
    <n v="1.0784313725490198"/>
    <x v="1364"/>
    <x v="2172"/>
    <n v="1.1764705882352942"/>
    <n v="13.137254901960786"/>
  </r>
  <r>
    <x v="14"/>
    <x v="193"/>
    <x v="6"/>
    <n v="14"/>
    <n v="18"/>
    <n v="8"/>
    <n v="62"/>
    <n v="14"/>
    <n v="131"/>
    <n v="10.199999999999999"/>
    <x v="2371"/>
    <x v="748"/>
    <n v="1.3725490196078431"/>
    <n v="1.7647058823529413"/>
    <x v="1367"/>
    <x v="2173"/>
    <n v="1.3725490196078431"/>
    <n v="12.843137254901961"/>
  </r>
  <r>
    <x v="14"/>
    <x v="193"/>
    <x v="7"/>
    <n v="20"/>
    <n v="18"/>
    <n v="2"/>
    <n v="59"/>
    <n v="18"/>
    <n v="110"/>
    <n v="10.199999999999999"/>
    <x v="2372"/>
    <x v="696"/>
    <n v="1.9607843137254903"/>
    <n v="1.7647058823529413"/>
    <x v="1368"/>
    <x v="2174"/>
    <n v="1.7647058823529413"/>
    <n v="10.784313725490197"/>
  </r>
  <r>
    <x v="14"/>
    <x v="193"/>
    <x v="8"/>
    <n v="25"/>
    <n v="12"/>
    <n v="5"/>
    <n v="61"/>
    <n v="16"/>
    <n v="109"/>
    <n v="10.199999999999999"/>
    <x v="2373"/>
    <x v="619"/>
    <n v="2.4509803921568629"/>
    <n v="1.1764705882352942"/>
    <x v="1366"/>
    <x v="2175"/>
    <n v="1.5686274509803924"/>
    <n v="10.686274509803923"/>
  </r>
  <r>
    <x v="14"/>
    <x v="193"/>
    <x v="9"/>
    <n v="12"/>
    <n v="14"/>
    <n v="5"/>
    <n v="56"/>
    <n v="10"/>
    <n v="102"/>
    <n v="10.199999999999999"/>
    <x v="2367"/>
    <x v="747"/>
    <n v="1.1764705882352942"/>
    <n v="1.3725490196078431"/>
    <x v="1366"/>
    <x v="2176"/>
    <n v="0.98039215686274517"/>
    <n v="10"/>
  </r>
  <r>
    <x v="14"/>
    <x v="193"/>
    <x v="10"/>
    <n v="13"/>
    <n v="21"/>
    <n v="12"/>
    <n v="80"/>
    <n v="12"/>
    <n v="118"/>
    <n v="11.97"/>
    <x v="2374"/>
    <x v="387"/>
    <n v="1.086048454469507"/>
    <n v="1.7543859649122806"/>
    <x v="1369"/>
    <x v="2177"/>
    <n v="1.0025062656641603"/>
    <n v="9.8579782790309096"/>
  </r>
  <r>
    <x v="14"/>
    <x v="193"/>
    <x v="11"/>
    <n v="31"/>
    <n v="27"/>
    <n v="6"/>
    <n v="84"/>
    <n v="19"/>
    <n v="133"/>
    <n v="11.97"/>
    <x v="2375"/>
    <x v="698"/>
    <n v="2.5898078529657478"/>
    <n v="2.255639097744361"/>
    <x v="1370"/>
    <x v="2178"/>
    <n v="1.5873015873015872"/>
    <n v="11.111111111111111"/>
  </r>
  <r>
    <x v="14"/>
    <x v="193"/>
    <x v="12"/>
    <n v="26"/>
    <n v="21"/>
    <n v="10"/>
    <n v="153"/>
    <n v="22"/>
    <n v="142"/>
    <n v="11.97"/>
    <x v="2376"/>
    <x v="658"/>
    <n v="2.1720969089390141"/>
    <n v="1.7543859649122806"/>
    <x v="1371"/>
    <x v="2179"/>
    <n v="1.8379281537176273"/>
    <n v="11.86299081035923"/>
  </r>
  <r>
    <x v="14"/>
    <x v="194"/>
    <x v="0"/>
    <n v="56"/>
    <n v="31"/>
    <n v="12"/>
    <n v="125"/>
    <n v="27"/>
    <n v="177"/>
    <n v="24.58"/>
    <x v="2377"/>
    <x v="785"/>
    <n v="2.2782750203417415"/>
    <n v="1.2611879576891782"/>
    <x v="1372"/>
    <x v="2180"/>
    <n v="1.0984540276647681"/>
    <n v="7.2009764035801469"/>
  </r>
  <r>
    <x v="14"/>
    <x v="194"/>
    <x v="1"/>
    <n v="65"/>
    <n v="31"/>
    <n v="17"/>
    <n v="104"/>
    <n v="17"/>
    <n v="142"/>
    <n v="24.58"/>
    <x v="2378"/>
    <x v="774"/>
    <n v="2.644426362896664"/>
    <n v="1.2611879576891782"/>
    <x v="1373"/>
    <x v="2181"/>
    <n v="0.69161920260374288"/>
    <n v="5.7770545158665589"/>
  </r>
  <r>
    <x v="14"/>
    <x v="194"/>
    <x v="2"/>
    <n v="50"/>
    <n v="35"/>
    <n v="12"/>
    <n v="135"/>
    <n v="16"/>
    <n v="170"/>
    <n v="24.58"/>
    <x v="2379"/>
    <x v="864"/>
    <n v="2.0341741253051264"/>
    <n v="1.4239218877135884"/>
    <x v="1372"/>
    <x v="2182"/>
    <n v="0.65093572009764045"/>
    <n v="6.9161920260374297"/>
  </r>
  <r>
    <x v="14"/>
    <x v="194"/>
    <x v="3"/>
    <n v="62"/>
    <n v="39"/>
    <n v="11"/>
    <n v="129"/>
    <n v="23"/>
    <n v="206"/>
    <n v="24.58"/>
    <x v="2380"/>
    <x v="478"/>
    <n v="2.5223759153783565"/>
    <n v="1.5866558177379986"/>
    <x v="1374"/>
    <x v="2183"/>
    <n v="0.93572009764035813"/>
    <n v="8.3807973962571207"/>
  </r>
  <r>
    <x v="14"/>
    <x v="194"/>
    <x v="4"/>
    <n v="59"/>
    <n v="40"/>
    <n v="10"/>
    <n v="133"/>
    <n v="42"/>
    <n v="233"/>
    <n v="24.58"/>
    <x v="2381"/>
    <x v="21"/>
    <n v="2.400325467860049"/>
    <n v="1.627339300244101"/>
    <x v="1375"/>
    <x v="2184"/>
    <n v="1.7087062652563061"/>
    <n v="9.4792514239218892"/>
  </r>
  <r>
    <x v="14"/>
    <x v="194"/>
    <x v="5"/>
    <n v="66"/>
    <n v="34"/>
    <n v="8"/>
    <n v="142"/>
    <n v="51"/>
    <n v="201"/>
    <n v="24.58"/>
    <x v="2382"/>
    <x v="313"/>
    <n v="2.6851098454027666"/>
    <n v="1.3832384052074858"/>
    <x v="356"/>
    <x v="2185"/>
    <n v="2.0748576078112286"/>
    <n v="8.1773799837266079"/>
  </r>
  <r>
    <x v="14"/>
    <x v="194"/>
    <x v="6"/>
    <n v="49"/>
    <n v="31"/>
    <n v="8"/>
    <n v="129"/>
    <n v="27"/>
    <n v="174"/>
    <n v="24.58"/>
    <x v="2379"/>
    <x v="864"/>
    <n v="1.9934906427990238"/>
    <n v="1.2611879576891782"/>
    <x v="356"/>
    <x v="2183"/>
    <n v="1.0984540276647681"/>
    <n v="7.0789259560618394"/>
  </r>
  <r>
    <x v="14"/>
    <x v="194"/>
    <x v="7"/>
    <n v="43"/>
    <n v="33"/>
    <n v="6"/>
    <n v="114"/>
    <n v="30"/>
    <n v="171"/>
    <n v="24.58"/>
    <x v="2383"/>
    <x v="865"/>
    <n v="1.7493897477624085"/>
    <n v="1.3425549227013833"/>
    <x v="1376"/>
    <x v="2186"/>
    <n v="1.2205044751830758"/>
    <n v="6.9568755085435319"/>
  </r>
  <r>
    <x v="14"/>
    <x v="194"/>
    <x v="8"/>
    <n v="40"/>
    <n v="25"/>
    <n v="9"/>
    <n v="128"/>
    <n v="23"/>
    <n v="212"/>
    <n v="24.58"/>
    <x v="2384"/>
    <x v="26"/>
    <n v="1.627339300244101"/>
    <n v="1.0170870626525632"/>
    <x v="1377"/>
    <x v="2187"/>
    <n v="0.93572009764035813"/>
    <n v="8.6248982912937358"/>
  </r>
  <r>
    <x v="14"/>
    <x v="194"/>
    <x v="9"/>
    <n v="33"/>
    <n v="49"/>
    <n v="7"/>
    <n v="121"/>
    <n v="38"/>
    <n v="165"/>
    <n v="24.58"/>
    <x v="2385"/>
    <x v="402"/>
    <n v="1.3425549227013833"/>
    <n v="1.9934906427990238"/>
    <x v="1378"/>
    <x v="2188"/>
    <n v="1.5459723352318959"/>
    <n v="6.7127746135069168"/>
  </r>
  <r>
    <x v="14"/>
    <x v="194"/>
    <x v="10"/>
    <n v="44"/>
    <n v="46"/>
    <n v="8"/>
    <n v="118"/>
    <n v="37"/>
    <n v="198"/>
    <n v="27.72"/>
    <x v="2386"/>
    <x v="17"/>
    <n v="1.5873015873015874"/>
    <n v="1.6594516594516595"/>
    <x v="1379"/>
    <x v="2189"/>
    <n v="1.3347763347763348"/>
    <n v="7.1428571428571432"/>
  </r>
  <r>
    <x v="14"/>
    <x v="194"/>
    <x v="11"/>
    <n v="64"/>
    <n v="60"/>
    <n v="18"/>
    <n v="143"/>
    <n v="66"/>
    <n v="247"/>
    <n v="27.72"/>
    <x v="2387"/>
    <x v="392"/>
    <n v="2.3088023088023091"/>
    <n v="2.1645021645021645"/>
    <x v="1016"/>
    <x v="2190"/>
    <n v="2.3809523809523809"/>
    <n v="8.9105339105339105"/>
  </r>
  <r>
    <x v="14"/>
    <x v="194"/>
    <x v="12"/>
    <n v="104"/>
    <n v="105"/>
    <n v="12"/>
    <n v="388"/>
    <n v="750"/>
    <n v="381"/>
    <n v="27.72"/>
    <x v="2388"/>
    <x v="73"/>
    <n v="3.7518037518037519"/>
    <n v="3.7878787878787881"/>
    <x v="1380"/>
    <x v="2191"/>
    <n v="27.056277056277057"/>
    <n v="13.744588744588745"/>
  </r>
  <r>
    <x v="15"/>
    <x v="195"/>
    <x v="0"/>
    <n v="8"/>
    <n v="4"/>
    <n v="6"/>
    <n v="1"/>
    <n v="0"/>
    <n v="19"/>
    <n v="1.56"/>
    <x v="1556"/>
    <x v="782"/>
    <n v="5.1282051282051277"/>
    <n v="2.5641025641025639"/>
    <x v="1381"/>
    <x v="2192"/>
    <n v="0"/>
    <n v="12.179487179487179"/>
  </r>
  <r>
    <x v="15"/>
    <x v="195"/>
    <x v="1"/>
    <n v="14"/>
    <n v="8"/>
    <n v="7"/>
    <n v="5"/>
    <n v="0"/>
    <n v="32"/>
    <n v="1.56"/>
    <x v="2389"/>
    <x v="630"/>
    <n v="8.9743589743589745"/>
    <n v="5.1282051282051277"/>
    <x v="1382"/>
    <x v="2193"/>
    <n v="0"/>
    <n v="20.512820512820511"/>
  </r>
  <r>
    <x v="15"/>
    <x v="195"/>
    <x v="2"/>
    <n v="13"/>
    <n v="9"/>
    <n v="6"/>
    <n v="6"/>
    <n v="0"/>
    <n v="28"/>
    <n v="1.56"/>
    <x v="2390"/>
    <x v="443"/>
    <n v="8.3333333333333339"/>
    <n v="5.7692307692307692"/>
    <x v="1381"/>
    <x v="304"/>
    <n v="0"/>
    <n v="17.948717948717949"/>
  </r>
  <r>
    <x v="15"/>
    <x v="195"/>
    <x v="3"/>
    <n v="8"/>
    <n v="5"/>
    <n v="2"/>
    <n v="5"/>
    <n v="0"/>
    <n v="14"/>
    <n v="1.56"/>
    <x v="2391"/>
    <x v="264"/>
    <n v="5.1282051282051277"/>
    <n v="3.2051282051282048"/>
    <x v="1383"/>
    <x v="2193"/>
    <n v="0"/>
    <n v="8.9743589743589745"/>
  </r>
  <r>
    <x v="15"/>
    <x v="195"/>
    <x v="4"/>
    <n v="24"/>
    <n v="11"/>
    <n v="7"/>
    <n v="7"/>
    <n v="0"/>
    <n v="34"/>
    <n v="1.56"/>
    <x v="2392"/>
    <x v="459"/>
    <n v="15.384615384615383"/>
    <n v="7.0512820512820511"/>
    <x v="1382"/>
    <x v="507"/>
    <n v="0"/>
    <n v="21.794871794871796"/>
  </r>
  <r>
    <x v="15"/>
    <x v="195"/>
    <x v="5"/>
    <n v="31"/>
    <n v="14"/>
    <n v="5"/>
    <n v="15"/>
    <n v="0"/>
    <n v="44"/>
    <n v="1.56"/>
    <x v="2393"/>
    <x v="679"/>
    <n v="19.871794871794872"/>
    <n v="8.9743589743589745"/>
    <x v="1384"/>
    <x v="2194"/>
    <n v="0"/>
    <n v="28.205128205128204"/>
  </r>
  <r>
    <x v="15"/>
    <x v="195"/>
    <x v="6"/>
    <n v="15"/>
    <n v="16"/>
    <n v="2"/>
    <n v="18"/>
    <n v="0"/>
    <n v="54"/>
    <n v="1.56"/>
    <x v="2394"/>
    <x v="579"/>
    <n v="9.615384615384615"/>
    <n v="10.256410256410255"/>
    <x v="1383"/>
    <x v="2195"/>
    <n v="0"/>
    <n v="34.615384615384613"/>
  </r>
  <r>
    <x v="15"/>
    <x v="195"/>
    <x v="7"/>
    <n v="20"/>
    <n v="13"/>
    <n v="6"/>
    <n v="9"/>
    <n v="0"/>
    <n v="46"/>
    <n v="1.56"/>
    <x v="2395"/>
    <x v="474"/>
    <n v="12.820512820512819"/>
    <n v="8.3333333333333339"/>
    <x v="1381"/>
    <x v="347"/>
    <n v="0"/>
    <n v="29.487179487179485"/>
  </r>
  <r>
    <x v="15"/>
    <x v="195"/>
    <x v="8"/>
    <n v="21"/>
    <n v="10"/>
    <n v="4"/>
    <n v="11"/>
    <n v="0"/>
    <n v="40"/>
    <n v="1.56"/>
    <x v="2396"/>
    <x v="557"/>
    <n v="13.461538461538462"/>
    <n v="6.4102564102564097"/>
    <x v="1385"/>
    <x v="2196"/>
    <n v="0"/>
    <n v="25.641025641025639"/>
  </r>
  <r>
    <x v="15"/>
    <x v="195"/>
    <x v="9"/>
    <n v="26"/>
    <n v="23"/>
    <n v="4"/>
    <n v="16"/>
    <n v="0"/>
    <n v="31"/>
    <n v="1.56"/>
    <x v="2397"/>
    <x v="487"/>
    <n v="16.666666666666668"/>
    <n v="14.743589743589743"/>
    <x v="1385"/>
    <x v="2197"/>
    <n v="0"/>
    <n v="19.871794871794872"/>
  </r>
  <r>
    <x v="15"/>
    <x v="195"/>
    <x v="10"/>
    <n v="13"/>
    <n v="14"/>
    <n v="4"/>
    <n v="8"/>
    <n v="0"/>
    <n v="35"/>
    <n v="1.56"/>
    <x v="2398"/>
    <x v="516"/>
    <n v="8.3333333333333339"/>
    <n v="8.9743589743589745"/>
    <x v="1385"/>
    <x v="1434"/>
    <n v="0"/>
    <n v="22.435897435897434"/>
  </r>
  <r>
    <x v="15"/>
    <x v="195"/>
    <x v="11"/>
    <n v="25"/>
    <n v="20"/>
    <n v="4"/>
    <n v="10"/>
    <n v="0"/>
    <n v="19"/>
    <n v="1.56"/>
    <x v="2399"/>
    <x v="518"/>
    <n v="16.025641025641026"/>
    <n v="12.820512820512819"/>
    <x v="1385"/>
    <x v="2198"/>
    <n v="0"/>
    <n v="12.179487179487179"/>
  </r>
  <r>
    <x v="15"/>
    <x v="195"/>
    <x v="12"/>
    <n v="31"/>
    <n v="29"/>
    <n v="1"/>
    <n v="26"/>
    <n v="0"/>
    <n v="35"/>
    <n v="1.56"/>
    <x v="2400"/>
    <x v="519"/>
    <n v="19.871794871794872"/>
    <n v="18.589743589743588"/>
    <x v="1386"/>
    <x v="2199"/>
    <n v="0"/>
    <n v="22.435897435897434"/>
  </r>
  <r>
    <x v="15"/>
    <x v="196"/>
    <x v="0"/>
    <n v="21"/>
    <n v="49"/>
    <n v="17"/>
    <n v="16"/>
    <n v="2"/>
    <n v="104"/>
    <n v="19.63"/>
    <x v="2401"/>
    <x v="603"/>
    <n v="1.0697911360163017"/>
    <n v="2.4961793173713707"/>
    <x v="1387"/>
    <x v="2200"/>
    <n v="0.10188487009679063"/>
    <n v="5.298013245033113"/>
  </r>
  <r>
    <x v="15"/>
    <x v="196"/>
    <x v="1"/>
    <n v="20"/>
    <n v="38"/>
    <n v="14"/>
    <n v="12"/>
    <n v="0"/>
    <n v="82"/>
    <n v="19.63"/>
    <x v="2402"/>
    <x v="745"/>
    <n v="1.0188487009679064"/>
    <n v="1.935812531839022"/>
    <x v="1388"/>
    <x v="2201"/>
    <n v="0"/>
    <n v="4.1772796739684157"/>
  </r>
  <r>
    <x v="15"/>
    <x v="196"/>
    <x v="2"/>
    <n v="33"/>
    <n v="46"/>
    <n v="13"/>
    <n v="27"/>
    <n v="0"/>
    <n v="107"/>
    <n v="19.63"/>
    <x v="2403"/>
    <x v="732"/>
    <n v="1.6811003565970455"/>
    <n v="2.3433520122261844"/>
    <x v="1389"/>
    <x v="2202"/>
    <n v="0"/>
    <n v="5.4508405501782988"/>
  </r>
  <r>
    <x v="15"/>
    <x v="196"/>
    <x v="3"/>
    <n v="31"/>
    <n v="39"/>
    <n v="14"/>
    <n v="26"/>
    <n v="0"/>
    <n v="109"/>
    <n v="19.63"/>
    <x v="2404"/>
    <x v="205"/>
    <n v="1.5792154865002548"/>
    <n v="1.9867549668874174"/>
    <x v="1388"/>
    <x v="2203"/>
    <n v="0"/>
    <n v="5.5527254202750891"/>
  </r>
  <r>
    <x v="15"/>
    <x v="196"/>
    <x v="4"/>
    <n v="37"/>
    <n v="65"/>
    <n v="7"/>
    <n v="27"/>
    <n v="1"/>
    <n v="78"/>
    <n v="19.63"/>
    <x v="2405"/>
    <x v="621"/>
    <n v="1.8848700967906267"/>
    <n v="3.3112582781456954"/>
    <x v="1390"/>
    <x v="2202"/>
    <n v="5.0942435048395317E-2"/>
    <n v="3.9735099337748347"/>
  </r>
  <r>
    <x v="15"/>
    <x v="196"/>
    <x v="5"/>
    <n v="52"/>
    <n v="95"/>
    <n v="6"/>
    <n v="30"/>
    <n v="2"/>
    <n v="93"/>
    <n v="19.63"/>
    <x v="2406"/>
    <x v="358"/>
    <n v="2.6490066225165565"/>
    <n v="4.8395313295975546"/>
    <x v="1391"/>
    <x v="2204"/>
    <n v="0.10188487009679063"/>
    <n v="4.7376464595007644"/>
  </r>
  <r>
    <x v="15"/>
    <x v="196"/>
    <x v="6"/>
    <n v="54"/>
    <n v="82"/>
    <n v="12"/>
    <n v="48"/>
    <n v="2"/>
    <n v="120"/>
    <n v="19.63"/>
    <x v="2407"/>
    <x v="359"/>
    <n v="2.7508914926133472"/>
    <n v="4.1772796739684157"/>
    <x v="1392"/>
    <x v="2205"/>
    <n v="0.10188487009679063"/>
    <n v="6.1130922058074377"/>
  </r>
  <r>
    <x v="15"/>
    <x v="196"/>
    <x v="7"/>
    <n v="51"/>
    <n v="83"/>
    <n v="10"/>
    <n v="52"/>
    <n v="0"/>
    <n v="133"/>
    <n v="19.63"/>
    <x v="2408"/>
    <x v="866"/>
    <n v="2.5980641874681609"/>
    <n v="4.2282221090168113"/>
    <x v="1393"/>
    <x v="2206"/>
    <n v="0"/>
    <n v="6.7753438614365766"/>
  </r>
  <r>
    <x v="15"/>
    <x v="196"/>
    <x v="8"/>
    <n v="35"/>
    <n v="71"/>
    <n v="13"/>
    <n v="61"/>
    <n v="0"/>
    <n v="140"/>
    <n v="19.63"/>
    <x v="2409"/>
    <x v="401"/>
    <n v="1.782985226693836"/>
    <n v="3.6169128884360675"/>
    <x v="1389"/>
    <x v="2207"/>
    <n v="0"/>
    <n v="7.1319409067753439"/>
  </r>
  <r>
    <x v="15"/>
    <x v="196"/>
    <x v="9"/>
    <n v="61"/>
    <n v="66"/>
    <n v="9"/>
    <n v="51"/>
    <n v="8"/>
    <n v="144"/>
    <n v="19.63"/>
    <x v="2410"/>
    <x v="219"/>
    <n v="3.1074885379521144"/>
    <n v="3.362200713194091"/>
    <x v="1394"/>
    <x v="2208"/>
    <n v="0.40753948038716253"/>
    <n v="7.3357106469689253"/>
  </r>
  <r>
    <x v="15"/>
    <x v="196"/>
    <x v="10"/>
    <n v="56"/>
    <n v="78"/>
    <n v="15"/>
    <n v="43"/>
    <n v="3"/>
    <n v="152"/>
    <n v="21.54"/>
    <x v="2411"/>
    <x v="760"/>
    <n v="2.5998142989786444"/>
    <n v="3.6211699164345403"/>
    <x v="1395"/>
    <x v="2209"/>
    <n v="0.1392757660167131"/>
    <n v="7.0566388115134639"/>
  </r>
  <r>
    <x v="15"/>
    <x v="196"/>
    <x v="11"/>
    <n v="75"/>
    <n v="73"/>
    <n v="16"/>
    <n v="53"/>
    <n v="6"/>
    <n v="185"/>
    <n v="21.54"/>
    <x v="2412"/>
    <x v="438"/>
    <n v="3.4818941504178276"/>
    <n v="3.3890436397400188"/>
    <x v="1396"/>
    <x v="2210"/>
    <n v="0.2785515320334262"/>
    <n v="8.5886722376973079"/>
  </r>
  <r>
    <x v="15"/>
    <x v="196"/>
    <x v="12"/>
    <n v="91"/>
    <n v="95"/>
    <n v="16"/>
    <n v="139"/>
    <n v="19"/>
    <n v="265"/>
    <n v="21.54"/>
    <x v="2413"/>
    <x v="130"/>
    <n v="4.2246982358402976"/>
    <n v="4.4103992571959152"/>
    <x v="1396"/>
    <x v="2211"/>
    <n v="0.88207985143918299"/>
    <n v="12.302692664809657"/>
  </r>
  <r>
    <x v="15"/>
    <x v="197"/>
    <x v="0"/>
    <n v="6"/>
    <n v="1"/>
    <n v="4"/>
    <n v="0"/>
    <n v="0"/>
    <n v="15"/>
    <n v="1.28"/>
    <x v="2414"/>
    <x v="531"/>
    <n v="4.6875"/>
    <n v="0.78125"/>
    <x v="1279"/>
    <x v="293"/>
    <n v="0"/>
    <n v="11.71875"/>
  </r>
  <r>
    <x v="15"/>
    <x v="197"/>
    <x v="1"/>
    <n v="7"/>
    <n v="4"/>
    <n v="5"/>
    <n v="7"/>
    <n v="0"/>
    <n v="16"/>
    <n v="1.28"/>
    <x v="2415"/>
    <x v="294"/>
    <n v="5.46875"/>
    <n v="3.125"/>
    <x v="1397"/>
    <x v="2212"/>
    <n v="0"/>
    <n v="12.5"/>
  </r>
  <r>
    <x v="15"/>
    <x v="197"/>
    <x v="2"/>
    <n v="7"/>
    <n v="3"/>
    <n v="2"/>
    <n v="7"/>
    <n v="0"/>
    <n v="14"/>
    <n v="1.28"/>
    <x v="2416"/>
    <x v="295"/>
    <n v="5.46875"/>
    <n v="2.34375"/>
    <x v="1398"/>
    <x v="2212"/>
    <n v="0"/>
    <n v="10.9375"/>
  </r>
  <r>
    <x v="15"/>
    <x v="197"/>
    <x v="3"/>
    <n v="8"/>
    <n v="7"/>
    <n v="4"/>
    <n v="5"/>
    <n v="0"/>
    <n v="10"/>
    <n v="1.28"/>
    <x v="2417"/>
    <x v="264"/>
    <n v="6.25"/>
    <n v="5.46875"/>
    <x v="1279"/>
    <x v="2213"/>
    <n v="0"/>
    <n v="7.8125"/>
  </r>
  <r>
    <x v="15"/>
    <x v="197"/>
    <x v="4"/>
    <n v="11"/>
    <n v="7"/>
    <n v="2"/>
    <n v="12"/>
    <n v="0"/>
    <n v="20"/>
    <n v="1.28"/>
    <x v="2418"/>
    <x v="444"/>
    <n v="8.59375"/>
    <n v="5.46875"/>
    <x v="1398"/>
    <x v="87"/>
    <n v="0"/>
    <n v="15.625"/>
  </r>
  <r>
    <x v="15"/>
    <x v="197"/>
    <x v="5"/>
    <n v="5"/>
    <n v="11"/>
    <n v="2"/>
    <n v="0"/>
    <n v="0"/>
    <n v="12"/>
    <n v="1.28"/>
    <x v="1208"/>
    <x v="305"/>
    <n v="3.90625"/>
    <n v="8.59375"/>
    <x v="1398"/>
    <x v="293"/>
    <n v="0"/>
    <n v="9.375"/>
  </r>
  <r>
    <x v="15"/>
    <x v="197"/>
    <x v="6"/>
    <n v="17"/>
    <n v="14"/>
    <n v="8"/>
    <n v="0"/>
    <n v="0"/>
    <n v="33"/>
    <n v="1.28"/>
    <x v="2419"/>
    <x v="763"/>
    <n v="13.28125"/>
    <n v="10.9375"/>
    <x v="1399"/>
    <x v="293"/>
    <n v="0"/>
    <n v="25.78125"/>
  </r>
  <r>
    <x v="15"/>
    <x v="197"/>
    <x v="7"/>
    <n v="12"/>
    <n v="12"/>
    <n v="7"/>
    <n v="5"/>
    <n v="0"/>
    <n v="28"/>
    <n v="1.28"/>
    <x v="2399"/>
    <x v="770"/>
    <n v="9.375"/>
    <n v="9.375"/>
    <x v="1400"/>
    <x v="2213"/>
    <n v="0"/>
    <n v="21.875"/>
  </r>
  <r>
    <x v="15"/>
    <x v="197"/>
    <x v="8"/>
    <n v="10"/>
    <n v="5"/>
    <n v="3"/>
    <n v="7"/>
    <n v="0"/>
    <n v="35"/>
    <n v="1.28"/>
    <x v="2420"/>
    <x v="771"/>
    <n v="7.8125"/>
    <n v="3.90625"/>
    <x v="1401"/>
    <x v="2212"/>
    <n v="0"/>
    <n v="27.34375"/>
  </r>
  <r>
    <x v="15"/>
    <x v="197"/>
    <x v="9"/>
    <n v="7"/>
    <n v="10"/>
    <n v="4"/>
    <n v="5"/>
    <n v="0"/>
    <n v="43"/>
    <n v="1.28"/>
    <x v="2421"/>
    <x v="583"/>
    <n v="5.46875"/>
    <n v="7.8125"/>
    <x v="1279"/>
    <x v="2213"/>
    <n v="0"/>
    <n v="33.59375"/>
  </r>
  <r>
    <x v="15"/>
    <x v="197"/>
    <x v="10"/>
    <n v="7"/>
    <n v="8"/>
    <n v="1"/>
    <n v="6"/>
    <n v="0"/>
    <n v="10"/>
    <n v="1.28"/>
    <x v="1441"/>
    <x v="293"/>
    <n v="5.46875"/>
    <n v="6.25"/>
    <x v="1402"/>
    <x v="2214"/>
    <n v="0"/>
    <n v="7.8125"/>
  </r>
  <r>
    <x v="15"/>
    <x v="197"/>
    <x v="11"/>
    <n v="14"/>
    <n v="10"/>
    <n v="0"/>
    <n v="3"/>
    <n v="0"/>
    <n v="18"/>
    <n v="1.28"/>
    <x v="2422"/>
    <x v="764"/>
    <n v="10.9375"/>
    <n v="7.8125"/>
    <x v="196"/>
    <x v="2215"/>
    <n v="0"/>
    <n v="14.0625"/>
  </r>
  <r>
    <x v="15"/>
    <x v="197"/>
    <x v="12"/>
    <n v="16"/>
    <n v="17"/>
    <n v="2"/>
    <n v="29"/>
    <n v="6"/>
    <n v="24"/>
    <n v="1.28"/>
    <x v="2423"/>
    <x v="474"/>
    <n v="12.5"/>
    <n v="13.28125"/>
    <x v="1398"/>
    <x v="2216"/>
    <n v="4.6875"/>
    <n v="18.75"/>
  </r>
  <r>
    <x v="15"/>
    <x v="198"/>
    <x v="0"/>
    <n v="57"/>
    <n v="57"/>
    <n v="18"/>
    <n v="49"/>
    <n v="15"/>
    <n v="276"/>
    <n v="30.33"/>
    <x v="2424"/>
    <x v="700"/>
    <n v="1.8793273986152326"/>
    <n v="1.8793273986152326"/>
    <x v="1403"/>
    <x v="2217"/>
    <n v="0.49455984174085066"/>
    <n v="9.0999010880316522"/>
  </r>
  <r>
    <x v="15"/>
    <x v="198"/>
    <x v="1"/>
    <n v="53"/>
    <n v="101"/>
    <n v="19"/>
    <n v="92"/>
    <n v="128"/>
    <n v="171"/>
    <n v="30.33"/>
    <x v="2425"/>
    <x v="161"/>
    <n v="1.7474447741510057"/>
    <n v="3.3300362677217277"/>
    <x v="1404"/>
    <x v="2218"/>
    <n v="4.2202439828552594"/>
    <n v="5.6379821958456979"/>
  </r>
  <r>
    <x v="15"/>
    <x v="198"/>
    <x v="2"/>
    <n v="50"/>
    <n v="51"/>
    <n v="13"/>
    <n v="81"/>
    <n v="175"/>
    <n v="150"/>
    <n v="30.33"/>
    <x v="2426"/>
    <x v="793"/>
    <n v="1.6485328058028357"/>
    <n v="1.6815034619188922"/>
    <x v="1405"/>
    <x v="2219"/>
    <n v="5.7698648203099241"/>
    <n v="4.9455984174085064"/>
  </r>
  <r>
    <x v="15"/>
    <x v="198"/>
    <x v="3"/>
    <n v="68"/>
    <n v="64"/>
    <n v="8"/>
    <n v="44"/>
    <n v="25"/>
    <n v="118"/>
    <n v="30.33"/>
    <x v="2427"/>
    <x v="456"/>
    <n v="2.2420046158918563"/>
    <n v="2.1101219914276297"/>
    <x v="1406"/>
    <x v="2220"/>
    <n v="0.82426640290141784"/>
    <n v="3.8905374216946917"/>
  </r>
  <r>
    <x v="15"/>
    <x v="198"/>
    <x v="4"/>
    <n v="54"/>
    <n v="46"/>
    <n v="5"/>
    <n v="35"/>
    <n v="31"/>
    <n v="88"/>
    <n v="30.33"/>
    <x v="2428"/>
    <x v="356"/>
    <n v="1.7804154302670625"/>
    <n v="1.5166501813386086"/>
    <x v="1407"/>
    <x v="2221"/>
    <n v="1.0220903395977581"/>
    <n v="2.9014177382129906"/>
  </r>
  <r>
    <x v="15"/>
    <x v="198"/>
    <x v="5"/>
    <n v="59"/>
    <n v="67"/>
    <n v="13"/>
    <n v="36"/>
    <n v="18"/>
    <n v="114"/>
    <n v="30.33"/>
    <x v="2429"/>
    <x v="790"/>
    <n v="1.9452687108473459"/>
    <n v="2.2090339597757995"/>
    <x v="1405"/>
    <x v="2222"/>
    <n v="0.59347181008902083"/>
    <n v="3.7586547972304651"/>
  </r>
  <r>
    <x v="15"/>
    <x v="198"/>
    <x v="6"/>
    <n v="73"/>
    <n v="101"/>
    <n v="10"/>
    <n v="33"/>
    <n v="18"/>
    <n v="131"/>
    <n v="30.33"/>
    <x v="2430"/>
    <x v="794"/>
    <n v="2.4068578964721401"/>
    <n v="3.3300362677217277"/>
    <x v="1408"/>
    <x v="2223"/>
    <n v="0.59347181008902083"/>
    <n v="4.3191559512034292"/>
  </r>
  <r>
    <x v="15"/>
    <x v="198"/>
    <x v="7"/>
    <n v="60"/>
    <n v="90"/>
    <n v="14"/>
    <n v="40"/>
    <n v="26"/>
    <n v="111"/>
    <n v="30.33"/>
    <x v="2431"/>
    <x v="611"/>
    <n v="1.9782393669634026"/>
    <n v="2.9673590504451042"/>
    <x v="1409"/>
    <x v="2224"/>
    <n v="0.85723705901747449"/>
    <n v="3.6597428288822949"/>
  </r>
  <r>
    <x v="15"/>
    <x v="198"/>
    <x v="8"/>
    <n v="52"/>
    <n v="90"/>
    <n v="14"/>
    <n v="34"/>
    <n v="9"/>
    <n v="129"/>
    <n v="30.33"/>
    <x v="2432"/>
    <x v="503"/>
    <n v="1.714474118034949"/>
    <n v="2.9673590504451042"/>
    <x v="1409"/>
    <x v="2225"/>
    <n v="0.29673590504451042"/>
    <n v="4.2532146389713157"/>
  </r>
  <r>
    <x v="15"/>
    <x v="198"/>
    <x v="9"/>
    <n v="66"/>
    <n v="114"/>
    <n v="9"/>
    <n v="33"/>
    <n v="13"/>
    <n v="155"/>
    <n v="30.33"/>
    <x v="2433"/>
    <x v="496"/>
    <n v="2.1760633036597428"/>
    <n v="3.7586547972304651"/>
    <x v="1410"/>
    <x v="2223"/>
    <n v="0.42861852950873724"/>
    <n v="5.1104516979887906"/>
  </r>
  <r>
    <x v="15"/>
    <x v="198"/>
    <x v="10"/>
    <n v="56"/>
    <n v="86"/>
    <n v="18"/>
    <n v="29"/>
    <n v="16"/>
    <n v="131"/>
    <n v="34.99"/>
    <x v="2434"/>
    <x v="695"/>
    <n v="1.6004572735067162"/>
    <n v="2.4578450985995999"/>
    <x v="1411"/>
    <x v="2226"/>
    <n v="0.45727350671620459"/>
    <n v="3.7439268362389253"/>
  </r>
  <r>
    <x v="15"/>
    <x v="198"/>
    <x v="11"/>
    <n v="80"/>
    <n v="120"/>
    <n v="14"/>
    <n v="35"/>
    <n v="15"/>
    <n v="158"/>
    <n v="34.99"/>
    <x v="2435"/>
    <x v="330"/>
    <n v="2.2863675335810232"/>
    <n v="3.4295513003715343"/>
    <x v="1412"/>
    <x v="2227"/>
    <n v="0.42869391254644179"/>
    <n v="4.5155758788225207"/>
  </r>
  <r>
    <x v="15"/>
    <x v="198"/>
    <x v="12"/>
    <n v="126"/>
    <n v="148"/>
    <n v="15"/>
    <n v="99"/>
    <n v="22"/>
    <n v="160"/>
    <n v="34.99"/>
    <x v="2436"/>
    <x v="662"/>
    <n v="3.6010288653901115"/>
    <n v="4.229779937124893"/>
    <x v="1413"/>
    <x v="2228"/>
    <n v="0.62875107173478129"/>
    <n v="4.5727350671620464"/>
  </r>
  <r>
    <x v="15"/>
    <x v="199"/>
    <x v="0"/>
    <n v="23"/>
    <n v="46"/>
    <n v="10"/>
    <n v="128"/>
    <n v="19"/>
    <n v="232"/>
    <n v="15.85"/>
    <x v="2437"/>
    <x v="788"/>
    <n v="1.4511041009463723"/>
    <n v="2.9022082018927446"/>
    <x v="1414"/>
    <x v="2229"/>
    <n v="1.1987381703470033"/>
    <n v="14.637223974763407"/>
  </r>
  <r>
    <x v="15"/>
    <x v="199"/>
    <x v="1"/>
    <n v="18"/>
    <n v="29"/>
    <n v="14"/>
    <n v="45"/>
    <n v="0"/>
    <n v="119"/>
    <n v="15.85"/>
    <x v="2438"/>
    <x v="382"/>
    <n v="1.1356466876971609"/>
    <n v="1.8296529968454258"/>
    <x v="1415"/>
    <x v="2230"/>
    <n v="0"/>
    <n v="7.5078864353312307"/>
  </r>
  <r>
    <x v="15"/>
    <x v="199"/>
    <x v="2"/>
    <n v="33"/>
    <n v="30"/>
    <n v="6"/>
    <n v="28"/>
    <n v="0"/>
    <n v="138"/>
    <n v="15.85"/>
    <x v="2439"/>
    <x v="606"/>
    <n v="2.0820189274447949"/>
    <n v="1.8927444794952681"/>
    <x v="1416"/>
    <x v="2231"/>
    <n v="0"/>
    <n v="8.7066246056782344"/>
  </r>
  <r>
    <x v="15"/>
    <x v="199"/>
    <x v="3"/>
    <n v="20"/>
    <n v="32"/>
    <n v="9"/>
    <n v="24"/>
    <n v="2"/>
    <n v="96"/>
    <n v="15.85"/>
    <x v="2440"/>
    <x v="342"/>
    <n v="1.2618296529968454"/>
    <n v="2.0189274447949526"/>
    <x v="1417"/>
    <x v="2232"/>
    <n v="0.12618296529968454"/>
    <n v="6.0567823343848586"/>
  </r>
  <r>
    <x v="15"/>
    <x v="199"/>
    <x v="4"/>
    <n v="19"/>
    <n v="20"/>
    <n v="8"/>
    <n v="30"/>
    <n v="2"/>
    <n v="82"/>
    <n v="15.85"/>
    <x v="2441"/>
    <x v="569"/>
    <n v="1.1987381703470033"/>
    <n v="1.2618296529968454"/>
    <x v="1418"/>
    <x v="2233"/>
    <n v="0.12618296529968454"/>
    <n v="5.1735015772870661"/>
  </r>
  <r>
    <x v="15"/>
    <x v="199"/>
    <x v="5"/>
    <n v="29"/>
    <n v="23"/>
    <n v="4"/>
    <n v="27"/>
    <n v="1"/>
    <n v="39"/>
    <n v="15.85"/>
    <x v="2442"/>
    <x v="595"/>
    <n v="1.8296529968454258"/>
    <n v="1.4511041009463723"/>
    <x v="1419"/>
    <x v="2234"/>
    <n v="6.3091482649842268E-2"/>
    <n v="2.4605678233438488"/>
  </r>
  <r>
    <x v="15"/>
    <x v="199"/>
    <x v="6"/>
    <n v="22"/>
    <n v="14"/>
    <n v="17"/>
    <n v="22"/>
    <n v="0"/>
    <n v="109"/>
    <n v="15.85"/>
    <x v="2443"/>
    <x v="620"/>
    <n v="1.38801261829653"/>
    <n v="0.88328075709779186"/>
    <x v="1420"/>
    <x v="2235"/>
    <n v="0"/>
    <n v="6.8769716088328074"/>
  </r>
  <r>
    <x v="15"/>
    <x v="199"/>
    <x v="7"/>
    <n v="35"/>
    <n v="37"/>
    <n v="13"/>
    <n v="17"/>
    <n v="0"/>
    <n v="116"/>
    <n v="15.85"/>
    <x v="2444"/>
    <x v="714"/>
    <n v="2.2082018927444795"/>
    <n v="2.3343848580441642"/>
    <x v="1421"/>
    <x v="2236"/>
    <n v="0"/>
    <n v="7.3186119873817033"/>
  </r>
  <r>
    <x v="15"/>
    <x v="199"/>
    <x v="8"/>
    <n v="28"/>
    <n v="46"/>
    <n v="12"/>
    <n v="20"/>
    <n v="0"/>
    <n v="152"/>
    <n v="15.85"/>
    <x v="2445"/>
    <x v="684"/>
    <n v="1.7665615141955837"/>
    <n v="2.9022082018927446"/>
    <x v="1422"/>
    <x v="2237"/>
    <n v="0"/>
    <n v="9.589905362776026"/>
  </r>
  <r>
    <x v="15"/>
    <x v="199"/>
    <x v="9"/>
    <n v="26"/>
    <n v="31"/>
    <n v="9"/>
    <n v="35"/>
    <n v="1"/>
    <n v="139"/>
    <n v="15.85"/>
    <x v="2446"/>
    <x v="455"/>
    <n v="1.6403785488958991"/>
    <n v="1.9558359621451105"/>
    <x v="1417"/>
    <x v="2238"/>
    <n v="6.3091482649842268E-2"/>
    <n v="8.7697160883280763"/>
  </r>
  <r>
    <x v="15"/>
    <x v="199"/>
    <x v="10"/>
    <n v="25"/>
    <n v="26"/>
    <n v="13"/>
    <n v="22"/>
    <n v="0"/>
    <n v="95"/>
    <n v="18.96"/>
    <x v="2447"/>
    <x v="510"/>
    <n v="1.3185654008438819"/>
    <n v="1.371308016877637"/>
    <x v="1423"/>
    <x v="2239"/>
    <n v="0"/>
    <n v="5.0105485232067508"/>
  </r>
  <r>
    <x v="15"/>
    <x v="199"/>
    <x v="11"/>
    <n v="44"/>
    <n v="32"/>
    <n v="4"/>
    <n v="24"/>
    <n v="0"/>
    <n v="86"/>
    <n v="18.96"/>
    <x v="2448"/>
    <x v="416"/>
    <n v="2.3206751054852321"/>
    <n v="1.6877637130801686"/>
    <x v="1424"/>
    <x v="2240"/>
    <n v="0"/>
    <n v="4.5358649789029535"/>
  </r>
  <r>
    <x v="15"/>
    <x v="199"/>
    <x v="12"/>
    <n v="56"/>
    <n v="56"/>
    <n v="11"/>
    <n v="84"/>
    <n v="2"/>
    <n v="159"/>
    <n v="18.96"/>
    <x v="2449"/>
    <x v="779"/>
    <n v="2.9535864978902953"/>
    <n v="2.9535864978902953"/>
    <x v="1425"/>
    <x v="2241"/>
    <n v="0.10548523206751054"/>
    <n v="8.386075949367088"/>
  </r>
  <r>
    <x v="15"/>
    <x v="200"/>
    <x v="0"/>
    <n v="6"/>
    <n v="6"/>
    <n v="5"/>
    <n v="13"/>
    <n v="4"/>
    <n v="33"/>
    <n v="6.29"/>
    <x v="2450"/>
    <x v="718"/>
    <n v="0.95389507154213038"/>
    <n v="0.95389507154213038"/>
    <x v="1426"/>
    <x v="2242"/>
    <n v="0.63593004769475359"/>
    <n v="5.246422893481717"/>
  </r>
  <r>
    <x v="15"/>
    <x v="200"/>
    <x v="1"/>
    <n v="6"/>
    <n v="6"/>
    <n v="6"/>
    <n v="17"/>
    <n v="6"/>
    <n v="25"/>
    <n v="6.29"/>
    <x v="2451"/>
    <x v="630"/>
    <n v="0.95389507154213038"/>
    <n v="0.95389507154213038"/>
    <x v="1427"/>
    <x v="2243"/>
    <n v="0.95389507154213038"/>
    <n v="3.9745627980922098"/>
  </r>
  <r>
    <x v="15"/>
    <x v="200"/>
    <x v="2"/>
    <n v="10"/>
    <n v="9"/>
    <n v="8"/>
    <n v="14"/>
    <n v="3"/>
    <n v="41"/>
    <n v="6.29"/>
    <x v="2452"/>
    <x v="299"/>
    <n v="1.589825119236884"/>
    <n v="1.4308426073131955"/>
    <x v="1428"/>
    <x v="2244"/>
    <n v="0.47694753577106519"/>
    <n v="6.5182829888712241"/>
  </r>
  <r>
    <x v="15"/>
    <x v="200"/>
    <x v="3"/>
    <n v="8"/>
    <n v="8"/>
    <n v="0"/>
    <n v="12"/>
    <n v="3"/>
    <n v="29"/>
    <n v="6.29"/>
    <x v="2453"/>
    <x v="771"/>
    <n v="1.2718600953895072"/>
    <n v="1.2718600953895072"/>
    <x v="196"/>
    <x v="2245"/>
    <n v="0.47694753577106519"/>
    <n v="4.6104928457869638"/>
  </r>
  <r>
    <x v="15"/>
    <x v="200"/>
    <x v="4"/>
    <n v="18"/>
    <n v="10"/>
    <n v="6"/>
    <n v="16"/>
    <n v="2"/>
    <n v="29"/>
    <n v="6.29"/>
    <x v="2454"/>
    <x v="448"/>
    <n v="2.8616852146263909"/>
    <n v="1.589825119236884"/>
    <x v="1427"/>
    <x v="2246"/>
    <n v="0.31796502384737679"/>
    <n v="4.6104928457869638"/>
  </r>
  <r>
    <x v="15"/>
    <x v="200"/>
    <x v="5"/>
    <n v="18"/>
    <n v="13"/>
    <n v="11"/>
    <n v="9"/>
    <n v="3"/>
    <n v="24"/>
    <n v="6.29"/>
    <x v="2455"/>
    <x v="518"/>
    <n v="2.8616852146263909"/>
    <n v="2.066772655007949"/>
    <x v="1429"/>
    <x v="2247"/>
    <n v="0.47694753577106519"/>
    <n v="3.8155802861685215"/>
  </r>
  <r>
    <x v="15"/>
    <x v="200"/>
    <x v="6"/>
    <n v="23"/>
    <n v="28"/>
    <n v="2"/>
    <n v="11"/>
    <n v="0"/>
    <n v="24"/>
    <n v="6.29"/>
    <x v="2456"/>
    <x v="350"/>
    <n v="3.6565977742448332"/>
    <n v="4.4515103338632747"/>
    <x v="1430"/>
    <x v="2248"/>
    <n v="0"/>
    <n v="3.8155802861685215"/>
  </r>
  <r>
    <x v="15"/>
    <x v="200"/>
    <x v="7"/>
    <n v="30"/>
    <n v="27"/>
    <n v="5"/>
    <n v="18"/>
    <n v="1"/>
    <n v="27"/>
    <n v="6.29"/>
    <x v="2457"/>
    <x v="756"/>
    <n v="4.7694753577106521"/>
    <n v="4.2925278219395864"/>
    <x v="1426"/>
    <x v="2249"/>
    <n v="0.1589825119236884"/>
    <n v="4.2925278219395864"/>
  </r>
  <r>
    <x v="15"/>
    <x v="200"/>
    <x v="8"/>
    <n v="36"/>
    <n v="41"/>
    <n v="9"/>
    <n v="24"/>
    <n v="8"/>
    <n v="52"/>
    <n v="6.29"/>
    <x v="2458"/>
    <x v="589"/>
    <n v="5.7233704292527818"/>
    <n v="6.5182829888712241"/>
    <x v="1431"/>
    <x v="2250"/>
    <n v="1.2718600953895072"/>
    <n v="8.2670906200317962"/>
  </r>
  <r>
    <x v="15"/>
    <x v="200"/>
    <x v="9"/>
    <n v="31"/>
    <n v="37"/>
    <n v="5"/>
    <n v="32"/>
    <n v="2"/>
    <n v="62"/>
    <n v="6.29"/>
    <x v="2459"/>
    <x v="526"/>
    <n v="4.9284578696343404"/>
    <n v="5.8823529411764701"/>
    <x v="1426"/>
    <x v="2251"/>
    <n v="0.31796502384737679"/>
    <n v="9.8569157392686808"/>
  </r>
  <r>
    <x v="15"/>
    <x v="200"/>
    <x v="10"/>
    <n v="38"/>
    <n v="43"/>
    <n v="9"/>
    <n v="22"/>
    <n v="4"/>
    <n v="94"/>
    <n v="6.85"/>
    <x v="2460"/>
    <x v="464"/>
    <n v="5.5474452554744529"/>
    <n v="6.2773722627737225"/>
    <x v="1432"/>
    <x v="2252"/>
    <n v="0.58394160583941612"/>
    <n v="13.722627737226277"/>
  </r>
  <r>
    <x v="15"/>
    <x v="200"/>
    <x v="11"/>
    <n v="45"/>
    <n v="51"/>
    <n v="7"/>
    <n v="44"/>
    <n v="3"/>
    <n v="142"/>
    <n v="6.85"/>
    <x v="2461"/>
    <x v="520"/>
    <n v="6.5693430656934311"/>
    <n v="7.445255474452555"/>
    <x v="1433"/>
    <x v="2253"/>
    <n v="0.43795620437956206"/>
    <n v="20.729927007299271"/>
  </r>
  <r>
    <x v="15"/>
    <x v="200"/>
    <x v="12"/>
    <n v="81"/>
    <n v="93"/>
    <n v="14"/>
    <n v="121"/>
    <n v="0"/>
    <n v="218"/>
    <n v="6.85"/>
    <x v="2462"/>
    <x v="225"/>
    <n v="11.824817518248176"/>
    <n v="13.576642335766424"/>
    <x v="1434"/>
    <x v="2254"/>
    <n v="0"/>
    <n v="31.824817518248178"/>
  </r>
  <r>
    <x v="16"/>
    <x v="201"/>
    <x v="0"/>
    <n v="16"/>
    <n v="125"/>
    <n v="12"/>
    <n v="95"/>
    <n v="0"/>
    <n v="236"/>
    <n v="21.82"/>
    <x v="2463"/>
    <x v="776"/>
    <n v="0.73327222731439046"/>
    <n v="5.7286892758936752"/>
    <x v="1435"/>
    <x v="2255"/>
    <n v="0"/>
    <n v="10.81576535288726"/>
  </r>
  <r>
    <x v="16"/>
    <x v="201"/>
    <x v="1"/>
    <n v="27"/>
    <n v="124"/>
    <n v="23"/>
    <n v="65"/>
    <n v="0"/>
    <n v="285"/>
    <n v="21.82"/>
    <x v="2464"/>
    <x v="241"/>
    <n v="1.2373968835930338"/>
    <n v="5.682859761686526"/>
    <x v="1436"/>
    <x v="2256"/>
    <n v="0"/>
    <n v="13.06141154903758"/>
  </r>
  <r>
    <x v="16"/>
    <x v="201"/>
    <x v="2"/>
    <n v="36"/>
    <n v="95"/>
    <n v="17"/>
    <n v="75"/>
    <n v="0"/>
    <n v="284"/>
    <n v="21.82"/>
    <x v="2465"/>
    <x v="561"/>
    <n v="1.6498625114573786"/>
    <n v="4.3538038496791938"/>
    <x v="1437"/>
    <x v="2257"/>
    <n v="0"/>
    <n v="13.01558203483043"/>
  </r>
  <r>
    <x v="16"/>
    <x v="201"/>
    <x v="3"/>
    <n v="48"/>
    <n v="101"/>
    <n v="8"/>
    <n v="78"/>
    <n v="0"/>
    <n v="371"/>
    <n v="21.82"/>
    <x v="2466"/>
    <x v="702"/>
    <n v="2.1998166819431715"/>
    <n v="4.6287809349220899"/>
    <x v="1438"/>
    <x v="2258"/>
    <n v="0"/>
    <n v="17.002749770852429"/>
  </r>
  <r>
    <x v="16"/>
    <x v="201"/>
    <x v="4"/>
    <n v="26"/>
    <n v="89"/>
    <n v="11"/>
    <n v="61"/>
    <n v="3"/>
    <n v="339"/>
    <n v="21.82"/>
    <x v="2467"/>
    <x v="626"/>
    <n v="1.1915673693858846"/>
    <n v="4.0788267644362968"/>
    <x v="1439"/>
    <x v="2259"/>
    <n v="0.13748854262144822"/>
    <n v="15.536205316223647"/>
  </r>
  <r>
    <x v="16"/>
    <x v="201"/>
    <x v="5"/>
    <n v="53"/>
    <n v="90"/>
    <n v="9"/>
    <n v="114"/>
    <n v="1"/>
    <n v="405"/>
    <n v="21.82"/>
    <x v="2468"/>
    <x v="133"/>
    <n v="2.4289642529789184"/>
    <n v="4.124656278643446"/>
    <x v="1440"/>
    <x v="2260"/>
    <n v="4.5829514207149404E-2"/>
    <n v="18.560953253895509"/>
  </r>
  <r>
    <x v="16"/>
    <x v="201"/>
    <x v="6"/>
    <n v="31"/>
    <n v="65"/>
    <n v="19"/>
    <n v="105"/>
    <n v="3"/>
    <n v="515"/>
    <n v="21.82"/>
    <x v="2469"/>
    <x v="637"/>
    <n v="1.4207149404216315"/>
    <n v="2.978918423464711"/>
    <x v="1441"/>
    <x v="2261"/>
    <n v="0.13748854262144822"/>
    <n v="23.602199816681942"/>
  </r>
  <r>
    <x v="16"/>
    <x v="201"/>
    <x v="7"/>
    <n v="45"/>
    <n v="84"/>
    <n v="17"/>
    <n v="108"/>
    <n v="0"/>
    <n v="516"/>
    <n v="21.82"/>
    <x v="2470"/>
    <x v="867"/>
    <n v="2.062328139321723"/>
    <n v="3.8496791934005499"/>
    <x v="1437"/>
    <x v="2262"/>
    <n v="0"/>
    <n v="23.648029330889091"/>
  </r>
  <r>
    <x v="16"/>
    <x v="201"/>
    <x v="8"/>
    <n v="47"/>
    <n v="69"/>
    <n v="17"/>
    <n v="64"/>
    <n v="1"/>
    <n v="546"/>
    <n v="21.82"/>
    <x v="2471"/>
    <x v="868"/>
    <n v="2.1539871677360218"/>
    <n v="3.1622364802933087"/>
    <x v="1437"/>
    <x v="2263"/>
    <n v="4.5829514207149404E-2"/>
    <n v="25.022914757103575"/>
  </r>
  <r>
    <x v="16"/>
    <x v="201"/>
    <x v="9"/>
    <n v="47"/>
    <n v="86"/>
    <n v="12"/>
    <n v="81"/>
    <n v="0"/>
    <n v="615"/>
    <n v="21.82"/>
    <x v="2472"/>
    <x v="253"/>
    <n v="2.1539871677360218"/>
    <n v="3.9413382218148487"/>
    <x v="1435"/>
    <x v="2264"/>
    <n v="0"/>
    <n v="28.185151237396884"/>
  </r>
  <r>
    <x v="16"/>
    <x v="201"/>
    <x v="10"/>
    <n v="70"/>
    <n v="108"/>
    <n v="15"/>
    <n v="105"/>
    <n v="0"/>
    <n v="709"/>
    <n v="25.83"/>
    <x v="2473"/>
    <x v="869"/>
    <n v="2.7100271002710028"/>
    <n v="4.1811846689895473"/>
    <x v="1442"/>
    <x v="2265"/>
    <n v="0"/>
    <n v="27.448703058459159"/>
  </r>
  <r>
    <x v="16"/>
    <x v="201"/>
    <x v="11"/>
    <n v="70"/>
    <n v="76"/>
    <n v="13"/>
    <n v="72"/>
    <n v="0"/>
    <n v="668"/>
    <n v="25.83"/>
    <x v="2474"/>
    <x v="11"/>
    <n v="2.7100271002710028"/>
    <n v="2.9423151374370891"/>
    <x v="1443"/>
    <x v="2266"/>
    <n v="0"/>
    <n v="25.861401471157571"/>
  </r>
  <r>
    <x v="16"/>
    <x v="201"/>
    <x v="12"/>
    <n v="100"/>
    <n v="155"/>
    <n v="16"/>
    <n v="166"/>
    <n v="1"/>
    <n v="863"/>
    <n v="25.83"/>
    <x v="2475"/>
    <x v="870"/>
    <n v="3.8714672861014328"/>
    <n v="6.000774293457221"/>
    <x v="1444"/>
    <x v="2267"/>
    <n v="3.8714672861014328E-2"/>
    <n v="33.410762679055367"/>
  </r>
  <r>
    <x v="16"/>
    <x v="202"/>
    <x v="0"/>
    <n v="34"/>
    <n v="87"/>
    <n v="43"/>
    <n v="124"/>
    <n v="0"/>
    <n v="235"/>
    <n v="29.93"/>
    <x v="2476"/>
    <x v="476"/>
    <n v="1.1359839625793517"/>
    <n v="2.906782492482459"/>
    <x v="1445"/>
    <x v="2268"/>
    <n v="0"/>
    <n v="7.8516538590043439"/>
  </r>
  <r>
    <x v="16"/>
    <x v="202"/>
    <x v="1"/>
    <n v="44"/>
    <n v="89"/>
    <n v="42"/>
    <n v="115"/>
    <n v="1"/>
    <n v="250"/>
    <n v="29.93"/>
    <x v="2477"/>
    <x v="663"/>
    <n v="1.4700968927497495"/>
    <n v="2.9736050785165387"/>
    <x v="1446"/>
    <x v="2269"/>
    <n v="3.341129301703976E-2"/>
    <n v="8.3528232542599401"/>
  </r>
  <r>
    <x v="16"/>
    <x v="202"/>
    <x v="2"/>
    <n v="50"/>
    <n v="60"/>
    <n v="42"/>
    <n v="114"/>
    <n v="0"/>
    <n v="274"/>
    <n v="29.93"/>
    <x v="2478"/>
    <x v="473"/>
    <n v="1.670564650851988"/>
    <n v="2.0046775810223858"/>
    <x v="1446"/>
    <x v="2270"/>
    <n v="0"/>
    <n v="9.1546942866688941"/>
  </r>
  <r>
    <x v="16"/>
    <x v="202"/>
    <x v="3"/>
    <n v="43"/>
    <n v="67"/>
    <n v="30"/>
    <n v="98"/>
    <n v="0"/>
    <n v="276"/>
    <n v="29.93"/>
    <x v="2479"/>
    <x v="871"/>
    <n v="1.4366855997327097"/>
    <n v="2.2385566321416639"/>
    <x v="1447"/>
    <x v="2271"/>
    <n v="0"/>
    <n v="9.2215168727029742"/>
  </r>
  <r>
    <x v="16"/>
    <x v="202"/>
    <x v="4"/>
    <n v="52"/>
    <n v="61"/>
    <n v="31"/>
    <n v="110"/>
    <n v="0"/>
    <n v="297"/>
    <n v="29.93"/>
    <x v="2480"/>
    <x v="872"/>
    <n v="1.7373872368860674"/>
    <n v="2.0380888740394254"/>
    <x v="1448"/>
    <x v="2272"/>
    <n v="0"/>
    <n v="9.9231540260608089"/>
  </r>
  <r>
    <x v="16"/>
    <x v="202"/>
    <x v="5"/>
    <n v="81"/>
    <n v="68"/>
    <n v="36"/>
    <n v="111"/>
    <n v="0"/>
    <n v="314"/>
    <n v="29.93"/>
    <x v="2481"/>
    <x v="873"/>
    <n v="2.7063147343802205"/>
    <n v="2.2719679251587035"/>
    <x v="1449"/>
    <x v="2273"/>
    <n v="0"/>
    <n v="10.491146007350485"/>
  </r>
  <r>
    <x v="16"/>
    <x v="202"/>
    <x v="6"/>
    <n v="73"/>
    <n v="65"/>
    <n v="43"/>
    <n v="141"/>
    <n v="1"/>
    <n v="391"/>
    <n v="29.93"/>
    <x v="2482"/>
    <x v="105"/>
    <n v="2.4390243902439024"/>
    <n v="2.1717340461075842"/>
    <x v="1445"/>
    <x v="2274"/>
    <n v="3.341129301703976E-2"/>
    <n v="13.063815569662546"/>
  </r>
  <r>
    <x v="16"/>
    <x v="202"/>
    <x v="7"/>
    <n v="88"/>
    <n v="91"/>
    <n v="38"/>
    <n v="134"/>
    <n v="0"/>
    <n v="429"/>
    <n v="29.93"/>
    <x v="2483"/>
    <x v="163"/>
    <n v="2.9401937854994991"/>
    <n v="3.0404276645506183"/>
    <x v="1450"/>
    <x v="2275"/>
    <n v="0"/>
    <n v="14.333444704310057"/>
  </r>
  <r>
    <x v="16"/>
    <x v="202"/>
    <x v="8"/>
    <n v="101"/>
    <n v="128"/>
    <n v="35"/>
    <n v="139"/>
    <n v="0"/>
    <n v="516"/>
    <n v="29.93"/>
    <x v="2484"/>
    <x v="8"/>
    <n v="3.3745405947210156"/>
    <n v="4.2766455061810893"/>
    <x v="1451"/>
    <x v="2276"/>
    <n v="0"/>
    <n v="17.240227196792517"/>
  </r>
  <r>
    <x v="16"/>
    <x v="202"/>
    <x v="9"/>
    <n v="105"/>
    <n v="138"/>
    <n v="42"/>
    <n v="122"/>
    <n v="0"/>
    <n v="588"/>
    <n v="29.93"/>
    <x v="2485"/>
    <x v="874"/>
    <n v="3.5081857667891749"/>
    <n v="4.6107584363514871"/>
    <x v="1446"/>
    <x v="2277"/>
    <n v="0"/>
    <n v="19.645840294019379"/>
  </r>
  <r>
    <x v="16"/>
    <x v="202"/>
    <x v="10"/>
    <n v="99"/>
    <n v="143"/>
    <n v="53"/>
    <n v="136"/>
    <n v="0"/>
    <n v="556"/>
    <n v="36.74"/>
    <x v="2486"/>
    <x v="875"/>
    <n v="2.6946107784431135"/>
    <n v="3.8922155688622753"/>
    <x v="1452"/>
    <x v="2278"/>
    <n v="0"/>
    <n v="15.133369624387587"/>
  </r>
  <r>
    <x v="16"/>
    <x v="202"/>
    <x v="11"/>
    <n v="129"/>
    <n v="154"/>
    <n v="47"/>
    <n v="135"/>
    <n v="0"/>
    <n v="655"/>
    <n v="36.74"/>
    <x v="2487"/>
    <x v="838"/>
    <n v="3.5111594991834512"/>
    <n v="4.1916167664670656"/>
    <x v="1453"/>
    <x v="2279"/>
    <n v="0"/>
    <n v="17.827980402830701"/>
  </r>
  <r>
    <x v="16"/>
    <x v="202"/>
    <x v="12"/>
    <n v="316"/>
    <n v="253"/>
    <n v="42"/>
    <n v="288"/>
    <n v="0"/>
    <n v="707"/>
    <n v="36.74"/>
    <x v="2488"/>
    <x v="876"/>
    <n v="8.6009798584648873"/>
    <n v="6.8862275449101791"/>
    <x v="1454"/>
    <x v="2280"/>
    <n v="0"/>
    <n v="19.243331518780618"/>
  </r>
  <r>
    <x v="16"/>
    <x v="203"/>
    <x v="0"/>
    <n v="90"/>
    <n v="59"/>
    <n v="10"/>
    <n v="112"/>
    <n v="1"/>
    <n v="151"/>
    <n v="14.21"/>
    <x v="2489"/>
    <x v="139"/>
    <n v="6.3335679099225892"/>
    <n v="4.1520056298381416"/>
    <x v="1455"/>
    <x v="2281"/>
    <n v="7.0372976776917659E-2"/>
    <n v="10.626319493314567"/>
  </r>
  <r>
    <x v="16"/>
    <x v="203"/>
    <x v="1"/>
    <n v="74"/>
    <n v="50"/>
    <n v="10"/>
    <n v="92"/>
    <n v="1"/>
    <n v="85"/>
    <n v="14.21"/>
    <x v="2490"/>
    <x v="645"/>
    <n v="5.2076002814919065"/>
    <n v="3.5186488388458828"/>
    <x v="1455"/>
    <x v="2282"/>
    <n v="7.0372976776917659E-2"/>
    <n v="5.9817030260380006"/>
  </r>
  <r>
    <x v="16"/>
    <x v="203"/>
    <x v="2"/>
    <n v="53"/>
    <n v="51"/>
    <n v="3"/>
    <n v="89"/>
    <n v="2"/>
    <n v="100"/>
    <n v="14.21"/>
    <x v="2491"/>
    <x v="475"/>
    <n v="3.729767769176636"/>
    <n v="3.5890218156228006"/>
    <x v="1456"/>
    <x v="2283"/>
    <n v="0.14074595355383532"/>
    <n v="7.0372976776917655"/>
  </r>
  <r>
    <x v="16"/>
    <x v="203"/>
    <x v="3"/>
    <n v="20"/>
    <n v="51"/>
    <n v="7"/>
    <n v="92"/>
    <n v="4"/>
    <n v="86"/>
    <n v="14.21"/>
    <x v="2492"/>
    <x v="311"/>
    <n v="1.4074595355383532"/>
    <n v="3.5890218156228006"/>
    <x v="1457"/>
    <x v="2282"/>
    <n v="0.28149190710767064"/>
    <n v="6.0520760028149185"/>
  </r>
  <r>
    <x v="16"/>
    <x v="203"/>
    <x v="4"/>
    <n v="29"/>
    <n v="29"/>
    <n v="7"/>
    <n v="83"/>
    <n v="1"/>
    <n v="56"/>
    <n v="14.21"/>
    <x v="2493"/>
    <x v="378"/>
    <n v="2.0408163265306123"/>
    <n v="2.0408163265306123"/>
    <x v="1457"/>
    <x v="2284"/>
    <n v="7.0372976776917659E-2"/>
    <n v="3.9408866995073888"/>
  </r>
  <r>
    <x v="16"/>
    <x v="203"/>
    <x v="5"/>
    <n v="27"/>
    <n v="36"/>
    <n v="5"/>
    <n v="79"/>
    <n v="3"/>
    <n v="93"/>
    <n v="14.21"/>
    <x v="2494"/>
    <x v="376"/>
    <n v="1.9000703729767767"/>
    <n v="2.5334271639690358"/>
    <x v="1458"/>
    <x v="2285"/>
    <n v="0.21111893033075299"/>
    <n v="6.544686840253342"/>
  </r>
  <r>
    <x v="16"/>
    <x v="203"/>
    <x v="6"/>
    <n v="39"/>
    <n v="42"/>
    <n v="4"/>
    <n v="55"/>
    <n v="1"/>
    <n v="100"/>
    <n v="14.21"/>
    <x v="2495"/>
    <x v="455"/>
    <n v="2.7445460942997886"/>
    <n v="2.9556650246305418"/>
    <x v="1459"/>
    <x v="2286"/>
    <n v="7.0372976776917659E-2"/>
    <n v="7.0372976776917655"/>
  </r>
  <r>
    <x v="16"/>
    <x v="203"/>
    <x v="7"/>
    <n v="42"/>
    <n v="45"/>
    <n v="8"/>
    <n v="66"/>
    <n v="1"/>
    <n v="85"/>
    <n v="14.21"/>
    <x v="2496"/>
    <x v="748"/>
    <n v="2.9556650246305418"/>
    <n v="3.1667839549612946"/>
    <x v="1460"/>
    <x v="2287"/>
    <n v="7.0372976776917659E-2"/>
    <n v="5.9817030260380006"/>
  </r>
  <r>
    <x v="16"/>
    <x v="203"/>
    <x v="8"/>
    <n v="40"/>
    <n v="49"/>
    <n v="3"/>
    <n v="43"/>
    <n v="0"/>
    <n v="143"/>
    <n v="14.21"/>
    <x v="2497"/>
    <x v="358"/>
    <n v="2.8149190710767065"/>
    <n v="3.4482758620689653"/>
    <x v="1456"/>
    <x v="2288"/>
    <n v="0"/>
    <n v="10.063335679099225"/>
  </r>
  <r>
    <x v="16"/>
    <x v="203"/>
    <x v="9"/>
    <n v="61"/>
    <n v="53"/>
    <n v="8"/>
    <n v="47"/>
    <n v="1"/>
    <n v="151"/>
    <n v="14.21"/>
    <x v="2498"/>
    <x v="610"/>
    <n v="4.2927515833919774"/>
    <n v="3.729767769176636"/>
    <x v="1460"/>
    <x v="2289"/>
    <n v="7.0372976776917659E-2"/>
    <n v="10.626319493314567"/>
  </r>
  <r>
    <x v="16"/>
    <x v="203"/>
    <x v="10"/>
    <n v="55"/>
    <n v="95"/>
    <n v="6"/>
    <n v="59"/>
    <n v="2"/>
    <n v="190"/>
    <n v="17.97"/>
    <x v="2499"/>
    <x v="612"/>
    <n v="3.0606566499721759"/>
    <n v="5.2865887590428491"/>
    <x v="1461"/>
    <x v="2290"/>
    <n v="0.11129660545353368"/>
    <n v="10.573177518085698"/>
  </r>
  <r>
    <x v="16"/>
    <x v="203"/>
    <x v="11"/>
    <n v="56"/>
    <n v="87"/>
    <n v="4"/>
    <n v="49"/>
    <n v="3"/>
    <n v="237"/>
    <n v="17.97"/>
    <x v="2500"/>
    <x v="458"/>
    <n v="3.1163049526989428"/>
    <n v="4.8414023372287147"/>
    <x v="1462"/>
    <x v="2291"/>
    <n v="0.1669449081803005"/>
    <n v="13.18864774624374"/>
  </r>
  <r>
    <x v="16"/>
    <x v="203"/>
    <x v="12"/>
    <n v="117"/>
    <n v="105"/>
    <n v="13"/>
    <n v="108"/>
    <n v="0"/>
    <n v="205"/>
    <n v="17.97"/>
    <x v="2501"/>
    <x v="877"/>
    <n v="6.5108514190317202"/>
    <n v="5.8430717863105182"/>
    <x v="1463"/>
    <x v="2292"/>
    <n v="0"/>
    <n v="11.407902058987201"/>
  </r>
  <r>
    <x v="16"/>
    <x v="204"/>
    <x v="0"/>
    <n v="81"/>
    <n v="94"/>
    <n v="3"/>
    <n v="219"/>
    <n v="5"/>
    <n v="124"/>
    <n v="10.220000000000001"/>
    <x v="2502"/>
    <x v="810"/>
    <n v="7.9256360078277881"/>
    <n v="9.1976516634050878"/>
    <x v="1464"/>
    <x v="2293"/>
    <n v="0.48923679060665359"/>
    <n v="12.13307240704501"/>
  </r>
  <r>
    <x v="16"/>
    <x v="204"/>
    <x v="1"/>
    <n v="51"/>
    <n v="88"/>
    <n v="6"/>
    <n v="188"/>
    <n v="4"/>
    <n v="160"/>
    <n v="10.220000000000001"/>
    <x v="2503"/>
    <x v="878"/>
    <n v="4.9902152641878663"/>
    <n v="8.6105675146771024"/>
    <x v="960"/>
    <x v="2294"/>
    <n v="0.39138943248532287"/>
    <n v="15.655577299412915"/>
  </r>
  <r>
    <x v="16"/>
    <x v="204"/>
    <x v="2"/>
    <n v="50"/>
    <n v="66"/>
    <n v="3"/>
    <n v="175"/>
    <n v="10"/>
    <n v="187"/>
    <n v="10.220000000000001"/>
    <x v="2504"/>
    <x v="506"/>
    <n v="4.8923679060665357"/>
    <n v="6.4579256360078272"/>
    <x v="1464"/>
    <x v="2295"/>
    <n v="0.97847358121330719"/>
    <n v="18.297455968688844"/>
  </r>
  <r>
    <x v="16"/>
    <x v="204"/>
    <x v="3"/>
    <n v="50"/>
    <n v="63"/>
    <n v="3"/>
    <n v="164"/>
    <n v="5"/>
    <n v="163"/>
    <n v="10.220000000000001"/>
    <x v="2505"/>
    <x v="784"/>
    <n v="4.8923679060665357"/>
    <n v="6.1643835616438354"/>
    <x v="1464"/>
    <x v="2296"/>
    <n v="0.48923679060665359"/>
    <n v="15.949119373776908"/>
  </r>
  <r>
    <x v="16"/>
    <x v="204"/>
    <x v="4"/>
    <n v="45"/>
    <n v="39"/>
    <n v="3"/>
    <n v="121"/>
    <n v="0"/>
    <n v="212"/>
    <n v="10.220000000000001"/>
    <x v="2506"/>
    <x v="500"/>
    <n v="4.4031311154598827"/>
    <n v="3.8160469667318981"/>
    <x v="1464"/>
    <x v="2297"/>
    <n v="0"/>
    <n v="20.743639921722114"/>
  </r>
  <r>
    <x v="16"/>
    <x v="204"/>
    <x v="5"/>
    <n v="37"/>
    <n v="40"/>
    <n v="5"/>
    <n v="114"/>
    <n v="2"/>
    <n v="169"/>
    <n v="10.220000000000001"/>
    <x v="2507"/>
    <x v="183"/>
    <n v="3.6203522504892365"/>
    <n v="3.9138943248532287"/>
    <x v="1465"/>
    <x v="2298"/>
    <n v="0.19569471624266144"/>
    <n v="16.536203522504891"/>
  </r>
  <r>
    <x v="16"/>
    <x v="204"/>
    <x v="6"/>
    <n v="43"/>
    <n v="28"/>
    <n v="8"/>
    <n v="112"/>
    <n v="1"/>
    <n v="194"/>
    <n v="10.220000000000001"/>
    <x v="2508"/>
    <x v="124"/>
    <n v="4.2074363992172206"/>
    <n v="2.7397260273972601"/>
    <x v="1466"/>
    <x v="2299"/>
    <n v="9.7847358121330719E-2"/>
    <n v="18.982387475538161"/>
  </r>
  <r>
    <x v="16"/>
    <x v="204"/>
    <x v="7"/>
    <n v="52"/>
    <n v="45"/>
    <n v="10"/>
    <n v="169"/>
    <n v="0"/>
    <n v="181"/>
    <n v="10.220000000000001"/>
    <x v="2509"/>
    <x v="607"/>
    <n v="5.0880626223091969"/>
    <n v="4.4031311154598827"/>
    <x v="1467"/>
    <x v="2300"/>
    <n v="0"/>
    <n v="17.710371819960859"/>
  </r>
  <r>
    <x v="16"/>
    <x v="204"/>
    <x v="8"/>
    <n v="55"/>
    <n v="84"/>
    <n v="9"/>
    <n v="130"/>
    <n v="1"/>
    <n v="289"/>
    <n v="10.220000000000001"/>
    <x v="2510"/>
    <x v="640"/>
    <n v="5.3816046966731896"/>
    <n v="8.2191780821917799"/>
    <x v="1468"/>
    <x v="2301"/>
    <n v="9.7847358121330719E-2"/>
    <n v="28.277886497064578"/>
  </r>
  <r>
    <x v="16"/>
    <x v="204"/>
    <x v="9"/>
    <n v="48"/>
    <n v="72"/>
    <n v="9"/>
    <n v="129"/>
    <n v="2"/>
    <n v="267"/>
    <n v="10.220000000000001"/>
    <x v="2511"/>
    <x v="225"/>
    <n v="4.6966731898238745"/>
    <n v="7.0450097847358117"/>
    <x v="1468"/>
    <x v="2302"/>
    <n v="0.19569471624266144"/>
    <n v="26.125244618395303"/>
  </r>
  <r>
    <x v="16"/>
    <x v="204"/>
    <x v="10"/>
    <n v="60"/>
    <n v="88"/>
    <n v="10"/>
    <n v="158"/>
    <n v="1"/>
    <n v="351"/>
    <n v="12.23"/>
    <x v="2512"/>
    <x v="142"/>
    <n v="4.9059689288634507"/>
    <n v="7.1954210956663935"/>
    <x v="1469"/>
    <x v="2303"/>
    <n v="8.1766148814390843E-2"/>
    <n v="28.699918233851186"/>
  </r>
  <r>
    <x v="16"/>
    <x v="204"/>
    <x v="11"/>
    <n v="69"/>
    <n v="84"/>
    <n v="7"/>
    <n v="185"/>
    <n v="2"/>
    <n v="313"/>
    <n v="12.23"/>
    <x v="2513"/>
    <x v="143"/>
    <n v="5.6418642681929683"/>
    <n v="6.8683565004088303"/>
    <x v="1470"/>
    <x v="2304"/>
    <n v="0.16353229762878169"/>
    <n v="25.592804578904332"/>
  </r>
  <r>
    <x v="16"/>
    <x v="204"/>
    <x v="12"/>
    <n v="66"/>
    <n v="102"/>
    <n v="1"/>
    <n v="208"/>
    <n v="0"/>
    <n v="289"/>
    <n v="12.23"/>
    <x v="2514"/>
    <x v="879"/>
    <n v="5.3965658217497952"/>
    <n v="8.3401471790678663"/>
    <x v="1471"/>
    <x v="2305"/>
    <n v="0"/>
    <n v="23.630417007358954"/>
  </r>
  <r>
    <x v="16"/>
    <x v="205"/>
    <x v="0"/>
    <n v="13"/>
    <n v="14"/>
    <n v="13"/>
    <n v="71"/>
    <n v="0"/>
    <n v="45"/>
    <n v="19.649999999999999"/>
    <x v="2515"/>
    <x v="744"/>
    <n v="0.66157760814249367"/>
    <n v="0.71246819338422396"/>
    <x v="1472"/>
    <x v="2306"/>
    <n v="0"/>
    <n v="2.2900763358778629"/>
  </r>
  <r>
    <x v="16"/>
    <x v="205"/>
    <x v="1"/>
    <n v="24"/>
    <n v="16"/>
    <n v="8"/>
    <n v="83"/>
    <n v="0"/>
    <n v="66"/>
    <n v="19.649999999999999"/>
    <x v="2516"/>
    <x v="341"/>
    <n v="1.2213740458015268"/>
    <n v="0.81424936386768454"/>
    <x v="1473"/>
    <x v="2307"/>
    <n v="0"/>
    <n v="3.3587786259541987"/>
  </r>
  <r>
    <x v="16"/>
    <x v="205"/>
    <x v="2"/>
    <n v="16"/>
    <n v="15"/>
    <n v="17"/>
    <n v="72"/>
    <n v="0"/>
    <n v="63"/>
    <n v="19.649999999999999"/>
    <x v="2517"/>
    <x v="342"/>
    <n v="0.81424936386768454"/>
    <n v="0.76335877862595425"/>
    <x v="1474"/>
    <x v="2308"/>
    <n v="0"/>
    <n v="3.2061068702290076"/>
  </r>
  <r>
    <x v="16"/>
    <x v="205"/>
    <x v="3"/>
    <n v="14"/>
    <n v="15"/>
    <n v="9"/>
    <n v="95"/>
    <n v="0"/>
    <n v="69"/>
    <n v="19.649999999999999"/>
    <x v="2518"/>
    <x v="591"/>
    <n v="0.71246819338422396"/>
    <n v="0.76335877862595425"/>
    <x v="1475"/>
    <x v="2309"/>
    <n v="0"/>
    <n v="3.5114503816793894"/>
  </r>
  <r>
    <x v="16"/>
    <x v="205"/>
    <x v="4"/>
    <n v="19"/>
    <n v="20"/>
    <n v="13"/>
    <n v="86"/>
    <n v="0"/>
    <n v="72"/>
    <n v="19.649999999999999"/>
    <x v="2519"/>
    <x v="464"/>
    <n v="0.96692111959287541"/>
    <n v="1.0178117048346056"/>
    <x v="1472"/>
    <x v="2310"/>
    <n v="0"/>
    <n v="3.6641221374045805"/>
  </r>
  <r>
    <x v="16"/>
    <x v="205"/>
    <x v="5"/>
    <n v="12"/>
    <n v="21"/>
    <n v="7"/>
    <n v="85"/>
    <n v="0"/>
    <n v="74"/>
    <n v="19.649999999999999"/>
    <x v="2520"/>
    <x v="747"/>
    <n v="0.61068702290076338"/>
    <n v="1.0687022900763359"/>
    <x v="1476"/>
    <x v="2311"/>
    <n v="0"/>
    <n v="3.7659033078880411"/>
  </r>
  <r>
    <x v="16"/>
    <x v="205"/>
    <x v="6"/>
    <n v="19"/>
    <n v="24"/>
    <n v="9"/>
    <n v="78"/>
    <n v="0"/>
    <n v="103"/>
    <n v="19.649999999999999"/>
    <x v="2521"/>
    <x v="309"/>
    <n v="0.96692111959287541"/>
    <n v="1.2213740458015268"/>
    <x v="1475"/>
    <x v="2312"/>
    <n v="0"/>
    <n v="5.2417302798982188"/>
  </r>
  <r>
    <x v="16"/>
    <x v="205"/>
    <x v="7"/>
    <n v="20"/>
    <n v="21"/>
    <n v="14"/>
    <n v="82"/>
    <n v="0"/>
    <n v="116"/>
    <n v="19.649999999999999"/>
    <x v="2522"/>
    <x v="686"/>
    <n v="1.0178117048346056"/>
    <n v="1.0687022900763359"/>
    <x v="1477"/>
    <x v="2313"/>
    <n v="0"/>
    <n v="5.9033078880407128"/>
  </r>
  <r>
    <x v="16"/>
    <x v="205"/>
    <x v="8"/>
    <n v="31"/>
    <n v="29"/>
    <n v="14"/>
    <n v="96"/>
    <n v="0"/>
    <n v="150"/>
    <n v="19.649999999999999"/>
    <x v="2523"/>
    <x v="401"/>
    <n v="1.5776081424936388"/>
    <n v="1.4758269720101782"/>
    <x v="1477"/>
    <x v="2314"/>
    <n v="0"/>
    <n v="7.6335877862595423"/>
  </r>
  <r>
    <x v="16"/>
    <x v="205"/>
    <x v="9"/>
    <n v="34"/>
    <n v="33"/>
    <n v="18"/>
    <n v="71"/>
    <n v="0"/>
    <n v="194"/>
    <n v="19.649999999999999"/>
    <x v="2524"/>
    <x v="19"/>
    <n v="1.7302798982188297"/>
    <n v="1.6793893129770994"/>
    <x v="1478"/>
    <x v="2306"/>
    <n v="0"/>
    <n v="9.8727735368956751"/>
  </r>
  <r>
    <x v="16"/>
    <x v="205"/>
    <x v="10"/>
    <n v="21"/>
    <n v="34"/>
    <n v="27"/>
    <n v="36"/>
    <n v="0"/>
    <n v="201"/>
    <n v="26.04"/>
    <x v="2525"/>
    <x v="791"/>
    <n v="0.80645161290322587"/>
    <n v="1.3056835637480799"/>
    <x v="1479"/>
    <x v="2315"/>
    <n v="0"/>
    <n v="7.7188940092165899"/>
  </r>
  <r>
    <x v="16"/>
    <x v="205"/>
    <x v="11"/>
    <n v="21"/>
    <n v="35"/>
    <n v="20"/>
    <n v="59"/>
    <n v="0"/>
    <n v="237"/>
    <n v="26.04"/>
    <x v="1544"/>
    <x v="824"/>
    <n v="0.80645161290322587"/>
    <n v="1.3440860215053765"/>
    <x v="1480"/>
    <x v="2316"/>
    <n v="0"/>
    <n v="9.1013824884792633"/>
  </r>
  <r>
    <x v="16"/>
    <x v="205"/>
    <x v="12"/>
    <n v="55"/>
    <n v="25"/>
    <n v="21"/>
    <n v="190"/>
    <n v="0"/>
    <n v="274"/>
    <n v="26.04"/>
    <x v="2526"/>
    <x v="366"/>
    <n v="2.1121351766513059"/>
    <n v="0.96006144393241166"/>
    <x v="1481"/>
    <x v="2317"/>
    <n v="0"/>
    <n v="10.522273425499233"/>
  </r>
  <r>
    <x v="16"/>
    <x v="206"/>
    <x v="0"/>
    <n v="48"/>
    <n v="103"/>
    <n v="24"/>
    <n v="77"/>
    <n v="0"/>
    <n v="209"/>
    <n v="21.01"/>
    <x v="2527"/>
    <x v="400"/>
    <n v="2.2846263683960015"/>
    <n v="4.9024274155164207"/>
    <x v="1482"/>
    <x v="2318"/>
    <n v="0"/>
    <n v="9.9476439790575917"/>
  </r>
  <r>
    <x v="16"/>
    <x v="206"/>
    <x v="1"/>
    <n v="59"/>
    <n v="79"/>
    <n v="27"/>
    <n v="29"/>
    <n v="0"/>
    <n v="227"/>
    <n v="21.01"/>
    <x v="2528"/>
    <x v="544"/>
    <n v="2.8081865778200856"/>
    <n v="3.7601142313184197"/>
    <x v="1483"/>
    <x v="2319"/>
    <n v="0"/>
    <n v="10.804378867206092"/>
  </r>
  <r>
    <x v="16"/>
    <x v="206"/>
    <x v="2"/>
    <n v="41"/>
    <n v="68"/>
    <n v="30"/>
    <n v="55"/>
    <n v="0"/>
    <n v="228"/>
    <n v="21.01"/>
    <x v="2529"/>
    <x v="330"/>
    <n v="1.9514516896715848"/>
    <n v="3.2365540218943356"/>
    <x v="1484"/>
    <x v="2320"/>
    <n v="0"/>
    <n v="10.851975249881008"/>
  </r>
  <r>
    <x v="16"/>
    <x v="206"/>
    <x v="3"/>
    <n v="44"/>
    <n v="91"/>
    <n v="16"/>
    <n v="52"/>
    <n v="0"/>
    <n v="295"/>
    <n v="21.01"/>
    <x v="2530"/>
    <x v="39"/>
    <n v="2.0942408376963351"/>
    <n v="4.3312708234174195"/>
    <x v="1485"/>
    <x v="2321"/>
    <n v="0"/>
    <n v="14.040932889100427"/>
  </r>
  <r>
    <x v="16"/>
    <x v="206"/>
    <x v="4"/>
    <n v="46"/>
    <n v="58"/>
    <n v="35"/>
    <n v="44"/>
    <n v="0"/>
    <n v="220"/>
    <n v="21.01"/>
    <x v="2531"/>
    <x v="880"/>
    <n v="2.1894336030461683"/>
    <n v="2.7605901951451686"/>
    <x v="1486"/>
    <x v="2322"/>
    <n v="0"/>
    <n v="10.471204188481675"/>
  </r>
  <r>
    <x v="16"/>
    <x v="206"/>
    <x v="5"/>
    <n v="35"/>
    <n v="66"/>
    <n v="16"/>
    <n v="40"/>
    <n v="0"/>
    <n v="274"/>
    <n v="21.01"/>
    <x v="2532"/>
    <x v="365"/>
    <n v="1.6658733936220846"/>
    <n v="3.1413612565445024"/>
    <x v="1485"/>
    <x v="2323"/>
    <n v="0"/>
    <n v="13.041408852927177"/>
  </r>
  <r>
    <x v="16"/>
    <x v="206"/>
    <x v="6"/>
    <n v="62"/>
    <n v="83"/>
    <n v="30"/>
    <n v="41"/>
    <n v="1"/>
    <n v="360"/>
    <n v="21.01"/>
    <x v="2533"/>
    <x v="41"/>
    <n v="2.9509757258448355"/>
    <n v="3.9504997620180862"/>
    <x v="1484"/>
    <x v="2324"/>
    <n v="4.7596382674916705E-2"/>
    <n v="17.134697762970013"/>
  </r>
  <r>
    <x v="16"/>
    <x v="206"/>
    <x v="7"/>
    <n v="74"/>
    <n v="75"/>
    <n v="24"/>
    <n v="39"/>
    <n v="0"/>
    <n v="371"/>
    <n v="21.01"/>
    <x v="2534"/>
    <x v="699"/>
    <n v="3.5221323179438362"/>
    <n v="3.5697287006187528"/>
    <x v="1482"/>
    <x v="2325"/>
    <n v="0"/>
    <n v="17.658257972394097"/>
  </r>
  <r>
    <x v="16"/>
    <x v="206"/>
    <x v="8"/>
    <n v="82"/>
    <n v="131"/>
    <n v="35"/>
    <n v="39"/>
    <n v="0"/>
    <n v="437"/>
    <n v="21.01"/>
    <x v="2535"/>
    <x v="881"/>
    <n v="3.9029033793431696"/>
    <n v="6.2351261304140877"/>
    <x v="1486"/>
    <x v="2325"/>
    <n v="0"/>
    <n v="20.799619228938599"/>
  </r>
  <r>
    <x v="16"/>
    <x v="206"/>
    <x v="9"/>
    <n v="83"/>
    <n v="152"/>
    <n v="33"/>
    <n v="38"/>
    <n v="0"/>
    <n v="437"/>
    <n v="21.01"/>
    <x v="2536"/>
    <x v="799"/>
    <n v="3.9504997620180862"/>
    <n v="7.2346501665873388"/>
    <x v="1487"/>
    <x v="2326"/>
    <n v="0"/>
    <n v="20.799619228938599"/>
  </r>
  <r>
    <x v="16"/>
    <x v="206"/>
    <x v="10"/>
    <n v="69"/>
    <n v="139"/>
    <n v="29"/>
    <n v="85"/>
    <n v="0"/>
    <n v="478"/>
    <n v="25.48"/>
    <x v="2537"/>
    <x v="882"/>
    <n v="2.7080062794348509"/>
    <n v="5.4552590266875978"/>
    <x v="1488"/>
    <x v="2327"/>
    <n v="0"/>
    <n v="18.759811616954472"/>
  </r>
  <r>
    <x v="16"/>
    <x v="206"/>
    <x v="11"/>
    <n v="108"/>
    <n v="168"/>
    <n v="32"/>
    <n v="79"/>
    <n v="0"/>
    <n v="567"/>
    <n v="25.48"/>
    <x v="2538"/>
    <x v="152"/>
    <n v="4.2386185243328098"/>
    <n v="6.5934065934065931"/>
    <x v="1489"/>
    <x v="2328"/>
    <n v="0"/>
    <n v="22.252747252747252"/>
  </r>
  <r>
    <x v="16"/>
    <x v="206"/>
    <x v="12"/>
    <n v="164"/>
    <n v="201"/>
    <n v="34"/>
    <n v="156"/>
    <n v="0"/>
    <n v="574"/>
    <n v="25.48"/>
    <x v="2539"/>
    <x v="883"/>
    <n v="6.4364207221350078"/>
    <n v="7.8885400313971745"/>
    <x v="836"/>
    <x v="659"/>
    <n v="0"/>
    <n v="22.527472527472526"/>
  </r>
  <r>
    <x v="16"/>
    <x v="207"/>
    <x v="0"/>
    <n v="42"/>
    <n v="223"/>
    <n v="5"/>
    <n v="126"/>
    <n v="3"/>
    <n v="312"/>
    <n v="20.14"/>
    <x v="2540"/>
    <x v="104"/>
    <n v="2.0854021847070507"/>
    <n v="11.072492552135055"/>
    <x v="1490"/>
    <x v="2329"/>
    <n v="0.14895729890764647"/>
    <n v="15.491559086395233"/>
  </r>
  <r>
    <x v="16"/>
    <x v="207"/>
    <x v="1"/>
    <n v="46"/>
    <n v="164"/>
    <n v="4"/>
    <n v="134"/>
    <n v="6"/>
    <n v="339"/>
    <n v="20.14"/>
    <x v="2541"/>
    <x v="566"/>
    <n v="2.2840119165839123"/>
    <n v="8.1429990069513405"/>
    <x v="1491"/>
    <x v="2330"/>
    <n v="0.29791459781529295"/>
    <n v="16.832174776564052"/>
  </r>
  <r>
    <x v="16"/>
    <x v="207"/>
    <x v="2"/>
    <n v="42"/>
    <n v="112"/>
    <n v="6"/>
    <n v="111"/>
    <n v="0"/>
    <n v="286"/>
    <n v="20.14"/>
    <x v="2542"/>
    <x v="216"/>
    <n v="2.0854021847070507"/>
    <n v="5.5610724925521353"/>
    <x v="1492"/>
    <x v="2331"/>
    <n v="0"/>
    <n v="14.200595829195629"/>
  </r>
  <r>
    <x v="16"/>
    <x v="207"/>
    <x v="3"/>
    <n v="44"/>
    <n v="118"/>
    <n v="11"/>
    <n v="121"/>
    <n v="6"/>
    <n v="342"/>
    <n v="20.14"/>
    <x v="2543"/>
    <x v="821"/>
    <n v="2.1847070506454815"/>
    <n v="5.8589870903674282"/>
    <x v="1493"/>
    <x v="2332"/>
    <n v="0.29791459781529295"/>
    <n v="16.981132075471699"/>
  </r>
  <r>
    <x v="16"/>
    <x v="207"/>
    <x v="4"/>
    <n v="39"/>
    <n v="102"/>
    <n v="14"/>
    <n v="87"/>
    <n v="0"/>
    <n v="293"/>
    <n v="20.14"/>
    <x v="2544"/>
    <x v="323"/>
    <n v="1.9364448857994041"/>
    <n v="5.06454816285998"/>
    <x v="1494"/>
    <x v="2333"/>
    <n v="0"/>
    <n v="14.548162859980138"/>
  </r>
  <r>
    <x v="16"/>
    <x v="207"/>
    <x v="5"/>
    <n v="40"/>
    <n v="76"/>
    <n v="9"/>
    <n v="81"/>
    <n v="0"/>
    <n v="221"/>
    <n v="20.14"/>
    <x v="2545"/>
    <x v="792"/>
    <n v="1.9860973187686195"/>
    <n v="3.7735849056603774"/>
    <x v="1495"/>
    <x v="2334"/>
    <n v="0"/>
    <n v="10.973187686196624"/>
  </r>
  <r>
    <x v="16"/>
    <x v="207"/>
    <x v="6"/>
    <n v="48"/>
    <n v="47"/>
    <n v="10"/>
    <n v="80"/>
    <n v="1"/>
    <n v="329"/>
    <n v="20.14"/>
    <x v="2546"/>
    <x v="332"/>
    <n v="2.3833167825223436"/>
    <n v="2.333664349553128"/>
    <x v="1496"/>
    <x v="2335"/>
    <n v="4.9652432969215489E-2"/>
    <n v="16.335650446871895"/>
  </r>
  <r>
    <x v="16"/>
    <x v="207"/>
    <x v="7"/>
    <n v="42"/>
    <n v="58"/>
    <n v="13"/>
    <n v="77"/>
    <n v="0"/>
    <n v="370"/>
    <n v="20.14"/>
    <x v="2547"/>
    <x v="129"/>
    <n v="2.0854021847070507"/>
    <n v="2.8798411122144985"/>
    <x v="1497"/>
    <x v="2336"/>
    <n v="0"/>
    <n v="18.371400198609731"/>
  </r>
  <r>
    <x v="16"/>
    <x v="207"/>
    <x v="8"/>
    <n v="52"/>
    <n v="87"/>
    <n v="7"/>
    <n v="97"/>
    <n v="0"/>
    <n v="518"/>
    <n v="20.14"/>
    <x v="2548"/>
    <x v="852"/>
    <n v="2.5819265143992056"/>
    <n v="4.3197616683217479"/>
    <x v="1498"/>
    <x v="2337"/>
    <n v="0"/>
    <n v="25.719960278053623"/>
  </r>
  <r>
    <x v="16"/>
    <x v="207"/>
    <x v="9"/>
    <n v="48"/>
    <n v="130"/>
    <n v="3"/>
    <n v="74"/>
    <n v="1"/>
    <n v="593"/>
    <n v="20.14"/>
    <x v="2549"/>
    <x v="884"/>
    <n v="2.3833167825223436"/>
    <n v="6.4548162859980138"/>
    <x v="1499"/>
    <x v="2338"/>
    <n v="4.9652432969215489E-2"/>
    <n v="29.443892750744787"/>
  </r>
  <r>
    <x v="16"/>
    <x v="207"/>
    <x v="10"/>
    <n v="52"/>
    <n v="74"/>
    <n v="16"/>
    <n v="90"/>
    <n v="0"/>
    <n v="558"/>
    <n v="24.09"/>
    <x v="2550"/>
    <x v="885"/>
    <n v="2.1585720215857203"/>
    <n v="3.0718140307181403"/>
    <x v="1500"/>
    <x v="2339"/>
    <n v="0"/>
    <n v="23.163138231631383"/>
  </r>
  <r>
    <x v="16"/>
    <x v="207"/>
    <x v="11"/>
    <n v="59"/>
    <n v="70"/>
    <n v="10"/>
    <n v="98"/>
    <n v="0"/>
    <n v="609"/>
    <n v="24.09"/>
    <x v="2551"/>
    <x v="886"/>
    <n v="2.4491490244914904"/>
    <n v="2.9057700290577002"/>
    <x v="1501"/>
    <x v="2340"/>
    <n v="0"/>
    <n v="25.280199252801992"/>
  </r>
  <r>
    <x v="16"/>
    <x v="207"/>
    <x v="12"/>
    <n v="101"/>
    <n v="107"/>
    <n v="8"/>
    <n v="135"/>
    <n v="0"/>
    <n v="652"/>
    <n v="24.09"/>
    <x v="2552"/>
    <x v="887"/>
    <n v="4.19261104192611"/>
    <n v="4.4416770444167701"/>
    <x v="1502"/>
    <x v="2341"/>
    <n v="0"/>
    <n v="27.065172270651722"/>
  </r>
  <r>
    <x v="16"/>
    <x v="208"/>
    <x v="0"/>
    <n v="35"/>
    <n v="34"/>
    <n v="13"/>
    <n v="53"/>
    <n v="0"/>
    <n v="153"/>
    <n v="16.739999999999998"/>
    <x v="2553"/>
    <x v="360"/>
    <n v="2.0908004778972522"/>
    <n v="2.0310633213859024"/>
    <x v="1503"/>
    <x v="2342"/>
    <n v="0"/>
    <n v="9.1397849462365599"/>
  </r>
  <r>
    <x v="16"/>
    <x v="208"/>
    <x v="1"/>
    <n v="24"/>
    <n v="21"/>
    <n v="13"/>
    <n v="34"/>
    <n v="0"/>
    <n v="142"/>
    <n v="16.739999999999998"/>
    <x v="2554"/>
    <x v="489"/>
    <n v="1.4336917562724016"/>
    <n v="1.2544802867383513"/>
    <x v="1503"/>
    <x v="2343"/>
    <n v="0"/>
    <n v="8.4826762246117084"/>
  </r>
  <r>
    <x v="16"/>
    <x v="208"/>
    <x v="2"/>
    <n v="27"/>
    <n v="28"/>
    <n v="14"/>
    <n v="50"/>
    <n v="0"/>
    <n v="164"/>
    <n v="16.739999999999998"/>
    <x v="2555"/>
    <x v="231"/>
    <n v="1.6129032258064517"/>
    <n v="1.6726403823178018"/>
    <x v="1504"/>
    <x v="2344"/>
    <n v="0"/>
    <n v="9.7968936678614114"/>
  </r>
  <r>
    <x v="16"/>
    <x v="208"/>
    <x v="3"/>
    <n v="41"/>
    <n v="25"/>
    <n v="23"/>
    <n v="48"/>
    <n v="0"/>
    <n v="190"/>
    <n v="16.739999999999998"/>
    <x v="2556"/>
    <x v="456"/>
    <n v="2.4492234169653528"/>
    <n v="1.4934289127837517"/>
    <x v="1505"/>
    <x v="2345"/>
    <n v="0"/>
    <n v="11.350059737156512"/>
  </r>
  <r>
    <x v="16"/>
    <x v="208"/>
    <x v="4"/>
    <n v="30"/>
    <n v="20"/>
    <n v="12"/>
    <n v="67"/>
    <n v="0"/>
    <n v="199"/>
    <n v="16.739999999999998"/>
    <x v="2557"/>
    <x v="503"/>
    <n v="1.7921146953405021"/>
    <n v="1.1947431302270013"/>
    <x v="1506"/>
    <x v="2346"/>
    <n v="0"/>
    <n v="11.887694145758664"/>
  </r>
  <r>
    <x v="16"/>
    <x v="208"/>
    <x v="5"/>
    <n v="29"/>
    <n v="27"/>
    <n v="16"/>
    <n v="63"/>
    <n v="0"/>
    <n v="287"/>
    <n v="16.739999999999998"/>
    <x v="2558"/>
    <x v="330"/>
    <n v="1.7323775388291518"/>
    <n v="1.6129032258064517"/>
    <x v="1507"/>
    <x v="2347"/>
    <n v="0"/>
    <n v="17.14456391875747"/>
  </r>
  <r>
    <x v="16"/>
    <x v="208"/>
    <x v="6"/>
    <n v="32"/>
    <n v="33"/>
    <n v="18"/>
    <n v="76"/>
    <n v="0"/>
    <n v="307"/>
    <n v="16.739999999999998"/>
    <x v="2559"/>
    <x v="888"/>
    <n v="1.9115890083632021"/>
    <n v="1.9713261648745521"/>
    <x v="1508"/>
    <x v="2348"/>
    <n v="0"/>
    <n v="18.33930704898447"/>
  </r>
  <r>
    <x v="16"/>
    <x v="208"/>
    <x v="7"/>
    <n v="48"/>
    <n v="28"/>
    <n v="12"/>
    <n v="74"/>
    <n v="0"/>
    <n v="306"/>
    <n v="16.739999999999998"/>
    <x v="2560"/>
    <x v="826"/>
    <n v="2.8673835125448033"/>
    <n v="1.6726403823178018"/>
    <x v="1506"/>
    <x v="2349"/>
    <n v="0"/>
    <n v="18.27956989247312"/>
  </r>
  <r>
    <x v="16"/>
    <x v="208"/>
    <x v="8"/>
    <n v="37"/>
    <n v="36"/>
    <n v="11"/>
    <n v="83"/>
    <n v="0"/>
    <n v="353"/>
    <n v="16.739999999999998"/>
    <x v="2561"/>
    <x v="793"/>
    <n v="2.2102747909199523"/>
    <n v="2.1505376344086025"/>
    <x v="1509"/>
    <x v="2350"/>
    <n v="0"/>
    <n v="21.087216248506572"/>
  </r>
  <r>
    <x v="16"/>
    <x v="208"/>
    <x v="9"/>
    <n v="41"/>
    <n v="34"/>
    <n v="18"/>
    <n v="58"/>
    <n v="0"/>
    <n v="354"/>
    <n v="16.739999999999998"/>
    <x v="2562"/>
    <x v="22"/>
    <n v="2.4492234169653528"/>
    <n v="2.0310633213859024"/>
    <x v="1508"/>
    <x v="2351"/>
    <n v="0"/>
    <n v="21.146953405017925"/>
  </r>
  <r>
    <x v="16"/>
    <x v="208"/>
    <x v="10"/>
    <n v="55"/>
    <n v="25"/>
    <n v="17"/>
    <n v="54"/>
    <n v="0"/>
    <n v="446"/>
    <n v="23.64"/>
    <x v="2563"/>
    <x v="668"/>
    <n v="2.3265651438240269"/>
    <n v="1.0575296108291032"/>
    <x v="1510"/>
    <x v="2352"/>
    <n v="0"/>
    <n v="18.866328257191199"/>
  </r>
  <r>
    <x v="16"/>
    <x v="208"/>
    <x v="11"/>
    <n v="67"/>
    <n v="35"/>
    <n v="16"/>
    <n v="31"/>
    <n v="0"/>
    <n v="546"/>
    <n v="23.64"/>
    <x v="2564"/>
    <x v="889"/>
    <n v="2.8341793570219966"/>
    <n v="1.4805414551607445"/>
    <x v="1511"/>
    <x v="2353"/>
    <n v="0"/>
    <n v="23.096446700507613"/>
  </r>
  <r>
    <x v="16"/>
    <x v="208"/>
    <x v="12"/>
    <n v="100"/>
    <n v="71"/>
    <n v="18"/>
    <n v="63"/>
    <n v="0"/>
    <n v="516"/>
    <n v="23.64"/>
    <x v="2565"/>
    <x v="890"/>
    <n v="4.230118443316413"/>
    <n v="3.0033840947546531"/>
    <x v="1512"/>
    <x v="2354"/>
    <n v="0"/>
    <n v="21.82741116751269"/>
  </r>
  <r>
    <x v="16"/>
    <x v="209"/>
    <x v="0"/>
    <n v="36"/>
    <n v="103"/>
    <n v="2"/>
    <n v="164"/>
    <n v="6"/>
    <n v="157"/>
    <n v="9.6300000000000008"/>
    <x v="2566"/>
    <x v="826"/>
    <n v="3.7383177570093453"/>
    <n v="10.695742471443404"/>
    <x v="1513"/>
    <x v="2355"/>
    <n v="0.62305295950155759"/>
    <n v="16.303219106957425"/>
  </r>
  <r>
    <x v="16"/>
    <x v="209"/>
    <x v="1"/>
    <n v="38"/>
    <n v="83"/>
    <n v="7"/>
    <n v="151"/>
    <n v="3"/>
    <n v="225"/>
    <n v="9.6300000000000008"/>
    <x v="2567"/>
    <x v="561"/>
    <n v="3.946002076843198"/>
    <n v="8.6188992731048799"/>
    <x v="1514"/>
    <x v="2356"/>
    <n v="0.3115264797507788"/>
    <n v="23.364485981308409"/>
  </r>
  <r>
    <x v="16"/>
    <x v="209"/>
    <x v="2"/>
    <n v="42"/>
    <n v="49"/>
    <n v="4"/>
    <n v="152"/>
    <n v="0"/>
    <n v="198"/>
    <n v="9.6300000000000008"/>
    <x v="2568"/>
    <x v="428"/>
    <n v="4.361370716510903"/>
    <n v="5.0882658359293869"/>
    <x v="1515"/>
    <x v="2357"/>
    <n v="0"/>
    <n v="20.5607476635514"/>
  </r>
  <r>
    <x v="16"/>
    <x v="209"/>
    <x v="3"/>
    <n v="47"/>
    <n v="84"/>
    <n v="4"/>
    <n v="141"/>
    <n v="3"/>
    <n v="228"/>
    <n v="9.6300000000000008"/>
    <x v="2567"/>
    <x v="561"/>
    <n v="4.8805815160955346"/>
    <n v="8.722741433021806"/>
    <x v="1515"/>
    <x v="2358"/>
    <n v="0.3115264797507788"/>
    <n v="23.676012461059187"/>
  </r>
  <r>
    <x v="16"/>
    <x v="209"/>
    <x v="4"/>
    <n v="41"/>
    <n v="58"/>
    <n v="5"/>
    <n v="105"/>
    <n v="0"/>
    <n v="166"/>
    <n v="9.6300000000000008"/>
    <x v="2569"/>
    <x v="750"/>
    <n v="4.2575285565939769"/>
    <n v="6.022845275181723"/>
    <x v="1516"/>
    <x v="2359"/>
    <n v="0"/>
    <n v="17.23779854620976"/>
  </r>
  <r>
    <x v="16"/>
    <x v="209"/>
    <x v="5"/>
    <n v="39"/>
    <n v="53"/>
    <n v="5"/>
    <n v="103"/>
    <n v="0"/>
    <n v="260"/>
    <n v="9.6300000000000008"/>
    <x v="2570"/>
    <x v="762"/>
    <n v="4.0498442367601246"/>
    <n v="5.5036344755970923"/>
    <x v="1516"/>
    <x v="2360"/>
    <n v="0"/>
    <n v="26.998961578400827"/>
  </r>
  <r>
    <x v="16"/>
    <x v="209"/>
    <x v="6"/>
    <n v="28"/>
    <n v="47"/>
    <n v="2"/>
    <n v="87"/>
    <n v="0"/>
    <n v="204"/>
    <n v="9.6300000000000008"/>
    <x v="2571"/>
    <x v="779"/>
    <n v="2.9075804776739353"/>
    <n v="4.8805815160955346"/>
    <x v="1513"/>
    <x v="2361"/>
    <n v="0"/>
    <n v="21.183800623052957"/>
  </r>
  <r>
    <x v="16"/>
    <x v="209"/>
    <x v="7"/>
    <n v="33"/>
    <n v="52"/>
    <n v="3"/>
    <n v="98"/>
    <n v="0"/>
    <n v="224"/>
    <n v="9.6300000000000008"/>
    <x v="2572"/>
    <x v="477"/>
    <n v="3.4267912772585669"/>
    <n v="5.3997923156801653"/>
    <x v="1517"/>
    <x v="2362"/>
    <n v="0"/>
    <n v="23.260643821391483"/>
  </r>
  <r>
    <x v="16"/>
    <x v="209"/>
    <x v="8"/>
    <n v="37"/>
    <n v="93"/>
    <n v="5"/>
    <n v="138"/>
    <n v="0"/>
    <n v="270"/>
    <n v="9.6300000000000008"/>
    <x v="2573"/>
    <x v="806"/>
    <n v="3.8421599169262719"/>
    <n v="9.657320872274143"/>
    <x v="1516"/>
    <x v="2363"/>
    <n v="0"/>
    <n v="28.037383177570092"/>
  </r>
  <r>
    <x v="16"/>
    <x v="209"/>
    <x v="9"/>
    <n v="31"/>
    <n v="80"/>
    <n v="3"/>
    <n v="113"/>
    <n v="0"/>
    <n v="285"/>
    <n v="9.6300000000000008"/>
    <x v="2574"/>
    <x v="333"/>
    <n v="3.2191069574247142"/>
    <n v="8.3073727933541015"/>
    <x v="1517"/>
    <x v="2364"/>
    <n v="0"/>
    <n v="29.595015576323984"/>
  </r>
  <r>
    <x v="16"/>
    <x v="209"/>
    <x v="10"/>
    <n v="40"/>
    <n v="99"/>
    <n v="6"/>
    <n v="114"/>
    <n v="0"/>
    <n v="298"/>
    <n v="11.11"/>
    <x v="2575"/>
    <x v="216"/>
    <n v="3.6003600360036003"/>
    <n v="8.9108910891089117"/>
    <x v="1518"/>
    <x v="2365"/>
    <n v="0"/>
    <n v="26.822682268226824"/>
  </r>
  <r>
    <x v="16"/>
    <x v="209"/>
    <x v="11"/>
    <n v="43"/>
    <n v="77"/>
    <n v="5"/>
    <n v="90"/>
    <n v="1"/>
    <n v="304"/>
    <n v="11.11"/>
    <x v="2576"/>
    <x v="793"/>
    <n v="3.8703870387038708"/>
    <n v="6.9306930693069306"/>
    <x v="1519"/>
    <x v="2366"/>
    <n v="9.0009000900090008E-2"/>
    <n v="27.362736273627362"/>
  </r>
  <r>
    <x v="16"/>
    <x v="209"/>
    <x v="12"/>
    <n v="63"/>
    <n v="98"/>
    <n v="2"/>
    <n v="117"/>
    <n v="0"/>
    <n v="326"/>
    <n v="11.11"/>
    <x v="2577"/>
    <x v="702"/>
    <n v="5.6705670567056705"/>
    <n v="8.8208820882088208"/>
    <x v="1520"/>
    <x v="2367"/>
    <n v="0"/>
    <n v="29.342934293429344"/>
  </r>
  <r>
    <x v="16"/>
    <x v="210"/>
    <x v="0"/>
    <n v="67"/>
    <n v="169"/>
    <n v="7"/>
    <n v="112"/>
    <n v="5"/>
    <n v="384"/>
    <n v="13.3"/>
    <x v="2578"/>
    <x v="868"/>
    <n v="5.0375939849624061"/>
    <n v="12.706766917293232"/>
    <x v="276"/>
    <x v="2368"/>
    <n v="0.37593984962406013"/>
    <n v="28.872180451127818"/>
  </r>
  <r>
    <x v="16"/>
    <x v="210"/>
    <x v="1"/>
    <n v="73"/>
    <n v="139"/>
    <n v="7"/>
    <n v="121"/>
    <n v="1"/>
    <n v="330"/>
    <n v="13.3"/>
    <x v="2579"/>
    <x v="327"/>
    <n v="5.488721804511278"/>
    <n v="10.451127819548871"/>
    <x v="276"/>
    <x v="2369"/>
    <n v="7.5187969924812026E-2"/>
    <n v="24.81203007518797"/>
  </r>
  <r>
    <x v="16"/>
    <x v="210"/>
    <x v="2"/>
    <n v="78"/>
    <n v="164"/>
    <n v="6"/>
    <n v="99"/>
    <n v="3"/>
    <n v="379"/>
    <n v="13.3"/>
    <x v="2580"/>
    <x v="891"/>
    <n v="5.8646616541353378"/>
    <n v="12.330827067669173"/>
    <x v="1521"/>
    <x v="2370"/>
    <n v="0.22556390977443608"/>
    <n v="28.496240601503757"/>
  </r>
  <r>
    <x v="16"/>
    <x v="210"/>
    <x v="3"/>
    <n v="67"/>
    <n v="144"/>
    <n v="7"/>
    <n v="165"/>
    <n v="4"/>
    <n v="501"/>
    <n v="13.3"/>
    <x v="2581"/>
    <x v="892"/>
    <n v="5.0375939849624061"/>
    <n v="10.827067669172932"/>
    <x v="276"/>
    <x v="2371"/>
    <n v="0.3007518796992481"/>
    <n v="37.669172932330824"/>
  </r>
  <r>
    <x v="16"/>
    <x v="210"/>
    <x v="4"/>
    <n v="61"/>
    <n v="102"/>
    <n v="7"/>
    <n v="118"/>
    <n v="1"/>
    <n v="335"/>
    <n v="13.3"/>
    <x v="2582"/>
    <x v="28"/>
    <n v="4.5864661654135332"/>
    <n v="7.6691729323308264"/>
    <x v="276"/>
    <x v="2372"/>
    <n v="7.5187969924812026E-2"/>
    <n v="25.18796992481203"/>
  </r>
  <r>
    <x v="16"/>
    <x v="210"/>
    <x v="5"/>
    <n v="65"/>
    <n v="127"/>
    <n v="9"/>
    <n v="151"/>
    <n v="3"/>
    <n v="437"/>
    <n v="13.3"/>
    <x v="2583"/>
    <x v="669"/>
    <n v="4.8872180451127818"/>
    <n v="9.5488721804511272"/>
    <x v="1522"/>
    <x v="2373"/>
    <n v="0.22556390977443608"/>
    <n v="32.857142857142854"/>
  </r>
  <r>
    <x v="16"/>
    <x v="210"/>
    <x v="6"/>
    <n v="92"/>
    <n v="119"/>
    <n v="6"/>
    <n v="155"/>
    <n v="2"/>
    <n v="530"/>
    <n v="13.3"/>
    <x v="2584"/>
    <x v="893"/>
    <n v="6.9172932330827068"/>
    <n v="8.9473684210526319"/>
    <x v="1521"/>
    <x v="2374"/>
    <n v="0.15037593984962405"/>
    <n v="39.849624060150376"/>
  </r>
  <r>
    <x v="16"/>
    <x v="210"/>
    <x v="7"/>
    <n v="89"/>
    <n v="132"/>
    <n v="8"/>
    <n v="124"/>
    <n v="1"/>
    <n v="540"/>
    <n v="13.3"/>
    <x v="2585"/>
    <x v="894"/>
    <n v="6.6917293233082704"/>
    <n v="9.9248120300751879"/>
    <x v="1523"/>
    <x v="2375"/>
    <n v="7.5187969924812026E-2"/>
    <n v="40.601503759398497"/>
  </r>
  <r>
    <x v="16"/>
    <x v="210"/>
    <x v="8"/>
    <n v="98"/>
    <n v="129"/>
    <n v="9"/>
    <n v="132"/>
    <n v="0"/>
    <n v="643"/>
    <n v="13.3"/>
    <x v="2586"/>
    <x v="801"/>
    <n v="7.3684210526315788"/>
    <n v="9.6992481203007515"/>
    <x v="1522"/>
    <x v="2376"/>
    <n v="0"/>
    <n v="48.345864661654133"/>
  </r>
  <r>
    <x v="16"/>
    <x v="210"/>
    <x v="9"/>
    <n v="98"/>
    <n v="152"/>
    <n v="13"/>
    <n v="145"/>
    <n v="0"/>
    <n v="689"/>
    <n v="13.3"/>
    <x v="2587"/>
    <x v="895"/>
    <n v="7.3684210526315788"/>
    <n v="11.428571428571429"/>
    <x v="1524"/>
    <x v="2377"/>
    <n v="0"/>
    <n v="51.804511278195484"/>
  </r>
  <r>
    <x v="16"/>
    <x v="210"/>
    <x v="10"/>
    <n v="153"/>
    <n v="175"/>
    <n v="11"/>
    <n v="113"/>
    <n v="1"/>
    <n v="800"/>
    <n v="15.44"/>
    <x v="2588"/>
    <x v="896"/>
    <n v="9.909326424870466"/>
    <n v="11.334196891191711"/>
    <x v="1525"/>
    <x v="2378"/>
    <n v="6.476683937823835E-2"/>
    <n v="51.813471502590673"/>
  </r>
  <r>
    <x v="16"/>
    <x v="210"/>
    <x v="11"/>
    <n v="196"/>
    <n v="159"/>
    <n v="8"/>
    <n v="143"/>
    <n v="1"/>
    <n v="884"/>
    <n v="15.44"/>
    <x v="2589"/>
    <x v="897"/>
    <n v="12.694300518134716"/>
    <n v="10.297927461139897"/>
    <x v="394"/>
    <x v="2379"/>
    <n v="6.476683937823835E-2"/>
    <n v="57.253886010362699"/>
  </r>
  <r>
    <x v="16"/>
    <x v="210"/>
    <x v="12"/>
    <n v="293"/>
    <n v="288"/>
    <n v="10"/>
    <n v="313"/>
    <n v="0"/>
    <n v="1115"/>
    <n v="15.44"/>
    <x v="2590"/>
    <x v="898"/>
    <n v="18.976683937823836"/>
    <n v="18.652849740932645"/>
    <x v="1526"/>
    <x v="2380"/>
    <n v="0"/>
    <n v="72.215025906735747"/>
  </r>
  <r>
    <x v="16"/>
    <x v="211"/>
    <x v="0"/>
    <n v="24"/>
    <n v="14"/>
    <n v="8"/>
    <n v="73"/>
    <n v="3"/>
    <n v="174"/>
    <n v="19.239999999999998"/>
    <x v="436"/>
    <x v="697"/>
    <n v="1.2474012474012475"/>
    <n v="0.72765072765072769"/>
    <x v="1527"/>
    <x v="2381"/>
    <n v="0.15592515592515593"/>
    <n v="9.0436590436590443"/>
  </r>
  <r>
    <x v="16"/>
    <x v="211"/>
    <x v="1"/>
    <n v="22"/>
    <n v="14"/>
    <n v="8"/>
    <n v="50"/>
    <n v="0"/>
    <n v="163"/>
    <n v="19.239999999999998"/>
    <x v="2591"/>
    <x v="573"/>
    <n v="1.1434511434511436"/>
    <n v="0.72765072765072769"/>
    <x v="1527"/>
    <x v="2382"/>
    <n v="0"/>
    <n v="8.4719334719334718"/>
  </r>
  <r>
    <x v="16"/>
    <x v="211"/>
    <x v="2"/>
    <n v="22"/>
    <n v="14"/>
    <n v="15"/>
    <n v="76"/>
    <n v="1"/>
    <n v="173"/>
    <n v="19.239999999999998"/>
    <x v="2592"/>
    <x v="608"/>
    <n v="1.1434511434511436"/>
    <n v="0.72765072765072769"/>
    <x v="412"/>
    <x v="2383"/>
    <n v="5.1975051975051978E-2"/>
    <n v="8.9916839916839919"/>
  </r>
  <r>
    <x v="16"/>
    <x v="211"/>
    <x v="3"/>
    <n v="15"/>
    <n v="19"/>
    <n v="7"/>
    <n v="44"/>
    <n v="0"/>
    <n v="198"/>
    <n v="19.239999999999998"/>
    <x v="2593"/>
    <x v="231"/>
    <n v="0.77962577962577972"/>
    <n v="0.98752598752598764"/>
    <x v="1528"/>
    <x v="2384"/>
    <n v="0"/>
    <n v="10.291060291060292"/>
  </r>
  <r>
    <x v="16"/>
    <x v="211"/>
    <x v="4"/>
    <n v="18"/>
    <n v="19"/>
    <n v="7"/>
    <n v="60"/>
    <n v="0"/>
    <n v="149"/>
    <n v="19.239999999999998"/>
    <x v="2594"/>
    <x v="686"/>
    <n v="0.9355509355509356"/>
    <n v="0.98752598752598764"/>
    <x v="1528"/>
    <x v="2385"/>
    <n v="0"/>
    <n v="7.7442827442827449"/>
  </r>
  <r>
    <x v="16"/>
    <x v="211"/>
    <x v="5"/>
    <n v="17"/>
    <n v="11"/>
    <n v="10"/>
    <n v="16"/>
    <n v="0"/>
    <n v="183"/>
    <n v="19.239999999999998"/>
    <x v="2595"/>
    <x v="594"/>
    <n v="0.88357588357588368"/>
    <n v="0.57172557172557181"/>
    <x v="1529"/>
    <x v="2386"/>
    <n v="0"/>
    <n v="9.511434511434512"/>
  </r>
  <r>
    <x v="16"/>
    <x v="211"/>
    <x v="6"/>
    <n v="27"/>
    <n v="18"/>
    <n v="11"/>
    <n v="38"/>
    <n v="0"/>
    <n v="244"/>
    <n v="19.239999999999998"/>
    <x v="2596"/>
    <x v="469"/>
    <n v="1.4033264033264035"/>
    <n v="0.9355509355509356"/>
    <x v="411"/>
    <x v="2387"/>
    <n v="0"/>
    <n v="12.681912681912683"/>
  </r>
  <r>
    <x v="16"/>
    <x v="211"/>
    <x v="7"/>
    <n v="37"/>
    <n v="22"/>
    <n v="16"/>
    <n v="16"/>
    <n v="0"/>
    <n v="212"/>
    <n v="19.239999999999998"/>
    <x v="2597"/>
    <x v="512"/>
    <n v="1.9230769230769231"/>
    <n v="1.1434511434511436"/>
    <x v="1530"/>
    <x v="2386"/>
    <n v="0"/>
    <n v="11.01871101871102"/>
  </r>
  <r>
    <x v="16"/>
    <x v="211"/>
    <x v="8"/>
    <n v="33"/>
    <n v="22"/>
    <n v="11"/>
    <n v="19"/>
    <n v="0"/>
    <n v="296"/>
    <n v="19.239999999999998"/>
    <x v="2598"/>
    <x v="466"/>
    <n v="1.7151767151767152"/>
    <n v="1.1434511434511436"/>
    <x v="411"/>
    <x v="2388"/>
    <n v="0"/>
    <n v="15.384615384615385"/>
  </r>
  <r>
    <x v="16"/>
    <x v="211"/>
    <x v="9"/>
    <n v="49"/>
    <n v="17"/>
    <n v="22"/>
    <n v="10"/>
    <n v="0"/>
    <n v="301"/>
    <n v="19.239999999999998"/>
    <x v="2599"/>
    <x v="346"/>
    <n v="2.5467775467775469"/>
    <n v="0.88357588357588368"/>
    <x v="1531"/>
    <x v="2389"/>
    <n v="0"/>
    <n v="15.644490644490645"/>
  </r>
  <r>
    <x v="16"/>
    <x v="211"/>
    <x v="10"/>
    <n v="37"/>
    <n v="26"/>
    <n v="10"/>
    <n v="11"/>
    <n v="0"/>
    <n v="342"/>
    <n v="20.399999999999999"/>
    <x v="2600"/>
    <x v="337"/>
    <n v="1.8137254901960786"/>
    <n v="1.2745098039215688"/>
    <x v="1366"/>
    <x v="2390"/>
    <n v="0"/>
    <n v="16.764705882352942"/>
  </r>
  <r>
    <x v="16"/>
    <x v="211"/>
    <x v="11"/>
    <n v="59"/>
    <n v="26"/>
    <n v="8"/>
    <n v="5"/>
    <n v="0"/>
    <n v="405"/>
    <n v="20.399999999999999"/>
    <x v="2601"/>
    <x v="805"/>
    <n v="2.8921568627450984"/>
    <n v="1.2745098039215688"/>
    <x v="1532"/>
    <x v="2391"/>
    <n v="0"/>
    <n v="19.852941176470591"/>
  </r>
  <r>
    <x v="16"/>
    <x v="211"/>
    <x v="12"/>
    <n v="73"/>
    <n v="54"/>
    <n v="10"/>
    <n v="15"/>
    <n v="0"/>
    <n v="420"/>
    <n v="20.399999999999999"/>
    <x v="2602"/>
    <x v="807"/>
    <n v="3.5784313725490198"/>
    <n v="2.6470588235294121"/>
    <x v="1366"/>
    <x v="1070"/>
    <n v="0"/>
    <n v="20.588235294117649"/>
  </r>
  <r>
    <x v="16"/>
    <x v="212"/>
    <x v="0"/>
    <n v="9"/>
    <n v="26"/>
    <n v="8"/>
    <n v="31"/>
    <n v="0"/>
    <n v="60"/>
    <n v="13.17"/>
    <x v="2603"/>
    <x v="414"/>
    <n v="0.68337129840546695"/>
    <n v="1.9741837509491269"/>
    <x v="1533"/>
    <x v="2392"/>
    <n v="0"/>
    <n v="4.5558086560364464"/>
  </r>
  <r>
    <x v="16"/>
    <x v="212"/>
    <x v="1"/>
    <n v="16"/>
    <n v="27"/>
    <n v="5"/>
    <n v="10"/>
    <n v="0"/>
    <n v="82"/>
    <n v="13.17"/>
    <x v="2604"/>
    <x v="532"/>
    <n v="1.2148823082763858"/>
    <n v="2.0501138952164011"/>
    <x v="1534"/>
    <x v="2393"/>
    <n v="0"/>
    <n v="6.2262718299164765"/>
  </r>
  <r>
    <x v="16"/>
    <x v="212"/>
    <x v="2"/>
    <n v="17"/>
    <n v="21"/>
    <n v="3"/>
    <n v="20"/>
    <n v="0"/>
    <n v="61"/>
    <n v="13.17"/>
    <x v="2605"/>
    <x v="519"/>
    <n v="1.2908124525436599"/>
    <n v="1.5945330296127562"/>
    <x v="493"/>
    <x v="2394"/>
    <n v="0"/>
    <n v="4.6317388003037205"/>
  </r>
  <r>
    <x v="16"/>
    <x v="212"/>
    <x v="3"/>
    <n v="14"/>
    <n v="30"/>
    <n v="14"/>
    <n v="30"/>
    <n v="0"/>
    <n v="89"/>
    <n v="13.17"/>
    <x v="2606"/>
    <x v="454"/>
    <n v="1.0630220197418374"/>
    <n v="2.2779043280182232"/>
    <x v="497"/>
    <x v="2395"/>
    <n v="0"/>
    <n v="6.7577828397873958"/>
  </r>
  <r>
    <x v="16"/>
    <x v="212"/>
    <x v="4"/>
    <n v="12"/>
    <n v="16"/>
    <n v="13"/>
    <n v="12"/>
    <n v="0"/>
    <n v="83"/>
    <n v="13.17"/>
    <x v="2607"/>
    <x v="731"/>
    <n v="0.91116173120728927"/>
    <n v="1.2148823082763858"/>
    <x v="492"/>
    <x v="2396"/>
    <n v="0"/>
    <n v="6.3022019741837507"/>
  </r>
  <r>
    <x v="16"/>
    <x v="212"/>
    <x v="5"/>
    <n v="16"/>
    <n v="19"/>
    <n v="14"/>
    <n v="34"/>
    <n v="0"/>
    <n v="105"/>
    <n v="13.17"/>
    <x v="2608"/>
    <x v="528"/>
    <n v="1.2148823082763858"/>
    <n v="1.4426727410782081"/>
    <x v="497"/>
    <x v="2397"/>
    <n v="0"/>
    <n v="7.9726651480637818"/>
  </r>
  <r>
    <x v="16"/>
    <x v="212"/>
    <x v="6"/>
    <n v="16"/>
    <n v="43"/>
    <n v="12"/>
    <n v="39"/>
    <n v="0"/>
    <n v="112"/>
    <n v="13.17"/>
    <x v="2609"/>
    <x v="598"/>
    <n v="1.2148823082763858"/>
    <n v="3.2649962034927866"/>
    <x v="495"/>
    <x v="2398"/>
    <n v="0"/>
    <n v="8.5041761579346993"/>
  </r>
  <r>
    <x v="16"/>
    <x v="212"/>
    <x v="7"/>
    <n v="21"/>
    <n v="48"/>
    <n v="9"/>
    <n v="34"/>
    <n v="0"/>
    <n v="100"/>
    <n v="13.17"/>
    <x v="2610"/>
    <x v="578"/>
    <n v="1.5945330296127562"/>
    <n v="3.6446469248291571"/>
    <x v="491"/>
    <x v="2397"/>
    <n v="0"/>
    <n v="7.5930144267274109"/>
  </r>
  <r>
    <x v="16"/>
    <x v="212"/>
    <x v="8"/>
    <n v="13"/>
    <n v="62"/>
    <n v="14"/>
    <n v="19"/>
    <n v="0"/>
    <n v="144"/>
    <n v="13.17"/>
    <x v="2611"/>
    <x v="524"/>
    <n v="0.98709187547456345"/>
    <n v="4.7076689445709947"/>
    <x v="497"/>
    <x v="2399"/>
    <n v="0"/>
    <n v="10.933940774487471"/>
  </r>
  <r>
    <x v="16"/>
    <x v="212"/>
    <x v="9"/>
    <n v="24"/>
    <n v="69"/>
    <n v="18"/>
    <n v="18"/>
    <n v="0"/>
    <n v="162"/>
    <n v="13.17"/>
    <x v="2612"/>
    <x v="574"/>
    <n v="1.8223234624145785"/>
    <n v="5.2391799544419131"/>
    <x v="1535"/>
    <x v="2400"/>
    <n v="0"/>
    <n v="12.300683371298405"/>
  </r>
  <r>
    <x v="16"/>
    <x v="212"/>
    <x v="10"/>
    <n v="13"/>
    <n v="72"/>
    <n v="12"/>
    <n v="17"/>
    <n v="0"/>
    <n v="184"/>
    <n v="16.34"/>
    <x v="2613"/>
    <x v="475"/>
    <n v="0.79559363525091797"/>
    <n v="4.406364749082007"/>
    <x v="1536"/>
    <x v="2401"/>
    <n v="0"/>
    <n v="11.260709914320685"/>
  </r>
  <r>
    <x v="16"/>
    <x v="212"/>
    <x v="11"/>
    <n v="14"/>
    <n v="75"/>
    <n v="19"/>
    <n v="9"/>
    <n v="0"/>
    <n v="181"/>
    <n v="16.34"/>
    <x v="2613"/>
    <x v="475"/>
    <n v="0.85679314565483478"/>
    <n v="4.589963280293758"/>
    <x v="1537"/>
    <x v="2402"/>
    <n v="0"/>
    <n v="11.077111383108935"/>
  </r>
  <r>
    <x v="16"/>
    <x v="212"/>
    <x v="12"/>
    <n v="41"/>
    <n v="103"/>
    <n v="11"/>
    <n v="163"/>
    <n v="0"/>
    <n v="221"/>
    <n v="16.34"/>
    <x v="2614"/>
    <x v="815"/>
    <n v="2.5091799265605874"/>
    <n v="6.3035495716034271"/>
    <x v="1538"/>
    <x v="2403"/>
    <n v="0"/>
    <n v="13.525091799265606"/>
  </r>
  <r>
    <x v="16"/>
    <x v="213"/>
    <x v="0"/>
    <n v="24"/>
    <n v="33"/>
    <n v="21"/>
    <n v="34"/>
    <n v="0"/>
    <n v="93"/>
    <n v="9.83"/>
    <x v="2615"/>
    <x v="378"/>
    <n v="2.4415055951169888"/>
    <n v="3.3570701932858595"/>
    <x v="1539"/>
    <x v="2404"/>
    <n v="0"/>
    <n v="9.4608341810783312"/>
  </r>
  <r>
    <x v="16"/>
    <x v="213"/>
    <x v="1"/>
    <n v="26"/>
    <n v="45"/>
    <n v="25"/>
    <n v="43"/>
    <n v="0"/>
    <n v="78"/>
    <n v="9.83"/>
    <x v="2616"/>
    <x v="206"/>
    <n v="2.6449643947100712"/>
    <n v="4.5778229908443544"/>
    <x v="1540"/>
    <x v="2405"/>
    <n v="0"/>
    <n v="7.9348931841302139"/>
  </r>
  <r>
    <x v="16"/>
    <x v="213"/>
    <x v="2"/>
    <n v="20"/>
    <n v="27"/>
    <n v="21"/>
    <n v="36"/>
    <n v="0"/>
    <n v="92"/>
    <n v="9.83"/>
    <x v="2617"/>
    <x v="229"/>
    <n v="2.0345879959308242"/>
    <n v="2.7466937945066126"/>
    <x v="1539"/>
    <x v="2406"/>
    <n v="0"/>
    <n v="9.3591047812817898"/>
  </r>
  <r>
    <x v="16"/>
    <x v="213"/>
    <x v="3"/>
    <n v="31"/>
    <n v="27"/>
    <n v="12"/>
    <n v="50"/>
    <n v="0"/>
    <n v="127"/>
    <n v="9.83"/>
    <x v="2618"/>
    <x v="748"/>
    <n v="3.1536113936927772"/>
    <n v="2.7466937945066126"/>
    <x v="1541"/>
    <x v="2407"/>
    <n v="0"/>
    <n v="12.919633774160733"/>
  </r>
  <r>
    <x v="16"/>
    <x v="213"/>
    <x v="4"/>
    <n v="25"/>
    <n v="35"/>
    <n v="17"/>
    <n v="30"/>
    <n v="0"/>
    <n v="98"/>
    <n v="9.83"/>
    <x v="2615"/>
    <x v="378"/>
    <n v="2.5432349949135298"/>
    <n v="3.5605289928789419"/>
    <x v="1542"/>
    <x v="2408"/>
    <n v="0"/>
    <n v="9.9694811800610381"/>
  </r>
  <r>
    <x v="16"/>
    <x v="213"/>
    <x v="5"/>
    <n v="28"/>
    <n v="33"/>
    <n v="25"/>
    <n v="33"/>
    <n v="0"/>
    <n v="116"/>
    <n v="9.83"/>
    <x v="2619"/>
    <x v="606"/>
    <n v="2.8484231943031535"/>
    <n v="3.3570701932858595"/>
    <x v="1540"/>
    <x v="2409"/>
    <n v="0"/>
    <n v="11.80061037639878"/>
  </r>
  <r>
    <x v="16"/>
    <x v="213"/>
    <x v="6"/>
    <n v="20"/>
    <n v="41"/>
    <n v="13"/>
    <n v="22"/>
    <n v="0"/>
    <n v="164"/>
    <n v="9.83"/>
    <x v="2620"/>
    <x v="311"/>
    <n v="2.0345879959308242"/>
    <n v="4.1709053916581889"/>
    <x v="1543"/>
    <x v="2410"/>
    <n v="0"/>
    <n v="16.683621566632755"/>
  </r>
  <r>
    <x v="16"/>
    <x v="213"/>
    <x v="7"/>
    <n v="21"/>
    <n v="46"/>
    <n v="19"/>
    <n v="9"/>
    <n v="0"/>
    <n v="127"/>
    <n v="9.83"/>
    <x v="2621"/>
    <x v="598"/>
    <n v="2.1363173957273651"/>
    <n v="4.6795523906408949"/>
    <x v="1544"/>
    <x v="2411"/>
    <n v="0"/>
    <n v="12.919633774160733"/>
  </r>
  <r>
    <x v="16"/>
    <x v="213"/>
    <x v="8"/>
    <n v="30"/>
    <n v="52"/>
    <n v="32"/>
    <n v="19"/>
    <n v="0"/>
    <n v="180"/>
    <n v="9.83"/>
    <x v="2622"/>
    <x v="691"/>
    <n v="3.0518819938962358"/>
    <n v="5.2899287894201423"/>
    <x v="1545"/>
    <x v="2412"/>
    <n v="0"/>
    <n v="18.311291963377418"/>
  </r>
  <r>
    <x v="16"/>
    <x v="213"/>
    <x v="9"/>
    <n v="22"/>
    <n v="53"/>
    <n v="28"/>
    <n v="18"/>
    <n v="0"/>
    <n v="186"/>
    <n v="9.83"/>
    <x v="2623"/>
    <x v="790"/>
    <n v="2.2380467955239065"/>
    <n v="5.3916581892166837"/>
    <x v="1546"/>
    <x v="2413"/>
    <n v="0"/>
    <n v="18.921668362156662"/>
  </r>
  <r>
    <x v="16"/>
    <x v="213"/>
    <x v="10"/>
    <n v="32"/>
    <n v="64"/>
    <n v="19"/>
    <n v="12"/>
    <n v="0"/>
    <n v="197"/>
    <n v="12.07"/>
    <x v="2624"/>
    <x v="730"/>
    <n v="2.6512013256006628"/>
    <n v="5.3024026512013256"/>
    <x v="1547"/>
    <x v="2414"/>
    <n v="0"/>
    <n v="16.32145816072908"/>
  </r>
  <r>
    <x v="16"/>
    <x v="213"/>
    <x v="11"/>
    <n v="32"/>
    <n v="60"/>
    <n v="30"/>
    <n v="19"/>
    <n v="0"/>
    <n v="195"/>
    <n v="12.07"/>
    <x v="2625"/>
    <x v="695"/>
    <n v="2.6512013256006628"/>
    <n v="4.9710024855012422"/>
    <x v="1548"/>
    <x v="2415"/>
    <n v="0"/>
    <n v="16.155758077879039"/>
  </r>
  <r>
    <x v="16"/>
    <x v="213"/>
    <x v="12"/>
    <n v="56"/>
    <n v="72"/>
    <n v="40"/>
    <n v="28"/>
    <n v="0"/>
    <n v="196"/>
    <n v="12.07"/>
    <x v="2626"/>
    <x v="647"/>
    <n v="4.6396023198011598"/>
    <n v="5.9652029826014914"/>
    <x v="1549"/>
    <x v="2416"/>
    <n v="0"/>
    <n v="16.238608119304061"/>
  </r>
  <r>
    <x v="16"/>
    <x v="214"/>
    <x v="0"/>
    <n v="17"/>
    <n v="50"/>
    <n v="3"/>
    <n v="56"/>
    <n v="0"/>
    <n v="60"/>
    <n v="11.08"/>
    <x v="2627"/>
    <x v="453"/>
    <n v="1.5342960288808665"/>
    <n v="4.512635379061372"/>
    <x v="1550"/>
    <x v="2417"/>
    <n v="0"/>
    <n v="5.4151624548736459"/>
  </r>
  <r>
    <x v="16"/>
    <x v="214"/>
    <x v="1"/>
    <n v="21"/>
    <n v="40"/>
    <n v="4"/>
    <n v="58"/>
    <n v="1"/>
    <n v="42"/>
    <n v="11.08"/>
    <x v="1101"/>
    <x v="745"/>
    <n v="1.8953068592057762"/>
    <n v="3.6101083032490973"/>
    <x v="1551"/>
    <x v="2418"/>
    <n v="9.0252707581227443E-2"/>
    <n v="3.7906137184115525"/>
  </r>
  <r>
    <x v="16"/>
    <x v="214"/>
    <x v="2"/>
    <n v="15"/>
    <n v="29"/>
    <n v="10"/>
    <n v="50"/>
    <n v="1"/>
    <n v="54"/>
    <n v="11.08"/>
    <x v="2628"/>
    <x v="527"/>
    <n v="1.3537906137184115"/>
    <n v="2.6173285198555956"/>
    <x v="1552"/>
    <x v="2419"/>
    <n v="9.0252707581227443E-2"/>
    <n v="4.8736462093862816"/>
  </r>
  <r>
    <x v="16"/>
    <x v="214"/>
    <x v="3"/>
    <n v="17"/>
    <n v="37"/>
    <n v="5"/>
    <n v="44"/>
    <n v="0"/>
    <n v="72"/>
    <n v="11.08"/>
    <x v="2629"/>
    <x v="542"/>
    <n v="1.5342960288808665"/>
    <n v="3.3393501805054151"/>
    <x v="1553"/>
    <x v="2420"/>
    <n v="0"/>
    <n v="6.4981949458483754"/>
  </r>
  <r>
    <x v="16"/>
    <x v="214"/>
    <x v="4"/>
    <n v="9"/>
    <n v="30"/>
    <n v="3"/>
    <n v="39"/>
    <n v="0"/>
    <n v="50"/>
    <n v="11.08"/>
    <x v="2630"/>
    <x v="411"/>
    <n v="0.81227436823104693"/>
    <n v="2.7075812274368229"/>
    <x v="1550"/>
    <x v="2421"/>
    <n v="0"/>
    <n v="4.512635379061372"/>
  </r>
  <r>
    <x v="16"/>
    <x v="214"/>
    <x v="5"/>
    <n v="18"/>
    <n v="20"/>
    <n v="2"/>
    <n v="64"/>
    <n v="0"/>
    <n v="47"/>
    <n v="11.08"/>
    <x v="2631"/>
    <x v="423"/>
    <n v="1.6245487364620939"/>
    <n v="1.8050541516245486"/>
    <x v="1554"/>
    <x v="2422"/>
    <n v="0"/>
    <n v="4.2418772563176894"/>
  </r>
  <r>
    <x v="16"/>
    <x v="214"/>
    <x v="6"/>
    <n v="10"/>
    <n v="40"/>
    <n v="2"/>
    <n v="58"/>
    <n v="0"/>
    <n v="66"/>
    <n v="11.08"/>
    <x v="2632"/>
    <x v="463"/>
    <n v="0.90252707581227432"/>
    <n v="3.6101083032490973"/>
    <x v="1554"/>
    <x v="2418"/>
    <n v="0"/>
    <n v="5.9566787003610111"/>
  </r>
  <r>
    <x v="16"/>
    <x v="214"/>
    <x v="7"/>
    <n v="26"/>
    <n v="48"/>
    <n v="11"/>
    <n v="66"/>
    <n v="0"/>
    <n v="94"/>
    <n v="11.08"/>
    <x v="2633"/>
    <x v="728"/>
    <n v="2.3465703971119134"/>
    <n v="4.3321299638989172"/>
    <x v="1555"/>
    <x v="2423"/>
    <n v="0"/>
    <n v="8.4837545126353788"/>
  </r>
  <r>
    <x v="16"/>
    <x v="214"/>
    <x v="8"/>
    <n v="29"/>
    <n v="36"/>
    <n v="11"/>
    <n v="47"/>
    <n v="0"/>
    <n v="97"/>
    <n v="11.08"/>
    <x v="2634"/>
    <x v="425"/>
    <n v="2.6173285198555956"/>
    <n v="3.2490974729241877"/>
    <x v="1555"/>
    <x v="2424"/>
    <n v="0"/>
    <n v="8.7545126353790614"/>
  </r>
  <r>
    <x v="16"/>
    <x v="214"/>
    <x v="9"/>
    <n v="26"/>
    <n v="50"/>
    <n v="5"/>
    <n v="56"/>
    <n v="0"/>
    <n v="100"/>
    <n v="11.08"/>
    <x v="2635"/>
    <x v="594"/>
    <n v="2.3465703971119134"/>
    <n v="4.512635379061372"/>
    <x v="1553"/>
    <x v="2417"/>
    <n v="0"/>
    <n v="9.025270758122744"/>
  </r>
  <r>
    <x v="16"/>
    <x v="214"/>
    <x v="10"/>
    <n v="39"/>
    <n v="87"/>
    <n v="5"/>
    <n v="57"/>
    <n v="0"/>
    <n v="134"/>
    <n v="13.89"/>
    <x v="2636"/>
    <x v="596"/>
    <n v="2.8077753779697625"/>
    <n v="6.2634989200863931"/>
    <x v="1556"/>
    <x v="2425"/>
    <n v="0"/>
    <n v="9.6472282217422602"/>
  </r>
  <r>
    <x v="16"/>
    <x v="214"/>
    <x v="11"/>
    <n v="32"/>
    <n v="65"/>
    <n v="5"/>
    <n v="48"/>
    <n v="0"/>
    <n v="119"/>
    <n v="13.89"/>
    <x v="2637"/>
    <x v="207"/>
    <n v="2.3038156947444204"/>
    <n v="4.6796256299496042"/>
    <x v="1556"/>
    <x v="2426"/>
    <n v="0"/>
    <n v="8.5673146148308135"/>
  </r>
  <r>
    <x v="16"/>
    <x v="214"/>
    <x v="12"/>
    <n v="86"/>
    <n v="104"/>
    <n v="6"/>
    <n v="99"/>
    <n v="0"/>
    <n v="175"/>
    <n v="13.89"/>
    <x v="2638"/>
    <x v="478"/>
    <n v="6.1915046796256297"/>
    <n v="7.4874010079193658"/>
    <x v="1557"/>
    <x v="2427"/>
    <n v="0"/>
    <n v="12.598992080633549"/>
  </r>
  <r>
    <x v="16"/>
    <x v="215"/>
    <x v="0"/>
    <n v="55"/>
    <n v="65"/>
    <n v="13"/>
    <n v="118"/>
    <n v="2"/>
    <n v="375"/>
    <n v="17.89"/>
    <x v="2639"/>
    <x v="899"/>
    <n v="3.0743432084963667"/>
    <n v="3.6333147009502516"/>
    <x v="1558"/>
    <x v="2428"/>
    <n v="0.11179429849077696"/>
    <n v="20.961430967020682"/>
  </r>
  <r>
    <x v="16"/>
    <x v="215"/>
    <x v="1"/>
    <n v="54"/>
    <n v="52"/>
    <n v="19"/>
    <n v="100"/>
    <n v="1"/>
    <n v="391"/>
    <n v="17.89"/>
    <x v="2640"/>
    <x v="900"/>
    <n v="3.0184460592509783"/>
    <n v="2.9066517607602012"/>
    <x v="1559"/>
    <x v="2429"/>
    <n v="5.5897149245388481E-2"/>
    <n v="21.855785354946896"/>
  </r>
  <r>
    <x v="16"/>
    <x v="215"/>
    <x v="2"/>
    <n v="75"/>
    <n v="47"/>
    <n v="16"/>
    <n v="69"/>
    <n v="0"/>
    <n v="352"/>
    <n v="17.89"/>
    <x v="2641"/>
    <x v="236"/>
    <n v="4.1922861934041364"/>
    <n v="2.6271660145332589"/>
    <x v="1560"/>
    <x v="2430"/>
    <n v="0"/>
    <n v="19.675796534376747"/>
  </r>
  <r>
    <x v="16"/>
    <x v="215"/>
    <x v="3"/>
    <n v="50"/>
    <n v="61"/>
    <n v="20"/>
    <n v="46"/>
    <n v="2"/>
    <n v="450"/>
    <n v="17.89"/>
    <x v="2642"/>
    <x v="238"/>
    <n v="2.794857462269424"/>
    <n v="3.4097261039686977"/>
    <x v="1561"/>
    <x v="2431"/>
    <n v="0.11179429849077696"/>
    <n v="25.153717160424819"/>
  </r>
  <r>
    <x v="16"/>
    <x v="215"/>
    <x v="4"/>
    <n v="45"/>
    <n v="47"/>
    <n v="10"/>
    <n v="58"/>
    <n v="0"/>
    <n v="373"/>
    <n v="17.89"/>
    <x v="2643"/>
    <x v="331"/>
    <n v="2.5153717160424818"/>
    <n v="2.6271660145332589"/>
    <x v="1562"/>
    <x v="2432"/>
    <n v="0"/>
    <n v="20.849636668529904"/>
  </r>
  <r>
    <x v="16"/>
    <x v="215"/>
    <x v="5"/>
    <n v="39"/>
    <n v="35"/>
    <n v="16"/>
    <n v="64"/>
    <n v="1"/>
    <n v="457"/>
    <n v="17.89"/>
    <x v="2644"/>
    <x v="901"/>
    <n v="2.1799888205701508"/>
    <n v="1.9564002235885969"/>
    <x v="1560"/>
    <x v="2433"/>
    <n v="5.5897149245388481E-2"/>
    <n v="25.544997205142536"/>
  </r>
  <r>
    <x v="16"/>
    <x v="215"/>
    <x v="6"/>
    <n v="66"/>
    <n v="44"/>
    <n v="11"/>
    <n v="64"/>
    <n v="2"/>
    <n v="625"/>
    <n v="17.89"/>
    <x v="2645"/>
    <x v="902"/>
    <n v="3.6892118501956399"/>
    <n v="2.4594745667970934"/>
    <x v="1563"/>
    <x v="2433"/>
    <n v="0.11179429849077696"/>
    <n v="34.935718278367801"/>
  </r>
  <r>
    <x v="16"/>
    <x v="215"/>
    <x v="7"/>
    <n v="70"/>
    <n v="43"/>
    <n v="16"/>
    <n v="59"/>
    <n v="2"/>
    <n v="276"/>
    <n v="17.89"/>
    <x v="2646"/>
    <x v="888"/>
    <n v="3.9128004471771938"/>
    <n v="2.4035774175517046"/>
    <x v="1560"/>
    <x v="2434"/>
    <n v="0.11179429849077696"/>
    <n v="15.427613191727222"/>
  </r>
  <r>
    <x v="16"/>
    <x v="215"/>
    <x v="8"/>
    <n v="89"/>
    <n v="56"/>
    <n v="13"/>
    <n v="61"/>
    <n v="1"/>
    <n v="646"/>
    <n v="17.89"/>
    <x v="2647"/>
    <x v="903"/>
    <n v="4.9748462828395752"/>
    <n v="3.130240357741755"/>
    <x v="1558"/>
    <x v="2435"/>
    <n v="5.5897149245388481E-2"/>
    <n v="36.109558412520961"/>
  </r>
  <r>
    <x v="16"/>
    <x v="215"/>
    <x v="9"/>
    <n v="72"/>
    <n v="94"/>
    <n v="18"/>
    <n v="74"/>
    <n v="2"/>
    <n v="659"/>
    <n v="17.89"/>
    <x v="2648"/>
    <x v="8"/>
    <n v="4.0245947456679705"/>
    <n v="5.2543320290665179"/>
    <x v="1564"/>
    <x v="2436"/>
    <n v="0.11179429849077696"/>
    <n v="36.836221352711007"/>
  </r>
  <r>
    <x v="16"/>
    <x v="215"/>
    <x v="10"/>
    <n v="99"/>
    <n v="68"/>
    <n v="19"/>
    <n v="73"/>
    <n v="1"/>
    <n v="653"/>
    <n v="19.690000000000001"/>
    <x v="962"/>
    <x v="904"/>
    <n v="5.0279329608938541"/>
    <n v="3.4535297105129503"/>
    <x v="1565"/>
    <x v="2437"/>
    <n v="5.0787201625190452E-2"/>
    <n v="33.164042661249361"/>
  </r>
  <r>
    <x v="16"/>
    <x v="215"/>
    <x v="11"/>
    <n v="77"/>
    <n v="73"/>
    <n v="21"/>
    <n v="58"/>
    <n v="2"/>
    <n v="803"/>
    <n v="19.690000000000001"/>
    <x v="2649"/>
    <x v="905"/>
    <n v="3.9106145251396645"/>
    <n v="3.7074657186389026"/>
    <x v="1566"/>
    <x v="2438"/>
    <n v="0.1015744032503809"/>
    <n v="40.782122905027933"/>
  </r>
  <r>
    <x v="16"/>
    <x v="215"/>
    <x v="12"/>
    <n v="151"/>
    <n v="139"/>
    <n v="20"/>
    <n v="127"/>
    <n v="3"/>
    <n v="957"/>
    <n v="19.690000000000001"/>
    <x v="2650"/>
    <x v="370"/>
    <n v="7.668867445403758"/>
    <n v="7.0594210259014725"/>
    <x v="1567"/>
    <x v="2439"/>
    <n v="0.15236160487557135"/>
    <n v="48.603351955307261"/>
  </r>
  <r>
    <x v="16"/>
    <x v="216"/>
    <x v="0"/>
    <n v="35"/>
    <n v="22"/>
    <n v="20"/>
    <n v="98"/>
    <n v="0"/>
    <n v="241"/>
    <n v="15.18"/>
    <x v="548"/>
    <x v="437"/>
    <n v="2.3056653491436099"/>
    <n v="1.4492753623188406"/>
    <x v="1568"/>
    <x v="2440"/>
    <n v="0"/>
    <n v="15.876152832674572"/>
  </r>
  <r>
    <x v="16"/>
    <x v="216"/>
    <x v="1"/>
    <n v="40"/>
    <n v="27"/>
    <n v="19"/>
    <n v="95"/>
    <n v="1"/>
    <n v="227"/>
    <n v="15.18"/>
    <x v="2651"/>
    <x v="20"/>
    <n v="2.6350461133069829"/>
    <n v="1.7786561264822134"/>
    <x v="1569"/>
    <x v="2441"/>
    <n v="6.5876152832674575E-2"/>
    <n v="14.953886693017129"/>
  </r>
  <r>
    <x v="16"/>
    <x v="216"/>
    <x v="2"/>
    <n v="56"/>
    <n v="24"/>
    <n v="18"/>
    <n v="93"/>
    <n v="1"/>
    <n v="254"/>
    <n v="15.18"/>
    <x v="2652"/>
    <x v="171"/>
    <n v="3.6890645586297759"/>
    <n v="1.5810276679841897"/>
    <x v="1570"/>
    <x v="2442"/>
    <n v="6.5876152832674575E-2"/>
    <n v="16.73254281949934"/>
  </r>
  <r>
    <x v="16"/>
    <x v="216"/>
    <x v="3"/>
    <n v="38"/>
    <n v="28"/>
    <n v="12"/>
    <n v="91"/>
    <n v="0"/>
    <n v="291"/>
    <n v="15.18"/>
    <x v="2653"/>
    <x v="762"/>
    <n v="2.5032938076416338"/>
    <n v="1.8445322793148879"/>
    <x v="1571"/>
    <x v="2443"/>
    <n v="0"/>
    <n v="19.169960474308301"/>
  </r>
  <r>
    <x v="16"/>
    <x v="216"/>
    <x v="4"/>
    <n v="36"/>
    <n v="18"/>
    <n v="12"/>
    <n v="58"/>
    <n v="0"/>
    <n v="235"/>
    <n v="15.18"/>
    <x v="2654"/>
    <x v="170"/>
    <n v="2.3715415019762847"/>
    <n v="1.1857707509881423"/>
    <x v="1571"/>
    <x v="2444"/>
    <n v="0"/>
    <n v="15.480895915678525"/>
  </r>
  <r>
    <x v="16"/>
    <x v="216"/>
    <x v="5"/>
    <n v="31"/>
    <n v="14"/>
    <n v="10"/>
    <n v="65"/>
    <n v="0"/>
    <n v="257"/>
    <n v="15.18"/>
    <x v="2655"/>
    <x v="723"/>
    <n v="2.0421607378129116"/>
    <n v="0.92226613965744397"/>
    <x v="1572"/>
    <x v="2445"/>
    <n v="0"/>
    <n v="16.930171277997367"/>
  </r>
  <r>
    <x v="16"/>
    <x v="216"/>
    <x v="6"/>
    <n v="39"/>
    <n v="19"/>
    <n v="14"/>
    <n v="53"/>
    <n v="1"/>
    <n v="179"/>
    <n v="15.18"/>
    <x v="2656"/>
    <x v="467"/>
    <n v="2.5691699604743086"/>
    <n v="1.2516469038208169"/>
    <x v="1573"/>
    <x v="2446"/>
    <n v="6.5876152832674575E-2"/>
    <n v="11.791831357048748"/>
  </r>
  <r>
    <x v="16"/>
    <x v="216"/>
    <x v="7"/>
    <n v="33"/>
    <n v="29"/>
    <n v="17"/>
    <n v="68"/>
    <n v="0"/>
    <n v="232"/>
    <n v="15.18"/>
    <x v="2657"/>
    <x v="819"/>
    <n v="2.1739130434782608"/>
    <n v="1.9104084321475625"/>
    <x v="1574"/>
    <x v="2447"/>
    <n v="0"/>
    <n v="15.2832674571805"/>
  </r>
  <r>
    <x v="16"/>
    <x v="216"/>
    <x v="8"/>
    <n v="54"/>
    <n v="43"/>
    <n v="16"/>
    <n v="60"/>
    <n v="0"/>
    <n v="266"/>
    <n v="15.18"/>
    <x v="2658"/>
    <x v="233"/>
    <n v="3.5573122529644268"/>
    <n v="2.8326745718050068"/>
    <x v="1575"/>
    <x v="2448"/>
    <n v="0"/>
    <n v="17.523056653491437"/>
  </r>
  <r>
    <x v="16"/>
    <x v="216"/>
    <x v="9"/>
    <n v="56"/>
    <n v="44"/>
    <n v="15"/>
    <n v="98"/>
    <n v="0"/>
    <n v="427"/>
    <n v="15.18"/>
    <x v="2659"/>
    <x v="906"/>
    <n v="3.6890645586297759"/>
    <n v="2.8985507246376812"/>
    <x v="523"/>
    <x v="2440"/>
    <n v="0"/>
    <n v="28.129117259552043"/>
  </r>
  <r>
    <x v="16"/>
    <x v="216"/>
    <x v="10"/>
    <n v="82"/>
    <n v="38"/>
    <n v="12"/>
    <n v="66"/>
    <n v="0"/>
    <n v="405"/>
    <n v="17.739999999999998"/>
    <x v="2660"/>
    <x v="739"/>
    <n v="4.6223224351747465"/>
    <n v="2.1420518602029315"/>
    <x v="1576"/>
    <x v="2449"/>
    <n v="0"/>
    <n v="22.829763246899663"/>
  </r>
  <r>
    <x v="16"/>
    <x v="216"/>
    <x v="11"/>
    <n v="92"/>
    <n v="57"/>
    <n v="19"/>
    <n v="43"/>
    <n v="0"/>
    <n v="515"/>
    <n v="17.739999999999998"/>
    <x v="2661"/>
    <x v="828"/>
    <n v="5.1860202931228869"/>
    <n v="3.2130777903043972"/>
    <x v="1577"/>
    <x v="2450"/>
    <n v="0"/>
    <n v="29.030439684329203"/>
  </r>
  <r>
    <x v="16"/>
    <x v="216"/>
    <x v="12"/>
    <n v="105"/>
    <n v="92"/>
    <n v="15"/>
    <n v="121"/>
    <n v="1"/>
    <n v="599"/>
    <n v="17.739999999999998"/>
    <x v="2662"/>
    <x v="907"/>
    <n v="5.9188275084554682"/>
    <n v="5.1860202931228869"/>
    <x v="1578"/>
    <x v="2451"/>
    <n v="5.6369785794813984E-2"/>
    <n v="33.765501691093576"/>
  </r>
  <r>
    <x v="16"/>
    <x v="217"/>
    <x v="0"/>
    <n v="61"/>
    <n v="203"/>
    <n v="29"/>
    <n v="179"/>
    <n v="1"/>
    <n v="453"/>
    <n v="52.51"/>
    <x v="2663"/>
    <x v="326"/>
    <n v="1.1616834888592649"/>
    <n v="3.8659302989906688"/>
    <x v="1579"/>
    <x v="2452"/>
    <n v="1.9043991620643689E-2"/>
    <n v="8.6269282041515911"/>
  </r>
  <r>
    <x v="16"/>
    <x v="217"/>
    <x v="1"/>
    <n v="57"/>
    <n v="221"/>
    <n v="32"/>
    <n v="187"/>
    <n v="0"/>
    <n v="517"/>
    <n v="52.51"/>
    <x v="2664"/>
    <x v="118"/>
    <n v="1.0855075223766901"/>
    <n v="4.2087221481622548"/>
    <x v="1580"/>
    <x v="2453"/>
    <n v="0"/>
    <n v="9.845743667872787"/>
  </r>
  <r>
    <x v="16"/>
    <x v="217"/>
    <x v="2"/>
    <n v="57"/>
    <n v="187"/>
    <n v="32"/>
    <n v="188"/>
    <n v="0"/>
    <n v="482"/>
    <n v="52.51"/>
    <x v="2665"/>
    <x v="908"/>
    <n v="1.0855075223766901"/>
    <n v="3.5612264330603698"/>
    <x v="1580"/>
    <x v="2454"/>
    <n v="0"/>
    <n v="9.1792039611502574"/>
  </r>
  <r>
    <x v="16"/>
    <x v="217"/>
    <x v="3"/>
    <n v="81"/>
    <n v="182"/>
    <n v="39"/>
    <n v="240"/>
    <n v="3"/>
    <n v="536"/>
    <n v="52.51"/>
    <x v="2666"/>
    <x v="909"/>
    <n v="1.5425633212721388"/>
    <n v="3.4660064749571511"/>
    <x v="1581"/>
    <x v="2455"/>
    <n v="5.7131974861931063E-2"/>
    <n v="10.207579508665017"/>
  </r>
  <r>
    <x v="16"/>
    <x v="217"/>
    <x v="4"/>
    <n v="82"/>
    <n v="163"/>
    <n v="40"/>
    <n v="212"/>
    <n v="5"/>
    <n v="538"/>
    <n v="52.51"/>
    <x v="2667"/>
    <x v="58"/>
    <n v="1.5616073128927823"/>
    <n v="3.1041706341649209"/>
    <x v="1582"/>
    <x v="2456"/>
    <n v="9.5219958103218441E-2"/>
    <n v="10.245667491906303"/>
  </r>
  <r>
    <x v="16"/>
    <x v="217"/>
    <x v="5"/>
    <n v="92"/>
    <n v="194"/>
    <n v="37"/>
    <n v="208"/>
    <n v="3"/>
    <n v="620"/>
    <n v="52.51"/>
    <x v="2668"/>
    <x v="910"/>
    <n v="1.7520472290992193"/>
    <n v="3.6945343744048755"/>
    <x v="1583"/>
    <x v="2457"/>
    <n v="5.7131974861931063E-2"/>
    <n v="11.807274804799086"/>
  </r>
  <r>
    <x v="16"/>
    <x v="217"/>
    <x v="6"/>
    <n v="101"/>
    <n v="245"/>
    <n v="50"/>
    <n v="228"/>
    <n v="5"/>
    <n v="688"/>
    <n v="52.51"/>
    <x v="2669"/>
    <x v="911"/>
    <n v="1.9234431536850125"/>
    <n v="4.6657779470577037"/>
    <x v="1584"/>
    <x v="2458"/>
    <n v="9.5219958103218441E-2"/>
    <n v="13.102266235002856"/>
  </r>
  <r>
    <x v="16"/>
    <x v="217"/>
    <x v="7"/>
    <n v="95"/>
    <n v="256"/>
    <n v="31"/>
    <n v="214"/>
    <n v="7"/>
    <n v="656"/>
    <n v="52.51"/>
    <x v="2670"/>
    <x v="912"/>
    <n v="1.8091792039611503"/>
    <n v="4.8752618548847844"/>
    <x v="1585"/>
    <x v="2459"/>
    <n v="0.13330794134450583"/>
    <n v="12.492858503142259"/>
  </r>
  <r>
    <x v="16"/>
    <x v="217"/>
    <x v="8"/>
    <n v="118"/>
    <n v="274"/>
    <n v="34"/>
    <n v="196"/>
    <n v="3"/>
    <n v="829"/>
    <n v="52.51"/>
    <x v="2671"/>
    <x v="913"/>
    <n v="2.2471910112359552"/>
    <n v="5.2180537040563708"/>
    <x v="1586"/>
    <x v="2460"/>
    <n v="5.7131974861931063E-2"/>
    <n v="15.787469053513616"/>
  </r>
  <r>
    <x v="16"/>
    <x v="217"/>
    <x v="9"/>
    <n v="98"/>
    <n v="270"/>
    <n v="43"/>
    <n v="178"/>
    <n v="1"/>
    <n v="973"/>
    <n v="52.51"/>
    <x v="2672"/>
    <x v="914"/>
    <n v="1.8663111788230813"/>
    <n v="5.1418777375737958"/>
    <x v="1587"/>
    <x v="2461"/>
    <n v="1.9043991620643689E-2"/>
    <n v="18.52980384688631"/>
  </r>
  <r>
    <x v="16"/>
    <x v="217"/>
    <x v="10"/>
    <n v="129"/>
    <n v="301"/>
    <n v="54"/>
    <n v="162"/>
    <n v="0"/>
    <n v="1149"/>
    <n v="62.26"/>
    <x v="2673"/>
    <x v="915"/>
    <n v="2.0719563122389979"/>
    <n v="4.8345647285576616"/>
    <x v="1588"/>
    <x v="2462"/>
    <n v="0"/>
    <n v="18.454866688082237"/>
  </r>
  <r>
    <x v="16"/>
    <x v="217"/>
    <x v="11"/>
    <n v="172"/>
    <n v="276"/>
    <n v="41"/>
    <n v="137"/>
    <n v="0"/>
    <n v="1221"/>
    <n v="62.26"/>
    <x v="2674"/>
    <x v="916"/>
    <n v="2.7626084163186637"/>
    <n v="4.4330228075811116"/>
    <x v="1589"/>
    <x v="2463"/>
    <n v="0"/>
    <n v="19.6113074204947"/>
  </r>
  <r>
    <x v="16"/>
    <x v="217"/>
    <x v="12"/>
    <n v="260"/>
    <n v="478"/>
    <n v="29"/>
    <n v="403"/>
    <n v="0"/>
    <n v="1379"/>
    <n v="62.26"/>
    <x v="2675"/>
    <x v="917"/>
    <n v="4.1760359781561194"/>
    <n v="7.6774815290716356"/>
    <x v="1590"/>
    <x v="2464"/>
    <n v="0"/>
    <n v="22.149052361066495"/>
  </r>
  <r>
    <x v="16"/>
    <x v="218"/>
    <x v="0"/>
    <n v="10"/>
    <n v="20"/>
    <n v="12"/>
    <n v="61"/>
    <n v="0"/>
    <n v="96"/>
    <n v="14.49"/>
    <x v="2676"/>
    <x v="747"/>
    <n v="0.69013112491373363"/>
    <n v="1.3802622498274673"/>
    <x v="1591"/>
    <x v="2465"/>
    <n v="0"/>
    <n v="6.6252587991718421"/>
  </r>
  <r>
    <x v="16"/>
    <x v="218"/>
    <x v="1"/>
    <n v="11"/>
    <n v="25"/>
    <n v="10"/>
    <n v="77"/>
    <n v="0"/>
    <n v="84"/>
    <n v="14.49"/>
    <x v="2677"/>
    <x v="493"/>
    <n v="0.75914423740510695"/>
    <n v="1.7253278122843341"/>
    <x v="1592"/>
    <x v="2466"/>
    <n v="0"/>
    <n v="5.7971014492753623"/>
  </r>
  <r>
    <x v="16"/>
    <x v="218"/>
    <x v="2"/>
    <n v="6"/>
    <n v="30"/>
    <n v="7"/>
    <n v="72"/>
    <n v="0"/>
    <n v="75"/>
    <n v="14.49"/>
    <x v="2678"/>
    <x v="416"/>
    <n v="0.41407867494824013"/>
    <n v="2.0703933747412009"/>
    <x v="1593"/>
    <x v="2467"/>
    <n v="0"/>
    <n v="5.1759834368530022"/>
  </r>
  <r>
    <x v="16"/>
    <x v="218"/>
    <x v="3"/>
    <n v="5"/>
    <n v="20"/>
    <n v="8"/>
    <n v="45"/>
    <n v="0"/>
    <n v="75"/>
    <n v="14.49"/>
    <x v="2679"/>
    <x v="568"/>
    <n v="0.34506556245686681"/>
    <n v="1.3802622498274673"/>
    <x v="1594"/>
    <x v="1627"/>
    <n v="0"/>
    <n v="5.1759834368530022"/>
  </r>
  <r>
    <x v="16"/>
    <x v="218"/>
    <x v="4"/>
    <n v="5"/>
    <n v="14"/>
    <n v="5"/>
    <n v="42"/>
    <n v="0"/>
    <n v="59"/>
    <n v="14.49"/>
    <x v="2680"/>
    <x v="321"/>
    <n v="0.34506556245686681"/>
    <n v="0.96618357487922701"/>
    <x v="1595"/>
    <x v="2468"/>
    <n v="0"/>
    <n v="4.0717736369910282"/>
  </r>
  <r>
    <x v="16"/>
    <x v="218"/>
    <x v="5"/>
    <n v="10"/>
    <n v="17"/>
    <n v="10"/>
    <n v="41"/>
    <n v="0"/>
    <n v="81"/>
    <n v="14.49"/>
    <x v="2681"/>
    <x v="527"/>
    <n v="0.69013112491373363"/>
    <n v="1.1732229123533471"/>
    <x v="1592"/>
    <x v="2469"/>
    <n v="0"/>
    <n v="5.5900621118012426"/>
  </r>
  <r>
    <x v="16"/>
    <x v="218"/>
    <x v="6"/>
    <n v="7"/>
    <n v="24"/>
    <n v="9"/>
    <n v="62"/>
    <n v="0"/>
    <n v="107"/>
    <n v="14.49"/>
    <x v="2682"/>
    <x v="603"/>
    <n v="0.48309178743961351"/>
    <n v="1.6563146997929605"/>
    <x v="969"/>
    <x v="2470"/>
    <n v="0"/>
    <n v="7.3844030365769493"/>
  </r>
  <r>
    <x v="16"/>
    <x v="218"/>
    <x v="7"/>
    <n v="13"/>
    <n v="17"/>
    <n v="8"/>
    <n v="50"/>
    <n v="0"/>
    <n v="106"/>
    <n v="14.49"/>
    <x v="2683"/>
    <x v="593"/>
    <n v="0.8971704623878537"/>
    <n v="1.1732229123533471"/>
    <x v="1594"/>
    <x v="2471"/>
    <n v="0"/>
    <n v="7.3153899240855758"/>
  </r>
  <r>
    <x v="16"/>
    <x v="218"/>
    <x v="8"/>
    <n v="19"/>
    <n v="26"/>
    <n v="9"/>
    <n v="39"/>
    <n v="0"/>
    <n v="142"/>
    <n v="14.49"/>
    <x v="2684"/>
    <x v="606"/>
    <n v="1.3112491373360939"/>
    <n v="1.7943409247757074"/>
    <x v="969"/>
    <x v="2472"/>
    <n v="0"/>
    <n v="9.7998619737750179"/>
  </r>
  <r>
    <x v="16"/>
    <x v="218"/>
    <x v="9"/>
    <n v="13"/>
    <n v="29"/>
    <n v="14"/>
    <n v="36"/>
    <n v="0"/>
    <n v="122"/>
    <n v="14.49"/>
    <x v="2685"/>
    <x v="511"/>
    <n v="0.8971704623878537"/>
    <n v="2.0013802622498273"/>
    <x v="1596"/>
    <x v="2473"/>
    <n v="0"/>
    <n v="8.4195997239475506"/>
  </r>
  <r>
    <x v="16"/>
    <x v="218"/>
    <x v="10"/>
    <n v="22"/>
    <n v="47"/>
    <n v="14"/>
    <n v="24"/>
    <n v="0"/>
    <n v="154"/>
    <n v="18.29"/>
    <x v="2686"/>
    <x v="230"/>
    <n v="1.202843083652269"/>
    <n v="2.5697102241662111"/>
    <x v="1597"/>
    <x v="2474"/>
    <n v="0"/>
    <n v="8.4199015855658832"/>
  </r>
  <r>
    <x v="16"/>
    <x v="218"/>
    <x v="11"/>
    <n v="13"/>
    <n v="39"/>
    <n v="15"/>
    <n v="40"/>
    <n v="0"/>
    <n v="138"/>
    <n v="18.29"/>
    <x v="2687"/>
    <x v="728"/>
    <n v="0.71077091306724993"/>
    <n v="2.1323127392017498"/>
    <x v="1598"/>
    <x v="2475"/>
    <n v="0"/>
    <n v="7.5451066156369606"/>
  </r>
  <r>
    <x v="16"/>
    <x v="218"/>
    <x v="12"/>
    <n v="44"/>
    <n v="38"/>
    <n v="12"/>
    <n v="72"/>
    <n v="0"/>
    <n v="180"/>
    <n v="18.29"/>
    <x v="2688"/>
    <x v="757"/>
    <n v="2.405686167304538"/>
    <n v="2.0776380535811918"/>
    <x v="1599"/>
    <x v="2476"/>
    <n v="0"/>
    <n v="9.8414434117003839"/>
  </r>
  <r>
    <x v="16"/>
    <x v="219"/>
    <x v="0"/>
    <n v="65"/>
    <n v="57"/>
    <n v="8"/>
    <n v="144"/>
    <n v="10"/>
    <n v="224"/>
    <n v="11.8"/>
    <x v="2689"/>
    <x v="479"/>
    <n v="5.508474576271186"/>
    <n v="4.8305084745762707"/>
    <x v="1600"/>
    <x v="2477"/>
    <n v="0.84745762711864403"/>
    <n v="18.983050847457626"/>
  </r>
  <r>
    <x v="16"/>
    <x v="219"/>
    <x v="1"/>
    <n v="61"/>
    <n v="60"/>
    <n v="7"/>
    <n v="150"/>
    <n v="11"/>
    <n v="210"/>
    <n v="11.8"/>
    <x v="2690"/>
    <x v="624"/>
    <n v="5.1694915254237284"/>
    <n v="5.0847457627118642"/>
    <x v="1601"/>
    <x v="2478"/>
    <n v="0.93220338983050843"/>
    <n v="17.796610169491526"/>
  </r>
  <r>
    <x v="16"/>
    <x v="219"/>
    <x v="2"/>
    <n v="50"/>
    <n v="51"/>
    <n v="11"/>
    <n v="141"/>
    <n v="1"/>
    <n v="191"/>
    <n v="11.8"/>
    <x v="2691"/>
    <x v="428"/>
    <n v="4.2372881355932197"/>
    <n v="4.3220338983050848"/>
    <x v="1602"/>
    <x v="2479"/>
    <n v="8.4745762711864403E-2"/>
    <n v="16.1864406779661"/>
  </r>
  <r>
    <x v="16"/>
    <x v="219"/>
    <x v="3"/>
    <n v="40"/>
    <n v="61"/>
    <n v="4"/>
    <n v="167"/>
    <n v="5"/>
    <n v="258"/>
    <n v="11.8"/>
    <x v="2692"/>
    <x v="323"/>
    <n v="3.3898305084745761"/>
    <n v="5.1694915254237284"/>
    <x v="1603"/>
    <x v="2480"/>
    <n v="0.42372881355932202"/>
    <n v="21.864406779661017"/>
  </r>
  <r>
    <x v="16"/>
    <x v="219"/>
    <x v="4"/>
    <n v="40"/>
    <n v="46"/>
    <n v="6"/>
    <n v="160"/>
    <n v="6"/>
    <n v="199"/>
    <n v="11.8"/>
    <x v="2693"/>
    <x v="607"/>
    <n v="3.3898305084745761"/>
    <n v="3.8983050847457625"/>
    <x v="1604"/>
    <x v="327"/>
    <n v="0.50847457627118642"/>
    <n v="16.864406779661017"/>
  </r>
  <r>
    <x v="16"/>
    <x v="219"/>
    <x v="5"/>
    <n v="42"/>
    <n v="51"/>
    <n v="10"/>
    <n v="151"/>
    <n v="3"/>
    <n v="189"/>
    <n v="11.8"/>
    <x v="2694"/>
    <x v="171"/>
    <n v="3.5593220338983049"/>
    <n v="4.3220338983050848"/>
    <x v="1605"/>
    <x v="2481"/>
    <n v="0.25423728813559321"/>
    <n v="16.01694915254237"/>
  </r>
  <r>
    <x v="16"/>
    <x v="219"/>
    <x v="6"/>
    <n v="54"/>
    <n v="35"/>
    <n v="10"/>
    <n v="113"/>
    <n v="0"/>
    <n v="222"/>
    <n v="11.8"/>
    <x v="2695"/>
    <x v="548"/>
    <n v="4.5762711864406773"/>
    <n v="2.9661016949152539"/>
    <x v="1605"/>
    <x v="2482"/>
    <n v="0"/>
    <n v="18.813559322033896"/>
  </r>
  <r>
    <x v="16"/>
    <x v="219"/>
    <x v="7"/>
    <n v="44"/>
    <n v="44"/>
    <n v="6"/>
    <n v="144"/>
    <n v="2"/>
    <n v="262"/>
    <n v="11.8"/>
    <x v="2696"/>
    <x v="313"/>
    <n v="3.7288135593220337"/>
    <n v="3.7288135593220337"/>
    <x v="1604"/>
    <x v="2477"/>
    <n v="0.16949152542372881"/>
    <n v="22.203389830508474"/>
  </r>
  <r>
    <x v="16"/>
    <x v="219"/>
    <x v="8"/>
    <n v="55"/>
    <n v="45"/>
    <n v="7"/>
    <n v="215"/>
    <n v="3"/>
    <n v="379"/>
    <n v="11.8"/>
    <x v="2697"/>
    <x v="918"/>
    <n v="4.6610169491525424"/>
    <n v="3.8135593220338979"/>
    <x v="1601"/>
    <x v="2483"/>
    <n v="0.25423728813559321"/>
    <n v="32.118644067796609"/>
  </r>
  <r>
    <x v="16"/>
    <x v="219"/>
    <x v="9"/>
    <n v="62"/>
    <n v="48"/>
    <n v="6"/>
    <n v="187"/>
    <n v="4"/>
    <n v="303"/>
    <n v="11.8"/>
    <x v="2698"/>
    <x v="873"/>
    <n v="5.2542372881355925"/>
    <n v="4.0677966101694913"/>
    <x v="1604"/>
    <x v="2484"/>
    <n v="0.33898305084745761"/>
    <n v="25.677966101694913"/>
  </r>
  <r>
    <x v="16"/>
    <x v="219"/>
    <x v="10"/>
    <n v="67"/>
    <n v="55"/>
    <n v="14"/>
    <n v="201"/>
    <n v="3"/>
    <n v="385"/>
    <n v="14.11"/>
    <x v="2699"/>
    <x v="812"/>
    <n v="4.7484053862508864"/>
    <n v="3.8979447200566977"/>
    <x v="1606"/>
    <x v="2485"/>
    <n v="0.21261516654854715"/>
    <n v="27.285613040396882"/>
  </r>
  <r>
    <x v="16"/>
    <x v="219"/>
    <x v="11"/>
    <n v="81"/>
    <n v="76"/>
    <n v="5"/>
    <n v="205"/>
    <n v="2"/>
    <n v="434"/>
    <n v="14.11"/>
    <x v="2700"/>
    <x v="165"/>
    <n v="5.740609496810773"/>
    <n v="5.3862508858965272"/>
    <x v="1607"/>
    <x v="2486"/>
    <n v="0.14174344436569808"/>
    <n v="30.758327427356488"/>
  </r>
  <r>
    <x v="16"/>
    <x v="219"/>
    <x v="12"/>
    <n v="117"/>
    <n v="113"/>
    <n v="5"/>
    <n v="307"/>
    <n v="5"/>
    <n v="478"/>
    <n v="14.11"/>
    <x v="2701"/>
    <x v="919"/>
    <n v="8.2919914953933382"/>
    <n v="8.0085046066619423"/>
    <x v="1607"/>
    <x v="2487"/>
    <n v="0.35435861091424525"/>
    <n v="33.876683203401846"/>
  </r>
  <r>
    <x v="16"/>
    <x v="220"/>
    <x v="0"/>
    <n v="19"/>
    <n v="25"/>
    <n v="0"/>
    <n v="50"/>
    <n v="0"/>
    <n v="125"/>
    <n v="19.14"/>
    <x v="2702"/>
    <x v="205"/>
    <n v="0.99268547544409613"/>
    <n v="1.3061650992685474"/>
    <x v="196"/>
    <x v="578"/>
    <n v="0"/>
    <n v="6.5308254963427377"/>
  </r>
  <r>
    <x v="16"/>
    <x v="220"/>
    <x v="1"/>
    <n v="12"/>
    <n v="31"/>
    <n v="15"/>
    <n v="65"/>
    <n v="0"/>
    <n v="122"/>
    <n v="19.14"/>
    <x v="2703"/>
    <x v="728"/>
    <n v="0.62695924764890276"/>
    <n v="1.6196447230929989"/>
    <x v="1608"/>
    <x v="2488"/>
    <n v="0"/>
    <n v="6.3740856844305123"/>
  </r>
  <r>
    <x v="16"/>
    <x v="220"/>
    <x v="2"/>
    <n v="27"/>
    <n v="33"/>
    <n v="7"/>
    <n v="50"/>
    <n v="0"/>
    <n v="102"/>
    <n v="19.14"/>
    <x v="2702"/>
    <x v="205"/>
    <n v="1.4106583072100314"/>
    <n v="1.7241379310344827"/>
    <x v="1609"/>
    <x v="578"/>
    <n v="0"/>
    <n v="5.3291536050156738"/>
  </r>
  <r>
    <x v="16"/>
    <x v="220"/>
    <x v="3"/>
    <n v="26"/>
    <n v="22"/>
    <n v="14"/>
    <n v="55"/>
    <n v="0"/>
    <n v="132"/>
    <n v="19.14"/>
    <x v="2704"/>
    <x v="310"/>
    <n v="1.3584117032392895"/>
    <n v="1.1494252873563218"/>
    <x v="1610"/>
    <x v="2489"/>
    <n v="0"/>
    <n v="6.8965517241379306"/>
  </r>
  <r>
    <x v="16"/>
    <x v="220"/>
    <x v="4"/>
    <n v="31"/>
    <n v="15"/>
    <n v="11"/>
    <n v="45"/>
    <n v="0"/>
    <n v="98"/>
    <n v="19.14"/>
    <x v="2705"/>
    <x v="353"/>
    <n v="1.6196447230929989"/>
    <n v="0.78369905956112851"/>
    <x v="292"/>
    <x v="2490"/>
    <n v="0"/>
    <n v="5.1201671891327063"/>
  </r>
  <r>
    <x v="16"/>
    <x v="220"/>
    <x v="5"/>
    <n v="44"/>
    <n v="13"/>
    <n v="17"/>
    <n v="38"/>
    <n v="0"/>
    <n v="157"/>
    <n v="19.14"/>
    <x v="2706"/>
    <x v="207"/>
    <n v="2.2988505747126435"/>
    <n v="0.67920585161964475"/>
    <x v="1611"/>
    <x v="2491"/>
    <n v="0"/>
    <n v="8.2027168234064778"/>
  </r>
  <r>
    <x v="16"/>
    <x v="220"/>
    <x v="6"/>
    <n v="31"/>
    <n v="25"/>
    <n v="18"/>
    <n v="39"/>
    <n v="0"/>
    <n v="204"/>
    <n v="19.14"/>
    <x v="2707"/>
    <x v="692"/>
    <n v="1.6196447230929989"/>
    <n v="1.3061650992685474"/>
    <x v="319"/>
    <x v="2492"/>
    <n v="0"/>
    <n v="10.658307210031348"/>
  </r>
  <r>
    <x v="16"/>
    <x v="220"/>
    <x v="7"/>
    <n v="40"/>
    <n v="35"/>
    <n v="22"/>
    <n v="32"/>
    <n v="0"/>
    <n v="240"/>
    <n v="19.14"/>
    <x v="2708"/>
    <x v="213"/>
    <n v="2.089864158829676"/>
    <n v="1.8286311389759664"/>
    <x v="1612"/>
    <x v="2493"/>
    <n v="0"/>
    <n v="12.539184952978056"/>
  </r>
  <r>
    <x v="16"/>
    <x v="220"/>
    <x v="8"/>
    <n v="41"/>
    <n v="50"/>
    <n v="13"/>
    <n v="39"/>
    <n v="0"/>
    <n v="280"/>
    <n v="19.14"/>
    <x v="2709"/>
    <x v="139"/>
    <n v="2.1421107628004181"/>
    <n v="2.6123301985370948"/>
    <x v="1613"/>
    <x v="2492"/>
    <n v="0"/>
    <n v="14.629049111807731"/>
  </r>
  <r>
    <x v="16"/>
    <x v="220"/>
    <x v="9"/>
    <n v="49"/>
    <n v="50"/>
    <n v="15"/>
    <n v="45"/>
    <n v="0"/>
    <n v="251"/>
    <n v="19.14"/>
    <x v="2710"/>
    <x v="477"/>
    <n v="2.5600835945663531"/>
    <n v="2.6123301985370948"/>
    <x v="1608"/>
    <x v="2490"/>
    <n v="0"/>
    <n v="13.113897596656217"/>
  </r>
  <r>
    <x v="16"/>
    <x v="220"/>
    <x v="10"/>
    <n v="51"/>
    <n v="59"/>
    <n v="21"/>
    <n v="68"/>
    <n v="0"/>
    <n v="284"/>
    <n v="21.37"/>
    <x v="2711"/>
    <x v="14"/>
    <n v="2.3865231633130555"/>
    <n v="2.7608797379503978"/>
    <x v="1614"/>
    <x v="2494"/>
    <n v="0"/>
    <n v="13.289658399625642"/>
  </r>
  <r>
    <x v="16"/>
    <x v="220"/>
    <x v="11"/>
    <n v="45"/>
    <n v="55"/>
    <n v="17"/>
    <n v="44"/>
    <n v="0"/>
    <n v="347"/>
    <n v="21.37"/>
    <x v="2712"/>
    <x v="479"/>
    <n v="2.1057557323350489"/>
    <n v="2.5737014506317264"/>
    <x v="1615"/>
    <x v="2495"/>
    <n v="0"/>
    <n v="16.23771642489471"/>
  </r>
  <r>
    <x v="16"/>
    <x v="220"/>
    <x v="12"/>
    <n v="72"/>
    <n v="72"/>
    <n v="12"/>
    <n v="40"/>
    <n v="0"/>
    <n v="405"/>
    <n v="21.37"/>
    <x v="2713"/>
    <x v="256"/>
    <n v="3.3692091717360784"/>
    <n v="3.3692091717360784"/>
    <x v="1616"/>
    <x v="2496"/>
    <n v="0"/>
    <n v="18.951801591015442"/>
  </r>
  <r>
    <x v="16"/>
    <x v="221"/>
    <x v="0"/>
    <n v="20"/>
    <n v="53"/>
    <n v="12"/>
    <n v="128"/>
    <n v="3"/>
    <n v="263"/>
    <n v="28.87"/>
    <x v="2714"/>
    <x v="786"/>
    <n v="0.69276065119501207"/>
    <n v="1.835815725666782"/>
    <x v="1617"/>
    <x v="2497"/>
    <n v="0.10391409767925182"/>
    <n v="9.1098025632144086"/>
  </r>
  <r>
    <x v="16"/>
    <x v="221"/>
    <x v="1"/>
    <n v="33"/>
    <n v="76"/>
    <n v="17"/>
    <n v="157"/>
    <n v="5"/>
    <n v="267"/>
    <n v="28.87"/>
    <x v="2715"/>
    <x v="635"/>
    <n v="1.14305507447177"/>
    <n v="2.6324904745410458"/>
    <x v="1618"/>
    <x v="2498"/>
    <n v="0.17319016279875302"/>
    <n v="9.2483546934534111"/>
  </r>
  <r>
    <x v="16"/>
    <x v="221"/>
    <x v="2"/>
    <n v="34"/>
    <n v="62"/>
    <n v="15"/>
    <n v="96"/>
    <n v="4"/>
    <n v="282"/>
    <n v="28.87"/>
    <x v="2716"/>
    <x v="709"/>
    <n v="1.1776931070315206"/>
    <n v="2.1475580187045376"/>
    <x v="1619"/>
    <x v="2499"/>
    <n v="0.13855213023900242"/>
    <n v="9.7679251818496713"/>
  </r>
  <r>
    <x v="16"/>
    <x v="221"/>
    <x v="3"/>
    <n v="19"/>
    <n v="53"/>
    <n v="15"/>
    <n v="101"/>
    <n v="2"/>
    <n v="270"/>
    <n v="28.87"/>
    <x v="2717"/>
    <x v="762"/>
    <n v="0.65812261863526145"/>
    <n v="1.835815725666782"/>
    <x v="1619"/>
    <x v="2500"/>
    <n v="6.9276065119501212E-2"/>
    <n v="9.3522687911326638"/>
  </r>
  <r>
    <x v="16"/>
    <x v="221"/>
    <x v="4"/>
    <n v="29"/>
    <n v="58"/>
    <n v="16"/>
    <n v="98"/>
    <n v="5"/>
    <n v="221"/>
    <n v="28.87"/>
    <x v="2718"/>
    <x v="792"/>
    <n v="1.0045029442327675"/>
    <n v="2.0090058884655351"/>
    <x v="1620"/>
    <x v="2501"/>
    <n v="0.17319016279875302"/>
    <n v="7.6550051957048835"/>
  </r>
  <r>
    <x v="16"/>
    <x v="221"/>
    <x v="5"/>
    <n v="37"/>
    <n v="43"/>
    <n v="27"/>
    <n v="112"/>
    <n v="3"/>
    <n v="267"/>
    <n v="28.87"/>
    <x v="2719"/>
    <x v="214"/>
    <n v="1.2816072047107723"/>
    <n v="1.489435400069276"/>
    <x v="1621"/>
    <x v="2502"/>
    <n v="0.10391409767925182"/>
    <n v="9.2483546934534111"/>
  </r>
  <r>
    <x v="16"/>
    <x v="221"/>
    <x v="6"/>
    <n v="40"/>
    <n v="55"/>
    <n v="26"/>
    <n v="81"/>
    <n v="1"/>
    <n v="297"/>
    <n v="28.87"/>
    <x v="2720"/>
    <x v="623"/>
    <n v="1.3855213023900241"/>
    <n v="1.9050917907862832"/>
    <x v="1622"/>
    <x v="2503"/>
    <n v="3.4638032559750606E-2"/>
    <n v="10.28749567024593"/>
  </r>
  <r>
    <x v="16"/>
    <x v="221"/>
    <x v="7"/>
    <n v="51"/>
    <n v="56"/>
    <n v="27"/>
    <n v="72"/>
    <n v="1"/>
    <n v="293"/>
    <n v="28.87"/>
    <x v="2720"/>
    <x v="623"/>
    <n v="1.766539660547281"/>
    <n v="1.9397298233460338"/>
    <x v="1621"/>
    <x v="2504"/>
    <n v="3.4638032559750606E-2"/>
    <n v="10.148943540006927"/>
  </r>
  <r>
    <x v="16"/>
    <x v="221"/>
    <x v="8"/>
    <n v="42"/>
    <n v="84"/>
    <n v="28"/>
    <n v="83"/>
    <n v="1"/>
    <n v="339"/>
    <n v="28.87"/>
    <x v="2721"/>
    <x v="41"/>
    <n v="1.4547973675095254"/>
    <n v="2.9095947350190507"/>
    <x v="1623"/>
    <x v="2505"/>
    <n v="3.4638032559750606E-2"/>
    <n v="11.742293037755456"/>
  </r>
  <r>
    <x v="16"/>
    <x v="221"/>
    <x v="9"/>
    <n v="44"/>
    <n v="82"/>
    <n v="24"/>
    <n v="60"/>
    <n v="3"/>
    <n v="379"/>
    <n v="28.87"/>
    <x v="2722"/>
    <x v="223"/>
    <n v="1.5240734326290266"/>
    <n v="2.8403186698995495"/>
    <x v="1624"/>
    <x v="2506"/>
    <n v="0.10391409767925182"/>
    <n v="13.127814340145479"/>
  </r>
  <r>
    <x v="16"/>
    <x v="221"/>
    <x v="10"/>
    <n v="59"/>
    <n v="80"/>
    <n v="30"/>
    <n v="85"/>
    <n v="1"/>
    <n v="471"/>
    <n v="36.869999999999997"/>
    <x v="2723"/>
    <x v="828"/>
    <n v="1.600216978573366"/>
    <n v="2.1697857336588013"/>
    <x v="1625"/>
    <x v="2507"/>
    <n v="2.7122321670735017E-2"/>
    <n v="12.774613506916193"/>
  </r>
  <r>
    <x v="16"/>
    <x v="221"/>
    <x v="11"/>
    <n v="67"/>
    <n v="64"/>
    <n v="32"/>
    <n v="69"/>
    <n v="0"/>
    <n v="422"/>
    <n v="36.869999999999997"/>
    <x v="2724"/>
    <x v="840"/>
    <n v="1.8171955519392462"/>
    <n v="1.7358285869270411"/>
    <x v="1626"/>
    <x v="2508"/>
    <n v="0"/>
    <n v="11.445619745050177"/>
  </r>
  <r>
    <x v="16"/>
    <x v="221"/>
    <x v="12"/>
    <n v="120"/>
    <n v="153"/>
    <n v="18"/>
    <n v="229"/>
    <n v="0"/>
    <n v="539"/>
    <n v="36.869999999999997"/>
    <x v="2725"/>
    <x v="920"/>
    <n v="3.254678600488202"/>
    <n v="4.1497152156224573"/>
    <x v="1372"/>
    <x v="2509"/>
    <n v="0"/>
    <n v="14.618931380526174"/>
  </r>
  <r>
    <x v="16"/>
    <x v="222"/>
    <x v="0"/>
    <n v="21"/>
    <n v="50"/>
    <n v="10"/>
    <n v="37"/>
    <n v="0"/>
    <n v="66"/>
    <n v="12.1"/>
    <x v="2726"/>
    <x v="620"/>
    <n v="1.7355371900826446"/>
    <n v="4.1322314049586781"/>
    <x v="1627"/>
    <x v="2510"/>
    <n v="0"/>
    <n v="5.454545454545455"/>
  </r>
  <r>
    <x v="16"/>
    <x v="222"/>
    <x v="1"/>
    <n v="21"/>
    <n v="31"/>
    <n v="15"/>
    <n v="57"/>
    <n v="0"/>
    <n v="55"/>
    <n v="12.1"/>
    <x v="2727"/>
    <x v="488"/>
    <n v="1.7355371900826446"/>
    <n v="2.5619834710743801"/>
    <x v="1628"/>
    <x v="2511"/>
    <n v="0"/>
    <n v="4.5454545454545459"/>
  </r>
  <r>
    <x v="16"/>
    <x v="222"/>
    <x v="2"/>
    <n v="34"/>
    <n v="50"/>
    <n v="13"/>
    <n v="80"/>
    <n v="0"/>
    <n v="73"/>
    <n v="12.1"/>
    <x v="2728"/>
    <x v="308"/>
    <n v="2.8099173553719008"/>
    <n v="4.1322314049586781"/>
    <x v="1629"/>
    <x v="2512"/>
    <n v="0"/>
    <n v="6.0330578512396693"/>
  </r>
  <r>
    <x v="16"/>
    <x v="222"/>
    <x v="3"/>
    <n v="45"/>
    <n v="46"/>
    <n v="11"/>
    <n v="70"/>
    <n v="0"/>
    <n v="87"/>
    <n v="12.1"/>
    <x v="2729"/>
    <x v="356"/>
    <n v="3.71900826446281"/>
    <n v="3.8016528925619837"/>
    <x v="1630"/>
    <x v="2513"/>
    <n v="0"/>
    <n v="7.1900826446280997"/>
  </r>
  <r>
    <x v="16"/>
    <x v="222"/>
    <x v="4"/>
    <n v="22"/>
    <n v="41"/>
    <n v="14"/>
    <n v="40"/>
    <n v="0"/>
    <n v="116"/>
    <n v="12.1"/>
    <x v="2730"/>
    <x v="309"/>
    <n v="1.8181818181818183"/>
    <n v="3.388429752066116"/>
    <x v="1631"/>
    <x v="2514"/>
    <n v="0"/>
    <n v="9.5867768595041323"/>
  </r>
  <r>
    <x v="16"/>
    <x v="222"/>
    <x v="5"/>
    <n v="29"/>
    <n v="31"/>
    <n v="19"/>
    <n v="39"/>
    <n v="0"/>
    <n v="99"/>
    <n v="12.1"/>
    <x v="2731"/>
    <x v="206"/>
    <n v="2.3966942148760331"/>
    <n v="2.5619834710743801"/>
    <x v="1632"/>
    <x v="2515"/>
    <n v="0"/>
    <n v="8.1818181818181817"/>
  </r>
  <r>
    <x v="16"/>
    <x v="222"/>
    <x v="6"/>
    <n v="28"/>
    <n v="43"/>
    <n v="18"/>
    <n v="35"/>
    <n v="0"/>
    <n v="110"/>
    <n v="12.1"/>
    <x v="2732"/>
    <x v="489"/>
    <n v="2.3140495867768598"/>
    <n v="3.553719008264463"/>
    <x v="1633"/>
    <x v="2516"/>
    <n v="0"/>
    <n v="9.0909090909090917"/>
  </r>
  <r>
    <x v="16"/>
    <x v="222"/>
    <x v="7"/>
    <n v="33"/>
    <n v="32"/>
    <n v="11"/>
    <n v="27"/>
    <n v="0"/>
    <n v="99"/>
    <n v="12.1"/>
    <x v="2733"/>
    <x v="591"/>
    <n v="2.7272727272727275"/>
    <n v="2.6446280991735538"/>
    <x v="1630"/>
    <x v="2517"/>
    <n v="0"/>
    <n v="8.1818181818181817"/>
  </r>
  <r>
    <x v="16"/>
    <x v="222"/>
    <x v="8"/>
    <n v="46"/>
    <n v="49"/>
    <n v="14"/>
    <n v="25"/>
    <n v="0"/>
    <n v="138"/>
    <n v="12.1"/>
    <x v="2734"/>
    <x v="758"/>
    <n v="3.8016528925619837"/>
    <n v="4.0495867768595044"/>
    <x v="1631"/>
    <x v="2518"/>
    <n v="0"/>
    <n v="11.404958677685951"/>
  </r>
  <r>
    <x v="16"/>
    <x v="222"/>
    <x v="9"/>
    <n v="42"/>
    <n v="72"/>
    <n v="12"/>
    <n v="24"/>
    <n v="0"/>
    <n v="157"/>
    <n v="12.1"/>
    <x v="2735"/>
    <x v="790"/>
    <n v="3.4710743801652892"/>
    <n v="5.9504132231404965"/>
    <x v="1634"/>
    <x v="2519"/>
    <n v="0"/>
    <n v="12.975206611570249"/>
  </r>
  <r>
    <x v="16"/>
    <x v="222"/>
    <x v="10"/>
    <n v="38"/>
    <n v="78"/>
    <n v="18"/>
    <n v="18"/>
    <n v="0"/>
    <n v="174"/>
    <n v="14.58"/>
    <x v="2736"/>
    <x v="468"/>
    <n v="2.6063100137174211"/>
    <n v="5.3497942386831276"/>
    <x v="1635"/>
    <x v="2520"/>
    <n v="0"/>
    <n v="11.934156378600823"/>
  </r>
  <r>
    <x v="16"/>
    <x v="222"/>
    <x v="11"/>
    <n v="44"/>
    <n v="77"/>
    <n v="15"/>
    <n v="7"/>
    <n v="0"/>
    <n v="196"/>
    <n v="14.58"/>
    <x v="2737"/>
    <x v="219"/>
    <n v="3.017832647462277"/>
    <n v="5.2812071330589845"/>
    <x v="1636"/>
    <x v="2521"/>
    <n v="0"/>
    <n v="13.443072702331962"/>
  </r>
  <r>
    <x v="16"/>
    <x v="222"/>
    <x v="12"/>
    <n v="48"/>
    <n v="77"/>
    <n v="13"/>
    <n v="79"/>
    <n v="0"/>
    <n v="179"/>
    <n v="14.58"/>
    <x v="2738"/>
    <x v="446"/>
    <n v="3.2921810699588478"/>
    <n v="5.2812071330589845"/>
    <x v="1637"/>
    <x v="2522"/>
    <n v="0"/>
    <n v="12.277091906721536"/>
  </r>
  <r>
    <x v="16"/>
    <x v="223"/>
    <x v="0"/>
    <n v="50"/>
    <n v="116"/>
    <n v="17"/>
    <n v="203"/>
    <n v="6"/>
    <n v="319"/>
    <n v="15.69"/>
    <x v="2739"/>
    <x v="104"/>
    <n v="3.1867431485022308"/>
    <n v="7.3932441045251753"/>
    <x v="1638"/>
    <x v="2523"/>
    <n v="0.38240917782026768"/>
    <n v="20.331421287444233"/>
  </r>
  <r>
    <x v="16"/>
    <x v="223"/>
    <x v="1"/>
    <n v="37"/>
    <n v="132"/>
    <n v="6"/>
    <n v="154"/>
    <n v="3"/>
    <n v="319"/>
    <n v="15.69"/>
    <x v="2740"/>
    <x v="921"/>
    <n v="2.3581899298916507"/>
    <n v="8.413001912045889"/>
    <x v="1639"/>
    <x v="2524"/>
    <n v="0.19120458891013384"/>
    <n v="20.331421287444233"/>
  </r>
  <r>
    <x v="16"/>
    <x v="223"/>
    <x v="2"/>
    <n v="35"/>
    <n v="115"/>
    <n v="9"/>
    <n v="146"/>
    <n v="2"/>
    <n v="307"/>
    <n v="15.69"/>
    <x v="2741"/>
    <x v="315"/>
    <n v="2.2307202039515617"/>
    <n v="7.3295092415551313"/>
    <x v="1640"/>
    <x v="2525"/>
    <n v="0.12746972594008923"/>
    <n v="19.566602931803697"/>
  </r>
  <r>
    <x v="16"/>
    <x v="223"/>
    <x v="3"/>
    <n v="42"/>
    <n v="124"/>
    <n v="10"/>
    <n v="186"/>
    <n v="1"/>
    <n v="400"/>
    <n v="15.69"/>
    <x v="2742"/>
    <x v="6"/>
    <n v="2.676864244741874"/>
    <n v="7.9031230082855322"/>
    <x v="1641"/>
    <x v="2526"/>
    <n v="6.3734862970044617E-2"/>
    <n v="25.493945188017847"/>
  </r>
  <r>
    <x v="16"/>
    <x v="223"/>
    <x v="4"/>
    <n v="40"/>
    <n v="93"/>
    <n v="5"/>
    <n v="154"/>
    <n v="1"/>
    <n v="361"/>
    <n v="15.69"/>
    <x v="2743"/>
    <x v="840"/>
    <n v="2.5493945188017846"/>
    <n v="5.9273422562141489"/>
    <x v="1642"/>
    <x v="2524"/>
    <n v="6.3734862970044617E-2"/>
    <n v="23.008285532186108"/>
  </r>
  <r>
    <x v="16"/>
    <x v="223"/>
    <x v="5"/>
    <n v="37"/>
    <n v="89"/>
    <n v="16"/>
    <n v="140"/>
    <n v="6"/>
    <n v="404"/>
    <n v="15.69"/>
    <x v="2744"/>
    <x v="922"/>
    <n v="2.3581899298916507"/>
    <n v="5.6724028043339709"/>
    <x v="1643"/>
    <x v="2527"/>
    <n v="0.38240917782026768"/>
    <n v="25.748884639898026"/>
  </r>
  <r>
    <x v="16"/>
    <x v="223"/>
    <x v="6"/>
    <n v="55"/>
    <n v="96"/>
    <n v="15"/>
    <n v="114"/>
    <n v="1"/>
    <n v="434"/>
    <n v="15.69"/>
    <x v="2745"/>
    <x v="811"/>
    <n v="3.5054174633524537"/>
    <n v="6.1185468451242828"/>
    <x v="1644"/>
    <x v="2528"/>
    <n v="6.3734862970044617E-2"/>
    <n v="27.660930528999362"/>
  </r>
  <r>
    <x v="16"/>
    <x v="223"/>
    <x v="7"/>
    <n v="58"/>
    <n v="81"/>
    <n v="14"/>
    <n v="116"/>
    <n v="1"/>
    <n v="508"/>
    <n v="15.69"/>
    <x v="2746"/>
    <x v="92"/>
    <n v="3.6966220522625877"/>
    <n v="5.1625239005736141"/>
    <x v="1645"/>
    <x v="2529"/>
    <n v="6.3734862970044617E-2"/>
    <n v="32.377310388782668"/>
  </r>
  <r>
    <x v="16"/>
    <x v="223"/>
    <x v="8"/>
    <n v="52"/>
    <n v="108"/>
    <n v="11"/>
    <n v="150"/>
    <n v="3"/>
    <n v="606"/>
    <n v="15.69"/>
    <x v="2747"/>
    <x v="923"/>
    <n v="3.3142128744423203"/>
    <n v="6.8833652007648185"/>
    <x v="1646"/>
    <x v="2530"/>
    <n v="0.19120458891013384"/>
    <n v="38.623326959847034"/>
  </r>
  <r>
    <x v="16"/>
    <x v="223"/>
    <x v="9"/>
    <n v="69"/>
    <n v="109"/>
    <n v="4"/>
    <n v="117"/>
    <n v="0"/>
    <n v="568"/>
    <n v="15.69"/>
    <x v="2748"/>
    <x v="924"/>
    <n v="4.3977055449330784"/>
    <n v="6.9471000637348634"/>
    <x v="1647"/>
    <x v="2531"/>
    <n v="0"/>
    <n v="36.201402166985339"/>
  </r>
  <r>
    <x v="16"/>
    <x v="223"/>
    <x v="10"/>
    <n v="68"/>
    <n v="124"/>
    <n v="10"/>
    <n v="156"/>
    <n v="0"/>
    <n v="648"/>
    <n v="19.510000000000002"/>
    <x v="2749"/>
    <x v="90"/>
    <n v="3.4853921066119935"/>
    <n v="6.3557150179395174"/>
    <x v="1648"/>
    <x v="2532"/>
    <n v="0"/>
    <n v="33.21373654536135"/>
  </r>
  <r>
    <x v="16"/>
    <x v="223"/>
    <x v="11"/>
    <n v="87"/>
    <n v="106"/>
    <n v="11"/>
    <n v="178"/>
    <n v="2"/>
    <n v="628"/>
    <n v="19.510000000000002"/>
    <x v="2750"/>
    <x v="925"/>
    <n v="4.4592516658124035"/>
    <n v="5.4331112250128131"/>
    <x v="1649"/>
    <x v="2533"/>
    <n v="0.10251153254741158"/>
    <n v="32.188621219887231"/>
  </r>
  <r>
    <x v="16"/>
    <x v="223"/>
    <x v="12"/>
    <n v="131"/>
    <n v="219"/>
    <n v="6"/>
    <n v="267"/>
    <n v="5"/>
    <n v="759"/>
    <n v="19.510000000000002"/>
    <x v="2751"/>
    <x v="926"/>
    <n v="6.7145053818554583"/>
    <n v="11.225012813941568"/>
    <x v="1650"/>
    <x v="2534"/>
    <n v="0.25627883136852891"/>
    <n v="38.903126601742692"/>
  </r>
  <r>
    <x v="16"/>
    <x v="224"/>
    <x v="0"/>
    <n v="22"/>
    <n v="34"/>
    <n v="14"/>
    <n v="65"/>
    <n v="0"/>
    <n v="102"/>
    <n v="22.75"/>
    <x v="2752"/>
    <x v="594"/>
    <n v="0.96703296703296704"/>
    <n v="1.4945054945054945"/>
    <x v="1651"/>
    <x v="2535"/>
    <n v="0"/>
    <n v="4.4835164835164836"/>
  </r>
  <r>
    <x v="16"/>
    <x v="224"/>
    <x v="1"/>
    <n v="39"/>
    <n v="28"/>
    <n v="14"/>
    <n v="78"/>
    <n v="0"/>
    <n v="153"/>
    <n v="22.75"/>
    <x v="2753"/>
    <x v="645"/>
    <n v="1.7142857142857142"/>
    <n v="1.2307692307692308"/>
    <x v="1651"/>
    <x v="2536"/>
    <n v="0"/>
    <n v="6.7252747252747254"/>
  </r>
  <r>
    <x v="16"/>
    <x v="224"/>
    <x v="2"/>
    <n v="32"/>
    <n v="27"/>
    <n v="10"/>
    <n v="115"/>
    <n v="0"/>
    <n v="128"/>
    <n v="22.75"/>
    <x v="2753"/>
    <x v="645"/>
    <n v="1.4065934065934067"/>
    <n v="1.1868131868131868"/>
    <x v="17"/>
    <x v="2537"/>
    <n v="0"/>
    <n v="5.6263736263736268"/>
  </r>
  <r>
    <x v="16"/>
    <x v="224"/>
    <x v="3"/>
    <n v="25"/>
    <n v="29"/>
    <n v="16"/>
    <n v="160"/>
    <n v="0"/>
    <n v="154"/>
    <n v="22.75"/>
    <x v="2754"/>
    <x v="499"/>
    <n v="1.098901098901099"/>
    <n v="1.2747252747252746"/>
    <x v="1652"/>
    <x v="2538"/>
    <n v="0"/>
    <n v="6.7692307692307692"/>
  </r>
  <r>
    <x v="16"/>
    <x v="224"/>
    <x v="4"/>
    <n v="33"/>
    <n v="40"/>
    <n v="15"/>
    <n v="169"/>
    <n v="0"/>
    <n v="136"/>
    <n v="22.75"/>
    <x v="2755"/>
    <x v="710"/>
    <n v="1.4505494505494505"/>
    <n v="1.7582417582417582"/>
    <x v="1653"/>
    <x v="2539"/>
    <n v="0"/>
    <n v="5.9780219780219781"/>
  </r>
  <r>
    <x v="16"/>
    <x v="224"/>
    <x v="5"/>
    <n v="35"/>
    <n v="37"/>
    <n v="12"/>
    <n v="193"/>
    <n v="0"/>
    <n v="221"/>
    <n v="22.75"/>
    <x v="2756"/>
    <x v="39"/>
    <n v="1.5384615384615385"/>
    <n v="1.6263736263736264"/>
    <x v="1654"/>
    <x v="2540"/>
    <n v="0"/>
    <n v="9.7142857142857135"/>
  </r>
  <r>
    <x v="16"/>
    <x v="224"/>
    <x v="6"/>
    <n v="38"/>
    <n v="37"/>
    <n v="12"/>
    <n v="119"/>
    <n v="0"/>
    <n v="252"/>
    <n v="22.75"/>
    <x v="2757"/>
    <x v="788"/>
    <n v="1.6703296703296704"/>
    <n v="1.6263736263736264"/>
    <x v="1654"/>
    <x v="2541"/>
    <n v="0"/>
    <n v="11.076923076923077"/>
  </r>
  <r>
    <x v="16"/>
    <x v="224"/>
    <x v="7"/>
    <n v="33"/>
    <n v="48"/>
    <n v="18"/>
    <n v="142"/>
    <n v="0"/>
    <n v="257"/>
    <n v="22.75"/>
    <x v="2756"/>
    <x v="39"/>
    <n v="1.4505494505494505"/>
    <n v="2.1098901098901099"/>
    <x v="1655"/>
    <x v="2542"/>
    <n v="0"/>
    <n v="11.296703296703297"/>
  </r>
  <r>
    <x v="16"/>
    <x v="224"/>
    <x v="8"/>
    <n v="53"/>
    <n v="76"/>
    <n v="6"/>
    <n v="117"/>
    <n v="0"/>
    <n v="302"/>
    <n v="22.75"/>
    <x v="2758"/>
    <x v="126"/>
    <n v="2.3296703296703298"/>
    <n v="3.3406593406593408"/>
    <x v="1656"/>
    <x v="2543"/>
    <n v="0"/>
    <n v="13.274725274725276"/>
  </r>
  <r>
    <x v="16"/>
    <x v="224"/>
    <x v="9"/>
    <n v="60"/>
    <n v="57"/>
    <n v="22"/>
    <n v="86"/>
    <n v="0"/>
    <n v="348"/>
    <n v="22.75"/>
    <x v="2759"/>
    <x v="927"/>
    <n v="2.6373626373626373"/>
    <n v="2.5054945054945055"/>
    <x v="1657"/>
    <x v="2544"/>
    <n v="0"/>
    <n v="15.296703296703297"/>
  </r>
  <r>
    <x v="16"/>
    <x v="224"/>
    <x v="10"/>
    <n v="70"/>
    <n v="60"/>
    <n v="14"/>
    <n v="66"/>
    <n v="0"/>
    <n v="398"/>
    <n v="33.08"/>
    <x v="2760"/>
    <x v="3"/>
    <n v="2.1160822249093107"/>
    <n v="1.8137847642079807"/>
    <x v="1658"/>
    <x v="2545"/>
    <n v="0"/>
    <n v="12.03143893591294"/>
  </r>
  <r>
    <x v="16"/>
    <x v="224"/>
    <x v="11"/>
    <n v="53"/>
    <n v="106"/>
    <n v="11"/>
    <n v="66"/>
    <n v="0"/>
    <n v="416"/>
    <n v="33.08"/>
    <x v="2761"/>
    <x v="144"/>
    <n v="1.6021765417170497"/>
    <n v="3.2043530834340994"/>
    <x v="1659"/>
    <x v="2545"/>
    <n v="0"/>
    <n v="12.575574365175333"/>
  </r>
  <r>
    <x v="16"/>
    <x v="224"/>
    <x v="12"/>
    <n v="97"/>
    <n v="106"/>
    <n v="20"/>
    <n v="110"/>
    <n v="0"/>
    <n v="500"/>
    <n v="33.08"/>
    <x v="2762"/>
    <x v="928"/>
    <n v="2.9322853688029022"/>
    <n v="3.2043530834340994"/>
    <x v="1660"/>
    <x v="2546"/>
    <n v="0"/>
    <n v="15.114873035066505"/>
  </r>
  <r>
    <x v="16"/>
    <x v="225"/>
    <x v="0"/>
    <n v="25"/>
    <n v="61"/>
    <n v="15"/>
    <n v="115"/>
    <n v="2"/>
    <n v="196"/>
    <n v="18.2"/>
    <x v="2763"/>
    <x v="722"/>
    <n v="1.3736263736263736"/>
    <n v="3.3516483516483517"/>
    <x v="1661"/>
    <x v="2547"/>
    <n v="0.10989010989010989"/>
    <n v="10.76923076923077"/>
  </r>
  <r>
    <x v="16"/>
    <x v="225"/>
    <x v="1"/>
    <n v="25"/>
    <n v="59"/>
    <n v="14"/>
    <n v="116"/>
    <n v="3"/>
    <n v="205"/>
    <n v="18.2"/>
    <x v="2764"/>
    <x v="330"/>
    <n v="1.3736263736263736"/>
    <n v="3.2417582417582418"/>
    <x v="1662"/>
    <x v="2548"/>
    <n v="0.16483516483516483"/>
    <n v="11.263736263736265"/>
  </r>
  <r>
    <x v="16"/>
    <x v="225"/>
    <x v="2"/>
    <n v="27"/>
    <n v="65"/>
    <n v="9"/>
    <n v="184"/>
    <n v="1"/>
    <n v="190"/>
    <n v="18.2"/>
    <x v="2765"/>
    <x v="929"/>
    <n v="1.4835164835164836"/>
    <n v="3.5714285714285716"/>
    <x v="1663"/>
    <x v="2549"/>
    <n v="5.4945054945054944E-2"/>
    <n v="10.43956043956044"/>
  </r>
  <r>
    <x v="16"/>
    <x v="225"/>
    <x v="3"/>
    <n v="31"/>
    <n v="83"/>
    <n v="12"/>
    <n v="127"/>
    <n v="0"/>
    <n v="239"/>
    <n v="18.2"/>
    <x v="2766"/>
    <x v="930"/>
    <n v="1.7032967032967035"/>
    <n v="4.5604395604395602"/>
    <x v="1653"/>
    <x v="2550"/>
    <n v="0"/>
    <n v="13.131868131868133"/>
  </r>
  <r>
    <x v="16"/>
    <x v="225"/>
    <x v="4"/>
    <n v="36"/>
    <n v="59"/>
    <n v="8"/>
    <n v="145"/>
    <n v="1"/>
    <n v="211"/>
    <n v="18.2"/>
    <x v="2767"/>
    <x v="762"/>
    <n v="1.9780219780219781"/>
    <n v="3.2417582417582418"/>
    <x v="17"/>
    <x v="2551"/>
    <n v="5.4945054945054944E-2"/>
    <n v="11.593406593406593"/>
  </r>
  <r>
    <x v="16"/>
    <x v="225"/>
    <x v="5"/>
    <n v="30"/>
    <n v="62"/>
    <n v="10"/>
    <n v="131"/>
    <n v="1"/>
    <n v="220"/>
    <n v="18.2"/>
    <x v="2768"/>
    <x v="0"/>
    <n v="1.6483516483516485"/>
    <n v="3.4065934065934069"/>
    <x v="19"/>
    <x v="2552"/>
    <n v="5.4945054945054944E-2"/>
    <n v="12.087912087912088"/>
  </r>
  <r>
    <x v="16"/>
    <x v="225"/>
    <x v="6"/>
    <n v="39"/>
    <n v="62"/>
    <n v="5"/>
    <n v="108"/>
    <n v="0"/>
    <n v="268"/>
    <n v="18.2"/>
    <x v="2769"/>
    <x v="817"/>
    <n v="2.1428571428571428"/>
    <n v="3.4065934065934069"/>
    <x v="1664"/>
    <x v="2553"/>
    <n v="0"/>
    <n v="14.725274725274726"/>
  </r>
  <r>
    <x v="16"/>
    <x v="225"/>
    <x v="7"/>
    <n v="43"/>
    <n v="79"/>
    <n v="13"/>
    <n v="116"/>
    <n v="1"/>
    <n v="323"/>
    <n v="18.2"/>
    <x v="2770"/>
    <x v="931"/>
    <n v="2.3626373626373627"/>
    <n v="4.3406593406593412"/>
    <x v="1665"/>
    <x v="2548"/>
    <n v="5.4945054945054944E-2"/>
    <n v="17.747252747252748"/>
  </r>
  <r>
    <x v="16"/>
    <x v="225"/>
    <x v="8"/>
    <n v="48"/>
    <n v="92"/>
    <n v="8"/>
    <n v="77"/>
    <n v="4"/>
    <n v="403"/>
    <n v="18.2"/>
    <x v="2771"/>
    <x v="707"/>
    <n v="2.6373626373626373"/>
    <n v="5.0549450549450547"/>
    <x v="17"/>
    <x v="2554"/>
    <n v="0.21978021978021978"/>
    <n v="22.142857142857142"/>
  </r>
  <r>
    <x v="16"/>
    <x v="225"/>
    <x v="9"/>
    <n v="53"/>
    <n v="98"/>
    <n v="9"/>
    <n v="75"/>
    <n v="0"/>
    <n v="442"/>
    <n v="18.2"/>
    <x v="2772"/>
    <x v="789"/>
    <n v="2.9120879120879124"/>
    <n v="5.384615384615385"/>
    <x v="1663"/>
    <x v="2555"/>
    <n v="0"/>
    <n v="24.285714285714288"/>
  </r>
  <r>
    <x v="16"/>
    <x v="225"/>
    <x v="10"/>
    <n v="64"/>
    <n v="88"/>
    <n v="11"/>
    <n v="84"/>
    <n v="0"/>
    <n v="451"/>
    <n v="30.38"/>
    <x v="2773"/>
    <x v="175"/>
    <n v="2.1066491112574064"/>
    <n v="2.8966425279789334"/>
    <x v="1666"/>
    <x v="2556"/>
    <n v="0"/>
    <n v="14.845292955892035"/>
  </r>
  <r>
    <x v="16"/>
    <x v="225"/>
    <x v="11"/>
    <n v="61"/>
    <n v="104"/>
    <n v="9"/>
    <n v="75"/>
    <n v="1"/>
    <n v="464"/>
    <n v="30.38"/>
    <x v="2774"/>
    <x v="105"/>
    <n v="2.0078999341672152"/>
    <n v="3.4233048057932853"/>
    <x v="1667"/>
    <x v="2557"/>
    <n v="3.2916392363396975E-2"/>
    <n v="15.273206056616196"/>
  </r>
  <r>
    <x v="16"/>
    <x v="225"/>
    <x v="12"/>
    <n v="92"/>
    <n v="138"/>
    <n v="16"/>
    <n v="222"/>
    <n v="0"/>
    <n v="512"/>
    <n v="30.38"/>
    <x v="2775"/>
    <x v="932"/>
    <n v="3.0283080974325216"/>
    <n v="4.5424621461487824"/>
    <x v="1668"/>
    <x v="2558"/>
    <n v="0"/>
    <n v="16.853192890059251"/>
  </r>
  <r>
    <x v="16"/>
    <x v="226"/>
    <x v="0"/>
    <n v="13"/>
    <n v="63"/>
    <n v="6"/>
    <n v="40"/>
    <n v="1"/>
    <n v="104"/>
    <n v="9.8699999999999992"/>
    <x v="2776"/>
    <x v="696"/>
    <n v="1.3171225937183384"/>
    <n v="6.3829787234042561"/>
    <x v="1243"/>
    <x v="2559"/>
    <n v="0.10131712259371835"/>
    <n v="10.536980749746707"/>
  </r>
  <r>
    <x v="16"/>
    <x v="226"/>
    <x v="1"/>
    <n v="9"/>
    <n v="44"/>
    <n v="7"/>
    <n v="38"/>
    <n v="0"/>
    <n v="74"/>
    <n v="9.8699999999999992"/>
    <x v="2777"/>
    <x v="587"/>
    <n v="0.91185410334346517"/>
    <n v="4.4579533941236074"/>
    <x v="1247"/>
    <x v="2560"/>
    <n v="0"/>
    <n v="7.4974670719351577"/>
  </r>
  <r>
    <x v="16"/>
    <x v="226"/>
    <x v="2"/>
    <n v="12"/>
    <n v="53"/>
    <n v="2"/>
    <n v="32"/>
    <n v="2"/>
    <n v="106"/>
    <n v="9.8699999999999992"/>
    <x v="2778"/>
    <x v="493"/>
    <n v="1.2158054711246202"/>
    <n v="5.3698074974670726"/>
    <x v="1242"/>
    <x v="2561"/>
    <n v="0.2026342451874367"/>
    <n v="10.739614994934145"/>
  </r>
  <r>
    <x v="16"/>
    <x v="226"/>
    <x v="3"/>
    <n v="7"/>
    <n v="27"/>
    <n v="3"/>
    <n v="29"/>
    <n v="1"/>
    <n v="131"/>
    <n v="9.8699999999999992"/>
    <x v="2779"/>
    <x v="462"/>
    <n v="0.70921985815602839"/>
    <n v="2.7355623100303954"/>
    <x v="1246"/>
    <x v="2021"/>
    <n v="0.10131712259371835"/>
    <n v="13.272543059777103"/>
  </r>
  <r>
    <x v="16"/>
    <x v="226"/>
    <x v="4"/>
    <n v="8"/>
    <n v="37"/>
    <n v="0"/>
    <n v="29"/>
    <n v="2"/>
    <n v="117"/>
    <n v="9.8699999999999992"/>
    <x v="2780"/>
    <x v="227"/>
    <n v="0.81053698074974678"/>
    <n v="3.7487335359675789"/>
    <x v="196"/>
    <x v="2021"/>
    <n v="0.2026342451874367"/>
    <n v="11.854103343465047"/>
  </r>
  <r>
    <x v="16"/>
    <x v="226"/>
    <x v="5"/>
    <n v="6"/>
    <n v="30"/>
    <n v="2"/>
    <n v="37"/>
    <n v="1"/>
    <n v="159"/>
    <n v="9.8699999999999992"/>
    <x v="1560"/>
    <x v="606"/>
    <n v="0.60790273556231011"/>
    <n v="3.0395136778115504"/>
    <x v="1242"/>
    <x v="2562"/>
    <n v="0.10131712259371835"/>
    <n v="16.109422492401219"/>
  </r>
  <r>
    <x v="16"/>
    <x v="226"/>
    <x v="6"/>
    <n v="5"/>
    <n v="36"/>
    <n v="6"/>
    <n v="28"/>
    <n v="1"/>
    <n v="189"/>
    <n v="9.8699999999999992"/>
    <x v="2781"/>
    <x v="432"/>
    <n v="0.50658561296859173"/>
    <n v="3.6474164133738607"/>
    <x v="1243"/>
    <x v="2563"/>
    <n v="0.10131712259371835"/>
    <n v="19.148936170212767"/>
  </r>
  <r>
    <x v="16"/>
    <x v="226"/>
    <x v="7"/>
    <n v="12"/>
    <n v="34"/>
    <n v="0"/>
    <n v="35"/>
    <n v="0"/>
    <n v="195"/>
    <n v="9.8699999999999992"/>
    <x v="2782"/>
    <x v="208"/>
    <n v="1.2158054711246202"/>
    <n v="3.4447821681864239"/>
    <x v="196"/>
    <x v="2564"/>
    <n v="0"/>
    <n v="19.756838905775076"/>
  </r>
  <r>
    <x v="16"/>
    <x v="226"/>
    <x v="8"/>
    <n v="11"/>
    <n v="42"/>
    <n v="3"/>
    <n v="46"/>
    <n v="2"/>
    <n v="205"/>
    <n v="9.8699999999999992"/>
    <x v="2783"/>
    <x v="420"/>
    <n v="1.1144883485309018"/>
    <n v="4.2553191489361701"/>
    <x v="1246"/>
    <x v="2565"/>
    <n v="0.2026342451874367"/>
    <n v="20.770010131712262"/>
  </r>
  <r>
    <x v="16"/>
    <x v="226"/>
    <x v="9"/>
    <n v="14"/>
    <n v="25"/>
    <n v="4"/>
    <n v="41"/>
    <n v="0"/>
    <n v="233"/>
    <n v="9.8699999999999992"/>
    <x v="2784"/>
    <x v="692"/>
    <n v="1.4184397163120568"/>
    <n v="2.5329280648429586"/>
    <x v="1669"/>
    <x v="2023"/>
    <n v="0"/>
    <n v="23.606889564336374"/>
  </r>
  <r>
    <x v="16"/>
    <x v="226"/>
    <x v="10"/>
    <n v="14"/>
    <n v="44"/>
    <n v="2"/>
    <n v="61"/>
    <n v="0"/>
    <n v="234"/>
    <n v="11.57"/>
    <x v="2785"/>
    <x v="933"/>
    <n v="1.2100259291270528"/>
    <n v="3.8029386343993083"/>
    <x v="1670"/>
    <x v="2566"/>
    <n v="0"/>
    <n v="20.224719101123593"/>
  </r>
  <r>
    <x v="16"/>
    <x v="226"/>
    <x v="11"/>
    <n v="14"/>
    <n v="53"/>
    <n v="5"/>
    <n v="40"/>
    <n v="1"/>
    <n v="263"/>
    <n v="11.57"/>
    <x v="2786"/>
    <x v="774"/>
    <n v="1.2100259291270528"/>
    <n v="4.5808124459809854"/>
    <x v="1671"/>
    <x v="2567"/>
    <n v="8.6430423509075191E-2"/>
    <n v="22.731201382886777"/>
  </r>
  <r>
    <x v="16"/>
    <x v="226"/>
    <x v="12"/>
    <n v="40"/>
    <n v="67"/>
    <n v="9"/>
    <n v="72"/>
    <n v="1"/>
    <n v="271"/>
    <n v="11.57"/>
    <x v="2787"/>
    <x v="762"/>
    <n v="3.4572169403630078"/>
    <n v="5.7908383751080379"/>
    <x v="1672"/>
    <x v="2568"/>
    <n v="8.6430423509075191E-2"/>
    <n v="23.422644770959376"/>
  </r>
  <r>
    <x v="16"/>
    <x v="227"/>
    <x v="0"/>
    <n v="19"/>
    <n v="42"/>
    <n v="6"/>
    <n v="49"/>
    <n v="0"/>
    <n v="97"/>
    <n v="11.17"/>
    <x v="2788"/>
    <x v="604"/>
    <n v="1.7009847806624889"/>
    <n v="3.7600716204118174"/>
    <x v="908"/>
    <x v="2569"/>
    <n v="0"/>
    <n v="8.6839749328558646"/>
  </r>
  <r>
    <x v="16"/>
    <x v="227"/>
    <x v="1"/>
    <n v="21"/>
    <n v="37"/>
    <n v="2"/>
    <n v="59"/>
    <n v="0"/>
    <n v="113"/>
    <n v="11.17"/>
    <x v="2789"/>
    <x v="523"/>
    <n v="1.8800358102059087"/>
    <n v="3.3124440465532676"/>
    <x v="1673"/>
    <x v="2570"/>
    <n v="0"/>
    <n v="10.116383169203223"/>
  </r>
  <r>
    <x v="16"/>
    <x v="227"/>
    <x v="2"/>
    <n v="21"/>
    <n v="27"/>
    <n v="10"/>
    <n v="56"/>
    <n v="0"/>
    <n v="112"/>
    <n v="11.17"/>
    <x v="2790"/>
    <x v="732"/>
    <n v="1.8800358102059087"/>
    <n v="2.4171888988361685"/>
    <x v="905"/>
    <x v="2571"/>
    <n v="0"/>
    <n v="10.026857654431513"/>
  </r>
  <r>
    <x v="16"/>
    <x v="227"/>
    <x v="3"/>
    <n v="28"/>
    <n v="38"/>
    <n v="13"/>
    <n v="45"/>
    <n v="0"/>
    <n v="113"/>
    <n v="11.17"/>
    <x v="2791"/>
    <x v="594"/>
    <n v="2.5067144136078783"/>
    <n v="3.4019695613249779"/>
    <x v="1674"/>
    <x v="2572"/>
    <n v="0"/>
    <n v="10.116383169203223"/>
  </r>
  <r>
    <x v="16"/>
    <x v="227"/>
    <x v="4"/>
    <n v="23"/>
    <n v="29"/>
    <n v="8"/>
    <n v="28"/>
    <n v="0"/>
    <n v="114"/>
    <n v="11.17"/>
    <x v="2792"/>
    <x v="591"/>
    <n v="2.0590868397493285"/>
    <n v="2.5962399283795881"/>
    <x v="909"/>
    <x v="2573"/>
    <n v="0"/>
    <n v="10.205908683974933"/>
  </r>
  <r>
    <x v="16"/>
    <x v="227"/>
    <x v="5"/>
    <n v="20"/>
    <n v="35"/>
    <n v="7"/>
    <n v="44"/>
    <n v="0"/>
    <n v="136"/>
    <n v="11.17"/>
    <x v="2793"/>
    <x v="394"/>
    <n v="1.7905102954341987"/>
    <n v="3.1333930170098476"/>
    <x v="903"/>
    <x v="2574"/>
    <n v="0"/>
    <n v="12.175470008952551"/>
  </r>
  <r>
    <x v="16"/>
    <x v="227"/>
    <x v="6"/>
    <n v="21"/>
    <n v="36"/>
    <n v="13"/>
    <n v="33"/>
    <n v="0"/>
    <n v="131"/>
    <n v="11.17"/>
    <x v="2794"/>
    <x v="489"/>
    <n v="1.8800358102059087"/>
    <n v="3.2229185317815578"/>
    <x v="1674"/>
    <x v="2575"/>
    <n v="0"/>
    <n v="11.727842435094002"/>
  </r>
  <r>
    <x v="16"/>
    <x v="227"/>
    <x v="7"/>
    <n v="16"/>
    <n v="39"/>
    <n v="6"/>
    <n v="29"/>
    <n v="0"/>
    <n v="144"/>
    <n v="11.17"/>
    <x v="2794"/>
    <x v="489"/>
    <n v="1.4324082363473589"/>
    <n v="3.4914950760966876"/>
    <x v="908"/>
    <x v="2576"/>
    <n v="0"/>
    <n v="12.891674127126231"/>
  </r>
  <r>
    <x v="16"/>
    <x v="227"/>
    <x v="8"/>
    <n v="17"/>
    <n v="66"/>
    <n v="10"/>
    <n v="18"/>
    <n v="0"/>
    <n v="171"/>
    <n v="11.17"/>
    <x v="2795"/>
    <x v="465"/>
    <n v="1.5219337511190689"/>
    <n v="5.9086839749328561"/>
    <x v="905"/>
    <x v="2577"/>
    <n v="0"/>
    <n v="15.308863025962399"/>
  </r>
  <r>
    <x v="16"/>
    <x v="227"/>
    <x v="9"/>
    <n v="16"/>
    <n v="65"/>
    <n v="0"/>
    <n v="26"/>
    <n v="0"/>
    <n v="179"/>
    <n v="11.17"/>
    <x v="2796"/>
    <x v="398"/>
    <n v="1.4324082363473589"/>
    <n v="5.8191584601611464"/>
    <x v="196"/>
    <x v="2578"/>
    <n v="0"/>
    <n v="16.025067144136077"/>
  </r>
  <r>
    <x v="16"/>
    <x v="227"/>
    <x v="10"/>
    <n v="24"/>
    <n v="72"/>
    <n v="4"/>
    <n v="43"/>
    <n v="0"/>
    <n v="201"/>
    <n v="13.36"/>
    <x v="2797"/>
    <x v="357"/>
    <n v="1.7964071856287427"/>
    <n v="5.3892215568862278"/>
    <x v="1130"/>
    <x v="2579"/>
    <n v="0"/>
    <n v="15.04491017964072"/>
  </r>
  <r>
    <x v="16"/>
    <x v="227"/>
    <x v="11"/>
    <n v="19"/>
    <n v="75"/>
    <n v="6"/>
    <n v="39"/>
    <n v="0"/>
    <n v="213"/>
    <n v="13.36"/>
    <x v="2798"/>
    <x v="497"/>
    <n v="1.4221556886227547"/>
    <n v="5.6137724550898209"/>
    <x v="1675"/>
    <x v="2580"/>
    <n v="0"/>
    <n v="15.94311377245509"/>
  </r>
  <r>
    <x v="16"/>
    <x v="227"/>
    <x v="12"/>
    <n v="39"/>
    <n v="68"/>
    <n v="5"/>
    <n v="60"/>
    <n v="0"/>
    <n v="206"/>
    <n v="13.36"/>
    <x v="2799"/>
    <x v="934"/>
    <n v="2.9191616766467066"/>
    <n v="5.0898203592814371"/>
    <x v="1676"/>
    <x v="2581"/>
    <n v="0"/>
    <n v="15.419161676646707"/>
  </r>
  <r>
    <x v="16"/>
    <x v="228"/>
    <x v="0"/>
    <n v="13"/>
    <n v="22"/>
    <n v="15"/>
    <n v="28"/>
    <n v="0"/>
    <n v="114"/>
    <n v="22.88"/>
    <x v="2800"/>
    <x v="588"/>
    <n v="0.56818181818181823"/>
    <n v="0.96153846153846156"/>
    <x v="1677"/>
    <x v="2582"/>
    <n v="0"/>
    <n v="4.9825174825174825"/>
  </r>
  <r>
    <x v="16"/>
    <x v="228"/>
    <x v="1"/>
    <n v="13"/>
    <n v="27"/>
    <n v="10"/>
    <n v="42"/>
    <n v="0"/>
    <n v="116"/>
    <n v="22.88"/>
    <x v="2801"/>
    <x v="633"/>
    <n v="0.56818181818181823"/>
    <n v="1.1800699300699302"/>
    <x v="1678"/>
    <x v="2583"/>
    <n v="0"/>
    <n v="5.06993006993007"/>
  </r>
  <r>
    <x v="16"/>
    <x v="228"/>
    <x v="2"/>
    <n v="15"/>
    <n v="22"/>
    <n v="17"/>
    <n v="44"/>
    <n v="0"/>
    <n v="111"/>
    <n v="22.88"/>
    <x v="2802"/>
    <x v="603"/>
    <n v="0.65559440559440563"/>
    <n v="0.96153846153846156"/>
    <x v="1679"/>
    <x v="925"/>
    <n v="0"/>
    <n v="4.8513986013986017"/>
  </r>
  <r>
    <x v="16"/>
    <x v="228"/>
    <x v="3"/>
    <n v="18"/>
    <n v="39"/>
    <n v="17"/>
    <n v="38"/>
    <n v="0"/>
    <n v="120"/>
    <n v="22.88"/>
    <x v="2803"/>
    <x v="523"/>
    <n v="0.78671328671328677"/>
    <n v="1.7045454545454546"/>
    <x v="1679"/>
    <x v="2584"/>
    <n v="0"/>
    <n v="5.244755244755245"/>
  </r>
  <r>
    <x v="16"/>
    <x v="228"/>
    <x v="4"/>
    <n v="21"/>
    <n v="44"/>
    <n v="12"/>
    <n v="22"/>
    <n v="0"/>
    <n v="137"/>
    <n v="22.88"/>
    <x v="2804"/>
    <x v="361"/>
    <n v="0.91783216783216792"/>
    <n v="1.9230769230769231"/>
    <x v="1680"/>
    <x v="2585"/>
    <n v="0"/>
    <n v="5.9877622377622384"/>
  </r>
  <r>
    <x v="16"/>
    <x v="228"/>
    <x v="5"/>
    <n v="29"/>
    <n v="34"/>
    <n v="9"/>
    <n v="31"/>
    <n v="0"/>
    <n v="165"/>
    <n v="22.88"/>
    <x v="2805"/>
    <x v="209"/>
    <n v="1.2674825174825175"/>
    <n v="1.486013986013986"/>
    <x v="1681"/>
    <x v="2586"/>
    <n v="0"/>
    <n v="7.2115384615384617"/>
  </r>
  <r>
    <x v="16"/>
    <x v="228"/>
    <x v="6"/>
    <n v="34"/>
    <n v="42"/>
    <n v="19"/>
    <n v="32"/>
    <n v="0"/>
    <n v="183"/>
    <n v="22.88"/>
    <x v="2806"/>
    <x v="495"/>
    <n v="1.486013986013986"/>
    <n v="1.8356643356643358"/>
    <x v="1682"/>
    <x v="2587"/>
    <n v="0"/>
    <n v="7.9982517482517483"/>
  </r>
  <r>
    <x v="16"/>
    <x v="228"/>
    <x v="7"/>
    <n v="40"/>
    <n v="38"/>
    <n v="15"/>
    <n v="18"/>
    <n v="0"/>
    <n v="217"/>
    <n v="22.88"/>
    <x v="2807"/>
    <x v="503"/>
    <n v="1.7482517482517483"/>
    <n v="1.6608391608391608"/>
    <x v="1677"/>
    <x v="2588"/>
    <n v="0"/>
    <n v="9.484265734265735"/>
  </r>
  <r>
    <x v="16"/>
    <x v="228"/>
    <x v="8"/>
    <n v="36"/>
    <n v="59"/>
    <n v="21"/>
    <n v="18"/>
    <n v="0"/>
    <n v="323"/>
    <n v="22.88"/>
    <x v="2808"/>
    <x v="607"/>
    <n v="1.5734265734265735"/>
    <n v="2.5786713286713288"/>
    <x v="1683"/>
    <x v="2588"/>
    <n v="0"/>
    <n v="14.117132867132868"/>
  </r>
  <r>
    <x v="16"/>
    <x v="228"/>
    <x v="9"/>
    <n v="52"/>
    <n v="86"/>
    <n v="12"/>
    <n v="11"/>
    <n v="0"/>
    <n v="313"/>
    <n v="22.88"/>
    <x v="2809"/>
    <x v="935"/>
    <n v="2.2727272727272729"/>
    <n v="3.7587412587412588"/>
    <x v="1680"/>
    <x v="2589"/>
    <n v="0"/>
    <n v="13.68006993006993"/>
  </r>
  <r>
    <x v="16"/>
    <x v="228"/>
    <x v="10"/>
    <n v="50"/>
    <n v="69"/>
    <n v="26"/>
    <n v="11"/>
    <n v="0"/>
    <n v="232"/>
    <n v="26.77"/>
    <x v="2810"/>
    <x v="724"/>
    <n v="1.8677624206200971"/>
    <n v="2.5775121404557342"/>
    <x v="1684"/>
    <x v="2590"/>
    <n v="0"/>
    <n v="8.6664176316772501"/>
  </r>
  <r>
    <x v="16"/>
    <x v="228"/>
    <x v="11"/>
    <n v="55"/>
    <n v="62"/>
    <n v="18"/>
    <n v="22"/>
    <n v="0"/>
    <n v="322"/>
    <n v="26.77"/>
    <x v="2811"/>
    <x v="786"/>
    <n v="2.0545386626821069"/>
    <n v="2.3160254015689206"/>
    <x v="1685"/>
    <x v="2591"/>
    <n v="0"/>
    <n v="12.028389988793426"/>
  </r>
  <r>
    <x v="16"/>
    <x v="228"/>
    <x v="12"/>
    <n v="73"/>
    <n v="133"/>
    <n v="13"/>
    <n v="50"/>
    <n v="0"/>
    <n v="397"/>
    <n v="26.77"/>
    <x v="2812"/>
    <x v="879"/>
    <n v="2.7269331341053418"/>
    <n v="4.9682480388494588"/>
    <x v="1686"/>
    <x v="2592"/>
    <n v="0"/>
    <n v="14.830033619723572"/>
  </r>
  <r>
    <x v="16"/>
    <x v="229"/>
    <x v="0"/>
    <n v="22"/>
    <n v="19"/>
    <n v="8"/>
    <n v="29"/>
    <n v="0"/>
    <n v="79"/>
    <n v="8.51"/>
    <x v="2813"/>
    <x v="430"/>
    <n v="2.5851938895417157"/>
    <n v="2.2326674500587544"/>
    <x v="1687"/>
    <x v="2593"/>
    <n v="0"/>
    <n v="9.283196239717979"/>
  </r>
  <r>
    <x v="16"/>
    <x v="229"/>
    <x v="1"/>
    <n v="9"/>
    <n v="37"/>
    <n v="3"/>
    <n v="33"/>
    <n v="0"/>
    <n v="83"/>
    <n v="8.51"/>
    <x v="2814"/>
    <x v="586"/>
    <n v="1.0575793184488838"/>
    <n v="4.3478260869565215"/>
    <x v="1688"/>
    <x v="2594"/>
    <n v="0"/>
    <n v="9.7532314923619268"/>
  </r>
  <r>
    <x v="16"/>
    <x v="229"/>
    <x v="2"/>
    <n v="11"/>
    <n v="32"/>
    <n v="6"/>
    <n v="37"/>
    <n v="0"/>
    <n v="97"/>
    <n v="8.51"/>
    <x v="2815"/>
    <x v="342"/>
    <n v="1.2925969447708578"/>
    <n v="3.7602820211515864"/>
    <x v="1689"/>
    <x v="191"/>
    <n v="0"/>
    <n v="11.398354876615747"/>
  </r>
  <r>
    <x v="16"/>
    <x v="229"/>
    <x v="3"/>
    <n v="14"/>
    <n v="31"/>
    <n v="6"/>
    <n v="44"/>
    <n v="1"/>
    <n v="86"/>
    <n v="8.51"/>
    <x v="2816"/>
    <x v="618"/>
    <n v="1.6451233842538191"/>
    <n v="3.6427732079905994"/>
    <x v="1689"/>
    <x v="2595"/>
    <n v="0.11750881316098707"/>
    <n v="10.105757931844888"/>
  </r>
  <r>
    <x v="16"/>
    <x v="229"/>
    <x v="4"/>
    <n v="23"/>
    <n v="21"/>
    <n v="4"/>
    <n v="51"/>
    <n v="0"/>
    <n v="104"/>
    <n v="8.51"/>
    <x v="2817"/>
    <x v="472"/>
    <n v="2.7027027027027026"/>
    <n v="2.4676850763807288"/>
    <x v="1690"/>
    <x v="2596"/>
    <n v="0"/>
    <n v="12.220916568742656"/>
  </r>
  <r>
    <x v="16"/>
    <x v="229"/>
    <x v="5"/>
    <n v="20"/>
    <n v="25"/>
    <n v="7"/>
    <n v="50"/>
    <n v="1"/>
    <n v="99"/>
    <n v="8.51"/>
    <x v="2818"/>
    <x v="591"/>
    <n v="2.3501762632197414"/>
    <n v="2.9377203290246769"/>
    <x v="1691"/>
    <x v="2597"/>
    <n v="0.11750881316098707"/>
    <n v="11.633372502937721"/>
  </r>
  <r>
    <x v="16"/>
    <x v="229"/>
    <x v="6"/>
    <n v="23"/>
    <n v="32"/>
    <n v="5"/>
    <n v="51"/>
    <n v="0"/>
    <n v="130"/>
    <n v="8.51"/>
    <x v="2819"/>
    <x v="455"/>
    <n v="2.7027027027027026"/>
    <n v="3.7602820211515864"/>
    <x v="1692"/>
    <x v="2596"/>
    <n v="0"/>
    <n v="15.27614571092832"/>
  </r>
  <r>
    <x v="16"/>
    <x v="229"/>
    <x v="7"/>
    <n v="17"/>
    <n v="36"/>
    <n v="5"/>
    <n v="66"/>
    <n v="0"/>
    <n v="110"/>
    <n v="8.51"/>
    <x v="2820"/>
    <x v="489"/>
    <n v="1.9976498237367804"/>
    <n v="4.230317273795535"/>
    <x v="1692"/>
    <x v="2598"/>
    <n v="0"/>
    <n v="12.925969447708578"/>
  </r>
  <r>
    <x v="16"/>
    <x v="229"/>
    <x v="8"/>
    <n v="18"/>
    <n v="25"/>
    <n v="4"/>
    <n v="64"/>
    <n v="1"/>
    <n v="132"/>
    <n v="8.51"/>
    <x v="2821"/>
    <x v="389"/>
    <n v="2.1151586368977675"/>
    <n v="2.9377203290246769"/>
    <x v="1690"/>
    <x v="2599"/>
    <n v="0.11750881316098707"/>
    <n v="15.511163337250293"/>
  </r>
  <r>
    <x v="16"/>
    <x v="229"/>
    <x v="9"/>
    <n v="20"/>
    <n v="27"/>
    <n v="6"/>
    <n v="63"/>
    <n v="0"/>
    <n v="175"/>
    <n v="8.51"/>
    <x v="2822"/>
    <x v="574"/>
    <n v="2.3501762632197414"/>
    <n v="3.1727379553466513"/>
    <x v="1689"/>
    <x v="2600"/>
    <n v="0"/>
    <n v="20.564042303172737"/>
  </r>
  <r>
    <x v="16"/>
    <x v="229"/>
    <x v="10"/>
    <n v="27"/>
    <n v="52"/>
    <n v="5"/>
    <n v="76"/>
    <n v="0"/>
    <n v="156"/>
    <n v="10.36"/>
    <x v="2823"/>
    <x v="711"/>
    <n v="2.6061776061776065"/>
    <n v="5.0193050193050199"/>
    <x v="1693"/>
    <x v="2601"/>
    <n v="0"/>
    <n v="15.057915057915059"/>
  </r>
  <r>
    <x v="16"/>
    <x v="229"/>
    <x v="11"/>
    <n v="29"/>
    <n v="64"/>
    <n v="4"/>
    <n v="74"/>
    <n v="1"/>
    <n v="180"/>
    <n v="10.36"/>
    <x v="1496"/>
    <x v="497"/>
    <n v="2.7992277992277992"/>
    <n v="6.1776061776061777"/>
    <x v="912"/>
    <x v="152"/>
    <n v="9.6525096525096526E-2"/>
    <n v="17.374517374517374"/>
  </r>
  <r>
    <x v="16"/>
    <x v="229"/>
    <x v="12"/>
    <n v="47"/>
    <n v="61"/>
    <n v="8"/>
    <n v="109"/>
    <n v="0"/>
    <n v="213"/>
    <n v="10.36"/>
    <x v="2824"/>
    <x v="615"/>
    <n v="4.5366795366795367"/>
    <n v="5.8880308880308885"/>
    <x v="1694"/>
    <x v="2602"/>
    <n v="0"/>
    <n v="20.559845559845559"/>
  </r>
  <r>
    <x v="16"/>
    <x v="230"/>
    <x v="0"/>
    <n v="17"/>
    <n v="50"/>
    <n v="7"/>
    <n v="84"/>
    <n v="6"/>
    <n v="142"/>
    <n v="12.12"/>
    <x v="2825"/>
    <x v="936"/>
    <n v="1.4026402640264026"/>
    <n v="4.1254125412541258"/>
    <x v="1695"/>
    <x v="2603"/>
    <n v="0.4950495049504951"/>
    <n v="11.716171617161717"/>
  </r>
  <r>
    <x v="16"/>
    <x v="230"/>
    <x v="1"/>
    <n v="18"/>
    <n v="72"/>
    <n v="1"/>
    <n v="45"/>
    <n v="3"/>
    <n v="169"/>
    <n v="12.12"/>
    <x v="2826"/>
    <x v="322"/>
    <n v="1.4851485148514851"/>
    <n v="5.9405940594059405"/>
    <x v="1696"/>
    <x v="2604"/>
    <n v="0.24752475247524755"/>
    <n v="13.943894389438945"/>
  </r>
  <r>
    <x v="16"/>
    <x v="230"/>
    <x v="2"/>
    <n v="11"/>
    <n v="48"/>
    <n v="5"/>
    <n v="45"/>
    <n v="1"/>
    <n v="179"/>
    <n v="12.12"/>
    <x v="2827"/>
    <x v="694"/>
    <n v="0.90759075907590769"/>
    <n v="3.9603960396039608"/>
    <x v="1697"/>
    <x v="2604"/>
    <n v="8.2508250825082508E-2"/>
    <n v="14.76897689768977"/>
  </r>
  <r>
    <x v="16"/>
    <x v="230"/>
    <x v="3"/>
    <n v="14"/>
    <n v="45"/>
    <n v="5"/>
    <n v="30"/>
    <n v="2"/>
    <n v="205"/>
    <n v="12.12"/>
    <x v="2828"/>
    <x v="608"/>
    <n v="1.1551155115511551"/>
    <n v="3.7128712871287131"/>
    <x v="1697"/>
    <x v="2605"/>
    <n v="0.16501650165016502"/>
    <n v="16.914191419141915"/>
  </r>
  <r>
    <x v="16"/>
    <x v="230"/>
    <x v="4"/>
    <n v="18"/>
    <n v="52"/>
    <n v="1"/>
    <n v="37"/>
    <n v="1"/>
    <n v="188"/>
    <n v="12.12"/>
    <x v="2829"/>
    <x v="345"/>
    <n v="1.4851485148514851"/>
    <n v="4.2904290429042904"/>
    <x v="1696"/>
    <x v="2606"/>
    <n v="8.2508250825082508E-2"/>
    <n v="15.511551155115512"/>
  </r>
  <r>
    <x v="16"/>
    <x v="230"/>
    <x v="5"/>
    <n v="12"/>
    <n v="50"/>
    <n v="5"/>
    <n v="18"/>
    <n v="2"/>
    <n v="249"/>
    <n v="12.12"/>
    <x v="2830"/>
    <x v="695"/>
    <n v="0.9900990099009902"/>
    <n v="4.1254125412541258"/>
    <x v="1697"/>
    <x v="2607"/>
    <n v="0.16501650165016502"/>
    <n v="20.544554455445546"/>
  </r>
  <r>
    <x v="16"/>
    <x v="230"/>
    <x v="6"/>
    <n v="19"/>
    <n v="50"/>
    <n v="3"/>
    <n v="20"/>
    <n v="1"/>
    <n v="212"/>
    <n v="12.12"/>
    <x v="2831"/>
    <x v="467"/>
    <n v="1.5676567656765679"/>
    <n v="4.1254125412541258"/>
    <x v="1698"/>
    <x v="2608"/>
    <n v="8.2508250825082508E-2"/>
    <n v="17.491749174917494"/>
  </r>
  <r>
    <x v="16"/>
    <x v="230"/>
    <x v="7"/>
    <n v="22"/>
    <n v="46"/>
    <n v="6"/>
    <n v="41"/>
    <n v="3"/>
    <n v="206"/>
    <n v="12.12"/>
    <x v="2832"/>
    <x v="730"/>
    <n v="1.8151815181518154"/>
    <n v="3.7953795379537958"/>
    <x v="1699"/>
    <x v="2609"/>
    <n v="0.24752475247524755"/>
    <n v="16.996699669966997"/>
  </r>
  <r>
    <x v="16"/>
    <x v="230"/>
    <x v="8"/>
    <n v="20"/>
    <n v="42"/>
    <n v="4"/>
    <n v="26"/>
    <n v="0"/>
    <n v="252"/>
    <n v="12.12"/>
    <x v="2833"/>
    <x v="357"/>
    <n v="1.6501650165016504"/>
    <n v="3.4653465346534658"/>
    <x v="1700"/>
    <x v="2610"/>
    <n v="0"/>
    <n v="20.792079207920793"/>
  </r>
  <r>
    <x v="16"/>
    <x v="230"/>
    <x v="9"/>
    <n v="18"/>
    <n v="44"/>
    <n v="4"/>
    <n v="19"/>
    <n v="1"/>
    <n v="338"/>
    <n v="12.12"/>
    <x v="2834"/>
    <x v="234"/>
    <n v="1.4851485148514851"/>
    <n v="3.6303630363036308"/>
    <x v="1700"/>
    <x v="2611"/>
    <n v="8.2508250825082508E-2"/>
    <n v="27.887788778877891"/>
  </r>
  <r>
    <x v="16"/>
    <x v="230"/>
    <x v="10"/>
    <n v="25"/>
    <n v="75"/>
    <n v="5"/>
    <n v="23"/>
    <n v="0"/>
    <n v="315"/>
    <n v="14.21"/>
    <x v="2835"/>
    <x v="545"/>
    <n v="1.7593244194229414"/>
    <n v="5.2779732582688244"/>
    <x v="1458"/>
    <x v="2612"/>
    <n v="0"/>
    <n v="22.167487684729064"/>
  </r>
  <r>
    <x v="16"/>
    <x v="230"/>
    <x v="11"/>
    <n v="19"/>
    <n v="66"/>
    <n v="3"/>
    <n v="24"/>
    <n v="2"/>
    <n v="309"/>
    <n v="14.21"/>
    <x v="2489"/>
    <x v="139"/>
    <n v="1.3370865587614356"/>
    <n v="4.644616467276566"/>
    <x v="1456"/>
    <x v="2613"/>
    <n v="0.14074595355383532"/>
    <n v="21.745249824067557"/>
  </r>
  <r>
    <x v="16"/>
    <x v="230"/>
    <x v="12"/>
    <n v="33"/>
    <n v="76"/>
    <n v="5"/>
    <n v="75"/>
    <n v="8"/>
    <n v="352"/>
    <n v="14.21"/>
    <x v="2836"/>
    <x v="242"/>
    <n v="2.322308233638283"/>
    <n v="5.3483462350457422"/>
    <x v="1458"/>
    <x v="2614"/>
    <n v="0.56298381421534127"/>
    <n v="24.771287825475017"/>
  </r>
  <r>
    <x v="16"/>
    <x v="231"/>
    <x v="0"/>
    <n v="43"/>
    <n v="118"/>
    <n v="9"/>
    <n v="68"/>
    <n v="2"/>
    <n v="127"/>
    <n v="24.81"/>
    <x v="2837"/>
    <x v="183"/>
    <n v="1.7331721080209594"/>
    <n v="4.7561467150342605"/>
    <x v="1701"/>
    <x v="2615"/>
    <n v="8.0612656187021361E-2"/>
    <n v="5.1189036678758564"/>
  </r>
  <r>
    <x v="16"/>
    <x v="231"/>
    <x v="1"/>
    <n v="39"/>
    <n v="75"/>
    <n v="12"/>
    <n v="71"/>
    <n v="0"/>
    <n v="95"/>
    <n v="24.81"/>
    <x v="2838"/>
    <x v="520"/>
    <n v="1.5719467956469166"/>
    <n v="3.0229746070133015"/>
    <x v="1702"/>
    <x v="2616"/>
    <n v="0"/>
    <n v="3.8291011688835148"/>
  </r>
  <r>
    <x v="16"/>
    <x v="231"/>
    <x v="2"/>
    <n v="35"/>
    <n v="72"/>
    <n v="5"/>
    <n v="65"/>
    <n v="2"/>
    <n v="136"/>
    <n v="24.81"/>
    <x v="2839"/>
    <x v="704"/>
    <n v="1.4107214832728738"/>
    <n v="2.9020556227327692"/>
    <x v="1703"/>
    <x v="2617"/>
    <n v="8.0612656187021361E-2"/>
    <n v="5.4816606207174532"/>
  </r>
  <r>
    <x v="16"/>
    <x v="231"/>
    <x v="3"/>
    <n v="57"/>
    <n v="115"/>
    <n v="14"/>
    <n v="102"/>
    <n v="2"/>
    <n v="199"/>
    <n v="24.81"/>
    <x v="2761"/>
    <x v="214"/>
    <n v="2.2974607013301092"/>
    <n v="4.6352277307537282"/>
    <x v="1704"/>
    <x v="2618"/>
    <n v="8.0612656187021361E-2"/>
    <n v="8.0209592906086264"/>
  </r>
  <r>
    <x v="16"/>
    <x v="231"/>
    <x v="4"/>
    <n v="45"/>
    <n v="88"/>
    <n v="11"/>
    <n v="101"/>
    <n v="1"/>
    <n v="205"/>
    <n v="24.81"/>
    <x v="2840"/>
    <x v="17"/>
    <n v="1.8137847642079807"/>
    <n v="3.54695687222894"/>
    <x v="1705"/>
    <x v="2619"/>
    <n v="4.0306328093510681E-2"/>
    <n v="8.2627972591696892"/>
  </r>
  <r>
    <x v="16"/>
    <x v="231"/>
    <x v="5"/>
    <n v="74"/>
    <n v="98"/>
    <n v="7"/>
    <n v="99"/>
    <n v="1"/>
    <n v="258"/>
    <n v="24.81"/>
    <x v="2841"/>
    <x v="220"/>
    <n v="2.9826682789197907"/>
    <n v="3.9500201531640471"/>
    <x v="1706"/>
    <x v="2620"/>
    <n v="4.0306328093510681E-2"/>
    <n v="10.399032648125756"/>
  </r>
  <r>
    <x v="16"/>
    <x v="231"/>
    <x v="6"/>
    <n v="94"/>
    <n v="108"/>
    <n v="10"/>
    <n v="189"/>
    <n v="2"/>
    <n v="297"/>
    <n v="24.81"/>
    <x v="2842"/>
    <x v="664"/>
    <n v="3.7887948407900041"/>
    <n v="4.3530834340991538"/>
    <x v="1707"/>
    <x v="2621"/>
    <n v="8.0612656187021361E-2"/>
    <n v="11.970979443772674"/>
  </r>
  <r>
    <x v="16"/>
    <x v="231"/>
    <x v="7"/>
    <n v="91"/>
    <n v="148"/>
    <n v="11"/>
    <n v="159"/>
    <n v="0"/>
    <n v="294"/>
    <n v="24.81"/>
    <x v="2843"/>
    <x v="937"/>
    <n v="3.6678758565094722"/>
    <n v="5.9653365578395814"/>
    <x v="1705"/>
    <x v="2622"/>
    <n v="0"/>
    <n v="11.850060459492141"/>
  </r>
  <r>
    <x v="16"/>
    <x v="231"/>
    <x v="8"/>
    <n v="109"/>
    <n v="156"/>
    <n v="15"/>
    <n v="159"/>
    <n v="4"/>
    <n v="353"/>
    <n v="24.81"/>
    <x v="2844"/>
    <x v="938"/>
    <n v="4.3933897621926645"/>
    <n v="6.2877871825876666"/>
    <x v="1660"/>
    <x v="2622"/>
    <n v="0.16122531237404272"/>
    <n v="14.228133817009271"/>
  </r>
  <r>
    <x v="16"/>
    <x v="231"/>
    <x v="9"/>
    <n v="111"/>
    <n v="151"/>
    <n v="14"/>
    <n v="192"/>
    <n v="6"/>
    <n v="327"/>
    <n v="24.81"/>
    <x v="2845"/>
    <x v="939"/>
    <n v="4.474002418379686"/>
    <n v="6.0862555421201128"/>
    <x v="1704"/>
    <x v="2623"/>
    <n v="0.2418379685610641"/>
    <n v="13.180169286577993"/>
  </r>
  <r>
    <x v="16"/>
    <x v="231"/>
    <x v="10"/>
    <n v="110"/>
    <n v="162"/>
    <n v="14"/>
    <n v="150"/>
    <n v="0"/>
    <n v="444"/>
    <n v="30.68"/>
    <x v="2846"/>
    <x v="940"/>
    <n v="3.5853976531942635"/>
    <n v="5.2803129074315516"/>
    <x v="1708"/>
    <x v="2624"/>
    <n v="0"/>
    <n v="14.471968709256846"/>
  </r>
  <r>
    <x v="16"/>
    <x v="231"/>
    <x v="11"/>
    <n v="149"/>
    <n v="163"/>
    <n v="9"/>
    <n v="174"/>
    <n v="0"/>
    <n v="499"/>
    <n v="30.68"/>
    <x v="2847"/>
    <x v="941"/>
    <n v="4.8565840938722298"/>
    <n v="5.3129074315514995"/>
    <x v="1709"/>
    <x v="2625"/>
    <n v="0"/>
    <n v="16.264667535853977"/>
  </r>
  <r>
    <x v="16"/>
    <x v="231"/>
    <x v="12"/>
    <n v="167"/>
    <n v="265"/>
    <n v="10"/>
    <n v="336"/>
    <n v="0"/>
    <n v="598"/>
    <n v="30.68"/>
    <x v="2848"/>
    <x v="942"/>
    <n v="5.4432855280312911"/>
    <n v="8.6375488917861798"/>
    <x v="1710"/>
    <x v="2626"/>
    <n v="0"/>
    <n v="19.491525423728813"/>
  </r>
  <r>
    <x v="17"/>
    <x v="232"/>
    <x v="0"/>
    <n v="53"/>
    <n v="63"/>
    <n v="23"/>
    <n v="63"/>
    <n v="0"/>
    <n v="447"/>
    <n v="89.34"/>
    <x v="2849"/>
    <x v="841"/>
    <n v="0.59323931049921641"/>
    <n v="0.70517125587642715"/>
    <x v="1711"/>
    <x v="2627"/>
    <n v="0"/>
    <n v="5.0033579583613159"/>
  </r>
  <r>
    <x v="17"/>
    <x v="232"/>
    <x v="1"/>
    <n v="88"/>
    <n v="63"/>
    <n v="29"/>
    <n v="84"/>
    <n v="1"/>
    <n v="630"/>
    <n v="89.34"/>
    <x v="2850"/>
    <x v="943"/>
    <n v="0.98500111931945378"/>
    <n v="0.70517125587642715"/>
    <x v="1712"/>
    <x v="2628"/>
    <n v="1.1193194537721066E-2"/>
    <n v="7.0517125587642706"/>
  </r>
  <r>
    <x v="17"/>
    <x v="232"/>
    <x v="2"/>
    <n v="92"/>
    <n v="103"/>
    <n v="24"/>
    <n v="105"/>
    <n v="3"/>
    <n v="672"/>
    <n v="89.34"/>
    <x v="2851"/>
    <x v="944"/>
    <n v="1.0297738974703381"/>
    <n v="1.1528990373852697"/>
    <x v="1713"/>
    <x v="2629"/>
    <n v="3.3579583613163197E-2"/>
    <n v="7.5218267293485557"/>
  </r>
  <r>
    <x v="17"/>
    <x v="232"/>
    <x v="3"/>
    <n v="176"/>
    <n v="124"/>
    <n v="55"/>
    <n v="154"/>
    <n v="4"/>
    <n v="810"/>
    <n v="89.34"/>
    <x v="2852"/>
    <x v="945"/>
    <n v="1.9700022386389076"/>
    <n v="1.387956122677412"/>
    <x v="1714"/>
    <x v="2630"/>
    <n v="4.4772778150884263E-2"/>
    <n v="9.0664875755540635"/>
  </r>
  <r>
    <x v="17"/>
    <x v="232"/>
    <x v="4"/>
    <n v="217"/>
    <n v="153"/>
    <n v="71"/>
    <n v="151"/>
    <n v="5"/>
    <n v="886"/>
    <n v="89.34"/>
    <x v="2853"/>
    <x v="946"/>
    <n v="2.4289232146854713"/>
    <n v="1.7125587642713229"/>
    <x v="1715"/>
    <x v="2631"/>
    <n v="5.5965972688605328E-2"/>
    <n v="9.9171703604208634"/>
  </r>
  <r>
    <x v="17"/>
    <x v="232"/>
    <x v="5"/>
    <n v="174"/>
    <n v="140"/>
    <n v="74"/>
    <n v="175"/>
    <n v="5"/>
    <n v="1049"/>
    <n v="89.34"/>
    <x v="2854"/>
    <x v="947"/>
    <n v="1.9476158495634652"/>
    <n v="1.567047235280949"/>
    <x v="1716"/>
    <x v="2632"/>
    <n v="5.5965972688605328E-2"/>
    <n v="11.741661070069398"/>
  </r>
  <r>
    <x v="17"/>
    <x v="232"/>
    <x v="6"/>
    <n v="231"/>
    <n v="236"/>
    <n v="53"/>
    <n v="187"/>
    <n v="2"/>
    <n v="1696"/>
    <n v="89.34"/>
    <x v="2855"/>
    <x v="948"/>
    <n v="2.5856279382135661"/>
    <n v="2.6415939109021713"/>
    <x v="1717"/>
    <x v="2633"/>
    <n v="2.2386389075442131E-2"/>
    <n v="18.983657935974925"/>
  </r>
  <r>
    <x v="17"/>
    <x v="232"/>
    <x v="7"/>
    <n v="192"/>
    <n v="215"/>
    <n v="67"/>
    <n v="209"/>
    <n v="5"/>
    <n v="1946"/>
    <n v="89.34"/>
    <x v="2856"/>
    <x v="949"/>
    <n v="2.1490933512424446"/>
    <n v="2.4065368256100288"/>
    <x v="1718"/>
    <x v="2634"/>
    <n v="5.5965972688605328E-2"/>
    <n v="21.781956570405193"/>
  </r>
  <r>
    <x v="17"/>
    <x v="232"/>
    <x v="8"/>
    <n v="166"/>
    <n v="249"/>
    <n v="54"/>
    <n v="203"/>
    <n v="3"/>
    <n v="2225"/>
    <n v="89.34"/>
    <x v="2857"/>
    <x v="950"/>
    <n v="1.8580702932616968"/>
    <n v="2.7871054398925454"/>
    <x v="1719"/>
    <x v="2635"/>
    <n v="3.3579583613163197E-2"/>
    <n v="24.904857846429369"/>
  </r>
  <r>
    <x v="17"/>
    <x v="232"/>
    <x v="9"/>
    <n v="173"/>
    <n v="292"/>
    <n v="71"/>
    <n v="174"/>
    <n v="8"/>
    <n v="2378"/>
    <n v="89.34"/>
    <x v="2858"/>
    <x v="951"/>
    <n v="1.9364226550257442"/>
    <n v="3.2684128050145511"/>
    <x v="1715"/>
    <x v="2636"/>
    <n v="8.9545556301768525E-2"/>
    <n v="26.617416610700694"/>
  </r>
  <r>
    <x v="17"/>
    <x v="232"/>
    <x v="10"/>
    <n v="203"/>
    <n v="414"/>
    <n v="88"/>
    <n v="218"/>
    <n v="10"/>
    <n v="2847"/>
    <n v="100"/>
    <x v="2859"/>
    <x v="952"/>
    <n v="2.0299999999999998"/>
    <n v="4.1399999999999997"/>
    <x v="1720"/>
    <x v="2637"/>
    <n v="0.1"/>
    <n v="28.47"/>
  </r>
  <r>
    <x v="17"/>
    <x v="232"/>
    <x v="11"/>
    <n v="167"/>
    <n v="539"/>
    <n v="103"/>
    <n v="342"/>
    <n v="11"/>
    <n v="3169"/>
    <n v="100"/>
    <x v="2860"/>
    <x v="953"/>
    <n v="1.67"/>
    <n v="5.39"/>
    <x v="1721"/>
    <x v="2638"/>
    <n v="0.11"/>
    <n v="31.69"/>
  </r>
  <r>
    <x v="17"/>
    <x v="232"/>
    <x v="12"/>
    <n v="173"/>
    <n v="433"/>
    <n v="62"/>
    <n v="581"/>
    <n v="21"/>
    <n v="2650"/>
    <n v="100"/>
    <x v="2861"/>
    <x v="954"/>
    <n v="1.73"/>
    <n v="4.33"/>
    <x v="1722"/>
    <x v="2639"/>
    <n v="0.21"/>
    <n v="26.5"/>
  </r>
  <r>
    <x v="17"/>
    <x v="233"/>
    <x v="0"/>
    <n v="47"/>
    <n v="52"/>
    <n v="48"/>
    <n v="54"/>
    <n v="0"/>
    <n v="480"/>
    <n v="69.069999999999993"/>
    <x v="2862"/>
    <x v="40"/>
    <n v="0.68046908932966566"/>
    <n v="0.75285941798175771"/>
    <x v="1723"/>
    <x v="2640"/>
    <n v="0"/>
    <n v="6.9494715506008404"/>
  </r>
  <r>
    <x v="17"/>
    <x v="233"/>
    <x v="1"/>
    <n v="68"/>
    <n v="66"/>
    <n v="53"/>
    <n v="64"/>
    <n v="2"/>
    <n v="555"/>
    <n v="69.069999999999993"/>
    <x v="2863"/>
    <x v="955"/>
    <n v="0.9845084696684524"/>
    <n v="0.95555233820761554"/>
    <x v="1724"/>
    <x v="2641"/>
    <n v="2.8956131460836834E-2"/>
    <n v="8.0353264803822224"/>
  </r>
  <r>
    <x v="17"/>
    <x v="233"/>
    <x v="2"/>
    <n v="89"/>
    <n v="69"/>
    <n v="47"/>
    <n v="105"/>
    <n v="1"/>
    <n v="822"/>
    <n v="69.069999999999993"/>
    <x v="2864"/>
    <x v="956"/>
    <n v="1.2885478500072391"/>
    <n v="0.99898653539887083"/>
    <x v="1725"/>
    <x v="2642"/>
    <n v="1.4478065730418417E-2"/>
    <n v="11.90097003040394"/>
  </r>
  <r>
    <x v="17"/>
    <x v="233"/>
    <x v="3"/>
    <n v="122"/>
    <n v="100"/>
    <n v="43"/>
    <n v="101"/>
    <n v="3"/>
    <n v="966"/>
    <n v="69.069999999999993"/>
    <x v="2865"/>
    <x v="957"/>
    <n v="1.766324019111047"/>
    <n v="1.4478065730418417"/>
    <x v="1726"/>
    <x v="2643"/>
    <n v="4.3434197191255255E-2"/>
    <n v="13.985811495584191"/>
  </r>
  <r>
    <x v="17"/>
    <x v="233"/>
    <x v="4"/>
    <n v="136"/>
    <n v="117"/>
    <n v="64"/>
    <n v="123"/>
    <n v="2"/>
    <n v="915"/>
    <n v="69.069999999999993"/>
    <x v="2866"/>
    <x v="958"/>
    <n v="1.9690169393369048"/>
    <n v="1.6939336904589548"/>
    <x v="1727"/>
    <x v="2644"/>
    <n v="2.8956131460836834E-2"/>
    <n v="13.247430143332853"/>
  </r>
  <r>
    <x v="17"/>
    <x v="233"/>
    <x v="5"/>
    <n v="190"/>
    <n v="154"/>
    <n v="68"/>
    <n v="157"/>
    <n v="3"/>
    <n v="1105"/>
    <n v="69.069999999999993"/>
    <x v="2867"/>
    <x v="959"/>
    <n v="2.7508324887794995"/>
    <n v="2.2296221224844364"/>
    <x v="1728"/>
    <x v="2645"/>
    <n v="4.3434197191255255E-2"/>
    <n v="15.998262632112352"/>
  </r>
  <r>
    <x v="17"/>
    <x v="233"/>
    <x v="6"/>
    <n v="205"/>
    <n v="176"/>
    <n v="67"/>
    <n v="205"/>
    <n v="4"/>
    <n v="1398"/>
    <n v="69.069999999999993"/>
    <x v="2868"/>
    <x v="960"/>
    <n v="2.9680034747357755"/>
    <n v="2.5481395685536414"/>
    <x v="1729"/>
    <x v="2646"/>
    <n v="5.7912262921673667E-2"/>
    <n v="20.240335891124946"/>
  </r>
  <r>
    <x v="17"/>
    <x v="233"/>
    <x v="7"/>
    <n v="308"/>
    <n v="275"/>
    <n v="53"/>
    <n v="192"/>
    <n v="0"/>
    <n v="2551"/>
    <n v="69.069999999999993"/>
    <x v="2869"/>
    <x v="961"/>
    <n v="4.4592442449688727"/>
    <n v="3.9814680758650649"/>
    <x v="1724"/>
    <x v="2647"/>
    <n v="0"/>
    <n v="36.933545678297385"/>
  </r>
  <r>
    <x v="17"/>
    <x v="233"/>
    <x v="8"/>
    <n v="280"/>
    <n v="128"/>
    <n v="63"/>
    <n v="120"/>
    <n v="1"/>
    <n v="2542"/>
    <n v="69.069999999999993"/>
    <x v="2870"/>
    <x v="962"/>
    <n v="4.0538584045171566"/>
    <n v="1.8531924134935573"/>
    <x v="1730"/>
    <x v="2648"/>
    <n v="1.4478065730418417E-2"/>
    <n v="36.803243086723619"/>
  </r>
  <r>
    <x v="17"/>
    <x v="233"/>
    <x v="9"/>
    <n v="258"/>
    <n v="215"/>
    <n v="48"/>
    <n v="113"/>
    <n v="0"/>
    <n v="2879"/>
    <n v="69.069999999999993"/>
    <x v="2871"/>
    <x v="963"/>
    <n v="3.7353409584479516"/>
    <n v="3.1127841320399599"/>
    <x v="1723"/>
    <x v="2649"/>
    <n v="0"/>
    <n v="41.682351237874627"/>
  </r>
  <r>
    <x v="17"/>
    <x v="233"/>
    <x v="10"/>
    <n v="274"/>
    <n v="349"/>
    <n v="43"/>
    <n v="121"/>
    <n v="3"/>
    <n v="2793"/>
    <n v="81.62"/>
    <x v="2872"/>
    <x v="964"/>
    <n v="3.3570203381524135"/>
    <n v="4.2759127664788039"/>
    <x v="1731"/>
    <x v="2650"/>
    <n v="3.6755697133055619E-2"/>
    <n v="34.219554030874782"/>
  </r>
  <r>
    <x v="17"/>
    <x v="233"/>
    <x v="11"/>
    <n v="244"/>
    <n v="419"/>
    <n v="45"/>
    <n v="83"/>
    <n v="0"/>
    <n v="1666"/>
    <n v="81.62"/>
    <x v="2873"/>
    <x v="965"/>
    <n v="2.9894633668218571"/>
    <n v="5.1335456995834354"/>
    <x v="1732"/>
    <x v="2651"/>
    <n v="0"/>
    <n v="20.411663807890221"/>
  </r>
  <r>
    <x v="17"/>
    <x v="233"/>
    <x v="12"/>
    <n v="189"/>
    <n v="397"/>
    <n v="49"/>
    <n v="212"/>
    <n v="2"/>
    <n v="1978"/>
    <n v="81.62"/>
    <x v="2874"/>
    <x v="966"/>
    <n v="2.315608919382504"/>
    <n v="4.8640039206076935"/>
    <x v="1733"/>
    <x v="2652"/>
    <n v="2.4503798088703746E-2"/>
    <n v="24.234256309728007"/>
  </r>
  <r>
    <x v="17"/>
    <x v="234"/>
    <x v="0"/>
    <n v="0"/>
    <n v="0"/>
    <n v="1"/>
    <n v="0"/>
    <n v="0"/>
    <n v="32"/>
    <n v="5.63"/>
    <x v="2875"/>
    <x v="295"/>
    <n v="0"/>
    <n v="0"/>
    <x v="1734"/>
    <x v="293"/>
    <n v="0"/>
    <n v="5.6838365896980463"/>
  </r>
  <r>
    <x v="17"/>
    <x v="234"/>
    <x v="1"/>
    <n v="1"/>
    <n v="0"/>
    <n v="2"/>
    <n v="1"/>
    <n v="0"/>
    <n v="28"/>
    <n v="5.63"/>
    <x v="2876"/>
    <x v="293"/>
    <n v="0.17761989342806395"/>
    <n v="0"/>
    <x v="1735"/>
    <x v="2653"/>
    <n v="0"/>
    <n v="4.9733570159857905"/>
  </r>
  <r>
    <x v="17"/>
    <x v="234"/>
    <x v="2"/>
    <n v="8"/>
    <n v="11"/>
    <n v="4"/>
    <n v="19"/>
    <n v="1"/>
    <n v="128"/>
    <n v="5.63"/>
    <x v="2877"/>
    <x v="452"/>
    <n v="1.4209591474245116"/>
    <n v="1.9538188277087034"/>
    <x v="1736"/>
    <x v="2654"/>
    <n v="0.17761989342806395"/>
    <n v="22.735346358792185"/>
  </r>
  <r>
    <x v="17"/>
    <x v="234"/>
    <x v="3"/>
    <n v="9"/>
    <n v="1"/>
    <n v="7"/>
    <n v="37"/>
    <n v="2"/>
    <n v="247"/>
    <n v="5.63"/>
    <x v="2878"/>
    <x v="512"/>
    <n v="1.5985790408525755"/>
    <n v="0.17761989342806395"/>
    <x v="1737"/>
    <x v="2655"/>
    <n v="0.35523978685612789"/>
    <n v="43.872113676731793"/>
  </r>
  <r>
    <x v="17"/>
    <x v="234"/>
    <x v="4"/>
    <n v="9"/>
    <n v="14"/>
    <n v="4"/>
    <n v="10"/>
    <n v="0"/>
    <n v="340"/>
    <n v="5.63"/>
    <x v="2879"/>
    <x v="723"/>
    <n v="1.5985790408525755"/>
    <n v="2.4866785079928952"/>
    <x v="1736"/>
    <x v="2656"/>
    <n v="0"/>
    <n v="60.390763765541742"/>
  </r>
  <r>
    <x v="17"/>
    <x v="234"/>
    <x v="5"/>
    <n v="19"/>
    <n v="12"/>
    <n v="13"/>
    <n v="11"/>
    <n v="0"/>
    <n v="158"/>
    <n v="5.63"/>
    <x v="2880"/>
    <x v="604"/>
    <n v="3.374777975133215"/>
    <n v="2.1314387211367674"/>
    <x v="1738"/>
    <x v="2657"/>
    <n v="0"/>
    <n v="28.063943161634104"/>
  </r>
  <r>
    <x v="17"/>
    <x v="234"/>
    <x v="6"/>
    <n v="15"/>
    <n v="10"/>
    <n v="11"/>
    <n v="20"/>
    <n v="1"/>
    <n v="242"/>
    <n v="5.63"/>
    <x v="2881"/>
    <x v="232"/>
    <n v="2.6642984014209592"/>
    <n v="1.7761989342806395"/>
    <x v="1739"/>
    <x v="2658"/>
    <n v="0.17761989342806395"/>
    <n v="42.984014209591479"/>
  </r>
  <r>
    <x v="17"/>
    <x v="234"/>
    <x v="7"/>
    <n v="20"/>
    <n v="12"/>
    <n v="9"/>
    <n v="20"/>
    <n v="0"/>
    <n v="166"/>
    <n v="5.63"/>
    <x v="2882"/>
    <x v="696"/>
    <n v="3.5523978685612789"/>
    <n v="2.1314387211367674"/>
    <x v="1740"/>
    <x v="2658"/>
    <n v="0"/>
    <n v="29.484902309058615"/>
  </r>
  <r>
    <x v="17"/>
    <x v="234"/>
    <x v="8"/>
    <n v="13"/>
    <n v="17"/>
    <n v="17"/>
    <n v="14"/>
    <n v="0"/>
    <n v="211"/>
    <n v="5.63"/>
    <x v="2883"/>
    <x v="758"/>
    <n v="2.3090586145648313"/>
    <n v="3.0195381882770871"/>
    <x v="1741"/>
    <x v="2659"/>
    <n v="0"/>
    <n v="37.477797513321491"/>
  </r>
  <r>
    <x v="17"/>
    <x v="234"/>
    <x v="9"/>
    <n v="18"/>
    <n v="13"/>
    <n v="19"/>
    <n v="13"/>
    <n v="0"/>
    <n v="310"/>
    <n v="5.63"/>
    <x v="2884"/>
    <x v="843"/>
    <n v="3.197158081705151"/>
    <n v="2.3090586145648313"/>
    <x v="1742"/>
    <x v="2660"/>
    <n v="0"/>
    <n v="55.062166962699827"/>
  </r>
  <r>
    <x v="17"/>
    <x v="234"/>
    <x v="10"/>
    <n v="31"/>
    <n v="50"/>
    <n v="10"/>
    <n v="30"/>
    <n v="7"/>
    <n v="461"/>
    <n v="5.63"/>
    <x v="2885"/>
    <x v="967"/>
    <n v="5.5062166962699823"/>
    <n v="8.8809946714031973"/>
    <x v="1743"/>
    <x v="2661"/>
    <n v="1.2433392539964476"/>
    <n v="81.882770870337481"/>
  </r>
  <r>
    <x v="17"/>
    <x v="234"/>
    <x v="11"/>
    <n v="36"/>
    <n v="49"/>
    <n v="15"/>
    <n v="31"/>
    <n v="4"/>
    <n v="240"/>
    <n v="5.63"/>
    <x v="2886"/>
    <x v="750"/>
    <n v="6.3943161634103021"/>
    <n v="8.7033747779751334"/>
    <x v="1744"/>
    <x v="2662"/>
    <n v="0.71047957371225579"/>
    <n v="42.628774422735347"/>
  </r>
  <r>
    <x v="17"/>
    <x v="234"/>
    <x v="12"/>
    <n v="31"/>
    <n v="87"/>
    <n v="15"/>
    <n v="73"/>
    <n v="1"/>
    <n v="467"/>
    <n v="5.63"/>
    <x v="2887"/>
    <x v="968"/>
    <n v="5.5062166962699823"/>
    <n v="15.452930728241563"/>
    <x v="1744"/>
    <x v="2663"/>
    <n v="0.17761989342806395"/>
    <n v="82.948490230905861"/>
  </r>
  <r>
    <x v="17"/>
    <x v="235"/>
    <x v="0"/>
    <n v="43"/>
    <n v="28"/>
    <n v="4"/>
    <n v="43"/>
    <n v="0"/>
    <n v="151"/>
    <n v="30.15"/>
    <x v="2888"/>
    <x v="207"/>
    <n v="1.42620232172471"/>
    <n v="0.9286898839137645"/>
    <x v="1745"/>
    <x v="2664"/>
    <n v="0"/>
    <n v="5.0082918739635156"/>
  </r>
  <r>
    <x v="17"/>
    <x v="235"/>
    <x v="1"/>
    <n v="36"/>
    <n v="22"/>
    <n v="1"/>
    <n v="50"/>
    <n v="0"/>
    <n v="175"/>
    <n v="30.15"/>
    <x v="2889"/>
    <x v="740"/>
    <n v="1.1940298507462688"/>
    <n v="0.72968490878938641"/>
    <x v="1746"/>
    <x v="2665"/>
    <n v="0"/>
    <n v="5.8043117744610289"/>
  </r>
  <r>
    <x v="17"/>
    <x v="235"/>
    <x v="2"/>
    <n v="48"/>
    <n v="30"/>
    <n v="13"/>
    <n v="51"/>
    <n v="0"/>
    <n v="164"/>
    <n v="30.15"/>
    <x v="2890"/>
    <x v="936"/>
    <n v="1.592039800995025"/>
    <n v="0.99502487562189057"/>
    <x v="1747"/>
    <x v="2666"/>
    <n v="0"/>
    <n v="5.4394693200663351"/>
  </r>
  <r>
    <x v="17"/>
    <x v="235"/>
    <x v="3"/>
    <n v="58"/>
    <n v="24"/>
    <n v="9"/>
    <n v="37"/>
    <n v="0"/>
    <n v="139"/>
    <n v="30.15"/>
    <x v="2891"/>
    <x v="683"/>
    <n v="1.9237147595356552"/>
    <n v="0.79601990049751248"/>
    <x v="1748"/>
    <x v="2667"/>
    <n v="0"/>
    <n v="4.6102819237147594"/>
  </r>
  <r>
    <x v="17"/>
    <x v="235"/>
    <x v="4"/>
    <n v="78"/>
    <n v="37"/>
    <n v="5"/>
    <n v="42"/>
    <n v="0"/>
    <n v="160"/>
    <n v="30.15"/>
    <x v="2892"/>
    <x v="596"/>
    <n v="2.5870646766169156"/>
    <n v="1.2271973466003316"/>
    <x v="1749"/>
    <x v="2668"/>
    <n v="0"/>
    <n v="5.3067993366500827"/>
  </r>
  <r>
    <x v="17"/>
    <x v="235"/>
    <x v="5"/>
    <n v="57"/>
    <n v="37"/>
    <n v="18"/>
    <n v="34"/>
    <n v="2"/>
    <n v="175"/>
    <n v="30.15"/>
    <x v="2893"/>
    <x v="738"/>
    <n v="1.8905472636815921"/>
    <n v="1.2271973466003316"/>
    <x v="1750"/>
    <x v="2669"/>
    <n v="6.633499170812604E-2"/>
    <n v="5.8043117744610289"/>
  </r>
  <r>
    <x v="17"/>
    <x v="235"/>
    <x v="6"/>
    <n v="53"/>
    <n v="26"/>
    <n v="9"/>
    <n v="44"/>
    <n v="0"/>
    <n v="195"/>
    <n v="30.15"/>
    <x v="2894"/>
    <x v="456"/>
    <n v="1.75787728026534"/>
    <n v="0.86235489220563855"/>
    <x v="1748"/>
    <x v="2670"/>
    <n v="0"/>
    <n v="6.4676616915422889"/>
  </r>
  <r>
    <x v="17"/>
    <x v="235"/>
    <x v="7"/>
    <n v="58"/>
    <n v="27"/>
    <n v="26"/>
    <n v="67"/>
    <n v="0"/>
    <n v="289"/>
    <n v="30.15"/>
    <x v="2895"/>
    <x v="625"/>
    <n v="1.9237147595356552"/>
    <n v="0.89552238805970152"/>
    <x v="1751"/>
    <x v="970"/>
    <n v="0"/>
    <n v="9.5854063018242126"/>
  </r>
  <r>
    <x v="17"/>
    <x v="235"/>
    <x v="8"/>
    <n v="52"/>
    <n v="49"/>
    <n v="18"/>
    <n v="60"/>
    <n v="0"/>
    <n v="298"/>
    <n v="30.15"/>
    <x v="2896"/>
    <x v="404"/>
    <n v="1.7247097844112771"/>
    <n v="1.625207296849088"/>
    <x v="1750"/>
    <x v="2671"/>
    <n v="0"/>
    <n v="9.8839137645107797"/>
  </r>
  <r>
    <x v="17"/>
    <x v="235"/>
    <x v="9"/>
    <n v="44"/>
    <n v="29"/>
    <n v="25"/>
    <n v="48"/>
    <n v="0"/>
    <n v="301"/>
    <n v="30.15"/>
    <x v="2897"/>
    <x v="27"/>
    <n v="1.4593698175787728"/>
    <n v="0.96185737976782759"/>
    <x v="1752"/>
    <x v="2672"/>
    <n v="0"/>
    <n v="9.9834162520729688"/>
  </r>
  <r>
    <x v="17"/>
    <x v="235"/>
    <x v="10"/>
    <n v="44"/>
    <n v="51"/>
    <n v="25"/>
    <n v="63"/>
    <n v="0"/>
    <n v="337"/>
    <n v="35.020000000000003"/>
    <x v="2898"/>
    <x v="793"/>
    <n v="1.2564249000571102"/>
    <n v="1.4563106796116503"/>
    <x v="1753"/>
    <x v="2673"/>
    <n v="0"/>
    <n v="9.6230725299828652"/>
  </r>
  <r>
    <x v="17"/>
    <x v="235"/>
    <x v="11"/>
    <n v="49"/>
    <n v="62"/>
    <n v="23"/>
    <n v="87"/>
    <n v="0"/>
    <n v="245"/>
    <n v="35.020000000000003"/>
    <x v="2899"/>
    <x v="888"/>
    <n v="1.3992004568817817"/>
    <n v="1.7704169046259279"/>
    <x v="1754"/>
    <x v="2674"/>
    <n v="0"/>
    <n v="6.9960022844089087"/>
  </r>
  <r>
    <x v="17"/>
    <x v="235"/>
    <x v="12"/>
    <n v="41"/>
    <n v="45"/>
    <n v="12"/>
    <n v="99"/>
    <n v="0"/>
    <n v="245"/>
    <n v="35.020000000000003"/>
    <x v="2900"/>
    <x v="622"/>
    <n v="1.1707595659623071"/>
    <n v="1.2849800114220444"/>
    <x v="1755"/>
    <x v="2675"/>
    <n v="0"/>
    <n v="6.9960022844089087"/>
  </r>
  <r>
    <x v="17"/>
    <x v="236"/>
    <x v="0"/>
    <n v="36"/>
    <n v="41"/>
    <n v="6"/>
    <n v="44"/>
    <n v="0"/>
    <n v="146"/>
    <n v="24.79"/>
    <x v="2901"/>
    <x v="687"/>
    <n v="1.4521984671238404"/>
    <n v="1.6538926986688181"/>
    <x v="1756"/>
    <x v="2676"/>
    <n v="0"/>
    <n v="5.8894715611133526"/>
  </r>
  <r>
    <x v="17"/>
    <x v="236"/>
    <x v="1"/>
    <n v="43"/>
    <n v="41"/>
    <n v="5"/>
    <n v="39"/>
    <n v="1"/>
    <n v="155"/>
    <n v="24.79"/>
    <x v="2902"/>
    <x v="740"/>
    <n v="1.7345703912868093"/>
    <n v="1.6538926986688181"/>
    <x v="1757"/>
    <x v="2677"/>
    <n v="4.0338846308995563E-2"/>
    <n v="6.2525211778943124"/>
  </r>
  <r>
    <x v="17"/>
    <x v="236"/>
    <x v="2"/>
    <n v="53"/>
    <n v="34"/>
    <n v="11"/>
    <n v="60"/>
    <n v="0"/>
    <n v="176"/>
    <n v="24.79"/>
    <x v="2903"/>
    <x v="210"/>
    <n v="2.1379588543767647"/>
    <n v="1.3715207745058491"/>
    <x v="1758"/>
    <x v="2678"/>
    <n v="0"/>
    <n v="7.0996369503832195"/>
  </r>
  <r>
    <x v="17"/>
    <x v="236"/>
    <x v="3"/>
    <n v="92"/>
    <n v="38"/>
    <n v="6"/>
    <n v="69"/>
    <n v="3"/>
    <n v="173"/>
    <n v="24.79"/>
    <x v="2904"/>
    <x v="466"/>
    <n v="3.7111738604275919"/>
    <n v="1.5328761597418314"/>
    <x v="1756"/>
    <x v="2679"/>
    <n v="0.12101653892698669"/>
    <n v="6.9786204114562329"/>
  </r>
  <r>
    <x v="17"/>
    <x v="236"/>
    <x v="4"/>
    <n v="82"/>
    <n v="30"/>
    <n v="8"/>
    <n v="76"/>
    <n v="0"/>
    <n v="203"/>
    <n v="24.79"/>
    <x v="2905"/>
    <x v="346"/>
    <n v="3.3077853973376361"/>
    <n v="1.2101653892698669"/>
    <x v="1759"/>
    <x v="2680"/>
    <n v="0"/>
    <n v="8.1887858007260999"/>
  </r>
  <r>
    <x v="17"/>
    <x v="236"/>
    <x v="5"/>
    <n v="124"/>
    <n v="48"/>
    <n v="5"/>
    <n v="116"/>
    <n v="0"/>
    <n v="309"/>
    <n v="24.79"/>
    <x v="2906"/>
    <x v="844"/>
    <n v="5.0020169423154499"/>
    <n v="1.936264622831787"/>
    <x v="1757"/>
    <x v="2681"/>
    <n v="0"/>
    <n v="12.46470350947963"/>
  </r>
  <r>
    <x v="17"/>
    <x v="236"/>
    <x v="6"/>
    <n v="139"/>
    <n v="60"/>
    <n v="6"/>
    <n v="122"/>
    <n v="0"/>
    <n v="320"/>
    <n v="24.79"/>
    <x v="2907"/>
    <x v="845"/>
    <n v="5.6070996369503838"/>
    <n v="2.4203307785397339"/>
    <x v="1756"/>
    <x v="2682"/>
    <n v="0"/>
    <n v="12.90843081887858"/>
  </r>
  <r>
    <x v="17"/>
    <x v="236"/>
    <x v="7"/>
    <n v="141"/>
    <n v="92"/>
    <n v="17"/>
    <n v="148"/>
    <n v="0"/>
    <n v="367"/>
    <n v="24.79"/>
    <x v="2908"/>
    <x v="164"/>
    <n v="5.6877773295683749"/>
    <n v="3.7111738604275919"/>
    <x v="1760"/>
    <x v="2683"/>
    <n v="0"/>
    <n v="14.804356595401371"/>
  </r>
  <r>
    <x v="17"/>
    <x v="236"/>
    <x v="8"/>
    <n v="139"/>
    <n v="139"/>
    <n v="13"/>
    <n v="76"/>
    <n v="0"/>
    <n v="508"/>
    <n v="24.79"/>
    <x v="2909"/>
    <x v="180"/>
    <n v="5.6070996369503838"/>
    <n v="5.6070996369503838"/>
    <x v="1761"/>
    <x v="2680"/>
    <n v="0"/>
    <n v="20.492133924969746"/>
  </r>
  <r>
    <x v="17"/>
    <x v="236"/>
    <x v="9"/>
    <n v="143"/>
    <n v="170"/>
    <n v="12"/>
    <n v="62"/>
    <n v="0"/>
    <n v="535"/>
    <n v="24.79"/>
    <x v="2910"/>
    <x v="226"/>
    <n v="5.768455022186366"/>
    <n v="6.8576038725292463"/>
    <x v="1762"/>
    <x v="2684"/>
    <n v="0"/>
    <n v="21.581282775312626"/>
  </r>
  <r>
    <x v="17"/>
    <x v="236"/>
    <x v="10"/>
    <n v="133"/>
    <n v="174"/>
    <n v="25"/>
    <n v="76"/>
    <n v="0"/>
    <n v="494"/>
    <n v="28.19"/>
    <x v="2911"/>
    <x v="969"/>
    <n v="4.7179851010996803"/>
    <n v="6.1724015608371756"/>
    <x v="1763"/>
    <x v="2685"/>
    <n v="0"/>
    <n v="17.523944661227386"/>
  </r>
  <r>
    <x v="17"/>
    <x v="236"/>
    <x v="11"/>
    <n v="113"/>
    <n v="280"/>
    <n v="28"/>
    <n v="152"/>
    <n v="20"/>
    <n v="909"/>
    <n v="28.19"/>
    <x v="2912"/>
    <x v="970"/>
    <n v="4.0085136573252926"/>
    <n v="9.9326002128414324"/>
    <x v="1764"/>
    <x v="2686"/>
    <n v="0.70947144377438809"/>
    <n v="32.245477119545939"/>
  </r>
  <r>
    <x v="17"/>
    <x v="236"/>
    <x v="12"/>
    <n v="145"/>
    <n v="256"/>
    <n v="20"/>
    <n v="446"/>
    <n v="25"/>
    <n v="1247"/>
    <n v="28.19"/>
    <x v="2913"/>
    <x v="971"/>
    <n v="5.1436679673643138"/>
    <n v="9.0812344803121672"/>
    <x v="1765"/>
    <x v="2687"/>
    <n v="0.88683930471798511"/>
    <n v="44.235544519333097"/>
  </r>
  <r>
    <x v="17"/>
    <x v="237"/>
    <x v="0"/>
    <n v="10"/>
    <n v="28"/>
    <n v="4"/>
    <n v="37"/>
    <n v="0"/>
    <n v="101"/>
    <n v="15.03"/>
    <x v="2914"/>
    <x v="592"/>
    <n v="0.66533599467731208"/>
    <n v="1.8629407850964739"/>
    <x v="1766"/>
    <x v="2688"/>
    <n v="0"/>
    <n v="6.7198935462408516"/>
  </r>
  <r>
    <x v="17"/>
    <x v="237"/>
    <x v="1"/>
    <n v="20"/>
    <n v="24"/>
    <n v="14"/>
    <n v="31"/>
    <n v="0"/>
    <n v="61"/>
    <n v="15.03"/>
    <x v="2915"/>
    <x v="576"/>
    <n v="1.3306719893546242"/>
    <n v="1.5968063872255489"/>
    <x v="1767"/>
    <x v="2689"/>
    <n v="0"/>
    <n v="4.0585495675316032"/>
  </r>
  <r>
    <x v="17"/>
    <x v="237"/>
    <x v="2"/>
    <n v="31"/>
    <n v="32"/>
    <n v="8"/>
    <n v="40"/>
    <n v="1"/>
    <n v="104"/>
    <n v="15.03"/>
    <x v="1608"/>
    <x v="605"/>
    <n v="2.0625415834996672"/>
    <n v="2.1290751829673988"/>
    <x v="1768"/>
    <x v="2690"/>
    <n v="6.6533599467731214E-2"/>
    <n v="6.9194943446440451"/>
  </r>
  <r>
    <x v="17"/>
    <x v="237"/>
    <x v="3"/>
    <n v="33"/>
    <n v="26"/>
    <n v="8"/>
    <n v="36"/>
    <n v="0"/>
    <n v="97"/>
    <n v="15.03"/>
    <x v="2916"/>
    <x v="353"/>
    <n v="2.19560878243513"/>
    <n v="1.7298735861610113"/>
    <x v="1768"/>
    <x v="2691"/>
    <n v="0"/>
    <n v="6.4537591483699268"/>
  </r>
  <r>
    <x v="17"/>
    <x v="237"/>
    <x v="4"/>
    <n v="28"/>
    <n v="27"/>
    <n v="20"/>
    <n v="45"/>
    <n v="1"/>
    <n v="141"/>
    <n v="15.03"/>
    <x v="2917"/>
    <x v="494"/>
    <n v="1.8629407850964739"/>
    <n v="1.7964071856287427"/>
    <x v="1769"/>
    <x v="2692"/>
    <n v="6.6533599467731214E-2"/>
    <n v="9.3812375249500999"/>
  </r>
  <r>
    <x v="17"/>
    <x v="237"/>
    <x v="5"/>
    <n v="32"/>
    <n v="37"/>
    <n v="11"/>
    <n v="60"/>
    <n v="0"/>
    <n v="140"/>
    <n v="15.03"/>
    <x v="2918"/>
    <x v="434"/>
    <n v="2.1290751829673988"/>
    <n v="2.4617431803060548"/>
    <x v="1770"/>
    <x v="2693"/>
    <n v="0"/>
    <n v="9.3147039254823696"/>
  </r>
  <r>
    <x v="17"/>
    <x v="237"/>
    <x v="6"/>
    <n v="46"/>
    <n v="34"/>
    <n v="10"/>
    <n v="93"/>
    <n v="2"/>
    <n v="199"/>
    <n v="15.03"/>
    <x v="2919"/>
    <x v="499"/>
    <n v="3.0605455755156354"/>
    <n v="2.2621423819028612"/>
    <x v="1771"/>
    <x v="2694"/>
    <n v="0.13306719893546243"/>
    <n v="13.24018629407851"/>
  </r>
  <r>
    <x v="17"/>
    <x v="237"/>
    <x v="7"/>
    <n v="47"/>
    <n v="36"/>
    <n v="8"/>
    <n v="78"/>
    <n v="0"/>
    <n v="206"/>
    <n v="15.03"/>
    <x v="2920"/>
    <x v="750"/>
    <n v="3.1270791749833666"/>
    <n v="2.3952095808383236"/>
    <x v="1768"/>
    <x v="1483"/>
    <n v="0"/>
    <n v="13.705921490352628"/>
  </r>
  <r>
    <x v="17"/>
    <x v="237"/>
    <x v="8"/>
    <n v="49"/>
    <n v="51"/>
    <n v="7"/>
    <n v="76"/>
    <n v="1"/>
    <n v="211"/>
    <n v="15.03"/>
    <x v="2921"/>
    <x v="182"/>
    <n v="3.260146373918829"/>
    <n v="3.3932135728542914"/>
    <x v="1772"/>
    <x v="2695"/>
    <n v="6.6533599467731214E-2"/>
    <n v="14.038589487691285"/>
  </r>
  <r>
    <x v="17"/>
    <x v="237"/>
    <x v="9"/>
    <n v="56"/>
    <n v="87"/>
    <n v="19"/>
    <n v="77"/>
    <n v="0"/>
    <n v="264"/>
    <n v="15.03"/>
    <x v="2922"/>
    <x v="805"/>
    <n v="3.7258815701929477"/>
    <n v="5.788423153692615"/>
    <x v="1773"/>
    <x v="2696"/>
    <n v="0"/>
    <n v="17.56487025948104"/>
  </r>
  <r>
    <x v="17"/>
    <x v="237"/>
    <x v="10"/>
    <n v="55"/>
    <n v="111"/>
    <n v="11"/>
    <n v="77"/>
    <n v="5"/>
    <n v="283"/>
    <n v="16.760000000000002"/>
    <x v="2923"/>
    <x v="641"/>
    <n v="3.2816229116945106"/>
    <n v="6.6229116945107389"/>
    <x v="1774"/>
    <x v="2697"/>
    <n v="0.29832935560859186"/>
    <n v="16.8854415274463"/>
  </r>
  <r>
    <x v="17"/>
    <x v="237"/>
    <x v="11"/>
    <n v="66"/>
    <n v="107"/>
    <n v="18"/>
    <n v="83"/>
    <n v="3"/>
    <n v="342"/>
    <n v="16.760000000000002"/>
    <x v="2924"/>
    <x v="113"/>
    <n v="3.9379474940334127"/>
    <n v="6.3842482100238653"/>
    <x v="1775"/>
    <x v="2698"/>
    <n v="0.17899761336515513"/>
    <n v="20.405727923627683"/>
  </r>
  <r>
    <x v="17"/>
    <x v="237"/>
    <x v="12"/>
    <n v="35"/>
    <n v="100"/>
    <n v="32"/>
    <n v="69"/>
    <n v="0"/>
    <n v="345"/>
    <n v="16.760000000000002"/>
    <x v="2925"/>
    <x v="189"/>
    <n v="2.0883054892601431"/>
    <n v="5.9665871121718368"/>
    <x v="1776"/>
    <x v="2699"/>
    <n v="0"/>
    <n v="20.584725536992838"/>
  </r>
  <r>
    <x v="17"/>
    <x v="238"/>
    <x v="0"/>
    <n v="20"/>
    <n v="20"/>
    <n v="2"/>
    <n v="26"/>
    <n v="0"/>
    <n v="56"/>
    <n v="16.09"/>
    <x v="2926"/>
    <x v="972"/>
    <n v="1.2430080795525171"/>
    <n v="1.2430080795525171"/>
    <x v="1777"/>
    <x v="2700"/>
    <n v="0"/>
    <n v="3.4804226227470481"/>
  </r>
  <r>
    <x v="17"/>
    <x v="238"/>
    <x v="1"/>
    <n v="22"/>
    <n v="23"/>
    <n v="1"/>
    <n v="21"/>
    <n v="1"/>
    <n v="55"/>
    <n v="16.09"/>
    <x v="2927"/>
    <x v="595"/>
    <n v="1.3673088875077688"/>
    <n v="1.4294592914853947"/>
    <x v="1778"/>
    <x v="2701"/>
    <n v="6.2150403977625855E-2"/>
    <n v="3.4182722187694221"/>
  </r>
  <r>
    <x v="17"/>
    <x v="238"/>
    <x v="2"/>
    <n v="24"/>
    <n v="26"/>
    <n v="3"/>
    <n v="20"/>
    <n v="0"/>
    <n v="58"/>
    <n v="16.09"/>
    <x v="2928"/>
    <x v="411"/>
    <n v="1.4916096954630205"/>
    <n v="1.6159105034182721"/>
    <x v="1779"/>
    <x v="2702"/>
    <n v="0"/>
    <n v="3.6047234307022995"/>
  </r>
  <r>
    <x v="17"/>
    <x v="238"/>
    <x v="3"/>
    <n v="21"/>
    <n v="17"/>
    <n v="8"/>
    <n v="24"/>
    <n v="3"/>
    <n v="56"/>
    <n v="16.09"/>
    <x v="2929"/>
    <x v="551"/>
    <n v="1.3051584835301429"/>
    <n v="1.0565568676196395"/>
    <x v="1780"/>
    <x v="2703"/>
    <n v="0.18645121193287756"/>
    <n v="3.4804226227470481"/>
  </r>
  <r>
    <x v="17"/>
    <x v="238"/>
    <x v="4"/>
    <n v="39"/>
    <n v="17"/>
    <n v="1"/>
    <n v="39"/>
    <n v="2"/>
    <n v="81"/>
    <n v="16.09"/>
    <x v="2930"/>
    <x v="488"/>
    <n v="2.4238657551274083"/>
    <n v="1.0565568676196395"/>
    <x v="1778"/>
    <x v="2704"/>
    <n v="0.12430080795525171"/>
    <n v="5.034182722187694"/>
  </r>
  <r>
    <x v="17"/>
    <x v="238"/>
    <x v="5"/>
    <n v="30"/>
    <n v="43"/>
    <n v="1"/>
    <n v="44"/>
    <n v="0"/>
    <n v="79"/>
    <n v="16.09"/>
    <x v="2931"/>
    <x v="341"/>
    <n v="1.8645121193287757"/>
    <n v="2.6724673710379117"/>
    <x v="1778"/>
    <x v="2705"/>
    <n v="0"/>
    <n v="4.9098819142324421"/>
  </r>
  <r>
    <x v="17"/>
    <x v="238"/>
    <x v="6"/>
    <n v="48"/>
    <n v="34"/>
    <n v="2"/>
    <n v="37"/>
    <n v="2"/>
    <n v="84"/>
    <n v="16.09"/>
    <x v="2932"/>
    <x v="493"/>
    <n v="2.9832193909260409"/>
    <n v="2.113113735239279"/>
    <x v="1777"/>
    <x v="2706"/>
    <n v="0.12430080795525171"/>
    <n v="5.2206339341205714"/>
  </r>
  <r>
    <x v="17"/>
    <x v="238"/>
    <x v="7"/>
    <n v="47"/>
    <n v="40"/>
    <n v="5"/>
    <n v="60"/>
    <n v="0"/>
    <n v="135"/>
    <n v="16.09"/>
    <x v="2933"/>
    <x v="759"/>
    <n v="2.921068986948415"/>
    <n v="2.4860161591050343"/>
    <x v="1781"/>
    <x v="2707"/>
    <n v="0"/>
    <n v="8.3903045369794906"/>
  </r>
  <r>
    <x v="17"/>
    <x v="238"/>
    <x v="8"/>
    <n v="54"/>
    <n v="40"/>
    <n v="2"/>
    <n v="55"/>
    <n v="2"/>
    <n v="141"/>
    <n v="16.09"/>
    <x v="2934"/>
    <x v="381"/>
    <n v="3.3561218147917962"/>
    <n v="2.4860161591050343"/>
    <x v="1777"/>
    <x v="2708"/>
    <n v="0.12430080795525171"/>
    <n v="8.7632069608452454"/>
  </r>
  <r>
    <x v="17"/>
    <x v="238"/>
    <x v="9"/>
    <n v="36"/>
    <n v="75"/>
    <n v="2"/>
    <n v="57"/>
    <n v="7"/>
    <n v="158"/>
    <n v="16.09"/>
    <x v="2935"/>
    <x v="391"/>
    <n v="2.2374145431945309"/>
    <n v="4.6612802983219392"/>
    <x v="1777"/>
    <x v="2709"/>
    <n v="0.43505282784338101"/>
    <n v="9.8197638284648843"/>
  </r>
  <r>
    <x v="17"/>
    <x v="238"/>
    <x v="10"/>
    <n v="49"/>
    <n v="88"/>
    <n v="4"/>
    <n v="51"/>
    <n v="6"/>
    <n v="337"/>
    <n v="18.47"/>
    <x v="2936"/>
    <x v="323"/>
    <n v="2.6529507309149976"/>
    <n v="4.7644829453167299"/>
    <x v="1782"/>
    <x v="2710"/>
    <n v="0.32485110990795885"/>
    <n v="18.245804006497025"/>
  </r>
  <r>
    <x v="17"/>
    <x v="238"/>
    <x v="11"/>
    <n v="10"/>
    <n v="39"/>
    <n v="2"/>
    <n v="52"/>
    <n v="4"/>
    <n v="106"/>
    <n v="18.47"/>
    <x v="2937"/>
    <x v="604"/>
    <n v="0.54141851651326478"/>
    <n v="2.1115322144017328"/>
    <x v="1783"/>
    <x v="2711"/>
    <n v="0.21656740660530591"/>
    <n v="5.7390362750406068"/>
  </r>
  <r>
    <x v="17"/>
    <x v="238"/>
    <x v="12"/>
    <n v="30"/>
    <n v="35"/>
    <n v="0"/>
    <n v="54"/>
    <n v="2"/>
    <n v="158"/>
    <n v="18.47"/>
    <x v="2938"/>
    <x v="681"/>
    <n v="1.6242555495397943"/>
    <n v="1.8949648077964267"/>
    <x v="196"/>
    <x v="2712"/>
    <n v="0.10828370330265295"/>
    <n v="8.5544125609095829"/>
  </r>
  <r>
    <x v="17"/>
    <x v="239"/>
    <x v="0"/>
    <n v="29"/>
    <n v="38"/>
    <n v="10"/>
    <n v="39"/>
    <n v="0"/>
    <n v="372"/>
    <n v="50.42"/>
    <x v="2939"/>
    <x v="973"/>
    <n v="0.57516858389527958"/>
    <n v="0.75366917889726293"/>
    <x v="1784"/>
    <x v="2713"/>
    <n v="0"/>
    <n v="7.3780245934153115"/>
  </r>
  <r>
    <x v="17"/>
    <x v="239"/>
    <x v="1"/>
    <n v="32"/>
    <n v="35"/>
    <n v="5"/>
    <n v="26"/>
    <n v="2"/>
    <n v="328"/>
    <n v="50.42"/>
    <x v="2940"/>
    <x v="785"/>
    <n v="0.63466878222927403"/>
    <n v="0.69416898056326848"/>
    <x v="1785"/>
    <x v="2714"/>
    <n v="3.9666798889329627E-2"/>
    <n v="6.505355017850059"/>
  </r>
  <r>
    <x v="17"/>
    <x v="239"/>
    <x v="2"/>
    <n v="39"/>
    <n v="31"/>
    <n v="14"/>
    <n v="25"/>
    <n v="0"/>
    <n v="383"/>
    <n v="50.42"/>
    <x v="2941"/>
    <x v="930"/>
    <n v="0.77350257834192782"/>
    <n v="0.61483538278460925"/>
    <x v="1786"/>
    <x v="2715"/>
    <n v="0"/>
    <n v="7.5961919873066241"/>
  </r>
  <r>
    <x v="17"/>
    <x v="239"/>
    <x v="3"/>
    <n v="56"/>
    <n v="38"/>
    <n v="23"/>
    <n v="37"/>
    <n v="3"/>
    <n v="501"/>
    <n v="50.42"/>
    <x v="2942"/>
    <x v="480"/>
    <n v="1.1106703689012296"/>
    <n v="0.75366917889726293"/>
    <x v="1787"/>
    <x v="2716"/>
    <n v="5.9500198333994447E-2"/>
    <n v="9.9365331217770727"/>
  </r>
  <r>
    <x v="17"/>
    <x v="239"/>
    <x v="4"/>
    <n v="42"/>
    <n v="30"/>
    <n v="5"/>
    <n v="31"/>
    <n v="0"/>
    <n v="539"/>
    <n v="50.42"/>
    <x v="2943"/>
    <x v="845"/>
    <n v="0.83300277667592226"/>
    <n v="0.59500198333994447"/>
    <x v="1785"/>
    <x v="2717"/>
    <n v="0"/>
    <n v="10.690202300674335"/>
  </r>
  <r>
    <x v="17"/>
    <x v="239"/>
    <x v="5"/>
    <n v="43"/>
    <n v="28"/>
    <n v="8"/>
    <n v="37"/>
    <n v="0"/>
    <n v="467"/>
    <n v="50.42"/>
    <x v="2944"/>
    <x v="699"/>
    <n v="0.85283617612058704"/>
    <n v="0.5553351844506148"/>
    <x v="1788"/>
    <x v="2716"/>
    <n v="0"/>
    <n v="9.2621975406584678"/>
  </r>
  <r>
    <x v="17"/>
    <x v="239"/>
    <x v="6"/>
    <n v="57"/>
    <n v="45"/>
    <n v="16"/>
    <n v="48"/>
    <n v="0"/>
    <n v="549"/>
    <n v="50.42"/>
    <x v="2945"/>
    <x v="811"/>
    <n v="1.1305037683458945"/>
    <n v="0.89250297500991671"/>
    <x v="1789"/>
    <x v="2718"/>
    <n v="0"/>
    <n v="10.888536295120984"/>
  </r>
  <r>
    <x v="17"/>
    <x v="239"/>
    <x v="7"/>
    <n v="54"/>
    <n v="50"/>
    <n v="17"/>
    <n v="19"/>
    <n v="0"/>
    <n v="567"/>
    <n v="50.42"/>
    <x v="2946"/>
    <x v="974"/>
    <n v="1.0710035700119001"/>
    <n v="0.99166997223324072"/>
    <x v="1790"/>
    <x v="2719"/>
    <n v="0"/>
    <n v="11.245537485124951"/>
  </r>
  <r>
    <x v="17"/>
    <x v="239"/>
    <x v="8"/>
    <n v="48"/>
    <n v="79"/>
    <n v="25"/>
    <n v="24"/>
    <n v="0"/>
    <n v="629"/>
    <n v="50.42"/>
    <x v="2947"/>
    <x v="975"/>
    <n v="0.95200317334391116"/>
    <n v="1.5668385561285203"/>
    <x v="1791"/>
    <x v="2720"/>
    <n v="0"/>
    <n v="12.475208250694168"/>
  </r>
  <r>
    <x v="17"/>
    <x v="239"/>
    <x v="9"/>
    <n v="52"/>
    <n v="87"/>
    <n v="12"/>
    <n v="47"/>
    <n v="0"/>
    <n v="694"/>
    <n v="50.42"/>
    <x v="2948"/>
    <x v="976"/>
    <n v="1.0313367711225703"/>
    <n v="1.725505751685839"/>
    <x v="1792"/>
    <x v="2721"/>
    <n v="0"/>
    <n v="13.764379214597382"/>
  </r>
  <r>
    <x v="17"/>
    <x v="239"/>
    <x v="10"/>
    <n v="54"/>
    <n v="109"/>
    <n v="21"/>
    <n v="38"/>
    <n v="0"/>
    <n v="816"/>
    <n v="55.19"/>
    <x v="2949"/>
    <x v="977"/>
    <n v="0.97843812284834208"/>
    <n v="1.9749954701938759"/>
    <x v="1793"/>
    <x v="2722"/>
    <n v="0"/>
    <n v="14.785287189708281"/>
  </r>
  <r>
    <x v="17"/>
    <x v="239"/>
    <x v="11"/>
    <n v="68"/>
    <n v="145"/>
    <n v="32"/>
    <n v="86"/>
    <n v="5"/>
    <n v="1195"/>
    <n v="55.19"/>
    <x v="2950"/>
    <x v="978"/>
    <n v="1.2321072658090235"/>
    <n v="2.6272875520927705"/>
    <x v="1794"/>
    <x v="2723"/>
    <n v="9.0596122485957609E-2"/>
    <n v="21.652473274143869"/>
  </r>
  <r>
    <x v="17"/>
    <x v="239"/>
    <x v="12"/>
    <n v="54"/>
    <n v="163"/>
    <n v="19"/>
    <n v="143"/>
    <n v="11"/>
    <n v="922"/>
    <n v="55.19"/>
    <x v="2951"/>
    <x v="979"/>
    <n v="0.97843812284834208"/>
    <n v="2.953433593042218"/>
    <x v="1795"/>
    <x v="2724"/>
    <n v="0.19931146946910672"/>
    <n v="16.705924986410583"/>
  </r>
  <r>
    <x v="17"/>
    <x v="240"/>
    <x v="0"/>
    <n v="10"/>
    <n v="19"/>
    <n v="13"/>
    <n v="28"/>
    <n v="1"/>
    <n v="127"/>
    <n v="42.73"/>
    <x v="2952"/>
    <x v="462"/>
    <n v="0.23402761525860052"/>
    <n v="0.44465246899134103"/>
    <x v="1796"/>
    <x v="2725"/>
    <n v="2.3402761525860055E-2"/>
    <n v="2.9721507137842269"/>
  </r>
  <r>
    <x v="17"/>
    <x v="240"/>
    <x v="1"/>
    <n v="19"/>
    <n v="26"/>
    <n v="14"/>
    <n v="21"/>
    <n v="0"/>
    <n v="137"/>
    <n v="42.73"/>
    <x v="2953"/>
    <x v="206"/>
    <n v="0.44465246899134103"/>
    <n v="0.60847179967236142"/>
    <x v="1797"/>
    <x v="2726"/>
    <n v="0"/>
    <n v="3.2061783290428272"/>
  </r>
  <r>
    <x v="17"/>
    <x v="240"/>
    <x v="2"/>
    <n v="15"/>
    <n v="17"/>
    <n v="17"/>
    <n v="23"/>
    <n v="1"/>
    <n v="125"/>
    <n v="42.73"/>
    <x v="2952"/>
    <x v="462"/>
    <n v="0.3510414228879008"/>
    <n v="0.39784694593962089"/>
    <x v="1798"/>
    <x v="2727"/>
    <n v="2.3402761525860055E-2"/>
    <n v="2.9253451907325068"/>
  </r>
  <r>
    <x v="17"/>
    <x v="240"/>
    <x v="3"/>
    <n v="37"/>
    <n v="29"/>
    <n v="20"/>
    <n v="52"/>
    <n v="3"/>
    <n v="242"/>
    <n v="42.73"/>
    <x v="2954"/>
    <x v="470"/>
    <n v="0.86590217645682199"/>
    <n v="0.67868008424994153"/>
    <x v="1799"/>
    <x v="2728"/>
    <n v="7.020828457758016E-2"/>
    <n v="5.6634682892581329"/>
  </r>
  <r>
    <x v="17"/>
    <x v="240"/>
    <x v="4"/>
    <n v="61"/>
    <n v="43"/>
    <n v="18"/>
    <n v="60"/>
    <n v="4"/>
    <n v="400"/>
    <n v="42.73"/>
    <x v="2955"/>
    <x v="314"/>
    <n v="1.4275684530774633"/>
    <n v="1.0063187456119822"/>
    <x v="1800"/>
    <x v="2729"/>
    <n v="9.3611046103440218E-2"/>
    <n v="9.3611046103440216"/>
  </r>
  <r>
    <x v="17"/>
    <x v="240"/>
    <x v="5"/>
    <n v="60"/>
    <n v="60"/>
    <n v="28"/>
    <n v="80"/>
    <n v="6"/>
    <n v="368"/>
    <n v="42.73"/>
    <x v="2956"/>
    <x v="844"/>
    <n v="1.4041656915516032"/>
    <n v="1.4041656915516032"/>
    <x v="1801"/>
    <x v="2730"/>
    <n v="0.14041656915516032"/>
    <n v="8.6122162415164993"/>
  </r>
  <r>
    <x v="17"/>
    <x v="240"/>
    <x v="6"/>
    <n v="46"/>
    <n v="72"/>
    <n v="33"/>
    <n v="91"/>
    <n v="6"/>
    <n v="422"/>
    <n v="42.73"/>
    <x v="2957"/>
    <x v="796"/>
    <n v="1.0765270301895624"/>
    <n v="1.6849988298619238"/>
    <x v="1802"/>
    <x v="2731"/>
    <n v="0.14041656915516032"/>
    <n v="9.8759653639129432"/>
  </r>
  <r>
    <x v="17"/>
    <x v="240"/>
    <x v="7"/>
    <n v="46"/>
    <n v="91"/>
    <n v="20"/>
    <n v="68"/>
    <n v="0"/>
    <n v="595"/>
    <n v="42.73"/>
    <x v="2958"/>
    <x v="980"/>
    <n v="1.0765270301895624"/>
    <n v="2.1296512988532648"/>
    <x v="1799"/>
    <x v="2732"/>
    <n v="0"/>
    <n v="13.924643107886732"/>
  </r>
  <r>
    <x v="17"/>
    <x v="240"/>
    <x v="8"/>
    <n v="40"/>
    <n v="113"/>
    <n v="22"/>
    <n v="78"/>
    <n v="0"/>
    <n v="744"/>
    <n v="42.73"/>
    <x v="2959"/>
    <x v="671"/>
    <n v="0.9361104610344021"/>
    <n v="2.6445120524221859"/>
    <x v="1803"/>
    <x v="2733"/>
    <n v="0"/>
    <n v="17.411654575239879"/>
  </r>
  <r>
    <x v="17"/>
    <x v="240"/>
    <x v="9"/>
    <n v="59"/>
    <n v="158"/>
    <n v="31"/>
    <n v="129"/>
    <n v="0"/>
    <n v="1078"/>
    <n v="42.73"/>
    <x v="2960"/>
    <x v="981"/>
    <n v="1.3807629300257431"/>
    <n v="3.6976363210858882"/>
    <x v="1804"/>
    <x v="2734"/>
    <n v="0"/>
    <n v="25.228176924877136"/>
  </r>
  <r>
    <x v="17"/>
    <x v="240"/>
    <x v="10"/>
    <n v="60"/>
    <n v="223"/>
    <n v="28"/>
    <n v="82"/>
    <n v="16"/>
    <n v="1056"/>
    <n v="48.5"/>
    <x v="2961"/>
    <x v="982"/>
    <n v="1.2371134020618557"/>
    <n v="4.5979381443298966"/>
    <x v="1805"/>
    <x v="2735"/>
    <n v="0.32989690721649484"/>
    <n v="21.773195876288661"/>
  </r>
  <r>
    <x v="17"/>
    <x v="240"/>
    <x v="11"/>
    <n v="86"/>
    <n v="257"/>
    <n v="32"/>
    <n v="302"/>
    <n v="102"/>
    <n v="1434"/>
    <n v="48.5"/>
    <x v="2962"/>
    <x v="983"/>
    <n v="1.7731958762886597"/>
    <n v="5.2989690721649483"/>
    <x v="1806"/>
    <x v="2736"/>
    <n v="2.1030927835051547"/>
    <n v="29.567010309278352"/>
  </r>
  <r>
    <x v="17"/>
    <x v="240"/>
    <x v="12"/>
    <n v="46"/>
    <n v="239"/>
    <n v="15"/>
    <n v="355"/>
    <n v="54"/>
    <n v="1292"/>
    <n v="48.5"/>
    <x v="2963"/>
    <x v="984"/>
    <n v="0.94845360824742264"/>
    <n v="4.927835051546392"/>
    <x v="1233"/>
    <x v="2737"/>
    <n v="1.1134020618556701"/>
    <n v="26.63917525773196"/>
  </r>
  <r>
    <x v="17"/>
    <x v="241"/>
    <x v="0"/>
    <n v="54"/>
    <n v="24"/>
    <n v="2"/>
    <n v="47"/>
    <n v="0"/>
    <n v="150"/>
    <n v="34.01"/>
    <x v="2964"/>
    <x v="521"/>
    <n v="1.5877683034401648"/>
    <n v="0.70567480152896211"/>
    <x v="1807"/>
    <x v="2738"/>
    <n v="0"/>
    <n v="4.4104675095560131"/>
  </r>
  <r>
    <x v="17"/>
    <x v="241"/>
    <x v="1"/>
    <n v="38"/>
    <n v="14"/>
    <n v="3"/>
    <n v="54"/>
    <n v="0"/>
    <n v="154"/>
    <n v="34.01"/>
    <x v="2965"/>
    <x v="708"/>
    <n v="1.1173184357541901"/>
    <n v="0.41164363422522787"/>
    <x v="1808"/>
    <x v="2739"/>
    <n v="0"/>
    <n v="4.5280799764775068"/>
  </r>
  <r>
    <x v="17"/>
    <x v="241"/>
    <x v="2"/>
    <n v="60"/>
    <n v="23"/>
    <n v="4"/>
    <n v="75"/>
    <n v="1"/>
    <n v="164"/>
    <n v="34.01"/>
    <x v="2966"/>
    <x v="456"/>
    <n v="1.7641870038224052"/>
    <n v="0.67627168479858868"/>
    <x v="1809"/>
    <x v="2740"/>
    <n v="2.9403116730373421E-2"/>
    <n v="4.8221111437812407"/>
  </r>
  <r>
    <x v="17"/>
    <x v="241"/>
    <x v="3"/>
    <n v="83"/>
    <n v="49"/>
    <n v="8"/>
    <n v="112"/>
    <n v="2"/>
    <n v="229"/>
    <n v="34.01"/>
    <x v="2967"/>
    <x v="14"/>
    <n v="2.440458688620994"/>
    <n v="1.4407527197882977"/>
    <x v="1810"/>
    <x v="2741"/>
    <n v="5.8806233460746843E-2"/>
    <n v="6.7333137312555138"/>
  </r>
  <r>
    <x v="17"/>
    <x v="241"/>
    <x v="4"/>
    <n v="108"/>
    <n v="48"/>
    <n v="15"/>
    <n v="103"/>
    <n v="1"/>
    <n v="237"/>
    <n v="34.01"/>
    <x v="2968"/>
    <x v="333"/>
    <n v="3.1755366068803297"/>
    <n v="1.4113496030579242"/>
    <x v="1811"/>
    <x v="2742"/>
    <n v="2.9403116730373421E-2"/>
    <n v="6.9685386650985013"/>
  </r>
  <r>
    <x v="17"/>
    <x v="241"/>
    <x v="5"/>
    <n v="118"/>
    <n v="50"/>
    <n v="6"/>
    <n v="102"/>
    <n v="0"/>
    <n v="250"/>
    <n v="34.01"/>
    <x v="2969"/>
    <x v="810"/>
    <n v="3.4695677741840636"/>
    <n v="1.4701558365186711"/>
    <x v="1812"/>
    <x v="2743"/>
    <n v="0"/>
    <n v="7.3507791825933557"/>
  </r>
  <r>
    <x v="17"/>
    <x v="241"/>
    <x v="6"/>
    <n v="235"/>
    <n v="170"/>
    <n v="14"/>
    <n v="211"/>
    <n v="1"/>
    <n v="632"/>
    <n v="34.01"/>
    <x v="2970"/>
    <x v="985"/>
    <n v="6.909732431637754"/>
    <n v="4.9985298441634818"/>
    <x v="1813"/>
    <x v="2744"/>
    <n v="2.9403116730373421E-2"/>
    <n v="18.582769773596002"/>
  </r>
  <r>
    <x v="17"/>
    <x v="241"/>
    <x v="7"/>
    <n v="334"/>
    <n v="239"/>
    <n v="18"/>
    <n v="376"/>
    <n v="0"/>
    <n v="1062"/>
    <n v="34.01"/>
    <x v="2971"/>
    <x v="986"/>
    <n v="9.8206409879447225"/>
    <n v="7.0273448985592477"/>
    <x v="1814"/>
    <x v="2745"/>
    <n v="0"/>
    <n v="31.226109967656573"/>
  </r>
  <r>
    <x v="17"/>
    <x v="241"/>
    <x v="8"/>
    <n v="193"/>
    <n v="177"/>
    <n v="11"/>
    <n v="136"/>
    <n v="0"/>
    <n v="646"/>
    <n v="34.01"/>
    <x v="2972"/>
    <x v="987"/>
    <n v="5.6748015289620701"/>
    <n v="5.2043516612760952"/>
    <x v="1815"/>
    <x v="2746"/>
    <n v="0"/>
    <n v="18.994413407821231"/>
  </r>
  <r>
    <x v="17"/>
    <x v="241"/>
    <x v="9"/>
    <n v="180"/>
    <n v="206"/>
    <n v="12"/>
    <n v="269"/>
    <n v="0"/>
    <n v="649"/>
    <n v="34.01"/>
    <x v="2973"/>
    <x v="988"/>
    <n v="5.2925610114672157"/>
    <n v="6.0570420464569246"/>
    <x v="1816"/>
    <x v="2747"/>
    <n v="0"/>
    <n v="19.082622758012352"/>
  </r>
  <r>
    <x v="17"/>
    <x v="241"/>
    <x v="10"/>
    <n v="211"/>
    <n v="257"/>
    <n v="13"/>
    <n v="223"/>
    <n v="0"/>
    <n v="947"/>
    <n v="38.729999999999997"/>
    <x v="2974"/>
    <x v="989"/>
    <n v="5.4479731474309325"/>
    <n v="6.6356829331267759"/>
    <x v="1817"/>
    <x v="2748"/>
    <n v="0"/>
    <n v="24.451329718564423"/>
  </r>
  <r>
    <x v="17"/>
    <x v="241"/>
    <x v="11"/>
    <n v="163"/>
    <n v="279"/>
    <n v="17"/>
    <n v="179"/>
    <n v="0"/>
    <n v="1625"/>
    <n v="38.729999999999997"/>
    <x v="2975"/>
    <x v="990"/>
    <n v="4.2086238058352698"/>
    <n v="7.203718048024788"/>
    <x v="1818"/>
    <x v="2749"/>
    <n v="0"/>
    <n v="41.957139168603156"/>
  </r>
  <r>
    <x v="17"/>
    <x v="241"/>
    <x v="12"/>
    <n v="121"/>
    <n v="263"/>
    <n v="12"/>
    <n v="305"/>
    <n v="2"/>
    <n v="779"/>
    <n v="38.729999999999997"/>
    <x v="2976"/>
    <x v="991"/>
    <n v="3.1241931319390654"/>
    <n v="6.7906016008262338"/>
    <x v="1819"/>
    <x v="2750"/>
    <n v="5.1639555899819264E-2"/>
    <n v="20.113607022979604"/>
  </r>
  <r>
    <x v="17"/>
    <x v="242"/>
    <x v="0"/>
    <n v="19"/>
    <n v="78"/>
    <n v="6"/>
    <n v="165"/>
    <n v="37"/>
    <n v="207"/>
    <n v="45.73"/>
    <x v="2977"/>
    <x v="333"/>
    <n v="0.4154821780013121"/>
    <n v="1.7056636781106496"/>
    <x v="1820"/>
    <x v="2751"/>
    <n v="0.8090968729499235"/>
    <n v="4.5265689919090315"/>
  </r>
  <r>
    <x v="17"/>
    <x v="242"/>
    <x v="1"/>
    <n v="33"/>
    <n v="74"/>
    <n v="4"/>
    <n v="160"/>
    <n v="24"/>
    <n v="235"/>
    <n v="45.73"/>
    <x v="2978"/>
    <x v="212"/>
    <n v="0.72162694073912093"/>
    <n v="1.618193745899847"/>
    <x v="1821"/>
    <x v="2752"/>
    <n v="0.52481959326481531"/>
    <n v="5.1388585173846497"/>
  </r>
  <r>
    <x v="17"/>
    <x v="242"/>
    <x v="2"/>
    <n v="36"/>
    <n v="85"/>
    <n v="16"/>
    <n v="185"/>
    <n v="57"/>
    <n v="222"/>
    <n v="45.73"/>
    <x v="2979"/>
    <x v="256"/>
    <n v="0.78722938989722291"/>
    <n v="1.8587360594795541"/>
    <x v="1822"/>
    <x v="2753"/>
    <n v="1.2464465340039361"/>
    <n v="4.8545812376995414"/>
  </r>
  <r>
    <x v="17"/>
    <x v="242"/>
    <x v="3"/>
    <n v="27"/>
    <n v="95"/>
    <n v="10"/>
    <n v="174"/>
    <n v="34"/>
    <n v="252"/>
    <n v="45.73"/>
    <x v="2980"/>
    <x v="223"/>
    <n v="0.59042204242291718"/>
    <n v="2.0774108900065604"/>
    <x v="1823"/>
    <x v="2754"/>
    <n v="0.74349442379182162"/>
    <n v="5.5106057292805604"/>
  </r>
  <r>
    <x v="17"/>
    <x v="242"/>
    <x v="4"/>
    <n v="13"/>
    <n v="66"/>
    <n v="6"/>
    <n v="148"/>
    <n v="35"/>
    <n v="236"/>
    <n v="45.73"/>
    <x v="2981"/>
    <x v="712"/>
    <n v="0.28427727968510824"/>
    <n v="1.4432538814782419"/>
    <x v="1820"/>
    <x v="2755"/>
    <n v="0.76536190684452221"/>
    <n v="5.1607260004373501"/>
  </r>
  <r>
    <x v="17"/>
    <x v="242"/>
    <x v="5"/>
    <n v="38"/>
    <n v="76"/>
    <n v="4"/>
    <n v="173"/>
    <n v="37"/>
    <n v="276"/>
    <n v="45.73"/>
    <x v="2982"/>
    <x v="992"/>
    <n v="0.83096435600262419"/>
    <n v="1.6619287120052484"/>
    <x v="1821"/>
    <x v="2756"/>
    <n v="0.8090968729499235"/>
    <n v="6.0354253225453753"/>
  </r>
  <r>
    <x v="17"/>
    <x v="242"/>
    <x v="6"/>
    <n v="44"/>
    <n v="88"/>
    <n v="8"/>
    <n v="189"/>
    <n v="58"/>
    <n v="296"/>
    <n v="45.73"/>
    <x v="2983"/>
    <x v="993"/>
    <n v="0.96216925431882794"/>
    <n v="1.9243385086376559"/>
    <x v="1824"/>
    <x v="2757"/>
    <n v="1.2683140170566369"/>
    <n v="6.472774983599388"/>
  </r>
  <r>
    <x v="17"/>
    <x v="242"/>
    <x v="7"/>
    <n v="35"/>
    <n v="92"/>
    <n v="12"/>
    <n v="211"/>
    <n v="81"/>
    <n v="405"/>
    <n v="45.73"/>
    <x v="2984"/>
    <x v="994"/>
    <n v="0.76536190684452221"/>
    <n v="2.0118084408484584"/>
    <x v="1825"/>
    <x v="2758"/>
    <n v="1.7712661272687515"/>
    <n v="8.8563306363437579"/>
  </r>
  <r>
    <x v="17"/>
    <x v="242"/>
    <x v="8"/>
    <n v="42"/>
    <n v="107"/>
    <n v="10"/>
    <n v="201"/>
    <n v="90"/>
    <n v="411"/>
    <n v="45.73"/>
    <x v="2985"/>
    <x v="168"/>
    <n v="0.91843428821342665"/>
    <n v="2.3398206866389679"/>
    <x v="1823"/>
    <x v="2759"/>
    <n v="1.9680734747430573"/>
    <n v="8.9875355346599619"/>
  </r>
  <r>
    <x v="17"/>
    <x v="242"/>
    <x v="9"/>
    <n v="32"/>
    <n v="91"/>
    <n v="12"/>
    <n v="226"/>
    <n v="133"/>
    <n v="400"/>
    <n v="45.73"/>
    <x v="2986"/>
    <x v="894"/>
    <n v="0.69975945768642034"/>
    <n v="1.9899409577957579"/>
    <x v="1825"/>
    <x v="2760"/>
    <n v="2.9083752460091845"/>
    <n v="8.7469932210802543"/>
  </r>
  <r>
    <x v="17"/>
    <x v="242"/>
    <x v="10"/>
    <n v="46"/>
    <n v="116"/>
    <n v="11"/>
    <n v="254"/>
    <n v="144"/>
    <n v="557"/>
    <n v="44.97"/>
    <x v="2987"/>
    <x v="995"/>
    <n v="1.022904158327774"/>
    <n v="2.5794974427396045"/>
    <x v="1826"/>
    <x v="2761"/>
    <n v="3.2021347565043361"/>
    <n v="12.386035134534135"/>
  </r>
  <r>
    <x v="17"/>
    <x v="242"/>
    <x v="11"/>
    <n v="68"/>
    <n v="210"/>
    <n v="19"/>
    <n v="486"/>
    <n v="377"/>
    <n v="865"/>
    <n v="44.97"/>
    <x v="2988"/>
    <x v="996"/>
    <n v="1.5121191905714921"/>
    <n v="4.6697798532354904"/>
    <x v="1827"/>
    <x v="2762"/>
    <n v="8.3833666889037133"/>
    <n v="19.235045585946185"/>
  </r>
  <r>
    <x v="17"/>
    <x v="242"/>
    <x v="12"/>
    <n v="75"/>
    <n v="145"/>
    <n v="15"/>
    <n v="707"/>
    <n v="412"/>
    <n v="1005"/>
    <n v="44.97"/>
    <x v="2989"/>
    <x v="997"/>
    <n v="1.6677785190126753"/>
    <n v="3.2243718034245052"/>
    <x v="1828"/>
    <x v="2763"/>
    <n v="9.1616633311096294"/>
    <n v="22.348232154769846"/>
  </r>
  <r>
    <x v="17"/>
    <x v="243"/>
    <x v="0"/>
    <n v="40"/>
    <n v="23"/>
    <n v="5"/>
    <n v="48"/>
    <n v="0"/>
    <n v="92"/>
    <n v="32.9"/>
    <x v="2990"/>
    <x v="633"/>
    <n v="1.21580547112462"/>
    <n v="0.69908814589665658"/>
    <x v="1829"/>
    <x v="2764"/>
    <n v="0"/>
    <n v="2.7963525835866263"/>
  </r>
  <r>
    <x v="17"/>
    <x v="243"/>
    <x v="1"/>
    <n v="33"/>
    <n v="15"/>
    <n v="5"/>
    <n v="60"/>
    <n v="3"/>
    <n v="69"/>
    <n v="32.9"/>
    <x v="2991"/>
    <x v="597"/>
    <n v="1.0030395136778116"/>
    <n v="0.45592705167173253"/>
    <x v="1829"/>
    <x v="2765"/>
    <n v="9.1185410334346503E-2"/>
    <n v="2.0972644376899696"/>
  </r>
  <r>
    <x v="17"/>
    <x v="243"/>
    <x v="2"/>
    <n v="57"/>
    <n v="20"/>
    <n v="4"/>
    <n v="67"/>
    <n v="1"/>
    <n v="99"/>
    <n v="32.9"/>
    <x v="2992"/>
    <x v="685"/>
    <n v="1.7325227963525838"/>
    <n v="0.60790273556231"/>
    <x v="1830"/>
    <x v="2766"/>
    <n v="3.0395136778115502E-2"/>
    <n v="3.0091185410334349"/>
  </r>
  <r>
    <x v="17"/>
    <x v="243"/>
    <x v="3"/>
    <n v="97"/>
    <n v="46"/>
    <n v="4"/>
    <n v="112"/>
    <n v="0"/>
    <n v="245"/>
    <n v="32.9"/>
    <x v="2993"/>
    <x v="712"/>
    <n v="2.9483282674772036"/>
    <n v="1.3981762917933132"/>
    <x v="1830"/>
    <x v="2767"/>
    <n v="0"/>
    <n v="7.4468085106382986"/>
  </r>
  <r>
    <x v="17"/>
    <x v="243"/>
    <x v="4"/>
    <n v="96"/>
    <n v="36"/>
    <n v="3"/>
    <n v="137"/>
    <n v="0"/>
    <n v="287"/>
    <n v="32.9"/>
    <x v="2994"/>
    <x v="236"/>
    <n v="2.9179331306990881"/>
    <n v="1.0942249240121582"/>
    <x v="1831"/>
    <x v="2768"/>
    <n v="0"/>
    <n v="8.7234042553191493"/>
  </r>
  <r>
    <x v="17"/>
    <x v="243"/>
    <x v="5"/>
    <n v="74"/>
    <n v="40"/>
    <n v="5"/>
    <n v="110"/>
    <n v="1"/>
    <n v="152"/>
    <n v="32.9"/>
    <x v="2995"/>
    <x v="775"/>
    <n v="2.2492401215805473"/>
    <n v="1.21580547112462"/>
    <x v="1829"/>
    <x v="2026"/>
    <n v="3.0395136778115502E-2"/>
    <n v="4.6200607902735564"/>
  </r>
  <r>
    <x v="17"/>
    <x v="243"/>
    <x v="6"/>
    <n v="103"/>
    <n v="67"/>
    <n v="11"/>
    <n v="103"/>
    <n v="13"/>
    <n v="266"/>
    <n v="32.9"/>
    <x v="2996"/>
    <x v="384"/>
    <n v="3.1306990881458967"/>
    <n v="2.0364741641337387"/>
    <x v="1832"/>
    <x v="2769"/>
    <n v="0.39513677811550152"/>
    <n v="8.085106382978724"/>
  </r>
  <r>
    <x v="17"/>
    <x v="243"/>
    <x v="7"/>
    <n v="130"/>
    <n v="57"/>
    <n v="12"/>
    <n v="83"/>
    <n v="0"/>
    <n v="401"/>
    <n v="32.9"/>
    <x v="2997"/>
    <x v="993"/>
    <n v="3.9513677811550152"/>
    <n v="1.7325227963525838"/>
    <x v="1833"/>
    <x v="2770"/>
    <n v="0"/>
    <n v="12.188449848024316"/>
  </r>
  <r>
    <x v="17"/>
    <x v="243"/>
    <x v="8"/>
    <n v="197"/>
    <n v="132"/>
    <n v="10"/>
    <n v="131"/>
    <n v="0"/>
    <n v="567"/>
    <n v="32.9"/>
    <x v="2998"/>
    <x v="998"/>
    <n v="5.9878419452887544"/>
    <n v="4.0121580547112465"/>
    <x v="1834"/>
    <x v="2771"/>
    <n v="0"/>
    <n v="17.23404255319149"/>
  </r>
  <r>
    <x v="17"/>
    <x v="243"/>
    <x v="9"/>
    <n v="167"/>
    <n v="122"/>
    <n v="6"/>
    <n v="139"/>
    <n v="1"/>
    <n v="621"/>
    <n v="32.9"/>
    <x v="2999"/>
    <x v="999"/>
    <n v="5.0759878419452891"/>
    <n v="3.7082066869300911"/>
    <x v="1835"/>
    <x v="2772"/>
    <n v="3.0395136778115502E-2"/>
    <n v="18.875379939209726"/>
  </r>
  <r>
    <x v="17"/>
    <x v="243"/>
    <x v="10"/>
    <n v="179"/>
    <n v="202"/>
    <n v="14"/>
    <n v="38"/>
    <n v="0"/>
    <n v="762"/>
    <n v="39.89"/>
    <x v="3000"/>
    <x v="1000"/>
    <n v="4.4873401855101527"/>
    <n v="5.0639257959388315"/>
    <x v="1836"/>
    <x v="2773"/>
    <n v="0"/>
    <n v="19.10253196289797"/>
  </r>
  <r>
    <x v="17"/>
    <x v="243"/>
    <x v="11"/>
    <n v="158"/>
    <n v="189"/>
    <n v="7"/>
    <n v="177"/>
    <n v="0"/>
    <n v="660"/>
    <n v="39.89"/>
    <x v="3001"/>
    <x v="257"/>
    <n v="3.9608924542491852"/>
    <n v="4.7380295813487088"/>
    <x v="1837"/>
    <x v="2774"/>
    <n v="0"/>
    <n v="16.545500125344699"/>
  </r>
  <r>
    <x v="17"/>
    <x v="243"/>
    <x v="12"/>
    <n v="140"/>
    <n v="182"/>
    <n v="14"/>
    <n v="177"/>
    <n v="0"/>
    <n v="597"/>
    <n v="39.89"/>
    <x v="3002"/>
    <x v="1001"/>
    <n v="3.5096515417397844"/>
    <n v="4.5625470042617193"/>
    <x v="1836"/>
    <x v="2774"/>
    <n v="0"/>
    <n v="14.966156931561795"/>
  </r>
  <r>
    <x v="17"/>
    <x v="244"/>
    <x v="0"/>
    <n v="66"/>
    <n v="46"/>
    <n v="12"/>
    <n v="36"/>
    <n v="2"/>
    <n v="240"/>
    <n v="58.67"/>
    <x v="3003"/>
    <x v="693"/>
    <n v="1.1249360831770923"/>
    <n v="0.78404636100221581"/>
    <x v="1838"/>
    <x v="2775"/>
    <n v="3.4088972217487641E-2"/>
    <n v="4.090676666098517"/>
  </r>
  <r>
    <x v="17"/>
    <x v="244"/>
    <x v="1"/>
    <n v="62"/>
    <n v="35"/>
    <n v="8"/>
    <n v="58"/>
    <n v="0"/>
    <n v="254"/>
    <n v="58.67"/>
    <x v="3004"/>
    <x v="842"/>
    <n v="1.056758138742117"/>
    <n v="0.59655701380603376"/>
    <x v="1839"/>
    <x v="2776"/>
    <n v="0"/>
    <n v="4.3292994716209305"/>
  </r>
  <r>
    <x v="17"/>
    <x v="244"/>
    <x v="2"/>
    <n v="106"/>
    <n v="84"/>
    <n v="17"/>
    <n v="131"/>
    <n v="0"/>
    <n v="408"/>
    <n v="58.67"/>
    <x v="3005"/>
    <x v="93"/>
    <n v="1.8067155275268449"/>
    <n v="1.4317368331344809"/>
    <x v="1840"/>
    <x v="2777"/>
    <n v="0"/>
    <n v="6.9541503323674787"/>
  </r>
  <r>
    <x v="17"/>
    <x v="244"/>
    <x v="3"/>
    <n v="197"/>
    <n v="106"/>
    <n v="32"/>
    <n v="201"/>
    <n v="0"/>
    <n v="761"/>
    <n v="58.67"/>
    <x v="3006"/>
    <x v="656"/>
    <n v="3.3577637634225326"/>
    <n v="1.8067155275268449"/>
    <x v="1841"/>
    <x v="2778"/>
    <n v="0"/>
    <n v="12.970853928754048"/>
  </r>
  <r>
    <x v="17"/>
    <x v="244"/>
    <x v="4"/>
    <n v="236"/>
    <n v="110"/>
    <n v="35"/>
    <n v="223"/>
    <n v="1"/>
    <n v="696"/>
    <n v="58.67"/>
    <x v="3007"/>
    <x v="870"/>
    <n v="4.0224987216635419"/>
    <n v="1.8748934719618202"/>
    <x v="1842"/>
    <x v="2779"/>
    <n v="1.7044486108743821E-2"/>
    <n v="11.862962331685699"/>
  </r>
  <r>
    <x v="17"/>
    <x v="244"/>
    <x v="5"/>
    <n v="224"/>
    <n v="111"/>
    <n v="30"/>
    <n v="217"/>
    <n v="3"/>
    <n v="735"/>
    <n v="58.67"/>
    <x v="3008"/>
    <x v="1002"/>
    <n v="3.8179648883586159"/>
    <n v="1.8919379580705642"/>
    <x v="1843"/>
    <x v="2780"/>
    <n v="5.1133458326231465E-2"/>
    <n v="12.527697289926708"/>
  </r>
  <r>
    <x v="17"/>
    <x v="244"/>
    <x v="6"/>
    <n v="369"/>
    <n v="123"/>
    <n v="32"/>
    <n v="250"/>
    <n v="6"/>
    <n v="945"/>
    <n v="58.67"/>
    <x v="3009"/>
    <x v="1003"/>
    <n v="6.2894153741264702"/>
    <n v="2.0964717913754898"/>
    <x v="1841"/>
    <x v="2781"/>
    <n v="0.10226691665246293"/>
    <n v="16.107039372762912"/>
  </r>
  <r>
    <x v="17"/>
    <x v="244"/>
    <x v="7"/>
    <n v="308"/>
    <n v="165"/>
    <n v="34"/>
    <n v="184"/>
    <n v="3"/>
    <n v="1441"/>
    <n v="58.67"/>
    <x v="3010"/>
    <x v="1004"/>
    <n v="5.2497017214930972"/>
    <n v="2.8123402079427304"/>
    <x v="1844"/>
    <x v="2782"/>
    <n v="5.1133458326231465E-2"/>
    <n v="24.561104482699847"/>
  </r>
  <r>
    <x v="17"/>
    <x v="244"/>
    <x v="8"/>
    <n v="568"/>
    <n v="342"/>
    <n v="51"/>
    <n v="348"/>
    <n v="1"/>
    <n v="3035"/>
    <n v="58.67"/>
    <x v="3011"/>
    <x v="1005"/>
    <n v="9.6812681097664903"/>
    <n v="5.8292142491903869"/>
    <x v="1845"/>
    <x v="2783"/>
    <n v="1.7044486108743821E-2"/>
    <n v="51.730015340037497"/>
  </r>
  <r>
    <x v="17"/>
    <x v="244"/>
    <x v="9"/>
    <n v="526"/>
    <n v="441"/>
    <n v="45"/>
    <n v="609"/>
    <n v="6"/>
    <n v="2927"/>
    <n v="58.67"/>
    <x v="3012"/>
    <x v="1006"/>
    <n v="8.9653996931992506"/>
    <n v="7.5166183739560246"/>
    <x v="1846"/>
    <x v="2784"/>
    <n v="0.10226691665246293"/>
    <n v="49.889210840293167"/>
  </r>
  <r>
    <x v="17"/>
    <x v="244"/>
    <x v="10"/>
    <n v="433"/>
    <n v="492"/>
    <n v="49"/>
    <n v="621"/>
    <n v="5"/>
    <n v="2956"/>
    <n v="71.040000000000006"/>
    <x v="3013"/>
    <x v="1007"/>
    <n v="6.0951576576576567"/>
    <n v="6.9256756756756754"/>
    <x v="1847"/>
    <x v="2785"/>
    <n v="7.0382882882882872E-2"/>
    <n v="41.61036036036036"/>
  </r>
  <r>
    <x v="17"/>
    <x v="244"/>
    <x v="11"/>
    <n v="257"/>
    <n v="464"/>
    <n v="39"/>
    <n v="609"/>
    <n v="6"/>
    <n v="2831"/>
    <n v="71.040000000000006"/>
    <x v="3014"/>
    <x v="1008"/>
    <n v="3.6176801801801797"/>
    <n v="6.531531531531531"/>
    <x v="1848"/>
    <x v="2786"/>
    <n v="8.4459459459459457E-2"/>
    <n v="39.850788288288285"/>
  </r>
  <r>
    <x v="17"/>
    <x v="244"/>
    <x v="12"/>
    <n v="215"/>
    <n v="341"/>
    <n v="35"/>
    <n v="407"/>
    <n v="7"/>
    <n v="1939"/>
    <n v="71.040000000000006"/>
    <x v="3015"/>
    <x v="1009"/>
    <n v="3.0264639639639639"/>
    <n v="4.8001126126126126"/>
    <x v="1849"/>
    <x v="2787"/>
    <n v="9.8536036036036029E-2"/>
    <n v="27.294481981981981"/>
  </r>
  <r>
    <x v="17"/>
    <x v="245"/>
    <x v="0"/>
    <n v="71"/>
    <n v="90"/>
    <n v="10"/>
    <n v="77"/>
    <n v="7"/>
    <n v="252"/>
    <n v="46.05"/>
    <x v="3016"/>
    <x v="561"/>
    <n v="1.5418023887079262"/>
    <n v="1.954397394136808"/>
    <x v="1850"/>
    <x v="2788"/>
    <n v="0.15200868621064062"/>
    <n v="5.4723127035830625"/>
  </r>
  <r>
    <x v="17"/>
    <x v="245"/>
    <x v="1"/>
    <n v="79"/>
    <n v="82"/>
    <n v="13"/>
    <n v="90"/>
    <n v="0"/>
    <n v="270"/>
    <n v="46.05"/>
    <x v="3017"/>
    <x v="701"/>
    <n v="1.715526601520087"/>
    <n v="1.7806731813246472"/>
    <x v="1851"/>
    <x v="2789"/>
    <n v="0"/>
    <n v="5.8631921824104234"/>
  </r>
  <r>
    <x v="17"/>
    <x v="245"/>
    <x v="2"/>
    <n v="108"/>
    <n v="59"/>
    <n v="23"/>
    <n v="96"/>
    <n v="2"/>
    <n v="299"/>
    <n v="46.05"/>
    <x v="3018"/>
    <x v="808"/>
    <n v="2.3452768729641695"/>
    <n v="1.2812160694896852"/>
    <x v="1852"/>
    <x v="2790"/>
    <n v="4.3431053203040179E-2"/>
    <n v="6.4929424538545062"/>
  </r>
  <r>
    <x v="17"/>
    <x v="245"/>
    <x v="3"/>
    <n v="108"/>
    <n v="80"/>
    <n v="30"/>
    <n v="128"/>
    <n v="0"/>
    <n v="393"/>
    <n v="46.05"/>
    <x v="3019"/>
    <x v="665"/>
    <n v="2.3452768729641695"/>
    <n v="1.7372421281216071"/>
    <x v="1853"/>
    <x v="2791"/>
    <n v="0"/>
    <n v="8.5342019543973944"/>
  </r>
  <r>
    <x v="17"/>
    <x v="245"/>
    <x v="4"/>
    <n v="148"/>
    <n v="97"/>
    <n v="48"/>
    <n v="95"/>
    <n v="3"/>
    <n v="545"/>
    <n v="46.05"/>
    <x v="3020"/>
    <x v="1010"/>
    <n v="3.213897937024973"/>
    <n v="2.1064060803474485"/>
    <x v="1854"/>
    <x v="2792"/>
    <n v="6.5146579804560262E-2"/>
    <n v="11.834961997828447"/>
  </r>
  <r>
    <x v="17"/>
    <x v="245"/>
    <x v="5"/>
    <n v="158"/>
    <n v="134"/>
    <n v="43"/>
    <n v="175"/>
    <n v="1"/>
    <n v="613"/>
    <n v="46.05"/>
    <x v="3021"/>
    <x v="195"/>
    <n v="3.4310532030401739"/>
    <n v="2.9098805646036916"/>
    <x v="1855"/>
    <x v="2793"/>
    <n v="2.171552660152009E-2"/>
    <n v="13.311617806731814"/>
  </r>
  <r>
    <x v="17"/>
    <x v="245"/>
    <x v="6"/>
    <n v="183"/>
    <n v="175"/>
    <n v="42"/>
    <n v="249"/>
    <n v="0"/>
    <n v="861"/>
    <n v="46.05"/>
    <x v="3022"/>
    <x v="1011"/>
    <n v="3.9739413680781763"/>
    <n v="3.8002171552660156"/>
    <x v="1856"/>
    <x v="2794"/>
    <n v="0"/>
    <n v="18.697068403908794"/>
  </r>
  <r>
    <x v="17"/>
    <x v="245"/>
    <x v="7"/>
    <n v="178"/>
    <n v="204"/>
    <n v="46"/>
    <n v="296"/>
    <n v="2"/>
    <n v="1186"/>
    <n v="46.05"/>
    <x v="3023"/>
    <x v="1012"/>
    <n v="3.8653637350705758"/>
    <n v="4.4299674267100979"/>
    <x v="1857"/>
    <x v="2795"/>
    <n v="4.3431053203040179E-2"/>
    <n v="25.754614549402824"/>
  </r>
  <r>
    <x v="17"/>
    <x v="245"/>
    <x v="8"/>
    <n v="175"/>
    <n v="276"/>
    <n v="44"/>
    <n v="118"/>
    <n v="0"/>
    <n v="1508"/>
    <n v="46.05"/>
    <x v="3024"/>
    <x v="1013"/>
    <n v="3.8002171552660156"/>
    <n v="5.993485342019544"/>
    <x v="1858"/>
    <x v="2796"/>
    <n v="0"/>
    <n v="32.747014115092291"/>
  </r>
  <r>
    <x v="17"/>
    <x v="245"/>
    <x v="9"/>
    <n v="167"/>
    <n v="339"/>
    <n v="65"/>
    <n v="102"/>
    <n v="4"/>
    <n v="1586"/>
    <n v="46.05"/>
    <x v="3025"/>
    <x v="990"/>
    <n v="3.6264929424538548"/>
    <n v="7.3615635179153101"/>
    <x v="1859"/>
    <x v="2797"/>
    <n v="8.6862106406080358E-2"/>
    <n v="34.440825190010862"/>
  </r>
  <r>
    <x v="17"/>
    <x v="245"/>
    <x v="10"/>
    <n v="185"/>
    <n v="453"/>
    <n v="65"/>
    <n v="128"/>
    <n v="2"/>
    <n v="1923"/>
    <n v="51.68"/>
    <x v="3026"/>
    <x v="1014"/>
    <n v="3.579721362229102"/>
    <n v="8.76547987616099"/>
    <x v="1860"/>
    <x v="2798"/>
    <n v="3.8699690402476783E-2"/>
    <n v="37.209752321981426"/>
  </r>
  <r>
    <x v="17"/>
    <x v="245"/>
    <x v="11"/>
    <n v="174"/>
    <n v="374"/>
    <n v="46"/>
    <n v="56"/>
    <n v="11"/>
    <n v="1860"/>
    <n v="51.68"/>
    <x v="3027"/>
    <x v="1015"/>
    <n v="3.3668730650154801"/>
    <n v="7.2368421052631575"/>
    <x v="1861"/>
    <x v="2799"/>
    <n v="0.21284829721362228"/>
    <n v="35.990712074303403"/>
  </r>
  <r>
    <x v="17"/>
    <x v="245"/>
    <x v="12"/>
    <n v="87"/>
    <n v="346"/>
    <n v="69"/>
    <n v="213"/>
    <n v="13"/>
    <n v="1666"/>
    <n v="51.68"/>
    <x v="3028"/>
    <x v="1016"/>
    <n v="1.6834365325077401"/>
    <n v="6.6950464396284834"/>
    <x v="1862"/>
    <x v="2800"/>
    <n v="0.25154798761609909"/>
    <n v="32.236842105263158"/>
  </r>
  <r>
    <x v="17"/>
    <x v="246"/>
    <x v="0"/>
    <n v="42"/>
    <n v="37"/>
    <n v="29"/>
    <n v="27"/>
    <n v="1"/>
    <n v="235"/>
    <n v="51.93"/>
    <x v="3029"/>
    <x v="1017"/>
    <n v="0.80878105141536683"/>
    <n v="0.71249759291353743"/>
    <x v="1863"/>
    <x v="2801"/>
    <n v="1.9256691700365876E-2"/>
    <n v="4.5253225495859812"/>
  </r>
  <r>
    <x v="17"/>
    <x v="246"/>
    <x v="1"/>
    <n v="53"/>
    <n v="47"/>
    <n v="22"/>
    <n v="35"/>
    <n v="0"/>
    <n v="249"/>
    <n v="51.93"/>
    <x v="3030"/>
    <x v="690"/>
    <n v="1.0206046601193914"/>
    <n v="0.90506450991719622"/>
    <x v="1864"/>
    <x v="2802"/>
    <n v="0"/>
    <n v="4.7949162333911035"/>
  </r>
  <r>
    <x v="17"/>
    <x v="246"/>
    <x v="2"/>
    <n v="50"/>
    <n v="45"/>
    <n v="18"/>
    <n v="31"/>
    <n v="2"/>
    <n v="338"/>
    <n v="51.93"/>
    <x v="3031"/>
    <x v="776"/>
    <n v="0.96283458501829389"/>
    <n v="0.86655112651646449"/>
    <x v="1865"/>
    <x v="2803"/>
    <n v="3.8513383400731752E-2"/>
    <n v="6.5087617947236662"/>
  </r>
  <r>
    <x v="17"/>
    <x v="246"/>
    <x v="3"/>
    <n v="74"/>
    <n v="65"/>
    <n v="16"/>
    <n v="67"/>
    <n v="2"/>
    <n v="334"/>
    <n v="51.93"/>
    <x v="3032"/>
    <x v="347"/>
    <n v="1.4249951858270749"/>
    <n v="1.2516849605237821"/>
    <x v="1866"/>
    <x v="2804"/>
    <n v="3.8513383400731752E-2"/>
    <n v="6.431735027922203"/>
  </r>
  <r>
    <x v="17"/>
    <x v="246"/>
    <x v="4"/>
    <n v="92"/>
    <n v="44"/>
    <n v="21"/>
    <n v="57"/>
    <n v="0"/>
    <n v="300"/>
    <n v="51.93"/>
    <x v="3033"/>
    <x v="871"/>
    <n v="1.7716156364336606"/>
    <n v="0.84729443481609856"/>
    <x v="1867"/>
    <x v="2805"/>
    <n v="0"/>
    <n v="5.7770075101097635"/>
  </r>
  <r>
    <x v="17"/>
    <x v="246"/>
    <x v="5"/>
    <n v="79"/>
    <n v="50"/>
    <n v="25"/>
    <n v="73"/>
    <n v="3"/>
    <n v="283"/>
    <n v="51.93"/>
    <x v="3034"/>
    <x v="137"/>
    <n v="1.5212786443289044"/>
    <n v="0.96283458501829389"/>
    <x v="1868"/>
    <x v="2806"/>
    <n v="5.7770075101097634E-2"/>
    <n v="5.4496437512035429"/>
  </r>
  <r>
    <x v="17"/>
    <x v="246"/>
    <x v="6"/>
    <n v="60"/>
    <n v="61"/>
    <n v="31"/>
    <n v="83"/>
    <n v="1"/>
    <n v="407"/>
    <n v="51.93"/>
    <x v="3035"/>
    <x v="743"/>
    <n v="1.1554015020219526"/>
    <n v="1.1746581937223186"/>
    <x v="1869"/>
    <x v="2807"/>
    <n v="1.9256691700365876E-2"/>
    <n v="7.8374735220489118"/>
  </r>
  <r>
    <x v="17"/>
    <x v="246"/>
    <x v="7"/>
    <n v="56"/>
    <n v="57"/>
    <n v="20"/>
    <n v="58"/>
    <n v="0"/>
    <n v="582"/>
    <n v="51.93"/>
    <x v="3036"/>
    <x v="816"/>
    <n v="1.0783747352204891"/>
    <n v="1.0976314269208549"/>
    <x v="1870"/>
    <x v="2808"/>
    <n v="0"/>
    <n v="11.207394569612941"/>
  </r>
  <r>
    <x v="17"/>
    <x v="246"/>
    <x v="8"/>
    <n v="57"/>
    <n v="79"/>
    <n v="31"/>
    <n v="83"/>
    <n v="0"/>
    <n v="567"/>
    <n v="51.93"/>
    <x v="3037"/>
    <x v="1018"/>
    <n v="1.0976314269208549"/>
    <n v="1.5212786443289044"/>
    <x v="1869"/>
    <x v="2807"/>
    <n v="0"/>
    <n v="10.918544194107453"/>
  </r>
  <r>
    <x v="17"/>
    <x v="246"/>
    <x v="9"/>
    <n v="67"/>
    <n v="101"/>
    <n v="18"/>
    <n v="70"/>
    <n v="1"/>
    <n v="669"/>
    <n v="51.93"/>
    <x v="3038"/>
    <x v="326"/>
    <n v="1.2901983439245137"/>
    <n v="1.9449258617369536"/>
    <x v="1865"/>
    <x v="2809"/>
    <n v="1.9256691700365876E-2"/>
    <n v="12.882726747544773"/>
  </r>
  <r>
    <x v="17"/>
    <x v="246"/>
    <x v="10"/>
    <n v="53"/>
    <n v="141"/>
    <n v="27"/>
    <n v="89"/>
    <n v="0"/>
    <n v="803"/>
    <n v="59.13"/>
    <x v="3039"/>
    <x v="1019"/>
    <n v="0.89633012007441226"/>
    <n v="2.384576357179097"/>
    <x v="1871"/>
    <x v="2810"/>
    <n v="0"/>
    <n v="13.580246913580247"/>
  </r>
  <r>
    <x v="17"/>
    <x v="246"/>
    <x v="11"/>
    <n v="85"/>
    <n v="136"/>
    <n v="32"/>
    <n v="127"/>
    <n v="1"/>
    <n v="870"/>
    <n v="59.13"/>
    <x v="3040"/>
    <x v="120"/>
    <n v="1.4375105699306612"/>
    <n v="2.3000169118890579"/>
    <x v="1872"/>
    <x v="2811"/>
    <n v="1.6911889058007779E-2"/>
    <n v="14.713343480466767"/>
  </r>
  <r>
    <x v="17"/>
    <x v="246"/>
    <x v="12"/>
    <n v="56"/>
    <n v="172"/>
    <n v="31"/>
    <n v="369"/>
    <n v="19"/>
    <n v="611"/>
    <n v="59.13"/>
    <x v="3041"/>
    <x v="1020"/>
    <n v="0.9470657872484356"/>
    <n v="2.9088449179773379"/>
    <x v="1873"/>
    <x v="2812"/>
    <n v="0.32132589210214779"/>
    <n v="10.333164214442753"/>
  </r>
  <r>
    <x v="17"/>
    <x v="247"/>
    <x v="0"/>
    <n v="42"/>
    <n v="37"/>
    <n v="29"/>
    <n v="27"/>
    <n v="1"/>
    <n v="235"/>
    <n v="44.17"/>
    <x v="3042"/>
    <x v="1017"/>
    <n v="0.95087163232963545"/>
    <n v="0.83767262848086932"/>
    <x v="1874"/>
    <x v="2813"/>
    <n v="2.2639800769753225E-2"/>
    <n v="5.3203531808920079"/>
  </r>
  <r>
    <x v="17"/>
    <x v="247"/>
    <x v="1"/>
    <n v="25"/>
    <n v="42"/>
    <n v="39"/>
    <n v="10"/>
    <n v="0"/>
    <n v="175"/>
    <n v="44.17"/>
    <x v="3043"/>
    <x v="574"/>
    <n v="0.56599501924383067"/>
    <n v="0.95087163232963545"/>
    <x v="1875"/>
    <x v="2814"/>
    <n v="0"/>
    <n v="3.9619651347068143"/>
  </r>
  <r>
    <x v="17"/>
    <x v="247"/>
    <x v="2"/>
    <n v="33"/>
    <n v="49"/>
    <n v="37"/>
    <n v="11"/>
    <n v="0"/>
    <n v="233"/>
    <n v="44.17"/>
    <x v="3044"/>
    <x v="364"/>
    <n v="0.74711342540185643"/>
    <n v="1.1093502377179081"/>
    <x v="1876"/>
    <x v="2815"/>
    <n v="0"/>
    <n v="5.2750735793525019"/>
  </r>
  <r>
    <x v="17"/>
    <x v="247"/>
    <x v="3"/>
    <n v="49"/>
    <n v="54"/>
    <n v="36"/>
    <n v="38"/>
    <n v="1"/>
    <n v="269"/>
    <n v="44.17"/>
    <x v="3045"/>
    <x v="27"/>
    <n v="1.1093502377179081"/>
    <n v="1.2225492415666741"/>
    <x v="1877"/>
    <x v="2816"/>
    <n v="2.2639800769753225E-2"/>
    <n v="6.0901064070636179"/>
  </r>
  <r>
    <x v="17"/>
    <x v="247"/>
    <x v="4"/>
    <n v="54"/>
    <n v="53"/>
    <n v="34"/>
    <n v="28"/>
    <n v="0"/>
    <n v="325"/>
    <n v="44.17"/>
    <x v="3046"/>
    <x v="138"/>
    <n v="1.2225492415666741"/>
    <n v="1.1999094407969209"/>
    <x v="1878"/>
    <x v="2817"/>
    <n v="0"/>
    <n v="7.3579352501697981"/>
  </r>
  <r>
    <x v="17"/>
    <x v="247"/>
    <x v="5"/>
    <n v="71"/>
    <n v="59"/>
    <n v="27"/>
    <n v="37"/>
    <n v="1"/>
    <n v="285"/>
    <n v="44.17"/>
    <x v="3047"/>
    <x v="2"/>
    <n v="1.6074258546524789"/>
    <n v="1.3357482454154403"/>
    <x v="1879"/>
    <x v="2818"/>
    <n v="2.2639800769753225E-2"/>
    <n v="6.452343219379669"/>
  </r>
  <r>
    <x v="17"/>
    <x v="247"/>
    <x v="6"/>
    <n v="41"/>
    <n v="75"/>
    <n v="24"/>
    <n v="36"/>
    <n v="1"/>
    <n v="373"/>
    <n v="44.17"/>
    <x v="3048"/>
    <x v="627"/>
    <n v="0.9282318315598822"/>
    <n v="1.6979850577314919"/>
    <x v="1880"/>
    <x v="2819"/>
    <n v="2.2639800769753225E-2"/>
    <n v="8.4446456871179532"/>
  </r>
  <r>
    <x v="17"/>
    <x v="247"/>
    <x v="7"/>
    <n v="60"/>
    <n v="117"/>
    <n v="28"/>
    <n v="45"/>
    <n v="0"/>
    <n v="613"/>
    <n v="44.17"/>
    <x v="3049"/>
    <x v="123"/>
    <n v="1.3583880461851936"/>
    <n v="2.6488566900611272"/>
    <x v="1881"/>
    <x v="2820"/>
    <n v="0"/>
    <n v="13.878197871858728"/>
  </r>
  <r>
    <x v="17"/>
    <x v="247"/>
    <x v="8"/>
    <n v="41"/>
    <n v="74"/>
    <n v="40"/>
    <n v="33"/>
    <n v="0"/>
    <n v="475"/>
    <n v="44.17"/>
    <x v="3050"/>
    <x v="429"/>
    <n v="0.9282318315598822"/>
    <n v="1.6753452569617386"/>
    <x v="1882"/>
    <x v="2821"/>
    <n v="0"/>
    <n v="10.753905365632782"/>
  </r>
  <r>
    <x v="17"/>
    <x v="247"/>
    <x v="9"/>
    <n v="51"/>
    <n v="120"/>
    <n v="27"/>
    <n v="16"/>
    <n v="0"/>
    <n v="702"/>
    <n v="44.17"/>
    <x v="3051"/>
    <x v="1021"/>
    <n v="1.1546298392574146"/>
    <n v="2.7167760923703872"/>
    <x v="1879"/>
    <x v="2822"/>
    <n v="0"/>
    <n v="15.893140140366764"/>
  </r>
  <r>
    <x v="17"/>
    <x v="247"/>
    <x v="10"/>
    <n v="65"/>
    <n v="156"/>
    <n v="22"/>
    <n v="18"/>
    <n v="0"/>
    <n v="835"/>
    <n v="50.96"/>
    <x v="3052"/>
    <x v="1022"/>
    <n v="1.2755102040816326"/>
    <n v="3.0612244897959182"/>
    <x v="1883"/>
    <x v="2823"/>
    <n v="0"/>
    <n v="16.385400313971743"/>
  </r>
  <r>
    <x v="17"/>
    <x v="247"/>
    <x v="11"/>
    <n v="65"/>
    <n v="170"/>
    <n v="31"/>
    <n v="19"/>
    <n v="0"/>
    <n v="572"/>
    <n v="50.96"/>
    <x v="3053"/>
    <x v="10"/>
    <n v="1.2755102040816326"/>
    <n v="3.3359497645211929"/>
    <x v="1884"/>
    <x v="2824"/>
    <n v="0"/>
    <n v="11.224489795918368"/>
  </r>
  <r>
    <x v="17"/>
    <x v="247"/>
    <x v="12"/>
    <n v="53"/>
    <n v="199"/>
    <n v="24"/>
    <n v="126"/>
    <n v="2"/>
    <n v="606"/>
    <n v="50.96"/>
    <x v="3054"/>
    <x v="549"/>
    <n v="1.0400313971742543"/>
    <n v="3.9050235478806905"/>
    <x v="1885"/>
    <x v="2825"/>
    <n v="3.924646781789639E-2"/>
    <n v="11.891679748822606"/>
  </r>
  <r>
    <x v="17"/>
    <x v="248"/>
    <x v="0"/>
    <n v="31"/>
    <n v="18"/>
    <n v="4"/>
    <n v="31"/>
    <n v="0"/>
    <n v="74"/>
    <n v="24.42"/>
    <x v="3055"/>
    <x v="590"/>
    <n v="1.2694512694512694"/>
    <n v="0.73710073710073709"/>
    <x v="1886"/>
    <x v="2826"/>
    <n v="0"/>
    <n v="3.0303030303030303"/>
  </r>
  <r>
    <x v="17"/>
    <x v="248"/>
    <x v="1"/>
    <n v="20"/>
    <n v="14"/>
    <n v="10"/>
    <n v="26"/>
    <n v="0"/>
    <n v="66"/>
    <n v="24.42"/>
    <x v="3056"/>
    <x v="731"/>
    <n v="0.81900081900081889"/>
    <n v="0.57330057330057327"/>
    <x v="1887"/>
    <x v="2827"/>
    <n v="0"/>
    <n v="2.7027027027027026"/>
  </r>
  <r>
    <x v="17"/>
    <x v="248"/>
    <x v="2"/>
    <n v="24"/>
    <n v="23"/>
    <n v="14"/>
    <n v="23"/>
    <n v="1"/>
    <n v="64"/>
    <n v="24.42"/>
    <x v="3057"/>
    <x v="421"/>
    <n v="0.98280098280098271"/>
    <n v="0.94185094185094176"/>
    <x v="1888"/>
    <x v="2828"/>
    <n v="4.0950040950040949E-2"/>
    <n v="2.6208026208026207"/>
  </r>
  <r>
    <x v="17"/>
    <x v="248"/>
    <x v="3"/>
    <n v="47"/>
    <n v="36"/>
    <n v="9"/>
    <n v="40"/>
    <n v="1"/>
    <n v="148"/>
    <n v="24.42"/>
    <x v="3058"/>
    <x v="418"/>
    <n v="1.9246519246519245"/>
    <n v="1.4742014742014742"/>
    <x v="1889"/>
    <x v="2829"/>
    <n v="4.0950040950040949E-2"/>
    <n v="6.0606060606060606"/>
  </r>
  <r>
    <x v="17"/>
    <x v="248"/>
    <x v="4"/>
    <n v="53"/>
    <n v="24"/>
    <n v="17"/>
    <n v="47"/>
    <n v="0"/>
    <n v="158"/>
    <n v="24.42"/>
    <x v="3059"/>
    <x v="232"/>
    <n v="2.17035217035217"/>
    <n v="0.98280098280098271"/>
    <x v="1890"/>
    <x v="2830"/>
    <n v="0"/>
    <n v="6.4701064701064697"/>
  </r>
  <r>
    <x v="17"/>
    <x v="248"/>
    <x v="5"/>
    <n v="76"/>
    <n v="46"/>
    <n v="5"/>
    <n v="53"/>
    <n v="0"/>
    <n v="182"/>
    <n v="24.42"/>
    <x v="3060"/>
    <x v="185"/>
    <n v="3.1122031122031122"/>
    <n v="1.8837018837018835"/>
    <x v="1891"/>
    <x v="2831"/>
    <n v="0"/>
    <n v="7.4529074529074526"/>
  </r>
  <r>
    <x v="17"/>
    <x v="248"/>
    <x v="6"/>
    <n v="76"/>
    <n v="55"/>
    <n v="12"/>
    <n v="58"/>
    <n v="0"/>
    <n v="183"/>
    <n v="24.42"/>
    <x v="3061"/>
    <x v="499"/>
    <n v="3.1122031122031122"/>
    <n v="2.2522522522522519"/>
    <x v="1892"/>
    <x v="2832"/>
    <n v="0"/>
    <n v="7.4938574938574929"/>
  </r>
  <r>
    <x v="17"/>
    <x v="248"/>
    <x v="7"/>
    <n v="78"/>
    <n v="60"/>
    <n v="11"/>
    <n v="63"/>
    <n v="0"/>
    <n v="280"/>
    <n v="24.42"/>
    <x v="3062"/>
    <x v="930"/>
    <n v="3.1941031941031941"/>
    <n v="2.4570024570024569"/>
    <x v="603"/>
    <x v="2833"/>
    <n v="0"/>
    <n v="11.466011466011466"/>
  </r>
  <r>
    <x v="17"/>
    <x v="248"/>
    <x v="8"/>
    <n v="80"/>
    <n v="85"/>
    <n v="18"/>
    <n v="75"/>
    <n v="0"/>
    <n v="334"/>
    <n v="24.42"/>
    <x v="3063"/>
    <x v="223"/>
    <n v="3.2760032760032756"/>
    <n v="3.4807534807534806"/>
    <x v="1893"/>
    <x v="2834"/>
    <n v="0"/>
    <n v="13.677313677313677"/>
  </r>
  <r>
    <x v="17"/>
    <x v="248"/>
    <x v="9"/>
    <n v="130"/>
    <n v="99"/>
    <n v="22"/>
    <n v="94"/>
    <n v="1"/>
    <n v="477"/>
    <n v="24.42"/>
    <x v="3064"/>
    <x v="1023"/>
    <n v="5.3235053235053229"/>
    <n v="4.0540540540540535"/>
    <x v="1894"/>
    <x v="2835"/>
    <n v="4.0950040950040949E-2"/>
    <n v="19.533169533169531"/>
  </r>
  <r>
    <x v="17"/>
    <x v="248"/>
    <x v="10"/>
    <n v="126"/>
    <n v="149"/>
    <n v="19"/>
    <n v="52"/>
    <n v="1"/>
    <n v="506"/>
    <n v="30.07"/>
    <x v="3065"/>
    <x v="1024"/>
    <n v="4.1902228134353177"/>
    <n v="4.9551047555703356"/>
    <x v="1895"/>
    <x v="2836"/>
    <n v="3.325573661456601E-2"/>
    <n v="16.827402726970401"/>
  </r>
  <r>
    <x v="17"/>
    <x v="248"/>
    <x v="11"/>
    <n v="92"/>
    <n v="258"/>
    <n v="9"/>
    <n v="150"/>
    <n v="5"/>
    <n v="623"/>
    <n v="30.07"/>
    <x v="3066"/>
    <x v="1025"/>
    <n v="3.059527768540073"/>
    <n v="8.5799800465580311"/>
    <x v="1896"/>
    <x v="2837"/>
    <n v="0.16627868307283006"/>
    <n v="20.718323910874627"/>
  </r>
  <r>
    <x v="17"/>
    <x v="248"/>
    <x v="12"/>
    <n v="71"/>
    <n v="223"/>
    <n v="5"/>
    <n v="234"/>
    <n v="3"/>
    <n v="793"/>
    <n v="30.07"/>
    <x v="3067"/>
    <x v="1026"/>
    <n v="2.3611572996341867"/>
    <n v="7.4160292650482207"/>
    <x v="1897"/>
    <x v="2838"/>
    <n v="9.9767209843698038E-2"/>
    <n v="26.371799135350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C7079F-D689-4474-A34A-D250560861E1}"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22" firstHeaderRow="1" firstDataRow="1" firstDataCol="1"/>
  <pivotFields count="18">
    <pivotField axis="axisRow" showAll="0" sortType="descending">
      <items count="19">
        <item x="0"/>
        <item n="Andaman Nicobar Islands" x="1"/>
        <item x="2"/>
        <item x="3"/>
        <item x="4"/>
        <item x="5"/>
        <item x="6"/>
        <item x="7"/>
        <item x="8"/>
        <item x="9"/>
        <item x="10"/>
        <item x="11"/>
        <item x="12"/>
        <item x="13"/>
        <item x="14"/>
        <item x="15"/>
        <item x="16"/>
        <item x="17"/>
        <item t="default"/>
      </items>
      <autoSortScope>
        <pivotArea dataOnly="0" outline="0" fieldPosition="0">
          <references count="1">
            <reference field="4294967294" count="1" selected="0">
              <x v="0"/>
            </reference>
          </references>
        </pivotArea>
      </autoSortScope>
    </pivotField>
    <pivotField showAll="0">
      <items count="250">
        <item x="232"/>
        <item x="233"/>
        <item x="0"/>
        <item x="85"/>
        <item x="86"/>
        <item x="170"/>
        <item x="201"/>
        <item x="171"/>
        <item x="202"/>
        <item x="103"/>
        <item x="172"/>
        <item x="87"/>
        <item x="88"/>
        <item x="1"/>
        <item x="133"/>
        <item x="22"/>
        <item x="234"/>
        <item x="55"/>
        <item x="59"/>
        <item x="157"/>
        <item x="203"/>
        <item x="134"/>
        <item x="204"/>
        <item x="205"/>
        <item x="32"/>
        <item x="195"/>
        <item x="173"/>
        <item x="174"/>
        <item x="206"/>
        <item x="89"/>
        <item x="207"/>
        <item x="104"/>
        <item x="208"/>
        <item x="60"/>
        <item x="235"/>
        <item x="61"/>
        <item x="33"/>
        <item x="135"/>
        <item x="175"/>
        <item x="209"/>
        <item x="34"/>
        <item x="76"/>
        <item x="124"/>
        <item x="58"/>
        <item x="176"/>
        <item x="158"/>
        <item x="159"/>
        <item x="2"/>
        <item x="210"/>
        <item x="211"/>
        <item x="236"/>
        <item x="237"/>
        <item x="238"/>
        <item x="35"/>
        <item x="212"/>
        <item x="160"/>
        <item x="62"/>
        <item x="36"/>
        <item x="213"/>
        <item x="37"/>
        <item x="177"/>
        <item x="23"/>
        <item x="38"/>
        <item x="136"/>
        <item x="150"/>
        <item x="214"/>
        <item x="63"/>
        <item x="77"/>
        <item x="3"/>
        <item x="105"/>
        <item x="106"/>
        <item x="178"/>
        <item x="137"/>
        <item x="90"/>
        <item x="215"/>
        <item x="39"/>
        <item x="40"/>
        <item x="179"/>
        <item x="161"/>
        <item x="4"/>
        <item x="107"/>
        <item x="41"/>
        <item x="42"/>
        <item x="125"/>
        <item x="216"/>
        <item x="162"/>
        <item x="151"/>
        <item x="91"/>
        <item x="180"/>
        <item x="108"/>
        <item x="239"/>
        <item x="240"/>
        <item x="5"/>
        <item x="64"/>
        <item x="217"/>
        <item x="196"/>
        <item x="181"/>
        <item x="182"/>
        <item x="218"/>
        <item x="241"/>
        <item x="138"/>
        <item x="92"/>
        <item x="152"/>
        <item x="65"/>
        <item x="66"/>
        <item x="109"/>
        <item x="219"/>
        <item x="220"/>
        <item x="110"/>
        <item x="221"/>
        <item x="43"/>
        <item x="93"/>
        <item x="163"/>
        <item x="67"/>
        <item x="111"/>
        <item x="24"/>
        <item x="44"/>
        <item x="68"/>
        <item x="222"/>
        <item x="45"/>
        <item x="46"/>
        <item x="6"/>
        <item x="112"/>
        <item x="139"/>
        <item x="7"/>
        <item x="197"/>
        <item x="126"/>
        <item x="140"/>
        <item x="164"/>
        <item x="153"/>
        <item x="47"/>
        <item x="165"/>
        <item x="242"/>
        <item x="69"/>
        <item x="70"/>
        <item x="223"/>
        <item x="8"/>
        <item x="141"/>
        <item x="127"/>
        <item x="142"/>
        <item x="9"/>
        <item x="113"/>
        <item x="94"/>
        <item x="48"/>
        <item x="183"/>
        <item x="154"/>
        <item x="25"/>
        <item x="198"/>
        <item x="10"/>
        <item x="71"/>
        <item x="114"/>
        <item x="243"/>
        <item x="128"/>
        <item x="166"/>
        <item x="11"/>
        <item x="95"/>
        <item x="115"/>
        <item x="49"/>
        <item x="56"/>
        <item x="184"/>
        <item x="244"/>
        <item x="167"/>
        <item x="245"/>
        <item x="50"/>
        <item x="224"/>
        <item x="185"/>
        <item x="51"/>
        <item x="12"/>
        <item x="186"/>
        <item x="187"/>
        <item x="57"/>
        <item x="13"/>
        <item x="78"/>
        <item x="14"/>
        <item x="79"/>
        <item x="80"/>
        <item x="81"/>
        <item x="188"/>
        <item x="155"/>
        <item x="96"/>
        <item x="225"/>
        <item x="116"/>
        <item x="117"/>
        <item x="118"/>
        <item x="26"/>
        <item x="189"/>
        <item x="246"/>
        <item x="97"/>
        <item x="199"/>
        <item x="143"/>
        <item x="98"/>
        <item x="15"/>
        <item x="144"/>
        <item x="190"/>
        <item x="247"/>
        <item x="168"/>
        <item x="72"/>
        <item x="73"/>
        <item x="99"/>
        <item x="100"/>
        <item x="74"/>
        <item x="145"/>
        <item x="226"/>
        <item x="146"/>
        <item x="16"/>
        <item x="147"/>
        <item x="119"/>
        <item x="120"/>
        <item x="200"/>
        <item x="156"/>
        <item x="75"/>
        <item x="191"/>
        <item x="227"/>
        <item x="129"/>
        <item x="169"/>
        <item x="27"/>
        <item x="28"/>
        <item x="29"/>
        <item x="52"/>
        <item x="228"/>
        <item x="130"/>
        <item x="229"/>
        <item x="121"/>
        <item x="131"/>
        <item x="122"/>
        <item x="53"/>
        <item x="82"/>
        <item x="83"/>
        <item x="17"/>
        <item x="148"/>
        <item x="30"/>
        <item x="31"/>
        <item x="101"/>
        <item x="54"/>
        <item x="230"/>
        <item x="231"/>
        <item x="149"/>
        <item x="132"/>
        <item x="248"/>
        <item x="102"/>
        <item x="18"/>
        <item x="19"/>
        <item x="20"/>
        <item x="192"/>
        <item x="193"/>
        <item x="84"/>
        <item x="21"/>
        <item x="123"/>
        <item x="194"/>
        <item t="default"/>
      </items>
    </pivotField>
    <pivotField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dataField="1" showAll="0">
      <items count="3069">
        <item x="1417"/>
        <item x="370"/>
        <item x="750"/>
        <item x="678"/>
        <item x="753"/>
        <item x="552"/>
        <item x="679"/>
        <item x="681"/>
        <item x="324"/>
        <item x="751"/>
        <item x="677"/>
        <item x="551"/>
        <item x="2952"/>
        <item x="555"/>
        <item x="554"/>
        <item x="2953"/>
        <item x="758"/>
        <item x="756"/>
        <item x="1793"/>
        <item x="312"/>
        <item x="1755"/>
        <item x="369"/>
        <item x="757"/>
        <item x="1188"/>
        <item x="754"/>
        <item x="307"/>
        <item x="3056"/>
        <item x="2991"/>
        <item x="2876"/>
        <item x="236"/>
        <item x="553"/>
        <item x="2875"/>
        <item x="680"/>
        <item x="755"/>
        <item x="299"/>
        <item x="375"/>
        <item x="726"/>
        <item x="352"/>
        <item x="3057"/>
        <item x="288"/>
        <item x="2990"/>
        <item x="558"/>
        <item x="3055"/>
        <item x="1623"/>
        <item x="1935"/>
        <item x="1363"/>
        <item x="3043"/>
        <item x="1834"/>
        <item x="1934"/>
        <item x="2189"/>
        <item x="540"/>
        <item x="556"/>
        <item x="2188"/>
        <item x="752"/>
        <item x="1887"/>
        <item x="3003"/>
        <item x="1977"/>
        <item x="1936"/>
        <item x="2021"/>
        <item x="3004"/>
        <item x="1259"/>
        <item x="3029"/>
        <item x="1362"/>
        <item x="1804"/>
        <item x="2849"/>
        <item x="916"/>
        <item x="682"/>
        <item x="1888"/>
        <item x="2033"/>
        <item x="1939"/>
        <item x="2167"/>
        <item x="1938"/>
        <item x="2187"/>
        <item x="326"/>
        <item x="2992"/>
        <item x="287"/>
        <item x="557"/>
        <item x="2927"/>
        <item x="1364"/>
        <item x="1999"/>
        <item x="2926"/>
        <item x="1284"/>
        <item x="2965"/>
        <item x="559"/>
        <item x="1898"/>
        <item x="2442"/>
        <item x="1537"/>
        <item x="1621"/>
        <item x="3030"/>
        <item x="1900"/>
        <item x="2252"/>
        <item x="235"/>
        <item x="2515"/>
        <item x="810"/>
        <item x="2929"/>
        <item x="564"/>
        <item x="1258"/>
        <item x="1889"/>
        <item x="2928"/>
        <item x="2964"/>
        <item x="1950"/>
        <item x="2043"/>
        <item x="3044"/>
        <item x="2018"/>
        <item x="1937"/>
        <item x="1830"/>
        <item x="1899"/>
        <item x="2343"/>
        <item x="1895"/>
        <item x="1088"/>
        <item x="1974"/>
        <item x="2800"/>
        <item x="3042"/>
        <item x="2253"/>
        <item x="842"/>
        <item x="1710"/>
        <item x="2168"/>
        <item x="1097"/>
        <item x="2186"/>
        <item x="2402"/>
        <item x="1408"/>
        <item x="2940"/>
        <item x="1880"/>
        <item x="684"/>
        <item x="1459"/>
        <item x="2428"/>
        <item x="222"/>
        <item x="2046"/>
        <item x="247"/>
        <item x="687"/>
        <item x="2680"/>
        <item x="1099"/>
        <item x="221"/>
        <item x="1561"/>
        <item x="2349"/>
        <item x="1975"/>
        <item x="1542"/>
        <item x="2031"/>
        <item x="1098"/>
        <item x="249"/>
        <item x="1996"/>
        <item x="1978"/>
        <item x="2047"/>
        <item x="1706"/>
        <item x="1872"/>
        <item x="1794"/>
        <item x="683"/>
        <item x="1249"/>
        <item x="237"/>
        <item x="2891"/>
        <item x="2022"/>
        <item x="2888"/>
        <item x="1843"/>
        <item x="1976"/>
        <item x="1187"/>
        <item x="2954"/>
        <item x="2254"/>
        <item x="1460"/>
        <item x="666"/>
        <item x="2009"/>
        <item x="351"/>
        <item x="2801"/>
        <item x="2802"/>
        <item x="1940"/>
        <item x="2344"/>
        <item x="843"/>
        <item x="2330"/>
        <item x="2605"/>
        <item x="2329"/>
        <item x="2517"/>
        <item x="1879"/>
        <item x="3031"/>
        <item x="2342"/>
        <item x="2042"/>
        <item x="1672"/>
        <item x="1949"/>
        <item x="1754"/>
        <item x="2020"/>
        <item x="759"/>
        <item x="561"/>
        <item x="2889"/>
        <item x="1185"/>
        <item x="1845"/>
        <item x="2032"/>
        <item x="1997"/>
        <item x="685"/>
        <item x="1212"/>
        <item x="1248"/>
        <item x="2242"/>
        <item x="841"/>
        <item x="2453"/>
        <item x="1286"/>
        <item x="2447"/>
        <item x="286"/>
        <item x="665"/>
        <item x="1709"/>
        <item x="1881"/>
        <item x="2434"/>
        <item x="2966"/>
        <item x="20"/>
        <item x="377"/>
        <item x="2008"/>
        <item x="2328"/>
        <item x="1186"/>
        <item x="2939"/>
        <item x="1669"/>
        <item x="39"/>
        <item x="2010"/>
        <item x="1113"/>
        <item x="1973"/>
        <item x="2941"/>
        <item x="1534"/>
        <item x="1957"/>
        <item x="13"/>
        <item x="468"/>
        <item x="1311"/>
        <item x="2025"/>
        <item x="577"/>
        <item x="2862"/>
        <item x="3034"/>
        <item x="3033"/>
        <item x="1361"/>
        <item x="1951"/>
        <item x="2044"/>
        <item x="2915"/>
        <item x="1953"/>
        <item x="2070"/>
        <item x="300"/>
        <item x="2850"/>
        <item x="915"/>
        <item x="2448"/>
        <item x="2516"/>
        <item x="1620"/>
        <item x="1262"/>
        <item x="1803"/>
        <item x="560"/>
        <item x="1553"/>
        <item x="289"/>
        <item x="1073"/>
        <item x="3045"/>
        <item x="2429"/>
        <item x="2520"/>
        <item x="728"/>
        <item x="2803"/>
        <item x="2241"/>
        <item x="2890"/>
        <item x="2441"/>
        <item x="40"/>
        <item x="1545"/>
        <item x="1511"/>
        <item x="1312"/>
        <item x="2603"/>
        <item x="1756"/>
        <item x="2001"/>
        <item x="2069"/>
        <item x="1250"/>
        <item x="2215"/>
        <item x="1829"/>
        <item x="1213"/>
        <item x="316"/>
        <item x="1624"/>
        <item x="730"/>
        <item x="2518"/>
        <item x="2341"/>
        <item x="2035"/>
        <item x="2804"/>
        <item x="1497"/>
        <item x="2607"/>
        <item x="1952"/>
        <item x="1184"/>
        <item x="1061"/>
        <item x="1486"/>
        <item x="1948"/>
        <item x="1285"/>
        <item x="1837"/>
        <item x="2331"/>
        <item x="2752"/>
        <item x="1870"/>
        <item x="2169"/>
        <item x="839"/>
        <item x="1087"/>
        <item x="2705"/>
        <item x="1901"/>
        <item x="2011"/>
        <item x="2451"/>
        <item x="1128"/>
        <item x="664"/>
        <item x="311"/>
        <item x="2165"/>
        <item x="1138"/>
        <item x="2679"/>
        <item x="225"/>
        <item x="1246"/>
        <item x="1197"/>
        <item x="2139"/>
        <item x="1014"/>
        <item x="2068"/>
        <item x="2166"/>
        <item x="223"/>
        <item x="838"/>
        <item x="2345"/>
        <item x="24"/>
        <item x="2184"/>
        <item x="1868"/>
        <item x="2305"/>
        <item x="2604"/>
        <item x="811"/>
        <item x="2401"/>
        <item x="2450"/>
        <item x="1547"/>
        <item x="2892"/>
        <item x="2519"/>
        <item x="2216"/>
        <item x="1034"/>
        <item x="2893"/>
        <item x="1758"/>
        <item x="3032"/>
        <item x="1998"/>
        <item x="770"/>
        <item x="835"/>
        <item x="2034"/>
        <item x="1707"/>
        <item x="1781"/>
        <item x="2045"/>
        <item x="2427"/>
        <item x="2348"/>
        <item x="1498"/>
        <item x="1211"/>
        <item x="2432"/>
        <item x="2019"/>
        <item x="376"/>
        <item x="2894"/>
        <item x="3047"/>
        <item x="224"/>
        <item x="1287"/>
        <item x="130"/>
        <item x="1941"/>
        <item x="1001"/>
        <item x="688"/>
        <item x="1260"/>
        <item x="374"/>
        <item x="1114"/>
        <item x="2405"/>
        <item x="1261"/>
        <item x="1004"/>
        <item x="2681"/>
        <item x="1072"/>
        <item x="1461"/>
        <item x="1757"/>
        <item x="3016"/>
        <item x="2901"/>
        <item x="2981"/>
        <item x="2249"/>
        <item x="1698"/>
        <item x="1536"/>
        <item x="2012"/>
        <item x="305"/>
        <item x="1226"/>
        <item x="2930"/>
        <item x="1127"/>
        <item x="1708"/>
        <item x="2404"/>
        <item x="1622"/>
        <item x="760"/>
        <item x="2851"/>
        <item x="3046"/>
        <item x="2977"/>
        <item x="320"/>
        <item x="1902"/>
        <item x="1979"/>
        <item x="464"/>
        <item x="1225"/>
        <item x="21"/>
        <item x="2431"/>
        <item x="1365"/>
        <item x="1074"/>
        <item x="2255"/>
        <item x="1247"/>
        <item x="1105"/>
        <item x="1826"/>
        <item x="2352"/>
        <item x="840"/>
        <item x="669"/>
        <item x="462"/>
        <item x="1499"/>
        <item x="1554"/>
        <item x="1409"/>
        <item x="2702"/>
        <item x="1106"/>
        <item x="1337"/>
        <item x="2902"/>
        <item x="944"/>
        <item x="2300"/>
        <item x="2338"/>
        <item x="686"/>
        <item x="1538"/>
        <item x="3058"/>
        <item x="565"/>
        <item x="2403"/>
        <item x="2937"/>
        <item x="317"/>
        <item x="1189"/>
        <item x="2440"/>
        <item x="1827"/>
        <item x="2351"/>
        <item x="849"/>
        <item x="2944"/>
        <item x="1925"/>
        <item x="809"/>
        <item x="542"/>
        <item x="2978"/>
        <item x="1876"/>
        <item x="3017"/>
        <item x="250"/>
        <item x="1625"/>
        <item x="2443"/>
        <item x="2995"/>
        <item x="1124"/>
        <item x="1871"/>
        <item x="872"/>
        <item x="2350"/>
        <item x="1835"/>
        <item x="27"/>
        <item x="1947"/>
        <item x="837"/>
        <item x="17"/>
        <item x="2863"/>
        <item x="2118"/>
        <item x="527"/>
        <item x="2805"/>
        <item x="2201"/>
        <item x="1965"/>
        <item x="1877"/>
        <item x="2024"/>
        <item x="1060"/>
        <item x="1828"/>
        <item x="2838"/>
        <item x="42"/>
        <item x="1614"/>
        <item x="1033"/>
        <item x="2023"/>
        <item x="2048"/>
        <item x="2057"/>
        <item x="2630"/>
        <item x="248"/>
        <item x="198"/>
        <item x="1980"/>
        <item x="1089"/>
        <item x="2521"/>
        <item x="1961"/>
        <item x="1578"/>
        <item x="1223"/>
        <item x="1136"/>
        <item x="28"/>
        <item x="1713"/>
        <item x="538"/>
        <item x="2914"/>
        <item x="1107"/>
        <item x="196"/>
        <item x="323"/>
        <item x="1924"/>
        <item x="2332"/>
        <item x="761"/>
        <item x="1100"/>
        <item x="2435"/>
        <item x="2430"/>
        <item x="886"/>
        <item x="1795"/>
        <item x="2049"/>
        <item x="1805"/>
        <item x="1576"/>
        <item x="603"/>
        <item x="1954"/>
        <item x="354"/>
        <item x="117"/>
        <item x="2185"/>
        <item x="1198"/>
        <item x="26"/>
        <item x="1615"/>
        <item x="2015"/>
        <item x="727"/>
        <item x="747"/>
        <item x="2281"/>
        <item x="1577"/>
        <item x="876"/>
        <item x="1047"/>
        <item x="1780"/>
        <item x="1854"/>
        <item x="2931"/>
        <item x="3059"/>
        <item x="2525"/>
        <item x="2013"/>
        <item x="2243"/>
        <item x="1015"/>
        <item x="315"/>
        <item x="245"/>
        <item x="2339"/>
        <item x="1564"/>
        <item x="2595"/>
        <item x="1712"/>
        <item x="294"/>
        <item x="1140"/>
        <item x="19"/>
        <item x="23"/>
        <item x="3035"/>
        <item x="18"/>
        <item x="1139"/>
        <item x="2455"/>
        <item x="1869"/>
        <item x="2303"/>
        <item x="14"/>
        <item x="3048"/>
        <item x="2154"/>
        <item x="2301"/>
        <item x="1512"/>
        <item x="1215"/>
        <item x="1125"/>
        <item x="1075"/>
        <item x="1844"/>
        <item x="16"/>
        <item x="1842"/>
        <item x="982"/>
        <item x="2212"/>
        <item x="2306"/>
        <item x="487"/>
        <item x="251"/>
        <item x="1255"/>
        <item x="293"/>
        <item x="1191"/>
        <item x="2071"/>
        <item x="2900"/>
        <item x="1875"/>
        <item x="632"/>
        <item x="1825"/>
        <item x="1696"/>
        <item x="1199"/>
        <item x="1266"/>
        <item x="1336"/>
        <item x="1002"/>
        <item x="1964"/>
        <item x="2839"/>
        <item x="3005"/>
        <item x="371"/>
        <item x="1112"/>
        <item x="3018"/>
        <item x="830"/>
        <item x="2137"/>
        <item x="1123"/>
        <item x="1288"/>
        <item x="2155"/>
        <item x="319"/>
        <item x="2703"/>
        <item x="1094"/>
        <item x="1671"/>
        <item x="1557"/>
        <item x="2943"/>
        <item x="1096"/>
        <item x="2433"/>
        <item x="1120"/>
        <item x="2932"/>
        <item x="2522"/>
        <item x="2454"/>
        <item x="2153"/>
        <item x="1806"/>
        <item x="871"/>
        <item x="1077"/>
        <item x="195"/>
        <item x="2275"/>
        <item x="1129"/>
        <item x="1931"/>
        <item x="1017"/>
        <item x="1063"/>
        <item x="43"/>
        <item x="1906"/>
        <item x="2980"/>
        <item x="1180"/>
        <item x="2290"/>
        <item x="668"/>
        <item x="1111"/>
        <item x="2283"/>
        <item x="1885"/>
        <item x="2257"/>
        <item x="2704"/>
        <item x="2333"/>
        <item x="731"/>
        <item x="1593"/>
        <item x="1796"/>
        <item x="1905"/>
        <item x="1095"/>
        <item x="2942"/>
        <item x="1600"/>
        <item x="1847"/>
        <item x="1133"/>
        <item x="1005"/>
        <item x="1841"/>
        <item x="1541"/>
        <item x="1200"/>
        <item x="1963"/>
        <item x="2280"/>
        <item x="2678"/>
        <item x="528"/>
        <item x="2307"/>
        <item x="332"/>
        <item x="848"/>
        <item x="2979"/>
        <item x="1335"/>
        <item x="1066"/>
        <item x="2594"/>
        <item x="226"/>
        <item x="2211"/>
        <item x="2240"/>
        <item x="1612"/>
        <item x="1115"/>
        <item x="2183"/>
        <item x="626"/>
        <item x="2982"/>
        <item x="639"/>
        <item x="1214"/>
        <item x="15"/>
        <item x="2297"/>
        <item x="1360"/>
        <item x="252"/>
        <item x="2899"/>
        <item x="2916"/>
        <item x="1374"/>
        <item x="2284"/>
        <item x="1086"/>
        <item x="1981"/>
        <item x="2591"/>
        <item x="836"/>
        <item x="1500"/>
        <item x="2200"/>
        <item x="2683"/>
        <item x="2687"/>
        <item x="1473"/>
        <item x="1110"/>
        <item x="1962"/>
        <item x="2606"/>
        <item x="515"/>
        <item x="2250"/>
        <item x="1533"/>
        <item x="1571"/>
        <item x="2903"/>
        <item x="2320"/>
        <item x="1131"/>
        <item x="2285"/>
        <item x="627"/>
        <item x="1224"/>
        <item x="889"/>
        <item x="1598"/>
        <item x="2452"/>
        <item x="1487"/>
        <item x="2217"/>
        <item x="1201"/>
        <item x="2278"/>
        <item x="1411"/>
        <item x="1890"/>
        <item x="2806"/>
        <item x="1836"/>
        <item x="2014"/>
        <item x="1695"/>
        <item x="1960"/>
        <item x="1904"/>
        <item x="887"/>
        <item x="2258"/>
        <item x="2256"/>
        <item x="1137"/>
        <item x="244"/>
        <item x="1472"/>
        <item x="1091"/>
        <item x="2631"/>
        <item x="2138"/>
        <item x="1809"/>
        <item x="2247"/>
        <item x="1254"/>
        <item x="2319"/>
        <item x="1955"/>
        <item x="1543"/>
        <item x="1294"/>
        <item x="1808"/>
        <item x="2218"/>
        <item x="2955"/>
        <item x="2753"/>
        <item x="2334"/>
        <item x="1109"/>
        <item x="909"/>
        <item x="141"/>
        <item x="1222"/>
        <item x="892"/>
        <item x="1263"/>
        <item x="2676"/>
        <item x="1353"/>
        <item x="1670"/>
        <item x="1631"/>
        <item x="2444"/>
        <item x="1592"/>
        <item x="1141"/>
        <item x="1610"/>
        <item x="2119"/>
        <item x="1062"/>
        <item x="2182"/>
        <item x="2054"/>
        <item x="1629"/>
        <item x="1090"/>
        <item x="1000"/>
        <item x="2156"/>
        <item x="1338"/>
        <item x="1130"/>
        <item x="2245"/>
        <item x="1714"/>
        <item x="41"/>
        <item x="1310"/>
        <item x="1018"/>
        <item x="2276"/>
        <item x="1700"/>
        <item x="1599"/>
        <item x="1256"/>
        <item x="1108"/>
        <item x="1730"/>
        <item x="1606"/>
        <item x="729"/>
        <item x="2554"/>
        <item x="1575"/>
        <item x="2456"/>
        <item x="1427"/>
        <item x="1134"/>
        <item x="769"/>
        <item x="1231"/>
        <item x="1656"/>
        <item x="238"/>
        <item x="2946"/>
        <item x="199"/>
        <item x="2000"/>
        <item x="1873"/>
        <item x="1852"/>
        <item x="721"/>
        <item x="2706"/>
        <item x="1484"/>
        <item x="885"/>
        <item x="877"/>
        <item x="856"/>
        <item x="567"/>
        <item x="2956"/>
        <item x="1585"/>
        <item x="1967"/>
        <item x="2298"/>
        <item x="1464"/>
        <item x="1597"/>
        <item x="2406"/>
        <item x="2945"/>
        <item x="2056"/>
        <item x="878"/>
        <item x="2438"/>
        <item x="1922"/>
        <item x="2967"/>
        <item x="22"/>
        <item x="1162"/>
        <item x="831"/>
        <item x="579"/>
        <item x="1893"/>
        <item x="1591"/>
        <item x="1966"/>
        <item x="1410"/>
        <item x="2686"/>
        <item x="2608"/>
        <item x="2677"/>
        <item x="1544"/>
        <item x="2117"/>
        <item x="875"/>
        <item x="1174"/>
        <item x="2050"/>
        <item x="1251"/>
        <item x="2260"/>
        <item x="2807"/>
        <item x="2219"/>
        <item x="1216"/>
        <item x="2026"/>
        <item x="1956"/>
        <item x="2628"/>
        <item x="799"/>
        <item x="722"/>
        <item x="1608"/>
        <item x="1855"/>
        <item x="568"/>
        <item x="2090"/>
        <item x="2304"/>
        <item x="1848"/>
        <item x="2292"/>
        <item x="1529"/>
        <item x="322"/>
        <item x="134"/>
        <item x="1160"/>
        <item x="1798"/>
        <item x="914"/>
        <item x="2682"/>
        <item x="2493"/>
        <item x="2176"/>
        <item x="2214"/>
        <item x="1958"/>
        <item x="2347"/>
        <item x="890"/>
        <item x="539"/>
        <item x="2810"/>
        <item x="2279"/>
        <item x="631"/>
        <item x="1589"/>
        <item x="2157"/>
        <item x="873"/>
        <item x="1366"/>
        <item x="229"/>
        <item x="2336"/>
        <item x="368"/>
        <item x="767"/>
        <item x="1474"/>
        <item x="1510"/>
        <item x="1485"/>
        <item x="1085"/>
        <item x="1008"/>
        <item x="884"/>
        <item x="239"/>
        <item x="2244"/>
        <item x="1921"/>
        <item x="104"/>
        <item x="2282"/>
        <item x="2337"/>
        <item x="1104"/>
        <item x="1562"/>
        <item x="1968"/>
        <item x="1894"/>
        <item x="1471"/>
        <item x="397"/>
        <item x="463"/>
        <item x="945"/>
        <item x="2593"/>
        <item x="2296"/>
        <item x="2181"/>
        <item x="833"/>
        <item x="2267"/>
        <item x="1535"/>
        <item x="2002"/>
        <item x="1093"/>
        <item x="2685"/>
        <item x="1546"/>
        <item x="1613"/>
        <item x="1492"/>
        <item x="1076"/>
        <item x="2213"/>
        <item x="1003"/>
        <item x="2718"/>
        <item x="2837"/>
        <item x="2727"/>
        <item x="917"/>
        <item x="2852"/>
        <item x="910"/>
        <item x="1601"/>
        <item x="3060"/>
        <item x="2897"/>
        <item x="2439"/>
        <item x="578"/>
        <item x="109"/>
        <item x="2898"/>
        <item x="2317"/>
        <item x="1319"/>
        <item x="1711"/>
        <item x="2335"/>
        <item x="1293"/>
        <item x="3036"/>
        <item x="1313"/>
        <item x="1339"/>
        <item x="1581"/>
        <item x="1838"/>
        <item x="143"/>
        <item x="526"/>
        <item x="1370"/>
        <item x="2983"/>
        <item x="605"/>
        <item x="1489"/>
        <item x="118"/>
        <item x="911"/>
        <item x="1221"/>
        <item x="2055"/>
        <item x="1101"/>
        <item x="1668"/>
        <item x="1923"/>
        <item x="2316"/>
        <item x="1617"/>
        <item x="1267"/>
        <item x="3050"/>
        <item x="851"/>
        <item x="1699"/>
        <item x="1021"/>
        <item x="2172"/>
        <item x="2318"/>
        <item x="2968"/>
        <item x="1268"/>
        <item x="2175"/>
        <item x="1516"/>
        <item x="327"/>
        <item x="2036"/>
        <item x="1903"/>
        <item x="197"/>
        <item x="2938"/>
        <item x="1697"/>
        <item x="529"/>
        <item x="1944"/>
        <item x="882"/>
        <item x="2224"/>
        <item x="365"/>
        <item x="1540"/>
        <item x="714"/>
        <item x="2346"/>
        <item x="2446"/>
        <item x="2726"/>
        <item x="2293"/>
        <item x="2261"/>
        <item x="2170"/>
        <item x="1731"/>
        <item x="1742"/>
        <item x="1596"/>
        <item x="920"/>
        <item x="1126"/>
        <item x="1232"/>
        <item x="1027"/>
        <item x="1341"/>
        <item x="1462"/>
        <item x="2378"/>
        <item x="2206"/>
        <item x="1059"/>
        <item x="182"/>
        <item x="1488"/>
        <item x="2007"/>
        <item x="1574"/>
        <item x="2993"/>
        <item x="1797"/>
        <item x="2299"/>
        <item x="1886"/>
        <item x="2904"/>
        <item x="1616"/>
        <item x="358"/>
        <item x="436"/>
        <item x="2135"/>
        <item x="1161"/>
        <item x="1192"/>
        <item x="1080"/>
        <item x="1874"/>
        <item x="1566"/>
        <item x="1253"/>
        <item x="243"/>
        <item x="2969"/>
        <item x="1558"/>
        <item x="883"/>
        <item x="2895"/>
        <item x="1801"/>
        <item x="1832"/>
        <item x="904"/>
        <item x="1121"/>
        <item x="1942"/>
        <item x="1142"/>
        <item x="2424"/>
        <item x="331"/>
        <item x="1119"/>
        <item x="893"/>
        <item x="2291"/>
        <item x="2356"/>
        <item x="1532"/>
        <item x="1385"/>
        <item x="2287"/>
        <item x="1840"/>
        <item x="1583"/>
        <item x="1210"/>
        <item x="2592"/>
        <item x="133"/>
        <item x="1290"/>
        <item x="1257"/>
        <item x="382"/>
        <item x="2957"/>
        <item x="1602"/>
        <item x="1618"/>
        <item x="1190"/>
        <item x="2294"/>
        <item x="3061"/>
        <item x="1807"/>
        <item x="3037"/>
        <item x="2198"/>
        <item x="1548"/>
        <item x="667"/>
        <item x="2152"/>
        <item x="2597"/>
        <item x="732"/>
        <item x="1143"/>
        <item x="1170"/>
        <item x="1020"/>
        <item x="314"/>
        <item x="2629"/>
        <item x="888"/>
        <item x="1367"/>
        <item x="278"/>
        <item x="1340"/>
        <item x="136"/>
        <item x="2149"/>
        <item x="2017"/>
        <item x="2896"/>
        <item x="834"/>
        <item x="1209"/>
        <item x="1046"/>
        <item x="1415"/>
        <item x="147"/>
        <item x="1289"/>
        <item x="2067"/>
        <item x="2632"/>
        <item x="1177"/>
        <item x="733"/>
        <item x="1831"/>
        <item x="855"/>
        <item x="1628"/>
        <item x="2717"/>
        <item x="1463"/>
        <item x="2274"/>
        <item x="1891"/>
        <item x="2041"/>
        <item x="2947"/>
        <item x="1563"/>
        <item x="2295"/>
        <item x="398"/>
        <item x="1173"/>
        <item x="304"/>
        <item x="723"/>
        <item x="1252"/>
        <item x="1584"/>
        <item x="3019"/>
        <item x="2225"/>
        <item x="2228"/>
        <item x="566"/>
        <item x="2268"/>
        <item x="1932"/>
        <item x="1573"/>
        <item x="2905"/>
        <item x="2610"/>
        <item x="2411"/>
        <item x="969"/>
        <item x="470"/>
        <item x="768"/>
        <item x="716"/>
        <item x="1132"/>
        <item x="261"/>
        <item x="1782"/>
        <item x="2383"/>
        <item x="2199"/>
        <item x="128"/>
        <item x="2040"/>
        <item x="1016"/>
        <item x="2407"/>
        <item x="2150"/>
        <item x="1048"/>
        <item x="2037"/>
        <item x="132"/>
        <item x="2684"/>
        <item x="1896"/>
        <item x="1605"/>
        <item x="472"/>
        <item x="897"/>
        <item x="1084"/>
        <item x="581"/>
        <item x="2386"/>
        <item x="2445"/>
        <item x="922"/>
        <item x="2523"/>
        <item x="1694"/>
        <item x="908"/>
        <item x="2436"/>
        <item x="748"/>
        <item x="2409"/>
        <item x="852"/>
        <item x="1202"/>
        <item x="1176"/>
        <item x="2262"/>
        <item x="361"/>
        <item x="1839"/>
        <item x="1079"/>
        <item x="880"/>
        <item x="372"/>
        <item x="2227"/>
        <item x="1175"/>
        <item x="1217"/>
        <item x="330"/>
        <item x="2864"/>
        <item x="525"/>
        <item x="1116"/>
        <item x="2259"/>
        <item x="1927"/>
        <item x="1846"/>
        <item x="30"/>
        <item x="106"/>
        <item x="1810"/>
        <item x="260"/>
        <item x="1207"/>
        <item x="449"/>
        <item x="2707"/>
        <item x="1784"/>
        <item x="25"/>
        <item x="1611"/>
        <item x="2105"/>
        <item x="734"/>
        <item x="652"/>
        <item x="140"/>
        <item x="2714"/>
        <item x="2273"/>
        <item x="1373"/>
        <item x="2853"/>
        <item x="850"/>
        <item x="912"/>
        <item x="1878"/>
        <item x="771"/>
        <item x="874"/>
        <item x="1118"/>
        <item x="2220"/>
        <item x="2051"/>
        <item x="2193"/>
        <item x="29"/>
        <item x="306"/>
        <item x="1559"/>
        <item x="766"/>
        <item x="778"/>
        <item x="1182"/>
        <item x="2733"/>
        <item x="2178"/>
        <item x="1291"/>
        <item x="1377"/>
        <item x="386"/>
        <item x="740"/>
        <item x="1800"/>
        <item x="1092"/>
        <item x="516"/>
        <item x="2408"/>
        <item x="2106"/>
        <item x="2627"/>
        <item x="321"/>
        <item x="2385"/>
        <item x="156"/>
        <item x="3053"/>
        <item x="2209"/>
        <item x="2196"/>
        <item x="765"/>
        <item x="241"/>
        <item x="913"/>
        <item x="630"/>
        <item x="879"/>
        <item x="2039"/>
        <item x="145"/>
        <item x="1452"/>
        <item x="2609"/>
        <item x="1314"/>
        <item x="1586"/>
        <item x="2754"/>
        <item x="2555"/>
        <item x="262"/>
        <item x="1539"/>
        <item x="1219"/>
        <item x="2719"/>
        <item x="1382"/>
        <item x="2495"/>
        <item x="366"/>
        <item x="569"/>
        <item x="1609"/>
        <item x="2072"/>
        <item x="52"/>
        <item x="107"/>
        <item x="628"/>
        <item x="2994"/>
        <item x="854"/>
        <item x="2379"/>
        <item x="2204"/>
        <item x="2270"/>
        <item x="1083"/>
        <item x="108"/>
        <item x="907"/>
        <item x="1078"/>
        <item x="2716"/>
        <item x="1513"/>
        <item x="822"/>
        <item x="2494"/>
        <item x="1082"/>
        <item x="2996"/>
        <item x="44"/>
        <item x="2016"/>
        <item x="355"/>
        <item x="2426"/>
        <item x="905"/>
        <item x="1149"/>
        <item x="2457"/>
        <item x="2479"/>
        <item x="1783"/>
        <item x="2162"/>
        <item x="580"/>
        <item x="2553"/>
        <item x="1743"/>
        <item x="1064"/>
        <item x="779"/>
        <item x="1218"/>
        <item x="2222"/>
        <item x="2410"/>
        <item x="2755"/>
        <item x="1007"/>
        <item x="923"/>
        <item x="846"/>
        <item x="1833"/>
        <item x="31"/>
        <item x="467"/>
        <item x="1194"/>
        <item x="1383"/>
        <item x="2191"/>
        <item x="2720"/>
        <item x="1375"/>
        <item x="2133"/>
        <item x="1926"/>
        <item x="1424"/>
        <item x="1945"/>
        <item x="2073"/>
        <item x="2496"/>
        <item x="466"/>
        <item x="1371"/>
        <item x="1369"/>
        <item x="2377"/>
        <item x="2308"/>
        <item x="2179"/>
        <item x="2082"/>
        <item x="2777"/>
        <item x="1590"/>
        <item x="2917"/>
        <item x="1929"/>
        <item x="1227"/>
        <item x="2476"/>
        <item x="2081"/>
        <item x="2003"/>
        <item x="931"/>
        <item x="814"/>
        <item x="1332"/>
        <item x="2136"/>
        <item x="970"/>
        <item x="1853"/>
        <item x="1884"/>
        <item x="891"/>
        <item x="131"/>
        <item x="119"/>
        <item x="309"/>
        <item x="1907"/>
        <item x="571"/>
        <item x="2596"/>
        <item x="2060"/>
        <item x="325"/>
        <item x="2202"/>
        <item x="798"/>
        <item x="2210"/>
        <item x="1626"/>
        <item x="2663"/>
        <item x="1491"/>
        <item x="137"/>
        <item x="1272"/>
        <item x="2263"/>
        <item x="870"/>
        <item x="263"/>
        <item x="2948"/>
        <item x="613"/>
        <item x="1352"/>
        <item x="2724"/>
        <item x="1292"/>
        <item x="2384"/>
        <item x="1453"/>
        <item x="2171"/>
        <item x="921"/>
        <item x="2524"/>
        <item x="110"/>
        <item x="2120"/>
        <item x="530"/>
        <item x="2311"/>
        <item x="763"/>
        <item x="1135"/>
        <item x="780"/>
        <item x="3038"/>
        <item x="2205"/>
        <item x="896"/>
        <item x="2933"/>
        <item x="1587"/>
        <item x="2177"/>
        <item x="387"/>
        <item x="1514"/>
        <item x="202"/>
        <item x="2811"/>
        <item x="899"/>
        <item x="2288"/>
        <item x="800"/>
        <item x="385"/>
        <item x="2731"/>
        <item x="1265"/>
        <item x="1220"/>
        <item x="2058"/>
        <item x="2131"/>
        <item x="806"/>
        <item x="2174"/>
        <item x="832"/>
        <item x="1035"/>
        <item x="298"/>
        <item x="1169"/>
        <item x="2145"/>
        <item x="2665"/>
        <item x="2059"/>
        <item x="1716"/>
        <item x="2004"/>
        <item x="2478"/>
        <item x="776"/>
        <item x="1984"/>
        <item x="2477"/>
        <item x="1412"/>
        <item x="1595"/>
        <item x="2792"/>
        <item x="1580"/>
        <item x="1428"/>
        <item x="1811"/>
        <item x="2854"/>
        <item x="1704"/>
        <item x="2107"/>
        <item x="1515"/>
        <item x="1930"/>
        <item x="2163"/>
        <item x="2108"/>
        <item x="2302"/>
        <item x="2084"/>
        <item x="812"/>
        <item x="1181"/>
        <item x="2840"/>
        <item x="380"/>
        <item x="2269"/>
        <item x="2321"/>
        <item x="2221"/>
        <item x="736"/>
        <item x="2248"/>
        <item x="2143"/>
        <item x="2613"/>
        <item x="1405"/>
        <item x="762"/>
        <item x="0"/>
        <item x="1195"/>
        <item x="363"/>
        <item x="2934"/>
        <item x="1701"/>
        <item x="2984"/>
        <item x="2492"/>
        <item x="604"/>
        <item x="121"/>
        <item x="531"/>
        <item x="2142"/>
        <item x="777"/>
        <item x="2104"/>
        <item x="2140"/>
        <item x="1715"/>
        <item x="2760"/>
        <item x="1163"/>
        <item x="1264"/>
        <item x="2075"/>
        <item x="488"/>
        <item x="2197"/>
        <item x="1446"/>
        <item x="2480"/>
        <item x="105"/>
        <item x="2092"/>
        <item x="1205"/>
        <item x="2813"/>
        <item x="1520"/>
        <item x="570"/>
        <item x="2322"/>
        <item x="900"/>
        <item x="1524"/>
        <item x="242"/>
        <item x="55"/>
        <item x="2132"/>
        <item x="1759"/>
        <item x="146"/>
        <item x="2074"/>
        <item x="1604"/>
        <item x="1734"/>
        <item x="2079"/>
        <item x="929"/>
        <item x="2289"/>
        <item x="2195"/>
        <item x="815"/>
        <item x="845"/>
        <item x="2089"/>
        <item x="2425"/>
        <item x="1501"/>
        <item x="671"/>
        <item x="135"/>
        <item x="584"/>
        <item x="717"/>
        <item x="2918"/>
        <item x="388"/>
        <item x="2151"/>
        <item x="2194"/>
        <item x="774"/>
        <item x="895"/>
        <item x="1103"/>
        <item x="53"/>
        <item x="2246"/>
        <item x="807"/>
        <item x="1229"/>
        <item x="1475"/>
        <item x="234"/>
        <item x="572"/>
        <item x="2095"/>
        <item x="853"/>
        <item x="1733"/>
        <item x="1582"/>
        <item x="2949"/>
        <item x="240"/>
        <item x="3039"/>
        <item x="2985"/>
        <item x="2130"/>
        <item x="1530"/>
        <item x="142"/>
        <item x="329"/>
        <item x="254"/>
        <item x="1317"/>
        <item x="1355"/>
        <item x="2078"/>
        <item x="1959"/>
        <item x="672"/>
        <item x="1493"/>
        <item x="820"/>
        <item x="801"/>
        <item x="2688"/>
        <item x="2038"/>
        <item x="2412"/>
        <item x="995"/>
        <item x="2325"/>
        <item x="1068"/>
        <item x="1946"/>
        <item x="828"/>
        <item x="1579"/>
        <item x="2364"/>
        <item x="206"/>
        <item x="203"/>
        <item x="1717"/>
        <item x="2266"/>
        <item x="183"/>
        <item x="739"/>
        <item x="1158"/>
        <item x="1269"/>
        <item x="2223"/>
        <item x="2207"/>
        <item x="804"/>
        <item x="389"/>
        <item x="2788"/>
        <item x="1799"/>
        <item x="2229"/>
        <item x="2271"/>
        <item x="2380"/>
        <item x="2611"/>
        <item x="1178"/>
        <item x="1398"/>
        <item x="1081"/>
        <item x="1603"/>
        <item x="2272"/>
        <item x="2531"/>
        <item x="2958"/>
        <item x="349"/>
        <item x="2286"/>
        <item x="157"/>
        <item x="144"/>
        <item x="2715"/>
        <item x="901"/>
        <item x="359"/>
        <item x="2190"/>
        <item x="2730"/>
        <item x="47"/>
        <item x="1849"/>
        <item x="230"/>
        <item x="1397"/>
        <item x="2708"/>
        <item x="1148"/>
        <item x="2"/>
        <item x="2093"/>
        <item x="313"/>
        <item x="56"/>
        <item x="2664"/>
        <item x="924"/>
        <item x="2865"/>
        <item x="2226"/>
        <item x="2732"/>
        <item x="1206"/>
        <item x="715"/>
        <item x="270"/>
        <item x="1204"/>
        <item x="2637"/>
        <item x="1551"/>
        <item x="1569"/>
        <item x="139"/>
        <item x="1386"/>
        <item x="2814"/>
        <item x="773"/>
        <item x="48"/>
        <item x="438"/>
        <item x="2449"/>
        <item x="898"/>
        <item x="1490"/>
        <item x="1157"/>
        <item x="1351"/>
        <item x="1607"/>
        <item x="1469"/>
        <item x="1507"/>
        <item x="2208"/>
        <item x="1230"/>
        <item x="1309"/>
        <item x="601"/>
        <item x="2053"/>
        <item x="54"/>
        <item x="2367"/>
        <item x="805"/>
        <item x="253"/>
        <item x="2556"/>
        <item x="3049"/>
        <item x="346"/>
        <item x="2986"/>
        <item x="2780"/>
        <item x="1376"/>
        <item x="2357"/>
        <item x="2497"/>
        <item x="847"/>
        <item x="2192"/>
        <item x="919"/>
        <item x="2141"/>
        <item x="2557"/>
        <item x="2363"/>
        <item x="1318"/>
        <item x="1550"/>
        <item x="1928"/>
        <item x="1969"/>
        <item x="273"/>
        <item x="2006"/>
        <item x="1171"/>
        <item x="2866"/>
        <item x="1381"/>
        <item x="45"/>
        <item x="641"/>
        <item x="2723"/>
        <item x="2083"/>
        <item x="657"/>
        <item x="2761"/>
        <item x="775"/>
        <item x="120"/>
        <item x="1414"/>
        <item x="2096"/>
        <item x="111"/>
        <item x="2326"/>
        <item x="339"/>
        <item x="2598"/>
        <item x="2667"/>
        <item x="3054"/>
        <item x="656"/>
        <item x="46"/>
        <item x="179"/>
        <item x="994"/>
        <item x="2634"/>
        <item x="204"/>
        <item x="1022"/>
        <item x="544"/>
        <item x="2134"/>
        <item x="1567"/>
        <item x="1168"/>
        <item x="928"/>
        <item x="1588"/>
        <item x="2617"/>
        <item x="1117"/>
        <item x="2231"/>
        <item x="2808"/>
        <item x="1150"/>
        <item x="2721"/>
        <item x="184"/>
        <item x="303"/>
        <item x="844"/>
        <item x="2528"/>
        <item x="205"/>
        <item x="2779"/>
        <item x="2144"/>
        <item x="2529"/>
        <item x="1166"/>
        <item x="2656"/>
        <item x="2312"/>
        <item x="1193"/>
        <item x="2340"/>
        <item x="2757"/>
        <item x="200"/>
        <item x="1444"/>
        <item x="2314"/>
        <item x="1333"/>
        <item x="3062"/>
        <item x="1040"/>
        <item x="903"/>
        <item x="33"/>
        <item x="824"/>
        <item x="2251"/>
        <item x="813"/>
        <item x="541"/>
        <item x="2313"/>
        <item x="2097"/>
        <item x="764"/>
        <item x="2790"/>
        <item x="1036"/>
        <item x="1196"/>
        <item x="1970"/>
        <item x="2230"/>
        <item x="737"/>
        <item x="1320"/>
        <item x="1023"/>
        <item x="1235"/>
        <item x="614"/>
        <item x="782"/>
        <item x="2414"/>
        <item x="2121"/>
        <item x="2101"/>
        <item x="3020"/>
        <item x="670"/>
        <item x="802"/>
        <item x="1760"/>
        <item x="2481"/>
        <item x="400"/>
        <item x="1466"/>
        <item x="718"/>
        <item x="1050"/>
        <item x="1069"/>
        <item x="1565"/>
        <item x="2382"/>
        <item x="1147"/>
        <item x="902"/>
        <item x="2722"/>
        <item x="465"/>
        <item x="2532"/>
        <item x="2173"/>
        <item x="781"/>
        <item x="2666"/>
        <item x="971"/>
        <item x="2076"/>
        <item x="232"/>
        <item x="2080"/>
        <item x="2324"/>
        <item x="1342"/>
        <item x="925"/>
        <item x="1164"/>
        <item x="2728"/>
        <item x="2102"/>
        <item x="1179"/>
        <item x="1702"/>
        <item x="2809"/>
        <item x="1315"/>
        <item x="783"/>
        <item x="1402"/>
        <item x="2599"/>
        <item x="3051"/>
        <item x="1476"/>
        <item x="2109"/>
        <item x="2997"/>
        <item x="2789"/>
        <item x="159"/>
        <item x="2085"/>
        <item x="1432"/>
        <item x="640"/>
        <item x="2935"/>
        <item x="1523"/>
        <item x="2094"/>
        <item x="1152"/>
        <item x="2128"/>
        <item x="2615"/>
        <item x="823"/>
        <item x="585"/>
        <item x="1391"/>
        <item x="2600"/>
        <item x="228"/>
        <item x="338"/>
        <item x="1275"/>
        <item x="1762"/>
        <item x="2114"/>
        <item x="2180"/>
        <item x="1049"/>
        <item x="1394"/>
        <item x="1326"/>
        <item x="1675"/>
        <item x="2794"/>
        <item x="2491"/>
        <item x="2778"/>
        <item x="231"/>
        <item x="2309"/>
        <item x="1627"/>
        <item x="582"/>
        <item x="1271"/>
        <item x="1722"/>
        <item x="1343"/>
        <item x="2381"/>
        <item x="1943"/>
        <item x="2310"/>
        <item x="308"/>
        <item x="741"/>
        <item x="972"/>
        <item x="1468"/>
        <item x="586"/>
        <item x="1067"/>
        <item x="173"/>
        <item x="1440"/>
        <item x="3040"/>
        <item x="1765"/>
        <item x="512"/>
        <item x="1390"/>
        <item x="2545"/>
        <item x="348"/>
        <item x="2791"/>
        <item x="1570"/>
        <item x="1503"/>
        <item x="743"/>
        <item x="3041"/>
        <item x="2098"/>
        <item x="645"/>
        <item x="129"/>
        <item x="1028"/>
        <item x="1495"/>
        <item x="1555"/>
        <item x="744"/>
        <item x="1400"/>
        <item x="2323"/>
        <item x="543"/>
        <item x="2087"/>
        <item x="1883"/>
        <item x="2027"/>
        <item x="1749"/>
        <item x="148"/>
        <item x="2816"/>
        <item x="2374"/>
        <item x="2635"/>
        <item x="1443"/>
        <item x="2729"/>
        <item x="1527"/>
        <item x="2710"/>
        <item x="1368"/>
        <item x="1465"/>
        <item x="1378"/>
        <item x="1637"/>
        <item x="2203"/>
        <item x="2061"/>
        <item x="246"/>
        <item x="797"/>
        <item x="983"/>
        <item x="153"/>
        <item x="1594"/>
        <item x="1273"/>
        <item x="2815"/>
        <item x="3052"/>
        <item x="1102"/>
        <item x="1703"/>
        <item x="450"/>
        <item x="746"/>
        <item x="2161"/>
        <item x="1767"/>
        <item x="2148"/>
        <item x="654"/>
        <item x="930"/>
        <item x="1433"/>
        <item x="2387"/>
        <item x="172"/>
        <item x="1435"/>
        <item x="1234"/>
        <item x="2146"/>
        <item x="2111"/>
        <item x="2841"/>
        <item x="1856"/>
        <item x="2793"/>
        <item x="2526"/>
        <item x="32"/>
        <item x="1153"/>
        <item x="1144"/>
        <item x="1494"/>
        <item x="1971"/>
        <item x="122"/>
        <item x="2391"/>
        <item x="2237"/>
        <item x="1203"/>
        <item x="1151"/>
        <item x="2112"/>
        <item x="2158"/>
        <item x="1430"/>
        <item x="1982"/>
        <item x="347"/>
        <item x="208"/>
        <item x="34"/>
        <item x="1379"/>
        <item x="2756"/>
        <item x="1418"/>
        <item x="1658"/>
        <item x="629"/>
        <item x="2052"/>
        <item x="1882"/>
        <item x="1350"/>
        <item x="2099"/>
        <item x="2527"/>
        <item x="616"/>
        <item x="1987"/>
        <item x="2490"/>
        <item x="2366"/>
        <item x="2668"/>
        <item x="112"/>
        <item x="301"/>
        <item x="532"/>
        <item x="166"/>
        <item x="826"/>
        <item x="2368"/>
        <item x="2361"/>
        <item x="2122"/>
        <item x="2616"/>
        <item x="2127"/>
        <item x="2612"/>
        <item x="2709"/>
        <item x="3006"/>
        <item x="274"/>
        <item x="2633"/>
        <item x="185"/>
        <item x="337"/>
        <item x="227"/>
        <item x="1421"/>
        <item x="742"/>
        <item x="3007"/>
        <item x="2463"/>
        <item x="735"/>
        <item x="2232"/>
        <item x="1295"/>
        <item x="745"/>
        <item x="642"/>
        <item x="138"/>
        <item x="2077"/>
        <item x="2372"/>
        <item x="2028"/>
        <item x="489"/>
        <item x="926"/>
        <item x="2088"/>
        <item x="545"/>
        <item x="1732"/>
        <item x="1024"/>
        <item x="2373"/>
        <item x="2736"/>
        <item x="857"/>
        <item x="1413"/>
        <item x="2355"/>
        <item x="1766"/>
        <item x="2277"/>
        <item x="1505"/>
        <item x="1358"/>
        <item x="932"/>
        <item x="1477"/>
        <item x="1228"/>
        <item x="290"/>
        <item x="2354"/>
        <item x="2734"/>
        <item x="3008"/>
        <item x="1673"/>
        <item x="1519"/>
        <item x="1525"/>
        <item x="1277"/>
        <item x="2621"/>
        <item x="2498"/>
        <item x="2711"/>
        <item x="1972"/>
        <item x="264"/>
        <item x="2499"/>
        <item x="1403"/>
        <item x="189"/>
        <item x="984"/>
        <item x="2353"/>
        <item x="1657"/>
        <item x="2763"/>
        <item x="1"/>
        <item x="38"/>
        <item x="1552"/>
        <item x="469"/>
        <item x="310"/>
        <item x="1009"/>
        <item x="2124"/>
        <item x="1634"/>
        <item x="383"/>
        <item x="2147"/>
        <item x="1728"/>
        <item x="2773"/>
        <item x="1643"/>
        <item x="1122"/>
        <item x="475"/>
        <item x="719"/>
        <item x="2776"/>
        <item x="1159"/>
        <item x="514"/>
        <item x="1030"/>
        <item x="292"/>
        <item x="860"/>
        <item x="2233"/>
        <item x="653"/>
        <item x="1750"/>
        <item x="2315"/>
        <item x="1619"/>
        <item x="1406"/>
        <item x="158"/>
        <item x="1467"/>
        <item x="277"/>
        <item x="1449"/>
        <item x="1989"/>
        <item x="918"/>
        <item x="451"/>
        <item x="2636"/>
        <item x="2764"/>
        <item x="37"/>
        <item x="2465"/>
        <item x="1029"/>
        <item x="2737"/>
        <item x="818"/>
        <item x="1070"/>
        <item x="1156"/>
        <item x="59"/>
        <item x="1851"/>
        <item x="1860"/>
        <item x="720"/>
        <item x="57"/>
        <item x="2959"/>
        <item x="1744"/>
        <item x="36"/>
        <item x="1208"/>
        <item x="2359"/>
        <item x="1506"/>
        <item x="1233"/>
        <item x="583"/>
        <item x="399"/>
        <item x="171"/>
        <item x="2774"/>
        <item x="1154"/>
        <item x="933"/>
        <item x="817"/>
        <item x="829"/>
        <item x="1357"/>
        <item x="373"/>
        <item x="2654"/>
        <item x="1305"/>
        <item x="588"/>
        <item x="493"/>
        <item x="2530"/>
        <item x="546"/>
        <item x="2091"/>
        <item x="1549"/>
        <item x="2818"/>
        <item x="160"/>
        <item x="2712"/>
        <item x="2951"/>
        <item x="1345"/>
        <item x="1560"/>
        <item x="150"/>
        <item x="2370"/>
        <item x="2827"/>
        <item x="2817"/>
        <item x="2482"/>
        <item x="979"/>
        <item x="1425"/>
        <item x="1457"/>
        <item x="269"/>
        <item x="2619"/>
        <item x="1635"/>
        <item x="573"/>
        <item x="255"/>
        <item x="1508"/>
        <item x="1892"/>
        <item x="517"/>
        <item x="738"/>
        <item x="113"/>
        <item x="2670"/>
        <item x="980"/>
        <item x="2086"/>
        <item x="296"/>
        <item x="2464"/>
        <item x="2115"/>
        <item x="360"/>
        <item x="1705"/>
        <item x="1933"/>
        <item x="424"/>
        <item x="384"/>
        <item x="367"/>
        <item x="513"/>
        <item x="341"/>
        <item x="1439"/>
        <item x="154"/>
        <item x="2029"/>
        <item x="165"/>
        <item x="2371"/>
        <item x="1071"/>
        <item x="3063"/>
        <item x="2467"/>
        <item x="1431"/>
        <item x="2500"/>
        <item x="2867"/>
        <item x="2906"/>
        <item x="2100"/>
        <item x="615"/>
        <item x="2126"/>
        <item x="1183"/>
        <item x="2758"/>
        <item x="2065"/>
        <item x="1556"/>
        <item x="1723"/>
        <item x="1761"/>
        <item x="1450"/>
        <item x="3021"/>
        <item x="2123"/>
        <item x="3"/>
        <item x="1279"/>
        <item x="619"/>
        <item x="2238"/>
        <item x="2829"/>
        <item x="1764"/>
        <item x="1633"/>
        <item x="1859"/>
        <item x="1568"/>
        <item x="533"/>
        <item x="1679"/>
        <item x="1802"/>
        <item x="1642"/>
        <item x="2601"/>
        <item x="518"/>
        <item x="2110"/>
        <item x="152"/>
        <item x="1155"/>
        <item x="1790"/>
        <item x="471"/>
        <item x="2828"/>
        <item x="2655"/>
        <item x="256"/>
        <item x="2812"/>
        <item x="821"/>
        <item x="643"/>
        <item x="271"/>
        <item x="2768"/>
        <item x="2920"/>
        <item x="827"/>
        <item x="4"/>
        <item x="1850"/>
        <item x="2657"/>
        <item x="2125"/>
        <item x="1441"/>
        <item x="151"/>
        <item x="1518"/>
        <item x="2375"/>
        <item x="1632"/>
        <item x="724"/>
        <item x="2669"/>
        <item x="1307"/>
        <item x="2987"/>
        <item x="1145"/>
        <item x="927"/>
        <item x="1727"/>
        <item x="79"/>
        <item x="2618"/>
        <item x="825"/>
        <item x="427"/>
        <item x="2831"/>
        <item x="2762"/>
        <item x="2759"/>
        <item x="978"/>
        <item x="1660"/>
        <item x="2558"/>
        <item x="655"/>
        <item x="2795"/>
        <item x="2825"/>
        <item x="2563"/>
        <item x="2767"/>
        <item x="1641"/>
        <item x="2113"/>
        <item x="1636"/>
        <item x="1399"/>
        <item x="1387"/>
        <item x="2735"/>
        <item x="78"/>
        <item x="426"/>
        <item x="336"/>
        <item x="1042"/>
        <item x="2826"/>
        <item x="863"/>
        <item x="379"/>
        <item x="1051"/>
        <item x="35"/>
        <item x="1526"/>
        <item x="662"/>
        <item x="2919"/>
        <item x="291"/>
        <item x="1983"/>
        <item x="209"/>
        <item x="1419"/>
        <item x="2546"/>
        <item x="816"/>
        <item x="490"/>
        <item x="2796"/>
        <item x="2160"/>
        <item x="318"/>
        <item x="1451"/>
        <item x="803"/>
        <item x="1359"/>
        <item x="1348"/>
        <item x="2369"/>
        <item x="819"/>
        <item x="1644"/>
        <item x="1239"/>
        <item x="2797"/>
        <item x="2416"/>
        <item x="1372"/>
        <item x="2358"/>
        <item x="1354"/>
        <item x="1429"/>
        <item x="1985"/>
        <item x="65"/>
        <item x="1897"/>
        <item x="535"/>
        <item x="423"/>
        <item x="66"/>
        <item x="1316"/>
        <item x="674"/>
        <item x="633"/>
        <item x="1504"/>
        <item x="2646"/>
        <item x="2483"/>
        <item x="1478"/>
        <item x="2907"/>
        <item x="1630"/>
        <item x="2064"/>
        <item x="186"/>
        <item x="2765"/>
        <item x="934"/>
        <item x="2234"/>
        <item x="784"/>
        <item x="1037"/>
        <item x="333"/>
        <item x="647"/>
        <item x="2921"/>
        <item x="996"/>
        <item x="1482"/>
        <item x="1401"/>
        <item x="935"/>
        <item x="2798"/>
        <item x="673"/>
        <item x="1344"/>
        <item x="50"/>
        <item x="343"/>
        <item x="2620"/>
        <item x="1389"/>
        <item x="201"/>
        <item x="2769"/>
        <item x="1788"/>
        <item x="1243"/>
        <item x="1065"/>
        <item x="390"/>
        <item x="1659"/>
        <item x="93"/>
        <item x="2417"/>
        <item x="2544"/>
        <item x="1303"/>
        <item x="2005"/>
        <item x="976"/>
        <item x="574"/>
        <item x="618"/>
        <item x="1863"/>
        <item x="1244"/>
        <item x="2327"/>
        <item x="149"/>
        <item x="1349"/>
        <item x="1438"/>
        <item x="1276"/>
        <item x="2832"/>
        <item x="1746"/>
        <item x="295"/>
        <item x="1041"/>
        <item x="958"/>
        <item x="1986"/>
        <item x="772"/>
        <item x="258"/>
        <item x="2624"/>
        <item x="207"/>
        <item x="1167"/>
        <item x="2781"/>
        <item x="491"/>
        <item x="977"/>
        <item x="174"/>
        <item x="2486"/>
        <item x="2459"/>
        <item x="549"/>
        <item x="1724"/>
        <item x="2062"/>
        <item x="2855"/>
        <item x="2360"/>
        <item x="437"/>
        <item x="940"/>
        <item x="2651"/>
        <item x="2159"/>
        <item x="1281"/>
        <item x="859"/>
        <item x="2063"/>
        <item x="1502"/>
        <item x="1146"/>
        <item x="2458"/>
        <item x="2766"/>
        <item x="1821"/>
        <item x="335"/>
        <item x="1678"/>
        <item x="997"/>
        <item x="590"/>
        <item x="2738"/>
        <item x="257"/>
        <item x="1395"/>
        <item x="127"/>
        <item x="2362"/>
        <item x="378"/>
        <item x="1448"/>
        <item x="1480"/>
        <item x="2164"/>
        <item x="548"/>
        <item x="58"/>
        <item x="2533"/>
        <item x="1380"/>
        <item x="2820"/>
        <item x="453"/>
        <item x="1043"/>
        <item x="2265"/>
        <item x="1242"/>
        <item x="345"/>
        <item x="167"/>
        <item x="2030"/>
        <item x="1638"/>
        <item x="2542"/>
        <item x="1324"/>
        <item x="2671"/>
        <item x="1729"/>
        <item x="49"/>
        <item x="988"/>
        <item x="1423"/>
        <item x="2830"/>
        <item x="1721"/>
        <item x="2950"/>
        <item x="1787"/>
        <item x="1384"/>
        <item x="2534"/>
        <item x="2466"/>
        <item x="2547"/>
        <item x="3002"/>
        <item x="2559"/>
        <item x="2625"/>
        <item x="155"/>
        <item x="1770"/>
        <item x="1639"/>
        <item x="1738"/>
        <item x="1038"/>
        <item x="272"/>
        <item x="2560"/>
        <item x="2782"/>
        <item x="276"/>
        <item x="1690"/>
        <item x="1165"/>
        <item x="1039"/>
        <item x="2602"/>
        <item x="476"/>
        <item x="2713"/>
        <item x="1006"/>
        <item x="1456"/>
        <item x="1528"/>
        <item x="1031"/>
        <item x="936"/>
        <item x="1479"/>
        <item x="1442"/>
        <item x="102"/>
        <item x="1865"/>
        <item x="2842"/>
        <item x="1388"/>
        <item x="973"/>
        <item x="1010"/>
        <item x="1751"/>
        <item x="2799"/>
        <item x="233"/>
        <item x="499"/>
        <item x="2819"/>
        <item x="2843"/>
        <item x="3065"/>
        <item x="1667"/>
        <item x="2833"/>
        <item x="617"/>
        <item x="1688"/>
        <item x="1236"/>
        <item x="939"/>
        <item x="862"/>
        <item x="452"/>
        <item x="1296"/>
        <item x="1026"/>
        <item x="611"/>
        <item x="1356"/>
        <item x="974"/>
        <item x="492"/>
        <item x="7"/>
        <item x="176"/>
        <item x="2821"/>
        <item x="1011"/>
        <item x="2846"/>
        <item x="2725"/>
        <item x="124"/>
        <item x="1522"/>
        <item x="265"/>
        <item x="123"/>
        <item x="2673"/>
        <item x="357"/>
        <item x="1422"/>
        <item x="98"/>
        <item x="2437"/>
        <item x="1056"/>
        <item x="1649"/>
        <item x="161"/>
        <item x="1640"/>
        <item x="2658"/>
        <item x="96"/>
        <item x="268"/>
        <item x="1509"/>
        <item x="2936"/>
        <item x="2236"/>
        <item x="2413"/>
        <item x="180"/>
        <item x="1044"/>
        <item x="675"/>
        <item x="1454"/>
        <item x="635"/>
        <item x="1517"/>
        <item x="410"/>
        <item x="163"/>
        <item x="175"/>
        <item x="1237"/>
        <item x="1012"/>
        <item x="267"/>
        <item x="162"/>
        <item x="2652"/>
        <item x="2564"/>
        <item x="1785"/>
        <item x="3009"/>
        <item x="1481"/>
        <item x="178"/>
        <item x="1393"/>
        <item x="1735"/>
        <item x="646"/>
        <item x="417"/>
        <item x="2856"/>
        <item x="1763"/>
        <item x="989"/>
        <item x="1057"/>
        <item x="2235"/>
        <item x="1779"/>
        <item x="2674"/>
        <item x="480"/>
        <item x="1404"/>
        <item x="1346"/>
        <item x="1771"/>
        <item x="941"/>
        <item x="1238"/>
        <item x="2868"/>
        <item x="188"/>
        <item x="2672"/>
        <item x="2489"/>
        <item x="2643"/>
        <item x="2103"/>
        <item x="3001"/>
        <item x="985"/>
        <item x="1054"/>
        <item x="2129"/>
        <item x="1572"/>
        <item x="894"/>
        <item x="1270"/>
        <item x="51"/>
        <item x="1736"/>
        <item x="1053"/>
        <item x="3000"/>
        <item x="210"/>
        <item x="1325"/>
        <item x="100"/>
        <item x="1791"/>
        <item x="1392"/>
        <item x="177"/>
        <item x="503"/>
        <item x="2873"/>
        <item x="547"/>
        <item x="1241"/>
        <item x="328"/>
        <item x="95"/>
        <item x="2562"/>
        <item x="946"/>
        <item x="519"/>
        <item x="2961"/>
        <item x="1172"/>
        <item x="494"/>
        <item x="1726"/>
        <item x="187"/>
        <item x="350"/>
        <item x="2653"/>
        <item x="91"/>
        <item x="2877"/>
        <item x="1908"/>
        <item x="440"/>
        <item x="2415"/>
        <item x="1663"/>
        <item x="2487"/>
        <item x="2501"/>
        <item x="2823"/>
        <item x="858"/>
        <item x="1753"/>
        <item x="649"/>
        <item x="1666"/>
        <item x="2460"/>
        <item x="6"/>
        <item x="2785"/>
        <item x="2484"/>
        <item x="259"/>
        <item x="964"/>
        <item x="362"/>
        <item x="2239"/>
        <item x="2468"/>
        <item x="2908"/>
        <item x="658"/>
        <item x="1240"/>
        <item x="975"/>
        <item x="2561"/>
        <item x="1278"/>
        <item x="170"/>
        <item x="478"/>
        <item x="1280"/>
        <item x="881"/>
        <item x="2835"/>
        <item x="1052"/>
        <item x="2623"/>
        <item x="2376"/>
        <item x="2641"/>
        <item x="1674"/>
        <item x="1909"/>
        <item x="10"/>
        <item x="164"/>
        <item x="957"/>
        <item x="1458"/>
        <item x="2264"/>
        <item x="2783"/>
        <item x="279"/>
        <item x="606"/>
        <item x="986"/>
        <item x="2537"/>
        <item x="211"/>
        <item x="1789"/>
        <item x="952"/>
        <item x="2998"/>
        <item x="2770"/>
        <item x="1322"/>
        <item x="1055"/>
        <item x="1752"/>
        <item x="644"/>
        <item x="1274"/>
        <item x="589"/>
        <item x="2116"/>
        <item x="125"/>
        <item x="1739"/>
        <item x="2622"/>
        <item x="1447"/>
        <item x="2543"/>
        <item x="949"/>
        <item x="587"/>
        <item x="1661"/>
        <item x="334"/>
        <item x="1769"/>
        <item x="2911"/>
        <item x="1862"/>
        <item x="575"/>
        <item x="2844"/>
        <item x="2999"/>
        <item x="1681"/>
        <item x="2784"/>
        <item x="169"/>
        <item x="868"/>
        <item x="954"/>
        <item x="1331"/>
        <item x="2775"/>
        <item x="2845"/>
        <item x="1786"/>
        <item x="2923"/>
        <item x="190"/>
        <item x="1792"/>
        <item x="2847"/>
        <item x="1914"/>
        <item x="2857"/>
        <item x="2626"/>
        <item x="2565"/>
        <item x="2786"/>
        <item x="534"/>
        <item x="1645"/>
        <item x="1302"/>
        <item x="1483"/>
        <item x="1745"/>
        <item x="937"/>
        <item x="1912"/>
        <item x="364"/>
        <item x="116"/>
        <item x="1725"/>
        <item x="3022"/>
        <item x="2550"/>
        <item x="11"/>
        <item x="181"/>
        <item x="1416"/>
        <item x="992"/>
        <item x="1420"/>
        <item x="991"/>
        <item x="1988"/>
        <item x="2614"/>
        <item x="607"/>
        <item x="1691"/>
        <item x="808"/>
        <item x="1025"/>
        <item x="864"/>
        <item x="1665"/>
        <item x="1864"/>
        <item x="1676"/>
        <item x="1915"/>
        <item x="62"/>
        <item x="495"/>
        <item x="659"/>
        <item x="484"/>
        <item x="1426"/>
        <item x="2485"/>
        <item x="1304"/>
        <item x="1308"/>
        <item x="353"/>
        <item x="1407"/>
        <item x="600"/>
        <item x="9"/>
        <item x="500"/>
        <item x="2922"/>
        <item x="12"/>
        <item x="1990"/>
        <item x="1013"/>
        <item x="275"/>
        <item x="3064"/>
        <item x="2469"/>
        <item x="2638"/>
        <item x="1822"/>
        <item x="663"/>
        <item x="634"/>
        <item x="1496"/>
        <item x="2660"/>
        <item x="1768"/>
        <item x="1327"/>
        <item x="2960"/>
        <item x="948"/>
        <item x="2471"/>
        <item x="1778"/>
        <item x="947"/>
        <item x="114"/>
        <item x="2822"/>
        <item x="2972"/>
        <item x="2644"/>
        <item x="193"/>
        <item x="592"/>
        <item x="1282"/>
        <item x="906"/>
        <item x="447"/>
        <item x="2541"/>
        <item x="481"/>
        <item x="1720"/>
        <item x="2535"/>
        <item x="861"/>
        <item x="1648"/>
        <item x="2640"/>
        <item x="953"/>
        <item x="381"/>
        <item x="1913"/>
        <item x="1858"/>
        <item x="676"/>
        <item x="1650"/>
        <item x="2874"/>
        <item x="597"/>
        <item x="2858"/>
        <item x="2925"/>
        <item x="1772"/>
        <item x="1646"/>
        <item x="2771"/>
        <item x="425"/>
        <item x="593"/>
        <item x="1330"/>
        <item x="2474"/>
        <item x="951"/>
        <item x="990"/>
        <item x="1773"/>
        <item x="115"/>
        <item x="439"/>
        <item x="2834"/>
        <item x="520"/>
        <item x="168"/>
        <item x="5"/>
        <item x="2639"/>
        <item x="2551"/>
        <item x="2422"/>
        <item x="2642"/>
        <item x="660"/>
        <item x="963"/>
        <item x="1910"/>
        <item x="479"/>
        <item x="2470"/>
        <item x="938"/>
        <item x="2909"/>
        <item x="2540"/>
        <item x="2536"/>
        <item x="1994"/>
        <item x="413"/>
        <item x="126"/>
        <item x="576"/>
        <item x="1455"/>
        <item x="192"/>
        <item x="412"/>
        <item x="1693"/>
        <item x="266"/>
        <item x="505"/>
        <item x="1321"/>
        <item x="1737"/>
        <item x="212"/>
        <item x="1306"/>
        <item x="1819"/>
        <item x="2507"/>
        <item x="867"/>
        <item x="1323"/>
        <item x="391"/>
        <item x="64"/>
        <item x="302"/>
        <item x="454"/>
        <item x="1436"/>
        <item x="477"/>
        <item x="950"/>
        <item x="1748"/>
        <item x="1686"/>
        <item x="394"/>
        <item x="1861"/>
        <item x="3010"/>
        <item x="1664"/>
        <item x="999"/>
        <item x="1245"/>
        <item x="1992"/>
        <item x="595"/>
        <item x="1823"/>
        <item x="60"/>
        <item x="2695"/>
        <item x="1347"/>
        <item x="959"/>
        <item x="411"/>
        <item x="441"/>
        <item x="1911"/>
        <item x="1747"/>
        <item x="2924"/>
        <item x="8"/>
        <item x="1329"/>
        <item x="89"/>
        <item x="1297"/>
        <item x="648"/>
        <item x="2970"/>
        <item x="219"/>
        <item x="2910"/>
        <item x="2772"/>
        <item x="1470"/>
        <item x="88"/>
        <item x="1647"/>
        <item x="80"/>
        <item x="661"/>
        <item x="1531"/>
        <item x="2538"/>
        <item x="1689"/>
        <item x="998"/>
        <item x="2691"/>
        <item x="2508"/>
        <item x="2548"/>
        <item x="2694"/>
        <item x="2859"/>
        <item x="3066"/>
        <item x="1718"/>
        <item x="2880"/>
        <item x="1521"/>
        <item x="749"/>
        <item x="344"/>
        <item x="284"/>
        <item x="297"/>
        <item x="596"/>
        <item x="966"/>
        <item x="1680"/>
        <item x="2571"/>
        <item x="2066"/>
        <item x="1437"/>
        <item x="2976"/>
        <item x="280"/>
        <item x="2365"/>
        <item x="608"/>
        <item x="1916"/>
        <item x="594"/>
        <item x="94"/>
        <item x="2472"/>
        <item x="87"/>
        <item x="965"/>
        <item x="393"/>
        <item x="101"/>
        <item x="2836"/>
        <item x="2973"/>
        <item x="2693"/>
        <item x="1434"/>
        <item x="86"/>
        <item x="416"/>
        <item x="987"/>
        <item x="620"/>
        <item x="2569"/>
        <item x="2473"/>
        <item x="92"/>
        <item x="1995"/>
        <item x="429"/>
        <item x="342"/>
        <item x="2741"/>
        <item x="2861"/>
        <item x="1662"/>
        <item x="1917"/>
        <item x="955"/>
        <item x="1812"/>
        <item x="90"/>
        <item x="428"/>
        <item x="2390"/>
        <item x="2787"/>
        <item x="213"/>
        <item x="865"/>
        <item x="283"/>
        <item x="448"/>
        <item x="1857"/>
        <item x="281"/>
        <item x="1058"/>
        <item x="214"/>
        <item x="2882"/>
        <item x="191"/>
        <item x="866"/>
        <item x="550"/>
        <item x="563"/>
        <item x="474"/>
        <item x="2418"/>
        <item x="536"/>
        <item x="1328"/>
        <item x="97"/>
        <item x="1685"/>
        <item x="967"/>
        <item x="2661"/>
        <item x="2675"/>
        <item x="609"/>
        <item x="63"/>
        <item x="1777"/>
        <item x="2506"/>
        <item x="1719"/>
        <item x="1677"/>
        <item x="2963"/>
        <item x="356"/>
        <item x="562"/>
        <item x="3015"/>
        <item x="2740"/>
        <item x="3023"/>
        <item x="1817"/>
        <item x="2552"/>
        <item x="2743"/>
        <item x="473"/>
        <item x="85"/>
        <item x="446"/>
        <item x="392"/>
        <item x="869"/>
        <item x="2549"/>
        <item x="218"/>
        <item x="2659"/>
        <item x="1774"/>
        <item x="99"/>
        <item x="942"/>
        <item x="2824"/>
        <item x="2690"/>
        <item x="2389"/>
        <item x="285"/>
        <item x="1775"/>
        <item x="1820"/>
        <item x="2696"/>
        <item x="81"/>
        <item x="2572"/>
        <item x="2461"/>
        <item x="2974"/>
        <item x="522"/>
        <item x="1991"/>
        <item x="68"/>
        <item x="591"/>
        <item x="83"/>
        <item x="2689"/>
        <item x="282"/>
        <item x="598"/>
        <item x="501"/>
        <item x="420"/>
        <item x="496"/>
        <item x="70"/>
        <item x="2860"/>
        <item x="1824"/>
        <item x="610"/>
        <item x="1815"/>
        <item x="2488"/>
        <item x="502"/>
        <item x="2505"/>
        <item x="2872"/>
        <item x="82"/>
        <item x="637"/>
        <item x="1653"/>
        <item x="2744"/>
        <item x="75"/>
        <item x="3067"/>
        <item x="2539"/>
        <item x="84"/>
        <item x="76"/>
        <item x="1301"/>
        <item x="67"/>
        <item x="1651"/>
        <item x="960"/>
        <item x="2509"/>
        <item x="1445"/>
        <item x="2848"/>
        <item x="2988"/>
        <item x="414"/>
        <item x="1652"/>
        <item x="442"/>
        <item x="2739"/>
        <item x="636"/>
        <item x="2692"/>
        <item x="2870"/>
        <item x="2645"/>
        <item x="415"/>
        <item x="72"/>
        <item x="2745"/>
        <item x="2962"/>
        <item x="1993"/>
        <item x="961"/>
        <item x="3024"/>
        <item x="523"/>
        <item x="2568"/>
        <item x="1918"/>
        <item x="3028"/>
        <item x="962"/>
        <item x="456"/>
        <item x="74"/>
        <item x="1818"/>
        <item x="1866"/>
        <item x="2576"/>
        <item x="2420"/>
        <item x="524"/>
        <item x="2582"/>
        <item x="1019"/>
        <item x="1334"/>
        <item x="1740"/>
        <item x="2398"/>
        <item x="1396"/>
        <item x="2570"/>
        <item x="1654"/>
        <item x="340"/>
        <item x="2504"/>
        <item x="1283"/>
        <item x="497"/>
        <item x="1692"/>
        <item x="421"/>
        <item x="2883"/>
        <item x="2647"/>
        <item x="1813"/>
        <item x="73"/>
        <item x="1814"/>
        <item x="2566"/>
        <item x="444"/>
        <item x="2742"/>
        <item x="2503"/>
        <item x="3027"/>
        <item x="2869"/>
        <item x="71"/>
        <item x="3025"/>
        <item x="599"/>
        <item x="2746"/>
        <item x="623"/>
        <item x="194"/>
        <item x="504"/>
        <item x="2399"/>
        <item x="725"/>
        <item x="2575"/>
        <item x="402"/>
        <item x="422"/>
        <item x="2475"/>
        <item x="77"/>
        <item x="216"/>
        <item x="2579"/>
        <item x="521"/>
        <item x="455"/>
        <item x="69"/>
        <item x="418"/>
        <item x="2871"/>
        <item x="702"/>
        <item x="1655"/>
        <item x="2648"/>
        <item x="2699"/>
        <item x="621"/>
        <item x="2502"/>
        <item x="2749"/>
        <item x="2511"/>
        <item x="638"/>
        <item x="2698"/>
        <item x="1816"/>
        <item x="602"/>
        <item x="1682"/>
        <item x="2750"/>
        <item x="419"/>
        <item x="1919"/>
        <item x="2989"/>
        <item x="430"/>
        <item x="2649"/>
        <item x="2662"/>
        <item x="2567"/>
        <item x="651"/>
        <item x="482"/>
        <item x="705"/>
        <item x="2881"/>
        <item x="2574"/>
        <item x="2392"/>
        <item x="2912"/>
        <item x="3026"/>
        <item x="1741"/>
        <item x="2878"/>
        <item x="2421"/>
        <item x="2513"/>
        <item x="220"/>
        <item x="622"/>
        <item x="457"/>
        <item x="2514"/>
        <item x="2577"/>
        <item x="2512"/>
        <item x="612"/>
        <item x="2580"/>
        <item x="103"/>
        <item x="2396"/>
        <item x="485"/>
        <item x="2748"/>
        <item x="650"/>
        <item x="2510"/>
        <item x="445"/>
        <item x="2578"/>
        <item x="2419"/>
        <item x="2573"/>
        <item x="2700"/>
        <item x="506"/>
        <item x="981"/>
        <item x="2975"/>
        <item x="624"/>
        <item x="1684"/>
        <item x="498"/>
        <item x="1776"/>
        <item x="795"/>
        <item x="3014"/>
        <item x="2747"/>
        <item x="486"/>
        <item x="2583"/>
        <item x="2971"/>
        <item x="2697"/>
        <item x="1687"/>
        <item x="443"/>
        <item x="2395"/>
        <item x="433"/>
        <item x="537"/>
        <item x="395"/>
        <item x="706"/>
        <item x="483"/>
        <item x="2388"/>
        <item x="704"/>
        <item x="2397"/>
        <item x="3013"/>
        <item x="1032"/>
        <item x="1045"/>
        <item x="1683"/>
        <item x="215"/>
        <item x="2884"/>
        <item x="1300"/>
        <item x="625"/>
        <item x="2886"/>
        <item x="2581"/>
        <item x="2879"/>
        <item x="2585"/>
        <item x="2394"/>
        <item x="2584"/>
        <item x="993"/>
        <item x="1920"/>
        <item x="401"/>
        <item x="459"/>
        <item x="2393"/>
        <item x="2650"/>
        <item x="2751"/>
        <item x="509"/>
        <item x="1867"/>
        <item x="2701"/>
        <item x="460"/>
        <item x="431"/>
        <item x="2423"/>
        <item x="3011"/>
        <item x="943"/>
        <item x="2913"/>
        <item x="2586"/>
        <item x="510"/>
        <item x="2462"/>
        <item x="508"/>
        <item x="3012"/>
        <item x="2400"/>
        <item x="2588"/>
        <item x="507"/>
        <item x="956"/>
        <item x="2587"/>
        <item x="217"/>
        <item x="404"/>
        <item x="703"/>
        <item x="403"/>
        <item x="458"/>
        <item x="707"/>
        <item x="2589"/>
        <item x="407"/>
        <item x="1299"/>
        <item x="435"/>
        <item x="434"/>
        <item x="405"/>
        <item x="409"/>
        <item x="1298"/>
        <item x="408"/>
        <item x="794"/>
        <item x="786"/>
        <item x="793"/>
        <item x="2885"/>
        <item x="785"/>
        <item x="461"/>
        <item x="432"/>
        <item x="61"/>
        <item x="396"/>
        <item x="796"/>
        <item x="968"/>
        <item x="791"/>
        <item x="2887"/>
        <item x="789"/>
        <item x="792"/>
        <item x="694"/>
        <item x="790"/>
        <item x="2590"/>
        <item x="689"/>
        <item x="787"/>
        <item x="693"/>
        <item x="511"/>
        <item x="696"/>
        <item x="788"/>
        <item x="406"/>
        <item x="695"/>
        <item x="711"/>
        <item x="690"/>
        <item x="698"/>
        <item x="692"/>
        <item x="712"/>
        <item x="697"/>
        <item x="691"/>
        <item x="710"/>
        <item x="709"/>
        <item x="708"/>
        <item x="699"/>
        <item x="713"/>
        <item x="700"/>
        <item x="701"/>
        <item t="default"/>
      </items>
    </pivotField>
    <pivotField showAll="0"/>
    <pivotField showAll="0"/>
    <pivotField showAll="0"/>
    <pivotField showAll="0"/>
    <pivotField showAll="0"/>
    <pivotField showAll="0"/>
    <pivotField showAll="0"/>
  </pivotFields>
  <rowFields count="1">
    <field x="0"/>
  </rowFields>
  <rowItems count="19">
    <i>
      <x v="16"/>
    </i>
    <i>
      <x v="3"/>
    </i>
    <i>
      <x/>
    </i>
    <i>
      <x v="9"/>
    </i>
    <i>
      <x v="14"/>
    </i>
    <i>
      <x v="11"/>
    </i>
    <i>
      <x v="17"/>
    </i>
    <i>
      <x v="6"/>
    </i>
    <i>
      <x v="4"/>
    </i>
    <i>
      <x v="8"/>
    </i>
    <i>
      <x v="7"/>
    </i>
    <i>
      <x v="13"/>
    </i>
    <i>
      <x v="2"/>
    </i>
    <i>
      <x v="10"/>
    </i>
    <i>
      <x v="15"/>
    </i>
    <i>
      <x v="12"/>
    </i>
    <i>
      <x v="5"/>
    </i>
    <i>
      <x v="1"/>
    </i>
    <i t="grand">
      <x/>
    </i>
  </rowItems>
  <colItems count="1">
    <i/>
  </colItems>
  <dataFields count="1">
    <dataField name="Sum of Crime_Rate" fld="10"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878DB5-9C14-46EE-A1A2-2DAD36414A4C}"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T5" firstHeaderRow="1" firstDataRow="2" firstDataCol="1"/>
  <pivotFields count="18">
    <pivotField axis="axisCol" showAll="0">
      <items count="19">
        <item x="0"/>
        <item x="1"/>
        <item x="2"/>
        <item x="3"/>
        <item x="4"/>
        <item x="5"/>
        <item x="6"/>
        <item x="7"/>
        <item x="8"/>
        <item x="9"/>
        <item x="10"/>
        <item x="11"/>
        <item x="12"/>
        <item x="13"/>
        <item x="14"/>
        <item x="15"/>
        <item x="16"/>
        <item x="17"/>
        <item t="default"/>
      </items>
    </pivotField>
    <pivotField showAll="0">
      <items count="250">
        <item x="232"/>
        <item x="233"/>
        <item x="0"/>
        <item x="85"/>
        <item x="86"/>
        <item x="170"/>
        <item x="201"/>
        <item x="171"/>
        <item x="202"/>
        <item x="103"/>
        <item x="172"/>
        <item x="87"/>
        <item x="88"/>
        <item x="1"/>
        <item x="133"/>
        <item x="22"/>
        <item x="234"/>
        <item x="55"/>
        <item x="59"/>
        <item x="157"/>
        <item x="203"/>
        <item x="134"/>
        <item x="204"/>
        <item x="205"/>
        <item x="32"/>
        <item x="195"/>
        <item x="173"/>
        <item x="174"/>
        <item x="206"/>
        <item x="89"/>
        <item x="207"/>
        <item x="104"/>
        <item x="208"/>
        <item x="60"/>
        <item x="235"/>
        <item x="61"/>
        <item x="33"/>
        <item x="135"/>
        <item x="175"/>
        <item x="209"/>
        <item x="34"/>
        <item x="76"/>
        <item x="124"/>
        <item x="58"/>
        <item x="176"/>
        <item x="158"/>
        <item x="159"/>
        <item x="2"/>
        <item x="210"/>
        <item x="211"/>
        <item x="236"/>
        <item x="237"/>
        <item x="238"/>
        <item x="35"/>
        <item x="212"/>
        <item x="160"/>
        <item x="62"/>
        <item x="36"/>
        <item x="213"/>
        <item x="37"/>
        <item x="177"/>
        <item x="23"/>
        <item x="38"/>
        <item x="136"/>
        <item x="150"/>
        <item x="214"/>
        <item x="63"/>
        <item x="77"/>
        <item x="3"/>
        <item x="105"/>
        <item x="106"/>
        <item x="178"/>
        <item x="137"/>
        <item x="90"/>
        <item x="215"/>
        <item x="39"/>
        <item x="40"/>
        <item x="179"/>
        <item x="161"/>
        <item x="4"/>
        <item x="107"/>
        <item x="41"/>
        <item x="42"/>
        <item x="125"/>
        <item x="216"/>
        <item x="162"/>
        <item x="151"/>
        <item x="91"/>
        <item x="180"/>
        <item x="108"/>
        <item x="239"/>
        <item x="240"/>
        <item x="5"/>
        <item x="64"/>
        <item x="217"/>
        <item x="196"/>
        <item x="181"/>
        <item x="182"/>
        <item x="218"/>
        <item x="241"/>
        <item x="138"/>
        <item x="92"/>
        <item x="152"/>
        <item x="65"/>
        <item x="66"/>
        <item x="109"/>
        <item x="219"/>
        <item x="220"/>
        <item x="110"/>
        <item x="221"/>
        <item x="43"/>
        <item x="93"/>
        <item x="163"/>
        <item x="67"/>
        <item x="111"/>
        <item x="24"/>
        <item x="44"/>
        <item x="68"/>
        <item x="222"/>
        <item x="45"/>
        <item x="46"/>
        <item x="6"/>
        <item x="112"/>
        <item x="139"/>
        <item x="7"/>
        <item x="197"/>
        <item x="126"/>
        <item x="140"/>
        <item x="164"/>
        <item x="153"/>
        <item x="47"/>
        <item x="165"/>
        <item x="242"/>
        <item x="69"/>
        <item x="70"/>
        <item x="223"/>
        <item x="8"/>
        <item x="141"/>
        <item x="127"/>
        <item x="142"/>
        <item x="9"/>
        <item x="113"/>
        <item x="94"/>
        <item x="48"/>
        <item x="183"/>
        <item x="154"/>
        <item x="25"/>
        <item x="198"/>
        <item x="10"/>
        <item x="71"/>
        <item x="114"/>
        <item x="243"/>
        <item x="128"/>
        <item x="166"/>
        <item x="11"/>
        <item x="95"/>
        <item x="115"/>
        <item x="49"/>
        <item x="56"/>
        <item x="184"/>
        <item x="244"/>
        <item x="167"/>
        <item x="245"/>
        <item x="50"/>
        <item x="224"/>
        <item x="185"/>
        <item x="51"/>
        <item x="12"/>
        <item x="186"/>
        <item x="187"/>
        <item x="57"/>
        <item x="13"/>
        <item x="78"/>
        <item x="14"/>
        <item x="79"/>
        <item x="80"/>
        <item x="81"/>
        <item x="188"/>
        <item x="155"/>
        <item x="96"/>
        <item x="225"/>
        <item x="116"/>
        <item x="117"/>
        <item x="118"/>
        <item x="26"/>
        <item x="189"/>
        <item x="246"/>
        <item x="97"/>
        <item x="199"/>
        <item x="143"/>
        <item x="98"/>
        <item x="15"/>
        <item x="144"/>
        <item x="190"/>
        <item x="247"/>
        <item x="168"/>
        <item x="72"/>
        <item x="73"/>
        <item x="99"/>
        <item x="100"/>
        <item x="74"/>
        <item x="145"/>
        <item x="226"/>
        <item x="146"/>
        <item x="16"/>
        <item x="147"/>
        <item x="119"/>
        <item x="120"/>
        <item x="200"/>
        <item x="156"/>
        <item x="75"/>
        <item x="191"/>
        <item x="227"/>
        <item x="129"/>
        <item x="169"/>
        <item x="27"/>
        <item x="28"/>
        <item x="29"/>
        <item x="52"/>
        <item x="228"/>
        <item x="130"/>
        <item x="229"/>
        <item x="121"/>
        <item x="131"/>
        <item x="122"/>
        <item x="53"/>
        <item x="82"/>
        <item x="83"/>
        <item x="17"/>
        <item x="148"/>
        <item x="30"/>
        <item x="31"/>
        <item x="101"/>
        <item x="54"/>
        <item x="230"/>
        <item x="231"/>
        <item x="149"/>
        <item x="132"/>
        <item x="248"/>
        <item x="102"/>
        <item x="18"/>
        <item x="19"/>
        <item x="20"/>
        <item x="192"/>
        <item x="193"/>
        <item x="84"/>
        <item x="21"/>
        <item x="123"/>
        <item x="194"/>
        <item t="default"/>
      </items>
    </pivotField>
    <pivotField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dataField="1" showAll="0">
      <items count="3069">
        <item x="1417"/>
        <item x="370"/>
        <item x="750"/>
        <item x="678"/>
        <item x="753"/>
        <item x="552"/>
        <item x="679"/>
        <item x="681"/>
        <item x="324"/>
        <item x="751"/>
        <item x="677"/>
        <item x="551"/>
        <item x="2952"/>
        <item x="555"/>
        <item x="554"/>
        <item x="2953"/>
        <item x="758"/>
        <item x="756"/>
        <item x="1793"/>
        <item x="312"/>
        <item x="1755"/>
        <item x="369"/>
        <item x="757"/>
        <item x="1188"/>
        <item x="754"/>
        <item x="307"/>
        <item x="3056"/>
        <item x="2991"/>
        <item x="2876"/>
        <item x="236"/>
        <item x="553"/>
        <item x="2875"/>
        <item x="680"/>
        <item x="755"/>
        <item x="299"/>
        <item x="375"/>
        <item x="726"/>
        <item x="352"/>
        <item x="3057"/>
        <item x="288"/>
        <item x="2990"/>
        <item x="558"/>
        <item x="3055"/>
        <item x="1623"/>
        <item x="1935"/>
        <item x="1363"/>
        <item x="3043"/>
        <item x="1834"/>
        <item x="1934"/>
        <item x="2189"/>
        <item x="540"/>
        <item x="556"/>
        <item x="2188"/>
        <item x="752"/>
        <item x="1887"/>
        <item x="3003"/>
        <item x="1977"/>
        <item x="1936"/>
        <item x="2021"/>
        <item x="3004"/>
        <item x="1259"/>
        <item x="3029"/>
        <item x="1362"/>
        <item x="1804"/>
        <item x="2849"/>
        <item x="916"/>
        <item x="682"/>
        <item x="1888"/>
        <item x="2033"/>
        <item x="1939"/>
        <item x="2167"/>
        <item x="1938"/>
        <item x="2187"/>
        <item x="326"/>
        <item x="2992"/>
        <item x="287"/>
        <item x="557"/>
        <item x="2927"/>
        <item x="1364"/>
        <item x="1999"/>
        <item x="2926"/>
        <item x="1284"/>
        <item x="2965"/>
        <item x="559"/>
        <item x="1898"/>
        <item x="2442"/>
        <item x="1537"/>
        <item x="1621"/>
        <item x="3030"/>
        <item x="1900"/>
        <item x="2252"/>
        <item x="235"/>
        <item x="2515"/>
        <item x="810"/>
        <item x="2929"/>
        <item x="564"/>
        <item x="1258"/>
        <item x="1889"/>
        <item x="2928"/>
        <item x="2964"/>
        <item x="1950"/>
        <item x="2043"/>
        <item x="3044"/>
        <item x="2018"/>
        <item x="1937"/>
        <item x="1830"/>
        <item x="1899"/>
        <item x="2343"/>
        <item x="1895"/>
        <item x="1088"/>
        <item x="1974"/>
        <item x="2800"/>
        <item x="3042"/>
        <item x="2253"/>
        <item x="842"/>
        <item x="1710"/>
        <item x="2168"/>
        <item x="1097"/>
        <item x="2186"/>
        <item x="2402"/>
        <item x="1408"/>
        <item x="2940"/>
        <item x="1880"/>
        <item x="684"/>
        <item x="1459"/>
        <item x="2428"/>
        <item x="222"/>
        <item x="2046"/>
        <item x="247"/>
        <item x="687"/>
        <item x="2680"/>
        <item x="1099"/>
        <item x="221"/>
        <item x="1561"/>
        <item x="2349"/>
        <item x="1975"/>
        <item x="1542"/>
        <item x="2031"/>
        <item x="1098"/>
        <item x="249"/>
        <item x="1996"/>
        <item x="1978"/>
        <item x="2047"/>
        <item x="1706"/>
        <item x="1872"/>
        <item x="1794"/>
        <item x="683"/>
        <item x="1249"/>
        <item x="237"/>
        <item x="2891"/>
        <item x="2022"/>
        <item x="2888"/>
        <item x="1843"/>
        <item x="1976"/>
        <item x="1187"/>
        <item x="2954"/>
        <item x="2254"/>
        <item x="1460"/>
        <item x="666"/>
        <item x="2009"/>
        <item x="351"/>
        <item x="2801"/>
        <item x="2802"/>
        <item x="1940"/>
        <item x="2344"/>
        <item x="843"/>
        <item x="2330"/>
        <item x="2605"/>
        <item x="2329"/>
        <item x="2517"/>
        <item x="1879"/>
        <item x="3031"/>
        <item x="2342"/>
        <item x="2042"/>
        <item x="1672"/>
        <item x="1949"/>
        <item x="1754"/>
        <item x="2020"/>
        <item x="759"/>
        <item x="561"/>
        <item x="2889"/>
        <item x="1185"/>
        <item x="1845"/>
        <item x="2032"/>
        <item x="1997"/>
        <item x="685"/>
        <item x="1212"/>
        <item x="1248"/>
        <item x="2242"/>
        <item x="841"/>
        <item x="2453"/>
        <item x="1286"/>
        <item x="2447"/>
        <item x="286"/>
        <item x="665"/>
        <item x="1709"/>
        <item x="1881"/>
        <item x="2434"/>
        <item x="2966"/>
        <item x="20"/>
        <item x="377"/>
        <item x="2008"/>
        <item x="2328"/>
        <item x="1186"/>
        <item x="2939"/>
        <item x="1669"/>
        <item x="39"/>
        <item x="2010"/>
        <item x="1113"/>
        <item x="1973"/>
        <item x="2941"/>
        <item x="1534"/>
        <item x="1957"/>
        <item x="13"/>
        <item x="468"/>
        <item x="1311"/>
        <item x="2025"/>
        <item x="577"/>
        <item x="2862"/>
        <item x="3034"/>
        <item x="3033"/>
        <item x="1361"/>
        <item x="1951"/>
        <item x="2044"/>
        <item x="2915"/>
        <item x="1953"/>
        <item x="2070"/>
        <item x="300"/>
        <item x="2850"/>
        <item x="915"/>
        <item x="2448"/>
        <item x="2516"/>
        <item x="1620"/>
        <item x="1262"/>
        <item x="1803"/>
        <item x="560"/>
        <item x="1553"/>
        <item x="289"/>
        <item x="1073"/>
        <item x="3045"/>
        <item x="2429"/>
        <item x="2520"/>
        <item x="728"/>
        <item x="2803"/>
        <item x="2241"/>
        <item x="2890"/>
        <item x="2441"/>
        <item x="40"/>
        <item x="1545"/>
        <item x="1511"/>
        <item x="1312"/>
        <item x="2603"/>
        <item x="1756"/>
        <item x="2001"/>
        <item x="2069"/>
        <item x="1250"/>
        <item x="2215"/>
        <item x="1829"/>
        <item x="1213"/>
        <item x="316"/>
        <item x="1624"/>
        <item x="730"/>
        <item x="2518"/>
        <item x="2341"/>
        <item x="2035"/>
        <item x="2804"/>
        <item x="1497"/>
        <item x="2607"/>
        <item x="1952"/>
        <item x="1184"/>
        <item x="1061"/>
        <item x="1486"/>
        <item x="1948"/>
        <item x="1285"/>
        <item x="1837"/>
        <item x="2331"/>
        <item x="2752"/>
        <item x="1870"/>
        <item x="2169"/>
        <item x="839"/>
        <item x="1087"/>
        <item x="2705"/>
        <item x="1901"/>
        <item x="2011"/>
        <item x="2451"/>
        <item x="1128"/>
        <item x="664"/>
        <item x="311"/>
        <item x="2165"/>
        <item x="1138"/>
        <item x="2679"/>
        <item x="225"/>
        <item x="1246"/>
        <item x="1197"/>
        <item x="2139"/>
        <item x="1014"/>
        <item x="2068"/>
        <item x="2166"/>
        <item x="223"/>
        <item x="838"/>
        <item x="2345"/>
        <item x="24"/>
        <item x="2184"/>
        <item x="1868"/>
        <item x="2305"/>
        <item x="2604"/>
        <item x="811"/>
        <item x="2401"/>
        <item x="2450"/>
        <item x="1547"/>
        <item x="2892"/>
        <item x="2519"/>
        <item x="2216"/>
        <item x="1034"/>
        <item x="2893"/>
        <item x="1758"/>
        <item x="3032"/>
        <item x="1998"/>
        <item x="770"/>
        <item x="835"/>
        <item x="2034"/>
        <item x="1707"/>
        <item x="1781"/>
        <item x="2045"/>
        <item x="2427"/>
        <item x="2348"/>
        <item x="1498"/>
        <item x="1211"/>
        <item x="2432"/>
        <item x="2019"/>
        <item x="376"/>
        <item x="2894"/>
        <item x="3047"/>
        <item x="224"/>
        <item x="1287"/>
        <item x="130"/>
        <item x="1941"/>
        <item x="1001"/>
        <item x="688"/>
        <item x="1260"/>
        <item x="374"/>
        <item x="1114"/>
        <item x="2405"/>
        <item x="1261"/>
        <item x="1004"/>
        <item x="2681"/>
        <item x="1072"/>
        <item x="1461"/>
        <item x="1757"/>
        <item x="3016"/>
        <item x="2901"/>
        <item x="2981"/>
        <item x="2249"/>
        <item x="1698"/>
        <item x="1536"/>
        <item x="2012"/>
        <item x="305"/>
        <item x="1226"/>
        <item x="2930"/>
        <item x="1127"/>
        <item x="1708"/>
        <item x="2404"/>
        <item x="1622"/>
        <item x="760"/>
        <item x="2851"/>
        <item x="3046"/>
        <item x="2977"/>
        <item x="320"/>
        <item x="1902"/>
        <item x="1979"/>
        <item x="464"/>
        <item x="1225"/>
        <item x="21"/>
        <item x="2431"/>
        <item x="1365"/>
        <item x="1074"/>
        <item x="2255"/>
        <item x="1247"/>
        <item x="1105"/>
        <item x="1826"/>
        <item x="2352"/>
        <item x="840"/>
        <item x="669"/>
        <item x="462"/>
        <item x="1499"/>
        <item x="1554"/>
        <item x="1409"/>
        <item x="2702"/>
        <item x="1106"/>
        <item x="1337"/>
        <item x="2902"/>
        <item x="944"/>
        <item x="2300"/>
        <item x="2338"/>
        <item x="686"/>
        <item x="1538"/>
        <item x="3058"/>
        <item x="565"/>
        <item x="2403"/>
        <item x="2937"/>
        <item x="317"/>
        <item x="1189"/>
        <item x="2440"/>
        <item x="1827"/>
        <item x="2351"/>
        <item x="849"/>
        <item x="2944"/>
        <item x="1925"/>
        <item x="809"/>
        <item x="542"/>
        <item x="2978"/>
        <item x="1876"/>
        <item x="3017"/>
        <item x="250"/>
        <item x="1625"/>
        <item x="2443"/>
        <item x="2995"/>
        <item x="1124"/>
        <item x="1871"/>
        <item x="872"/>
        <item x="2350"/>
        <item x="1835"/>
        <item x="27"/>
        <item x="1947"/>
        <item x="837"/>
        <item x="17"/>
        <item x="2863"/>
        <item x="2118"/>
        <item x="527"/>
        <item x="2805"/>
        <item x="2201"/>
        <item x="1965"/>
        <item x="1877"/>
        <item x="2024"/>
        <item x="1060"/>
        <item x="1828"/>
        <item x="2838"/>
        <item x="42"/>
        <item x="1614"/>
        <item x="1033"/>
        <item x="2023"/>
        <item x="2048"/>
        <item x="2057"/>
        <item x="2630"/>
        <item x="248"/>
        <item x="198"/>
        <item x="1980"/>
        <item x="1089"/>
        <item x="2521"/>
        <item x="1961"/>
        <item x="1578"/>
        <item x="1223"/>
        <item x="1136"/>
        <item x="28"/>
        <item x="1713"/>
        <item x="538"/>
        <item x="2914"/>
        <item x="1107"/>
        <item x="196"/>
        <item x="323"/>
        <item x="1924"/>
        <item x="2332"/>
        <item x="761"/>
        <item x="1100"/>
        <item x="2435"/>
        <item x="2430"/>
        <item x="886"/>
        <item x="1795"/>
        <item x="2049"/>
        <item x="1805"/>
        <item x="1576"/>
        <item x="603"/>
        <item x="1954"/>
        <item x="354"/>
        <item x="117"/>
        <item x="2185"/>
        <item x="1198"/>
        <item x="26"/>
        <item x="1615"/>
        <item x="2015"/>
        <item x="727"/>
        <item x="747"/>
        <item x="2281"/>
        <item x="1577"/>
        <item x="876"/>
        <item x="1047"/>
        <item x="1780"/>
        <item x="1854"/>
        <item x="2931"/>
        <item x="3059"/>
        <item x="2525"/>
        <item x="2013"/>
        <item x="2243"/>
        <item x="1015"/>
        <item x="315"/>
        <item x="245"/>
        <item x="2339"/>
        <item x="1564"/>
        <item x="2595"/>
        <item x="1712"/>
        <item x="294"/>
        <item x="1140"/>
        <item x="19"/>
        <item x="23"/>
        <item x="3035"/>
        <item x="18"/>
        <item x="1139"/>
        <item x="2455"/>
        <item x="1869"/>
        <item x="2303"/>
        <item x="14"/>
        <item x="3048"/>
        <item x="2154"/>
        <item x="2301"/>
        <item x="1512"/>
        <item x="1215"/>
        <item x="1125"/>
        <item x="1075"/>
        <item x="1844"/>
        <item x="16"/>
        <item x="1842"/>
        <item x="982"/>
        <item x="2212"/>
        <item x="2306"/>
        <item x="487"/>
        <item x="251"/>
        <item x="1255"/>
        <item x="293"/>
        <item x="1191"/>
        <item x="2071"/>
        <item x="2900"/>
        <item x="1875"/>
        <item x="632"/>
        <item x="1825"/>
        <item x="1696"/>
        <item x="1199"/>
        <item x="1266"/>
        <item x="1336"/>
        <item x="1002"/>
        <item x="1964"/>
        <item x="2839"/>
        <item x="3005"/>
        <item x="371"/>
        <item x="1112"/>
        <item x="3018"/>
        <item x="830"/>
        <item x="2137"/>
        <item x="1123"/>
        <item x="1288"/>
        <item x="2155"/>
        <item x="319"/>
        <item x="2703"/>
        <item x="1094"/>
        <item x="1671"/>
        <item x="1557"/>
        <item x="2943"/>
        <item x="1096"/>
        <item x="2433"/>
        <item x="1120"/>
        <item x="2932"/>
        <item x="2522"/>
        <item x="2454"/>
        <item x="2153"/>
        <item x="1806"/>
        <item x="871"/>
        <item x="1077"/>
        <item x="195"/>
        <item x="2275"/>
        <item x="1129"/>
        <item x="1931"/>
        <item x="1017"/>
        <item x="1063"/>
        <item x="43"/>
        <item x="1906"/>
        <item x="2980"/>
        <item x="1180"/>
        <item x="2290"/>
        <item x="668"/>
        <item x="1111"/>
        <item x="2283"/>
        <item x="1885"/>
        <item x="2257"/>
        <item x="2704"/>
        <item x="2333"/>
        <item x="731"/>
        <item x="1593"/>
        <item x="1796"/>
        <item x="1905"/>
        <item x="1095"/>
        <item x="2942"/>
        <item x="1600"/>
        <item x="1847"/>
        <item x="1133"/>
        <item x="1005"/>
        <item x="1841"/>
        <item x="1541"/>
        <item x="1200"/>
        <item x="1963"/>
        <item x="2280"/>
        <item x="2678"/>
        <item x="528"/>
        <item x="2307"/>
        <item x="332"/>
        <item x="848"/>
        <item x="2979"/>
        <item x="1335"/>
        <item x="1066"/>
        <item x="2594"/>
        <item x="226"/>
        <item x="2211"/>
        <item x="2240"/>
        <item x="1612"/>
        <item x="1115"/>
        <item x="2183"/>
        <item x="626"/>
        <item x="2982"/>
        <item x="639"/>
        <item x="1214"/>
        <item x="15"/>
        <item x="2297"/>
        <item x="1360"/>
        <item x="252"/>
        <item x="2899"/>
        <item x="2916"/>
        <item x="1374"/>
        <item x="2284"/>
        <item x="1086"/>
        <item x="1981"/>
        <item x="2591"/>
        <item x="836"/>
        <item x="1500"/>
        <item x="2200"/>
        <item x="2683"/>
        <item x="2687"/>
        <item x="1473"/>
        <item x="1110"/>
        <item x="1962"/>
        <item x="2606"/>
        <item x="515"/>
        <item x="2250"/>
        <item x="1533"/>
        <item x="1571"/>
        <item x="2903"/>
        <item x="2320"/>
        <item x="1131"/>
        <item x="2285"/>
        <item x="627"/>
        <item x="1224"/>
        <item x="889"/>
        <item x="1598"/>
        <item x="2452"/>
        <item x="1487"/>
        <item x="2217"/>
        <item x="1201"/>
        <item x="2278"/>
        <item x="1411"/>
        <item x="1890"/>
        <item x="2806"/>
        <item x="1836"/>
        <item x="2014"/>
        <item x="1695"/>
        <item x="1960"/>
        <item x="1904"/>
        <item x="887"/>
        <item x="2258"/>
        <item x="2256"/>
        <item x="1137"/>
        <item x="244"/>
        <item x="1472"/>
        <item x="1091"/>
        <item x="2631"/>
        <item x="2138"/>
        <item x="1809"/>
        <item x="2247"/>
        <item x="1254"/>
        <item x="2319"/>
        <item x="1955"/>
        <item x="1543"/>
        <item x="1294"/>
        <item x="1808"/>
        <item x="2218"/>
        <item x="2955"/>
        <item x="2753"/>
        <item x="2334"/>
        <item x="1109"/>
        <item x="909"/>
        <item x="141"/>
        <item x="1222"/>
        <item x="892"/>
        <item x="1263"/>
        <item x="2676"/>
        <item x="1353"/>
        <item x="1670"/>
        <item x="1631"/>
        <item x="2444"/>
        <item x="1592"/>
        <item x="1141"/>
        <item x="1610"/>
        <item x="2119"/>
        <item x="1062"/>
        <item x="2182"/>
        <item x="2054"/>
        <item x="1629"/>
        <item x="1090"/>
        <item x="1000"/>
        <item x="2156"/>
        <item x="1338"/>
        <item x="1130"/>
        <item x="2245"/>
        <item x="1714"/>
        <item x="41"/>
        <item x="1310"/>
        <item x="1018"/>
        <item x="2276"/>
        <item x="1700"/>
        <item x="1599"/>
        <item x="1256"/>
        <item x="1108"/>
        <item x="1730"/>
        <item x="1606"/>
        <item x="729"/>
        <item x="2554"/>
        <item x="1575"/>
        <item x="2456"/>
        <item x="1427"/>
        <item x="1134"/>
        <item x="769"/>
        <item x="1231"/>
        <item x="1656"/>
        <item x="238"/>
        <item x="2946"/>
        <item x="199"/>
        <item x="2000"/>
        <item x="1873"/>
        <item x="1852"/>
        <item x="721"/>
        <item x="2706"/>
        <item x="1484"/>
        <item x="885"/>
        <item x="877"/>
        <item x="856"/>
        <item x="567"/>
        <item x="2956"/>
        <item x="1585"/>
        <item x="1967"/>
        <item x="2298"/>
        <item x="1464"/>
        <item x="1597"/>
        <item x="2406"/>
        <item x="2945"/>
        <item x="2056"/>
        <item x="878"/>
        <item x="2438"/>
        <item x="1922"/>
        <item x="2967"/>
        <item x="22"/>
        <item x="1162"/>
        <item x="831"/>
        <item x="579"/>
        <item x="1893"/>
        <item x="1591"/>
        <item x="1966"/>
        <item x="1410"/>
        <item x="2686"/>
        <item x="2608"/>
        <item x="2677"/>
        <item x="1544"/>
        <item x="2117"/>
        <item x="875"/>
        <item x="1174"/>
        <item x="2050"/>
        <item x="1251"/>
        <item x="2260"/>
        <item x="2807"/>
        <item x="2219"/>
        <item x="1216"/>
        <item x="2026"/>
        <item x="1956"/>
        <item x="2628"/>
        <item x="799"/>
        <item x="722"/>
        <item x="1608"/>
        <item x="1855"/>
        <item x="568"/>
        <item x="2090"/>
        <item x="2304"/>
        <item x="1848"/>
        <item x="2292"/>
        <item x="1529"/>
        <item x="322"/>
        <item x="134"/>
        <item x="1160"/>
        <item x="1798"/>
        <item x="914"/>
        <item x="2682"/>
        <item x="2493"/>
        <item x="2176"/>
        <item x="2214"/>
        <item x="1958"/>
        <item x="2347"/>
        <item x="890"/>
        <item x="539"/>
        <item x="2810"/>
        <item x="2279"/>
        <item x="631"/>
        <item x="1589"/>
        <item x="2157"/>
        <item x="873"/>
        <item x="1366"/>
        <item x="229"/>
        <item x="2336"/>
        <item x="368"/>
        <item x="767"/>
        <item x="1474"/>
        <item x="1510"/>
        <item x="1485"/>
        <item x="1085"/>
        <item x="1008"/>
        <item x="884"/>
        <item x="239"/>
        <item x="2244"/>
        <item x="1921"/>
        <item x="104"/>
        <item x="2282"/>
        <item x="2337"/>
        <item x="1104"/>
        <item x="1562"/>
        <item x="1968"/>
        <item x="1894"/>
        <item x="1471"/>
        <item x="397"/>
        <item x="463"/>
        <item x="945"/>
        <item x="2593"/>
        <item x="2296"/>
        <item x="2181"/>
        <item x="833"/>
        <item x="2267"/>
        <item x="1535"/>
        <item x="2002"/>
        <item x="1093"/>
        <item x="2685"/>
        <item x="1546"/>
        <item x="1613"/>
        <item x="1492"/>
        <item x="1076"/>
        <item x="2213"/>
        <item x="1003"/>
        <item x="2718"/>
        <item x="2837"/>
        <item x="2727"/>
        <item x="917"/>
        <item x="2852"/>
        <item x="910"/>
        <item x="1601"/>
        <item x="3060"/>
        <item x="2897"/>
        <item x="2439"/>
        <item x="578"/>
        <item x="109"/>
        <item x="2898"/>
        <item x="2317"/>
        <item x="1319"/>
        <item x="1711"/>
        <item x="2335"/>
        <item x="1293"/>
        <item x="3036"/>
        <item x="1313"/>
        <item x="1339"/>
        <item x="1581"/>
        <item x="1838"/>
        <item x="143"/>
        <item x="526"/>
        <item x="1370"/>
        <item x="2983"/>
        <item x="605"/>
        <item x="1489"/>
        <item x="118"/>
        <item x="911"/>
        <item x="1221"/>
        <item x="2055"/>
        <item x="1101"/>
        <item x="1668"/>
        <item x="1923"/>
        <item x="2316"/>
        <item x="1617"/>
        <item x="1267"/>
        <item x="3050"/>
        <item x="851"/>
        <item x="1699"/>
        <item x="1021"/>
        <item x="2172"/>
        <item x="2318"/>
        <item x="2968"/>
        <item x="1268"/>
        <item x="2175"/>
        <item x="1516"/>
        <item x="327"/>
        <item x="2036"/>
        <item x="1903"/>
        <item x="197"/>
        <item x="2938"/>
        <item x="1697"/>
        <item x="529"/>
        <item x="1944"/>
        <item x="882"/>
        <item x="2224"/>
        <item x="365"/>
        <item x="1540"/>
        <item x="714"/>
        <item x="2346"/>
        <item x="2446"/>
        <item x="2726"/>
        <item x="2293"/>
        <item x="2261"/>
        <item x="2170"/>
        <item x="1731"/>
        <item x="1742"/>
        <item x="1596"/>
        <item x="920"/>
        <item x="1126"/>
        <item x="1232"/>
        <item x="1027"/>
        <item x="1341"/>
        <item x="1462"/>
        <item x="2378"/>
        <item x="2206"/>
        <item x="1059"/>
        <item x="182"/>
        <item x="1488"/>
        <item x="2007"/>
        <item x="1574"/>
        <item x="2993"/>
        <item x="1797"/>
        <item x="2299"/>
        <item x="1886"/>
        <item x="2904"/>
        <item x="1616"/>
        <item x="358"/>
        <item x="436"/>
        <item x="2135"/>
        <item x="1161"/>
        <item x="1192"/>
        <item x="1080"/>
        <item x="1874"/>
        <item x="1566"/>
        <item x="1253"/>
        <item x="243"/>
        <item x="2969"/>
        <item x="1558"/>
        <item x="883"/>
        <item x="2895"/>
        <item x="1801"/>
        <item x="1832"/>
        <item x="904"/>
        <item x="1121"/>
        <item x="1942"/>
        <item x="1142"/>
        <item x="2424"/>
        <item x="331"/>
        <item x="1119"/>
        <item x="893"/>
        <item x="2291"/>
        <item x="2356"/>
        <item x="1532"/>
        <item x="1385"/>
        <item x="2287"/>
        <item x="1840"/>
        <item x="1583"/>
        <item x="1210"/>
        <item x="2592"/>
        <item x="133"/>
        <item x="1290"/>
        <item x="1257"/>
        <item x="382"/>
        <item x="2957"/>
        <item x="1602"/>
        <item x="1618"/>
        <item x="1190"/>
        <item x="2294"/>
        <item x="3061"/>
        <item x="1807"/>
        <item x="3037"/>
        <item x="2198"/>
        <item x="1548"/>
        <item x="667"/>
        <item x="2152"/>
        <item x="2597"/>
        <item x="732"/>
        <item x="1143"/>
        <item x="1170"/>
        <item x="1020"/>
        <item x="314"/>
        <item x="2629"/>
        <item x="888"/>
        <item x="1367"/>
        <item x="278"/>
        <item x="1340"/>
        <item x="136"/>
        <item x="2149"/>
        <item x="2017"/>
        <item x="2896"/>
        <item x="834"/>
        <item x="1209"/>
        <item x="1046"/>
        <item x="1415"/>
        <item x="147"/>
        <item x="1289"/>
        <item x="2067"/>
        <item x="2632"/>
        <item x="1177"/>
        <item x="733"/>
        <item x="1831"/>
        <item x="855"/>
        <item x="1628"/>
        <item x="2717"/>
        <item x="1463"/>
        <item x="2274"/>
        <item x="1891"/>
        <item x="2041"/>
        <item x="2947"/>
        <item x="1563"/>
        <item x="2295"/>
        <item x="398"/>
        <item x="1173"/>
        <item x="304"/>
        <item x="723"/>
        <item x="1252"/>
        <item x="1584"/>
        <item x="3019"/>
        <item x="2225"/>
        <item x="2228"/>
        <item x="566"/>
        <item x="2268"/>
        <item x="1932"/>
        <item x="1573"/>
        <item x="2905"/>
        <item x="2610"/>
        <item x="2411"/>
        <item x="969"/>
        <item x="470"/>
        <item x="768"/>
        <item x="716"/>
        <item x="1132"/>
        <item x="261"/>
        <item x="1782"/>
        <item x="2383"/>
        <item x="2199"/>
        <item x="128"/>
        <item x="2040"/>
        <item x="1016"/>
        <item x="2407"/>
        <item x="2150"/>
        <item x="1048"/>
        <item x="2037"/>
        <item x="132"/>
        <item x="2684"/>
        <item x="1896"/>
        <item x="1605"/>
        <item x="472"/>
        <item x="897"/>
        <item x="1084"/>
        <item x="581"/>
        <item x="2386"/>
        <item x="2445"/>
        <item x="922"/>
        <item x="2523"/>
        <item x="1694"/>
        <item x="908"/>
        <item x="2436"/>
        <item x="748"/>
        <item x="2409"/>
        <item x="852"/>
        <item x="1202"/>
        <item x="1176"/>
        <item x="2262"/>
        <item x="361"/>
        <item x="1839"/>
        <item x="1079"/>
        <item x="880"/>
        <item x="372"/>
        <item x="2227"/>
        <item x="1175"/>
        <item x="1217"/>
        <item x="330"/>
        <item x="2864"/>
        <item x="525"/>
        <item x="1116"/>
        <item x="2259"/>
        <item x="1927"/>
        <item x="1846"/>
        <item x="30"/>
        <item x="106"/>
        <item x="1810"/>
        <item x="260"/>
        <item x="1207"/>
        <item x="449"/>
        <item x="2707"/>
        <item x="1784"/>
        <item x="25"/>
        <item x="1611"/>
        <item x="2105"/>
        <item x="734"/>
        <item x="652"/>
        <item x="140"/>
        <item x="2714"/>
        <item x="2273"/>
        <item x="1373"/>
        <item x="2853"/>
        <item x="850"/>
        <item x="912"/>
        <item x="1878"/>
        <item x="771"/>
        <item x="874"/>
        <item x="1118"/>
        <item x="2220"/>
        <item x="2051"/>
        <item x="2193"/>
        <item x="29"/>
        <item x="306"/>
        <item x="1559"/>
        <item x="766"/>
        <item x="778"/>
        <item x="1182"/>
        <item x="2733"/>
        <item x="2178"/>
        <item x="1291"/>
        <item x="1377"/>
        <item x="386"/>
        <item x="740"/>
        <item x="1800"/>
        <item x="1092"/>
        <item x="516"/>
        <item x="2408"/>
        <item x="2106"/>
        <item x="2627"/>
        <item x="321"/>
        <item x="2385"/>
        <item x="156"/>
        <item x="3053"/>
        <item x="2209"/>
        <item x="2196"/>
        <item x="765"/>
        <item x="241"/>
        <item x="913"/>
        <item x="630"/>
        <item x="879"/>
        <item x="2039"/>
        <item x="145"/>
        <item x="1452"/>
        <item x="2609"/>
        <item x="1314"/>
        <item x="1586"/>
        <item x="2754"/>
        <item x="2555"/>
        <item x="262"/>
        <item x="1539"/>
        <item x="1219"/>
        <item x="2719"/>
        <item x="1382"/>
        <item x="2495"/>
        <item x="366"/>
        <item x="569"/>
        <item x="1609"/>
        <item x="2072"/>
        <item x="52"/>
        <item x="107"/>
        <item x="628"/>
        <item x="2994"/>
        <item x="854"/>
        <item x="2379"/>
        <item x="2204"/>
        <item x="2270"/>
        <item x="1083"/>
        <item x="108"/>
        <item x="907"/>
        <item x="1078"/>
        <item x="2716"/>
        <item x="1513"/>
        <item x="822"/>
        <item x="2494"/>
        <item x="1082"/>
        <item x="2996"/>
        <item x="44"/>
        <item x="2016"/>
        <item x="355"/>
        <item x="2426"/>
        <item x="905"/>
        <item x="1149"/>
        <item x="2457"/>
        <item x="2479"/>
        <item x="1783"/>
        <item x="2162"/>
        <item x="580"/>
        <item x="2553"/>
        <item x="1743"/>
        <item x="1064"/>
        <item x="779"/>
        <item x="1218"/>
        <item x="2222"/>
        <item x="2410"/>
        <item x="2755"/>
        <item x="1007"/>
        <item x="923"/>
        <item x="846"/>
        <item x="1833"/>
        <item x="31"/>
        <item x="467"/>
        <item x="1194"/>
        <item x="1383"/>
        <item x="2191"/>
        <item x="2720"/>
        <item x="1375"/>
        <item x="2133"/>
        <item x="1926"/>
        <item x="1424"/>
        <item x="1945"/>
        <item x="2073"/>
        <item x="2496"/>
        <item x="466"/>
        <item x="1371"/>
        <item x="1369"/>
        <item x="2377"/>
        <item x="2308"/>
        <item x="2179"/>
        <item x="2082"/>
        <item x="2777"/>
        <item x="1590"/>
        <item x="2917"/>
        <item x="1929"/>
        <item x="1227"/>
        <item x="2476"/>
        <item x="2081"/>
        <item x="2003"/>
        <item x="931"/>
        <item x="814"/>
        <item x="1332"/>
        <item x="2136"/>
        <item x="970"/>
        <item x="1853"/>
        <item x="1884"/>
        <item x="891"/>
        <item x="131"/>
        <item x="119"/>
        <item x="309"/>
        <item x="1907"/>
        <item x="571"/>
        <item x="2596"/>
        <item x="2060"/>
        <item x="325"/>
        <item x="2202"/>
        <item x="798"/>
        <item x="2210"/>
        <item x="1626"/>
        <item x="2663"/>
        <item x="1491"/>
        <item x="137"/>
        <item x="1272"/>
        <item x="2263"/>
        <item x="870"/>
        <item x="263"/>
        <item x="2948"/>
        <item x="613"/>
        <item x="1352"/>
        <item x="2724"/>
        <item x="1292"/>
        <item x="2384"/>
        <item x="1453"/>
        <item x="2171"/>
        <item x="921"/>
        <item x="2524"/>
        <item x="110"/>
        <item x="2120"/>
        <item x="530"/>
        <item x="2311"/>
        <item x="763"/>
        <item x="1135"/>
        <item x="780"/>
        <item x="3038"/>
        <item x="2205"/>
        <item x="896"/>
        <item x="2933"/>
        <item x="1587"/>
        <item x="2177"/>
        <item x="387"/>
        <item x="1514"/>
        <item x="202"/>
        <item x="2811"/>
        <item x="899"/>
        <item x="2288"/>
        <item x="800"/>
        <item x="385"/>
        <item x="2731"/>
        <item x="1265"/>
        <item x="1220"/>
        <item x="2058"/>
        <item x="2131"/>
        <item x="806"/>
        <item x="2174"/>
        <item x="832"/>
        <item x="1035"/>
        <item x="298"/>
        <item x="1169"/>
        <item x="2145"/>
        <item x="2665"/>
        <item x="2059"/>
        <item x="1716"/>
        <item x="2004"/>
        <item x="2478"/>
        <item x="776"/>
        <item x="1984"/>
        <item x="2477"/>
        <item x="1412"/>
        <item x="1595"/>
        <item x="2792"/>
        <item x="1580"/>
        <item x="1428"/>
        <item x="1811"/>
        <item x="2854"/>
        <item x="1704"/>
        <item x="2107"/>
        <item x="1515"/>
        <item x="1930"/>
        <item x="2163"/>
        <item x="2108"/>
        <item x="2302"/>
        <item x="2084"/>
        <item x="812"/>
        <item x="1181"/>
        <item x="2840"/>
        <item x="380"/>
        <item x="2269"/>
        <item x="2321"/>
        <item x="2221"/>
        <item x="736"/>
        <item x="2248"/>
        <item x="2143"/>
        <item x="2613"/>
        <item x="1405"/>
        <item x="762"/>
        <item x="0"/>
        <item x="1195"/>
        <item x="363"/>
        <item x="2934"/>
        <item x="1701"/>
        <item x="2984"/>
        <item x="2492"/>
        <item x="604"/>
        <item x="121"/>
        <item x="531"/>
        <item x="2142"/>
        <item x="777"/>
        <item x="2104"/>
        <item x="2140"/>
        <item x="1715"/>
        <item x="2760"/>
        <item x="1163"/>
        <item x="1264"/>
        <item x="2075"/>
        <item x="488"/>
        <item x="2197"/>
        <item x="1446"/>
        <item x="2480"/>
        <item x="105"/>
        <item x="2092"/>
        <item x="1205"/>
        <item x="2813"/>
        <item x="1520"/>
        <item x="570"/>
        <item x="2322"/>
        <item x="900"/>
        <item x="1524"/>
        <item x="242"/>
        <item x="55"/>
        <item x="2132"/>
        <item x="1759"/>
        <item x="146"/>
        <item x="2074"/>
        <item x="1604"/>
        <item x="1734"/>
        <item x="2079"/>
        <item x="929"/>
        <item x="2289"/>
        <item x="2195"/>
        <item x="815"/>
        <item x="845"/>
        <item x="2089"/>
        <item x="2425"/>
        <item x="1501"/>
        <item x="671"/>
        <item x="135"/>
        <item x="584"/>
        <item x="717"/>
        <item x="2918"/>
        <item x="388"/>
        <item x="2151"/>
        <item x="2194"/>
        <item x="774"/>
        <item x="895"/>
        <item x="1103"/>
        <item x="53"/>
        <item x="2246"/>
        <item x="807"/>
        <item x="1229"/>
        <item x="1475"/>
        <item x="234"/>
        <item x="572"/>
        <item x="2095"/>
        <item x="853"/>
        <item x="1733"/>
        <item x="1582"/>
        <item x="2949"/>
        <item x="240"/>
        <item x="3039"/>
        <item x="2985"/>
        <item x="2130"/>
        <item x="1530"/>
        <item x="142"/>
        <item x="329"/>
        <item x="254"/>
        <item x="1317"/>
        <item x="1355"/>
        <item x="2078"/>
        <item x="1959"/>
        <item x="672"/>
        <item x="1493"/>
        <item x="820"/>
        <item x="801"/>
        <item x="2688"/>
        <item x="2038"/>
        <item x="2412"/>
        <item x="995"/>
        <item x="2325"/>
        <item x="1068"/>
        <item x="1946"/>
        <item x="828"/>
        <item x="1579"/>
        <item x="2364"/>
        <item x="206"/>
        <item x="203"/>
        <item x="1717"/>
        <item x="2266"/>
        <item x="183"/>
        <item x="739"/>
        <item x="1158"/>
        <item x="1269"/>
        <item x="2223"/>
        <item x="2207"/>
        <item x="804"/>
        <item x="389"/>
        <item x="2788"/>
        <item x="1799"/>
        <item x="2229"/>
        <item x="2271"/>
        <item x="2380"/>
        <item x="2611"/>
        <item x="1178"/>
        <item x="1398"/>
        <item x="1081"/>
        <item x="1603"/>
        <item x="2272"/>
        <item x="2531"/>
        <item x="2958"/>
        <item x="349"/>
        <item x="2286"/>
        <item x="157"/>
        <item x="144"/>
        <item x="2715"/>
        <item x="901"/>
        <item x="359"/>
        <item x="2190"/>
        <item x="2730"/>
        <item x="47"/>
        <item x="1849"/>
        <item x="230"/>
        <item x="1397"/>
        <item x="2708"/>
        <item x="1148"/>
        <item x="2"/>
        <item x="2093"/>
        <item x="313"/>
        <item x="56"/>
        <item x="2664"/>
        <item x="924"/>
        <item x="2865"/>
        <item x="2226"/>
        <item x="2732"/>
        <item x="1206"/>
        <item x="715"/>
        <item x="270"/>
        <item x="1204"/>
        <item x="2637"/>
        <item x="1551"/>
        <item x="1569"/>
        <item x="139"/>
        <item x="1386"/>
        <item x="2814"/>
        <item x="773"/>
        <item x="48"/>
        <item x="438"/>
        <item x="2449"/>
        <item x="898"/>
        <item x="1490"/>
        <item x="1157"/>
        <item x="1351"/>
        <item x="1607"/>
        <item x="1469"/>
        <item x="1507"/>
        <item x="2208"/>
        <item x="1230"/>
        <item x="1309"/>
        <item x="601"/>
        <item x="2053"/>
        <item x="54"/>
        <item x="2367"/>
        <item x="805"/>
        <item x="253"/>
        <item x="2556"/>
        <item x="3049"/>
        <item x="346"/>
        <item x="2986"/>
        <item x="2780"/>
        <item x="1376"/>
        <item x="2357"/>
        <item x="2497"/>
        <item x="847"/>
        <item x="2192"/>
        <item x="919"/>
        <item x="2141"/>
        <item x="2557"/>
        <item x="2363"/>
        <item x="1318"/>
        <item x="1550"/>
        <item x="1928"/>
        <item x="1969"/>
        <item x="273"/>
        <item x="2006"/>
        <item x="1171"/>
        <item x="2866"/>
        <item x="1381"/>
        <item x="45"/>
        <item x="641"/>
        <item x="2723"/>
        <item x="2083"/>
        <item x="657"/>
        <item x="2761"/>
        <item x="775"/>
        <item x="120"/>
        <item x="1414"/>
        <item x="2096"/>
        <item x="111"/>
        <item x="2326"/>
        <item x="339"/>
        <item x="2598"/>
        <item x="2667"/>
        <item x="3054"/>
        <item x="656"/>
        <item x="46"/>
        <item x="179"/>
        <item x="994"/>
        <item x="2634"/>
        <item x="204"/>
        <item x="1022"/>
        <item x="544"/>
        <item x="2134"/>
        <item x="1567"/>
        <item x="1168"/>
        <item x="928"/>
        <item x="1588"/>
        <item x="2617"/>
        <item x="1117"/>
        <item x="2231"/>
        <item x="2808"/>
        <item x="1150"/>
        <item x="2721"/>
        <item x="184"/>
        <item x="303"/>
        <item x="844"/>
        <item x="2528"/>
        <item x="205"/>
        <item x="2779"/>
        <item x="2144"/>
        <item x="2529"/>
        <item x="1166"/>
        <item x="2656"/>
        <item x="2312"/>
        <item x="1193"/>
        <item x="2340"/>
        <item x="2757"/>
        <item x="200"/>
        <item x="1444"/>
        <item x="2314"/>
        <item x="1333"/>
        <item x="3062"/>
        <item x="1040"/>
        <item x="903"/>
        <item x="33"/>
        <item x="824"/>
        <item x="2251"/>
        <item x="813"/>
        <item x="541"/>
        <item x="2313"/>
        <item x="2097"/>
        <item x="764"/>
        <item x="2790"/>
        <item x="1036"/>
        <item x="1196"/>
        <item x="1970"/>
        <item x="2230"/>
        <item x="737"/>
        <item x="1320"/>
        <item x="1023"/>
        <item x="1235"/>
        <item x="614"/>
        <item x="782"/>
        <item x="2414"/>
        <item x="2121"/>
        <item x="2101"/>
        <item x="3020"/>
        <item x="670"/>
        <item x="802"/>
        <item x="1760"/>
        <item x="2481"/>
        <item x="400"/>
        <item x="1466"/>
        <item x="718"/>
        <item x="1050"/>
        <item x="1069"/>
        <item x="1565"/>
        <item x="2382"/>
        <item x="1147"/>
        <item x="902"/>
        <item x="2722"/>
        <item x="465"/>
        <item x="2532"/>
        <item x="2173"/>
        <item x="781"/>
        <item x="2666"/>
        <item x="971"/>
        <item x="2076"/>
        <item x="232"/>
        <item x="2080"/>
        <item x="2324"/>
        <item x="1342"/>
        <item x="925"/>
        <item x="1164"/>
        <item x="2728"/>
        <item x="2102"/>
        <item x="1179"/>
        <item x="1702"/>
        <item x="2809"/>
        <item x="1315"/>
        <item x="783"/>
        <item x="1402"/>
        <item x="2599"/>
        <item x="3051"/>
        <item x="1476"/>
        <item x="2109"/>
        <item x="2997"/>
        <item x="2789"/>
        <item x="159"/>
        <item x="2085"/>
        <item x="1432"/>
        <item x="640"/>
        <item x="2935"/>
        <item x="1523"/>
        <item x="2094"/>
        <item x="1152"/>
        <item x="2128"/>
        <item x="2615"/>
        <item x="823"/>
        <item x="585"/>
        <item x="1391"/>
        <item x="2600"/>
        <item x="228"/>
        <item x="338"/>
        <item x="1275"/>
        <item x="1762"/>
        <item x="2114"/>
        <item x="2180"/>
        <item x="1049"/>
        <item x="1394"/>
        <item x="1326"/>
        <item x="1675"/>
        <item x="2794"/>
        <item x="2491"/>
        <item x="2778"/>
        <item x="231"/>
        <item x="2309"/>
        <item x="1627"/>
        <item x="582"/>
        <item x="1271"/>
        <item x="1722"/>
        <item x="1343"/>
        <item x="2381"/>
        <item x="1943"/>
        <item x="2310"/>
        <item x="308"/>
        <item x="741"/>
        <item x="972"/>
        <item x="1468"/>
        <item x="586"/>
        <item x="1067"/>
        <item x="173"/>
        <item x="1440"/>
        <item x="3040"/>
        <item x="1765"/>
        <item x="512"/>
        <item x="1390"/>
        <item x="2545"/>
        <item x="348"/>
        <item x="2791"/>
        <item x="1570"/>
        <item x="1503"/>
        <item x="743"/>
        <item x="3041"/>
        <item x="2098"/>
        <item x="645"/>
        <item x="129"/>
        <item x="1028"/>
        <item x="1495"/>
        <item x="1555"/>
        <item x="744"/>
        <item x="1400"/>
        <item x="2323"/>
        <item x="543"/>
        <item x="2087"/>
        <item x="1883"/>
        <item x="2027"/>
        <item x="1749"/>
        <item x="148"/>
        <item x="2816"/>
        <item x="2374"/>
        <item x="2635"/>
        <item x="1443"/>
        <item x="2729"/>
        <item x="1527"/>
        <item x="2710"/>
        <item x="1368"/>
        <item x="1465"/>
        <item x="1378"/>
        <item x="1637"/>
        <item x="2203"/>
        <item x="2061"/>
        <item x="246"/>
        <item x="797"/>
        <item x="983"/>
        <item x="153"/>
        <item x="1594"/>
        <item x="1273"/>
        <item x="2815"/>
        <item x="3052"/>
        <item x="1102"/>
        <item x="1703"/>
        <item x="450"/>
        <item x="746"/>
        <item x="2161"/>
        <item x="1767"/>
        <item x="2148"/>
        <item x="654"/>
        <item x="930"/>
        <item x="1433"/>
        <item x="2387"/>
        <item x="172"/>
        <item x="1435"/>
        <item x="1234"/>
        <item x="2146"/>
        <item x="2111"/>
        <item x="2841"/>
        <item x="1856"/>
        <item x="2793"/>
        <item x="2526"/>
        <item x="32"/>
        <item x="1153"/>
        <item x="1144"/>
        <item x="1494"/>
        <item x="1971"/>
        <item x="122"/>
        <item x="2391"/>
        <item x="2237"/>
        <item x="1203"/>
        <item x="1151"/>
        <item x="2112"/>
        <item x="2158"/>
        <item x="1430"/>
        <item x="1982"/>
        <item x="347"/>
        <item x="208"/>
        <item x="34"/>
        <item x="1379"/>
        <item x="2756"/>
        <item x="1418"/>
        <item x="1658"/>
        <item x="629"/>
        <item x="2052"/>
        <item x="1882"/>
        <item x="1350"/>
        <item x="2099"/>
        <item x="2527"/>
        <item x="616"/>
        <item x="1987"/>
        <item x="2490"/>
        <item x="2366"/>
        <item x="2668"/>
        <item x="112"/>
        <item x="301"/>
        <item x="532"/>
        <item x="166"/>
        <item x="826"/>
        <item x="2368"/>
        <item x="2361"/>
        <item x="2122"/>
        <item x="2616"/>
        <item x="2127"/>
        <item x="2612"/>
        <item x="2709"/>
        <item x="3006"/>
        <item x="274"/>
        <item x="2633"/>
        <item x="185"/>
        <item x="337"/>
        <item x="227"/>
        <item x="1421"/>
        <item x="742"/>
        <item x="3007"/>
        <item x="2463"/>
        <item x="735"/>
        <item x="2232"/>
        <item x="1295"/>
        <item x="745"/>
        <item x="642"/>
        <item x="138"/>
        <item x="2077"/>
        <item x="2372"/>
        <item x="2028"/>
        <item x="489"/>
        <item x="926"/>
        <item x="2088"/>
        <item x="545"/>
        <item x="1732"/>
        <item x="1024"/>
        <item x="2373"/>
        <item x="2736"/>
        <item x="857"/>
        <item x="1413"/>
        <item x="2355"/>
        <item x="1766"/>
        <item x="2277"/>
        <item x="1505"/>
        <item x="1358"/>
        <item x="932"/>
        <item x="1477"/>
        <item x="1228"/>
        <item x="290"/>
        <item x="2354"/>
        <item x="2734"/>
        <item x="3008"/>
        <item x="1673"/>
        <item x="1519"/>
        <item x="1525"/>
        <item x="1277"/>
        <item x="2621"/>
        <item x="2498"/>
        <item x="2711"/>
        <item x="1972"/>
        <item x="264"/>
        <item x="2499"/>
        <item x="1403"/>
        <item x="189"/>
        <item x="984"/>
        <item x="2353"/>
        <item x="1657"/>
        <item x="2763"/>
        <item x="1"/>
        <item x="38"/>
        <item x="1552"/>
        <item x="469"/>
        <item x="310"/>
        <item x="1009"/>
        <item x="2124"/>
        <item x="1634"/>
        <item x="383"/>
        <item x="2147"/>
        <item x="1728"/>
        <item x="2773"/>
        <item x="1643"/>
        <item x="1122"/>
        <item x="475"/>
        <item x="719"/>
        <item x="2776"/>
        <item x="1159"/>
        <item x="514"/>
        <item x="1030"/>
        <item x="292"/>
        <item x="860"/>
        <item x="2233"/>
        <item x="653"/>
        <item x="1750"/>
        <item x="2315"/>
        <item x="1619"/>
        <item x="1406"/>
        <item x="158"/>
        <item x="1467"/>
        <item x="277"/>
        <item x="1449"/>
        <item x="1989"/>
        <item x="918"/>
        <item x="451"/>
        <item x="2636"/>
        <item x="2764"/>
        <item x="37"/>
        <item x="2465"/>
        <item x="1029"/>
        <item x="2737"/>
        <item x="818"/>
        <item x="1070"/>
        <item x="1156"/>
        <item x="59"/>
        <item x="1851"/>
        <item x="1860"/>
        <item x="720"/>
        <item x="57"/>
        <item x="2959"/>
        <item x="1744"/>
        <item x="36"/>
        <item x="1208"/>
        <item x="2359"/>
        <item x="1506"/>
        <item x="1233"/>
        <item x="583"/>
        <item x="399"/>
        <item x="171"/>
        <item x="2774"/>
        <item x="1154"/>
        <item x="933"/>
        <item x="817"/>
        <item x="829"/>
        <item x="1357"/>
        <item x="373"/>
        <item x="2654"/>
        <item x="1305"/>
        <item x="588"/>
        <item x="493"/>
        <item x="2530"/>
        <item x="546"/>
        <item x="2091"/>
        <item x="1549"/>
        <item x="2818"/>
        <item x="160"/>
        <item x="2712"/>
        <item x="2951"/>
        <item x="1345"/>
        <item x="1560"/>
        <item x="150"/>
        <item x="2370"/>
        <item x="2827"/>
        <item x="2817"/>
        <item x="2482"/>
        <item x="979"/>
        <item x="1425"/>
        <item x="1457"/>
        <item x="269"/>
        <item x="2619"/>
        <item x="1635"/>
        <item x="573"/>
        <item x="255"/>
        <item x="1508"/>
        <item x="1892"/>
        <item x="517"/>
        <item x="738"/>
        <item x="113"/>
        <item x="2670"/>
        <item x="980"/>
        <item x="2086"/>
        <item x="296"/>
        <item x="2464"/>
        <item x="2115"/>
        <item x="360"/>
        <item x="1705"/>
        <item x="1933"/>
        <item x="424"/>
        <item x="384"/>
        <item x="367"/>
        <item x="513"/>
        <item x="341"/>
        <item x="1439"/>
        <item x="154"/>
        <item x="2029"/>
        <item x="165"/>
        <item x="2371"/>
        <item x="1071"/>
        <item x="3063"/>
        <item x="2467"/>
        <item x="1431"/>
        <item x="2500"/>
        <item x="2867"/>
        <item x="2906"/>
        <item x="2100"/>
        <item x="615"/>
        <item x="2126"/>
        <item x="1183"/>
        <item x="2758"/>
        <item x="2065"/>
        <item x="1556"/>
        <item x="1723"/>
        <item x="1761"/>
        <item x="1450"/>
        <item x="3021"/>
        <item x="2123"/>
        <item x="3"/>
        <item x="1279"/>
        <item x="619"/>
        <item x="2238"/>
        <item x="2829"/>
        <item x="1764"/>
        <item x="1633"/>
        <item x="1859"/>
        <item x="1568"/>
        <item x="533"/>
        <item x="1679"/>
        <item x="1802"/>
        <item x="1642"/>
        <item x="2601"/>
        <item x="518"/>
        <item x="2110"/>
        <item x="152"/>
        <item x="1155"/>
        <item x="1790"/>
        <item x="471"/>
        <item x="2828"/>
        <item x="2655"/>
        <item x="256"/>
        <item x="2812"/>
        <item x="821"/>
        <item x="643"/>
        <item x="271"/>
        <item x="2768"/>
        <item x="2920"/>
        <item x="827"/>
        <item x="4"/>
        <item x="1850"/>
        <item x="2657"/>
        <item x="2125"/>
        <item x="1441"/>
        <item x="151"/>
        <item x="1518"/>
        <item x="2375"/>
        <item x="1632"/>
        <item x="724"/>
        <item x="2669"/>
        <item x="1307"/>
        <item x="2987"/>
        <item x="1145"/>
        <item x="927"/>
        <item x="1727"/>
        <item x="79"/>
        <item x="2618"/>
        <item x="825"/>
        <item x="427"/>
        <item x="2831"/>
        <item x="2762"/>
        <item x="2759"/>
        <item x="978"/>
        <item x="1660"/>
        <item x="2558"/>
        <item x="655"/>
        <item x="2795"/>
        <item x="2825"/>
        <item x="2563"/>
        <item x="2767"/>
        <item x="1641"/>
        <item x="2113"/>
        <item x="1636"/>
        <item x="1399"/>
        <item x="1387"/>
        <item x="2735"/>
        <item x="78"/>
        <item x="426"/>
        <item x="336"/>
        <item x="1042"/>
        <item x="2826"/>
        <item x="863"/>
        <item x="379"/>
        <item x="1051"/>
        <item x="35"/>
        <item x="1526"/>
        <item x="662"/>
        <item x="2919"/>
        <item x="291"/>
        <item x="1983"/>
        <item x="209"/>
        <item x="1419"/>
        <item x="2546"/>
        <item x="816"/>
        <item x="490"/>
        <item x="2796"/>
        <item x="2160"/>
        <item x="318"/>
        <item x="1451"/>
        <item x="803"/>
        <item x="1359"/>
        <item x="1348"/>
        <item x="2369"/>
        <item x="819"/>
        <item x="1644"/>
        <item x="1239"/>
        <item x="2797"/>
        <item x="2416"/>
        <item x="1372"/>
        <item x="2358"/>
        <item x="1354"/>
        <item x="1429"/>
        <item x="1985"/>
        <item x="65"/>
        <item x="1897"/>
        <item x="535"/>
        <item x="423"/>
        <item x="66"/>
        <item x="1316"/>
        <item x="674"/>
        <item x="633"/>
        <item x="1504"/>
        <item x="2646"/>
        <item x="2483"/>
        <item x="1478"/>
        <item x="2907"/>
        <item x="1630"/>
        <item x="2064"/>
        <item x="186"/>
        <item x="2765"/>
        <item x="934"/>
        <item x="2234"/>
        <item x="784"/>
        <item x="1037"/>
        <item x="333"/>
        <item x="647"/>
        <item x="2921"/>
        <item x="996"/>
        <item x="1482"/>
        <item x="1401"/>
        <item x="935"/>
        <item x="2798"/>
        <item x="673"/>
        <item x="1344"/>
        <item x="50"/>
        <item x="343"/>
        <item x="2620"/>
        <item x="1389"/>
        <item x="201"/>
        <item x="2769"/>
        <item x="1788"/>
        <item x="1243"/>
        <item x="1065"/>
        <item x="390"/>
        <item x="1659"/>
        <item x="93"/>
        <item x="2417"/>
        <item x="2544"/>
        <item x="1303"/>
        <item x="2005"/>
        <item x="976"/>
        <item x="574"/>
        <item x="618"/>
        <item x="1863"/>
        <item x="1244"/>
        <item x="2327"/>
        <item x="149"/>
        <item x="1349"/>
        <item x="1438"/>
        <item x="1276"/>
        <item x="2832"/>
        <item x="1746"/>
        <item x="295"/>
        <item x="1041"/>
        <item x="958"/>
        <item x="1986"/>
        <item x="772"/>
        <item x="258"/>
        <item x="2624"/>
        <item x="207"/>
        <item x="1167"/>
        <item x="2781"/>
        <item x="491"/>
        <item x="977"/>
        <item x="174"/>
        <item x="2486"/>
        <item x="2459"/>
        <item x="549"/>
        <item x="1724"/>
        <item x="2062"/>
        <item x="2855"/>
        <item x="2360"/>
        <item x="437"/>
        <item x="940"/>
        <item x="2651"/>
        <item x="2159"/>
        <item x="1281"/>
        <item x="859"/>
        <item x="2063"/>
        <item x="1502"/>
        <item x="1146"/>
        <item x="2458"/>
        <item x="2766"/>
        <item x="1821"/>
        <item x="335"/>
        <item x="1678"/>
        <item x="997"/>
        <item x="590"/>
        <item x="2738"/>
        <item x="257"/>
        <item x="1395"/>
        <item x="127"/>
        <item x="2362"/>
        <item x="378"/>
        <item x="1448"/>
        <item x="1480"/>
        <item x="2164"/>
        <item x="548"/>
        <item x="58"/>
        <item x="2533"/>
        <item x="1380"/>
        <item x="2820"/>
        <item x="453"/>
        <item x="1043"/>
        <item x="2265"/>
        <item x="1242"/>
        <item x="345"/>
        <item x="167"/>
        <item x="2030"/>
        <item x="1638"/>
        <item x="2542"/>
        <item x="1324"/>
        <item x="2671"/>
        <item x="1729"/>
        <item x="49"/>
        <item x="988"/>
        <item x="1423"/>
        <item x="2830"/>
        <item x="1721"/>
        <item x="2950"/>
        <item x="1787"/>
        <item x="1384"/>
        <item x="2534"/>
        <item x="2466"/>
        <item x="2547"/>
        <item x="3002"/>
        <item x="2559"/>
        <item x="2625"/>
        <item x="155"/>
        <item x="1770"/>
        <item x="1639"/>
        <item x="1738"/>
        <item x="1038"/>
        <item x="272"/>
        <item x="2560"/>
        <item x="2782"/>
        <item x="276"/>
        <item x="1690"/>
        <item x="1165"/>
        <item x="1039"/>
        <item x="2602"/>
        <item x="476"/>
        <item x="2713"/>
        <item x="1006"/>
        <item x="1456"/>
        <item x="1528"/>
        <item x="1031"/>
        <item x="936"/>
        <item x="1479"/>
        <item x="1442"/>
        <item x="102"/>
        <item x="1865"/>
        <item x="2842"/>
        <item x="1388"/>
        <item x="973"/>
        <item x="1010"/>
        <item x="1751"/>
        <item x="2799"/>
        <item x="233"/>
        <item x="499"/>
        <item x="2819"/>
        <item x="2843"/>
        <item x="3065"/>
        <item x="1667"/>
        <item x="2833"/>
        <item x="617"/>
        <item x="1688"/>
        <item x="1236"/>
        <item x="939"/>
        <item x="862"/>
        <item x="452"/>
        <item x="1296"/>
        <item x="1026"/>
        <item x="611"/>
        <item x="1356"/>
        <item x="974"/>
        <item x="492"/>
        <item x="7"/>
        <item x="176"/>
        <item x="2821"/>
        <item x="1011"/>
        <item x="2846"/>
        <item x="2725"/>
        <item x="124"/>
        <item x="1522"/>
        <item x="265"/>
        <item x="123"/>
        <item x="2673"/>
        <item x="357"/>
        <item x="1422"/>
        <item x="98"/>
        <item x="2437"/>
        <item x="1056"/>
        <item x="1649"/>
        <item x="161"/>
        <item x="1640"/>
        <item x="2658"/>
        <item x="96"/>
        <item x="268"/>
        <item x="1509"/>
        <item x="2936"/>
        <item x="2236"/>
        <item x="2413"/>
        <item x="180"/>
        <item x="1044"/>
        <item x="675"/>
        <item x="1454"/>
        <item x="635"/>
        <item x="1517"/>
        <item x="410"/>
        <item x="163"/>
        <item x="175"/>
        <item x="1237"/>
        <item x="1012"/>
        <item x="267"/>
        <item x="162"/>
        <item x="2652"/>
        <item x="2564"/>
        <item x="1785"/>
        <item x="3009"/>
        <item x="1481"/>
        <item x="178"/>
        <item x="1393"/>
        <item x="1735"/>
        <item x="646"/>
        <item x="417"/>
        <item x="2856"/>
        <item x="1763"/>
        <item x="989"/>
        <item x="1057"/>
        <item x="2235"/>
        <item x="1779"/>
        <item x="2674"/>
        <item x="480"/>
        <item x="1404"/>
        <item x="1346"/>
        <item x="1771"/>
        <item x="941"/>
        <item x="1238"/>
        <item x="2868"/>
        <item x="188"/>
        <item x="2672"/>
        <item x="2489"/>
        <item x="2643"/>
        <item x="2103"/>
        <item x="3001"/>
        <item x="985"/>
        <item x="1054"/>
        <item x="2129"/>
        <item x="1572"/>
        <item x="894"/>
        <item x="1270"/>
        <item x="51"/>
        <item x="1736"/>
        <item x="1053"/>
        <item x="3000"/>
        <item x="210"/>
        <item x="1325"/>
        <item x="100"/>
        <item x="1791"/>
        <item x="1392"/>
        <item x="177"/>
        <item x="503"/>
        <item x="2873"/>
        <item x="547"/>
        <item x="1241"/>
        <item x="328"/>
        <item x="95"/>
        <item x="2562"/>
        <item x="946"/>
        <item x="519"/>
        <item x="2961"/>
        <item x="1172"/>
        <item x="494"/>
        <item x="1726"/>
        <item x="187"/>
        <item x="350"/>
        <item x="2653"/>
        <item x="91"/>
        <item x="2877"/>
        <item x="1908"/>
        <item x="440"/>
        <item x="2415"/>
        <item x="1663"/>
        <item x="2487"/>
        <item x="2501"/>
        <item x="2823"/>
        <item x="858"/>
        <item x="1753"/>
        <item x="649"/>
        <item x="1666"/>
        <item x="2460"/>
        <item x="6"/>
        <item x="2785"/>
        <item x="2484"/>
        <item x="259"/>
        <item x="964"/>
        <item x="362"/>
        <item x="2239"/>
        <item x="2468"/>
        <item x="2908"/>
        <item x="658"/>
        <item x="1240"/>
        <item x="975"/>
        <item x="2561"/>
        <item x="1278"/>
        <item x="170"/>
        <item x="478"/>
        <item x="1280"/>
        <item x="881"/>
        <item x="2835"/>
        <item x="1052"/>
        <item x="2623"/>
        <item x="2376"/>
        <item x="2641"/>
        <item x="1674"/>
        <item x="1909"/>
        <item x="10"/>
        <item x="164"/>
        <item x="957"/>
        <item x="1458"/>
        <item x="2264"/>
        <item x="2783"/>
        <item x="279"/>
        <item x="606"/>
        <item x="986"/>
        <item x="2537"/>
        <item x="211"/>
        <item x="1789"/>
        <item x="952"/>
        <item x="2998"/>
        <item x="2770"/>
        <item x="1322"/>
        <item x="1055"/>
        <item x="1752"/>
        <item x="644"/>
        <item x="1274"/>
        <item x="589"/>
        <item x="2116"/>
        <item x="125"/>
        <item x="1739"/>
        <item x="2622"/>
        <item x="1447"/>
        <item x="2543"/>
        <item x="949"/>
        <item x="587"/>
        <item x="1661"/>
        <item x="334"/>
        <item x="1769"/>
        <item x="2911"/>
        <item x="1862"/>
        <item x="575"/>
        <item x="2844"/>
        <item x="2999"/>
        <item x="1681"/>
        <item x="2784"/>
        <item x="169"/>
        <item x="868"/>
        <item x="954"/>
        <item x="1331"/>
        <item x="2775"/>
        <item x="2845"/>
        <item x="1786"/>
        <item x="2923"/>
        <item x="190"/>
        <item x="1792"/>
        <item x="2847"/>
        <item x="1914"/>
        <item x="2857"/>
        <item x="2626"/>
        <item x="2565"/>
        <item x="2786"/>
        <item x="534"/>
        <item x="1645"/>
        <item x="1302"/>
        <item x="1483"/>
        <item x="1745"/>
        <item x="937"/>
        <item x="1912"/>
        <item x="364"/>
        <item x="116"/>
        <item x="1725"/>
        <item x="3022"/>
        <item x="2550"/>
        <item x="11"/>
        <item x="181"/>
        <item x="1416"/>
        <item x="992"/>
        <item x="1420"/>
        <item x="991"/>
        <item x="1988"/>
        <item x="2614"/>
        <item x="607"/>
        <item x="1691"/>
        <item x="808"/>
        <item x="1025"/>
        <item x="864"/>
        <item x="1665"/>
        <item x="1864"/>
        <item x="1676"/>
        <item x="1915"/>
        <item x="62"/>
        <item x="495"/>
        <item x="659"/>
        <item x="484"/>
        <item x="1426"/>
        <item x="2485"/>
        <item x="1304"/>
        <item x="1308"/>
        <item x="353"/>
        <item x="1407"/>
        <item x="600"/>
        <item x="9"/>
        <item x="500"/>
        <item x="2922"/>
        <item x="12"/>
        <item x="1990"/>
        <item x="1013"/>
        <item x="275"/>
        <item x="3064"/>
        <item x="2469"/>
        <item x="2638"/>
        <item x="1822"/>
        <item x="663"/>
        <item x="634"/>
        <item x="1496"/>
        <item x="2660"/>
        <item x="1768"/>
        <item x="1327"/>
        <item x="2960"/>
        <item x="948"/>
        <item x="2471"/>
        <item x="1778"/>
        <item x="947"/>
        <item x="114"/>
        <item x="2822"/>
        <item x="2972"/>
        <item x="2644"/>
        <item x="193"/>
        <item x="592"/>
        <item x="1282"/>
        <item x="906"/>
        <item x="447"/>
        <item x="2541"/>
        <item x="481"/>
        <item x="1720"/>
        <item x="2535"/>
        <item x="861"/>
        <item x="1648"/>
        <item x="2640"/>
        <item x="953"/>
        <item x="381"/>
        <item x="1913"/>
        <item x="1858"/>
        <item x="676"/>
        <item x="1650"/>
        <item x="2874"/>
        <item x="597"/>
        <item x="2858"/>
        <item x="2925"/>
        <item x="1772"/>
        <item x="1646"/>
        <item x="2771"/>
        <item x="425"/>
        <item x="593"/>
        <item x="1330"/>
        <item x="2474"/>
        <item x="951"/>
        <item x="990"/>
        <item x="1773"/>
        <item x="115"/>
        <item x="439"/>
        <item x="2834"/>
        <item x="520"/>
        <item x="168"/>
        <item x="5"/>
        <item x="2639"/>
        <item x="2551"/>
        <item x="2422"/>
        <item x="2642"/>
        <item x="660"/>
        <item x="963"/>
        <item x="1910"/>
        <item x="479"/>
        <item x="2470"/>
        <item x="938"/>
        <item x="2909"/>
        <item x="2540"/>
        <item x="2536"/>
        <item x="1994"/>
        <item x="413"/>
        <item x="126"/>
        <item x="576"/>
        <item x="1455"/>
        <item x="192"/>
        <item x="412"/>
        <item x="1693"/>
        <item x="266"/>
        <item x="505"/>
        <item x="1321"/>
        <item x="1737"/>
        <item x="212"/>
        <item x="1306"/>
        <item x="1819"/>
        <item x="2507"/>
        <item x="867"/>
        <item x="1323"/>
        <item x="391"/>
        <item x="64"/>
        <item x="302"/>
        <item x="454"/>
        <item x="1436"/>
        <item x="477"/>
        <item x="950"/>
        <item x="1748"/>
        <item x="1686"/>
        <item x="394"/>
        <item x="1861"/>
        <item x="3010"/>
        <item x="1664"/>
        <item x="999"/>
        <item x="1245"/>
        <item x="1992"/>
        <item x="595"/>
        <item x="1823"/>
        <item x="60"/>
        <item x="2695"/>
        <item x="1347"/>
        <item x="959"/>
        <item x="411"/>
        <item x="441"/>
        <item x="1911"/>
        <item x="1747"/>
        <item x="2924"/>
        <item x="8"/>
        <item x="1329"/>
        <item x="89"/>
        <item x="1297"/>
        <item x="648"/>
        <item x="2970"/>
        <item x="219"/>
        <item x="2910"/>
        <item x="2772"/>
        <item x="1470"/>
        <item x="88"/>
        <item x="1647"/>
        <item x="80"/>
        <item x="661"/>
        <item x="1531"/>
        <item x="2538"/>
        <item x="1689"/>
        <item x="998"/>
        <item x="2691"/>
        <item x="2508"/>
        <item x="2548"/>
        <item x="2694"/>
        <item x="2859"/>
        <item x="3066"/>
        <item x="1718"/>
        <item x="2880"/>
        <item x="1521"/>
        <item x="749"/>
        <item x="344"/>
        <item x="284"/>
        <item x="297"/>
        <item x="596"/>
        <item x="966"/>
        <item x="1680"/>
        <item x="2571"/>
        <item x="2066"/>
        <item x="1437"/>
        <item x="2976"/>
        <item x="280"/>
        <item x="2365"/>
        <item x="608"/>
        <item x="1916"/>
        <item x="594"/>
        <item x="94"/>
        <item x="2472"/>
        <item x="87"/>
        <item x="965"/>
        <item x="393"/>
        <item x="101"/>
        <item x="2836"/>
        <item x="2973"/>
        <item x="2693"/>
        <item x="1434"/>
        <item x="86"/>
        <item x="416"/>
        <item x="987"/>
        <item x="620"/>
        <item x="2569"/>
        <item x="2473"/>
        <item x="92"/>
        <item x="1995"/>
        <item x="429"/>
        <item x="342"/>
        <item x="2741"/>
        <item x="2861"/>
        <item x="1662"/>
        <item x="1917"/>
        <item x="955"/>
        <item x="1812"/>
        <item x="90"/>
        <item x="428"/>
        <item x="2390"/>
        <item x="2787"/>
        <item x="213"/>
        <item x="865"/>
        <item x="283"/>
        <item x="448"/>
        <item x="1857"/>
        <item x="281"/>
        <item x="1058"/>
        <item x="214"/>
        <item x="2882"/>
        <item x="191"/>
        <item x="866"/>
        <item x="550"/>
        <item x="563"/>
        <item x="474"/>
        <item x="2418"/>
        <item x="536"/>
        <item x="1328"/>
        <item x="97"/>
        <item x="1685"/>
        <item x="967"/>
        <item x="2661"/>
        <item x="2675"/>
        <item x="609"/>
        <item x="63"/>
        <item x="1777"/>
        <item x="2506"/>
        <item x="1719"/>
        <item x="1677"/>
        <item x="2963"/>
        <item x="356"/>
        <item x="562"/>
        <item x="3015"/>
        <item x="2740"/>
        <item x="3023"/>
        <item x="1817"/>
        <item x="2552"/>
        <item x="2743"/>
        <item x="473"/>
        <item x="85"/>
        <item x="446"/>
        <item x="392"/>
        <item x="869"/>
        <item x="2549"/>
        <item x="218"/>
        <item x="2659"/>
        <item x="1774"/>
        <item x="99"/>
        <item x="942"/>
        <item x="2824"/>
        <item x="2690"/>
        <item x="2389"/>
        <item x="285"/>
        <item x="1775"/>
        <item x="1820"/>
        <item x="2696"/>
        <item x="81"/>
        <item x="2572"/>
        <item x="2461"/>
        <item x="2974"/>
        <item x="522"/>
        <item x="1991"/>
        <item x="68"/>
        <item x="591"/>
        <item x="83"/>
        <item x="2689"/>
        <item x="282"/>
        <item x="598"/>
        <item x="501"/>
        <item x="420"/>
        <item x="496"/>
        <item x="70"/>
        <item x="2860"/>
        <item x="1824"/>
        <item x="610"/>
        <item x="1815"/>
        <item x="2488"/>
        <item x="502"/>
        <item x="2505"/>
        <item x="2872"/>
        <item x="82"/>
        <item x="637"/>
        <item x="1653"/>
        <item x="2744"/>
        <item x="75"/>
        <item x="3067"/>
        <item x="2539"/>
        <item x="84"/>
        <item x="76"/>
        <item x="1301"/>
        <item x="67"/>
        <item x="1651"/>
        <item x="960"/>
        <item x="2509"/>
        <item x="1445"/>
        <item x="2848"/>
        <item x="2988"/>
        <item x="414"/>
        <item x="1652"/>
        <item x="442"/>
        <item x="2739"/>
        <item x="636"/>
        <item x="2692"/>
        <item x="2870"/>
        <item x="2645"/>
        <item x="415"/>
        <item x="72"/>
        <item x="2745"/>
        <item x="2962"/>
        <item x="1993"/>
        <item x="961"/>
        <item x="3024"/>
        <item x="523"/>
        <item x="2568"/>
        <item x="1918"/>
        <item x="3028"/>
        <item x="962"/>
        <item x="456"/>
        <item x="74"/>
        <item x="1818"/>
        <item x="1866"/>
        <item x="2576"/>
        <item x="2420"/>
        <item x="524"/>
        <item x="2582"/>
        <item x="1019"/>
        <item x="1334"/>
        <item x="1740"/>
        <item x="2398"/>
        <item x="1396"/>
        <item x="2570"/>
        <item x="1654"/>
        <item x="340"/>
        <item x="2504"/>
        <item x="1283"/>
        <item x="497"/>
        <item x="1692"/>
        <item x="421"/>
        <item x="2883"/>
        <item x="2647"/>
        <item x="1813"/>
        <item x="73"/>
        <item x="1814"/>
        <item x="2566"/>
        <item x="444"/>
        <item x="2742"/>
        <item x="2503"/>
        <item x="3027"/>
        <item x="2869"/>
        <item x="71"/>
        <item x="3025"/>
        <item x="599"/>
        <item x="2746"/>
        <item x="623"/>
        <item x="194"/>
        <item x="504"/>
        <item x="2399"/>
        <item x="725"/>
        <item x="2575"/>
        <item x="402"/>
        <item x="422"/>
        <item x="2475"/>
        <item x="77"/>
        <item x="216"/>
        <item x="2579"/>
        <item x="521"/>
        <item x="455"/>
        <item x="69"/>
        <item x="418"/>
        <item x="2871"/>
        <item x="702"/>
        <item x="1655"/>
        <item x="2648"/>
        <item x="2699"/>
        <item x="621"/>
        <item x="2502"/>
        <item x="2749"/>
        <item x="2511"/>
        <item x="638"/>
        <item x="2698"/>
        <item x="1816"/>
        <item x="602"/>
        <item x="1682"/>
        <item x="2750"/>
        <item x="419"/>
        <item x="1919"/>
        <item x="2989"/>
        <item x="430"/>
        <item x="2649"/>
        <item x="2662"/>
        <item x="2567"/>
        <item x="651"/>
        <item x="482"/>
        <item x="705"/>
        <item x="2881"/>
        <item x="2574"/>
        <item x="2392"/>
        <item x="2912"/>
        <item x="3026"/>
        <item x="1741"/>
        <item x="2878"/>
        <item x="2421"/>
        <item x="2513"/>
        <item x="220"/>
        <item x="622"/>
        <item x="457"/>
        <item x="2514"/>
        <item x="2577"/>
        <item x="2512"/>
        <item x="612"/>
        <item x="2580"/>
        <item x="103"/>
        <item x="2396"/>
        <item x="485"/>
        <item x="2748"/>
        <item x="650"/>
        <item x="2510"/>
        <item x="445"/>
        <item x="2578"/>
        <item x="2419"/>
        <item x="2573"/>
        <item x="2700"/>
        <item x="506"/>
        <item x="981"/>
        <item x="2975"/>
        <item x="624"/>
        <item x="1684"/>
        <item x="498"/>
        <item x="1776"/>
        <item x="795"/>
        <item x="3014"/>
        <item x="2747"/>
        <item x="486"/>
        <item x="2583"/>
        <item x="2971"/>
        <item x="2697"/>
        <item x="1687"/>
        <item x="443"/>
        <item x="2395"/>
        <item x="433"/>
        <item x="537"/>
        <item x="395"/>
        <item x="706"/>
        <item x="483"/>
        <item x="2388"/>
        <item x="704"/>
        <item x="2397"/>
        <item x="3013"/>
        <item x="1032"/>
        <item x="1045"/>
        <item x="1683"/>
        <item x="215"/>
        <item x="2884"/>
        <item x="1300"/>
        <item x="625"/>
        <item x="2886"/>
        <item x="2581"/>
        <item x="2879"/>
        <item x="2585"/>
        <item x="2394"/>
        <item x="2584"/>
        <item x="993"/>
        <item x="1920"/>
        <item x="401"/>
        <item x="459"/>
        <item x="2393"/>
        <item x="2650"/>
        <item x="2751"/>
        <item x="509"/>
        <item x="1867"/>
        <item x="2701"/>
        <item x="460"/>
        <item x="431"/>
        <item x="2423"/>
        <item x="3011"/>
        <item x="943"/>
        <item x="2913"/>
        <item x="2586"/>
        <item x="510"/>
        <item x="2462"/>
        <item x="508"/>
        <item x="3012"/>
        <item x="2400"/>
        <item x="2588"/>
        <item x="507"/>
        <item x="956"/>
        <item x="2587"/>
        <item x="217"/>
        <item x="404"/>
        <item x="703"/>
        <item x="403"/>
        <item x="458"/>
        <item x="707"/>
        <item x="2589"/>
        <item x="407"/>
        <item x="1299"/>
        <item x="435"/>
        <item x="434"/>
        <item x="405"/>
        <item x="409"/>
        <item x="1298"/>
        <item x="408"/>
        <item x="794"/>
        <item x="786"/>
        <item x="793"/>
        <item x="2885"/>
        <item x="785"/>
        <item x="461"/>
        <item x="432"/>
        <item x="61"/>
        <item x="396"/>
        <item x="796"/>
        <item x="968"/>
        <item x="791"/>
        <item x="2887"/>
        <item x="789"/>
        <item x="792"/>
        <item x="694"/>
        <item x="790"/>
        <item x="2590"/>
        <item x="689"/>
        <item x="787"/>
        <item x="693"/>
        <item x="511"/>
        <item x="696"/>
        <item x="788"/>
        <item x="406"/>
        <item x="695"/>
        <item x="711"/>
        <item x="690"/>
        <item x="698"/>
        <item x="692"/>
        <item x="712"/>
        <item x="697"/>
        <item x="691"/>
        <item x="710"/>
        <item x="709"/>
        <item x="708"/>
        <item x="699"/>
        <item x="713"/>
        <item x="700"/>
        <item x="701"/>
        <item t="default"/>
      </items>
    </pivotField>
    <pivotField showAll="0"/>
    <pivotField showAll="0"/>
    <pivotField showAll="0"/>
    <pivotField showAll="0"/>
    <pivotField showAll="0"/>
    <pivotField showAll="0"/>
    <pivotField showAll="0"/>
  </pivotFields>
  <rowItems count="1">
    <i/>
  </rowItems>
  <colFields count="1">
    <field x="0"/>
  </colFields>
  <colItems count="19">
    <i>
      <x/>
    </i>
    <i>
      <x v="1"/>
    </i>
    <i>
      <x v="2"/>
    </i>
    <i>
      <x v="3"/>
    </i>
    <i>
      <x v="4"/>
    </i>
    <i>
      <x v="5"/>
    </i>
    <i>
      <x v="6"/>
    </i>
    <i>
      <x v="7"/>
    </i>
    <i>
      <x v="8"/>
    </i>
    <i>
      <x v="9"/>
    </i>
    <i>
      <x v="10"/>
    </i>
    <i>
      <x v="11"/>
    </i>
    <i>
      <x v="12"/>
    </i>
    <i>
      <x v="13"/>
    </i>
    <i>
      <x v="14"/>
    </i>
    <i>
      <x v="15"/>
    </i>
    <i>
      <x v="16"/>
    </i>
    <i>
      <x v="17"/>
    </i>
    <i t="grand">
      <x/>
    </i>
  </colItems>
  <dataFields count="1">
    <dataField name="Sum of Crime_Rat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26C6BC-C4F0-43B9-914C-1BDA9ACCA77F}"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3:B22" firstHeaderRow="1" firstDataRow="1" firstDataCol="1"/>
  <pivotFields count="18">
    <pivotField axis="axisRow" showAll="0">
      <items count="19">
        <item x="0"/>
        <item x="1"/>
        <item x="2"/>
        <item x="3"/>
        <item x="4"/>
        <item x="5"/>
        <item x="6"/>
        <item x="7"/>
        <item x="8"/>
        <item x="9"/>
        <item x="10"/>
        <item x="11"/>
        <item x="12"/>
        <item x="13"/>
        <item x="14"/>
        <item x="15"/>
        <item x="16"/>
        <item x="17"/>
        <item t="default"/>
      </items>
    </pivotField>
    <pivotField showAll="0">
      <items count="250">
        <item x="232"/>
        <item x="233"/>
        <item x="0"/>
        <item x="85"/>
        <item x="86"/>
        <item x="170"/>
        <item x="201"/>
        <item x="171"/>
        <item x="202"/>
        <item x="103"/>
        <item x="172"/>
        <item x="87"/>
        <item x="88"/>
        <item x="1"/>
        <item x="133"/>
        <item x="22"/>
        <item x="234"/>
        <item x="55"/>
        <item x="59"/>
        <item x="157"/>
        <item x="203"/>
        <item x="134"/>
        <item x="204"/>
        <item x="205"/>
        <item x="32"/>
        <item x="195"/>
        <item x="173"/>
        <item x="174"/>
        <item x="206"/>
        <item x="89"/>
        <item x="207"/>
        <item x="104"/>
        <item x="208"/>
        <item x="60"/>
        <item x="235"/>
        <item x="61"/>
        <item x="33"/>
        <item x="135"/>
        <item x="175"/>
        <item x="209"/>
        <item x="34"/>
        <item x="76"/>
        <item x="124"/>
        <item x="58"/>
        <item x="176"/>
        <item x="158"/>
        <item x="159"/>
        <item x="2"/>
        <item x="210"/>
        <item x="211"/>
        <item x="236"/>
        <item x="237"/>
        <item x="238"/>
        <item x="35"/>
        <item x="212"/>
        <item x="160"/>
        <item x="62"/>
        <item x="36"/>
        <item x="213"/>
        <item x="37"/>
        <item x="177"/>
        <item x="23"/>
        <item x="38"/>
        <item x="136"/>
        <item x="150"/>
        <item x="214"/>
        <item x="63"/>
        <item x="77"/>
        <item x="3"/>
        <item x="105"/>
        <item x="106"/>
        <item x="178"/>
        <item x="137"/>
        <item x="90"/>
        <item x="215"/>
        <item x="39"/>
        <item x="40"/>
        <item x="179"/>
        <item x="161"/>
        <item x="4"/>
        <item x="107"/>
        <item x="41"/>
        <item x="42"/>
        <item x="125"/>
        <item x="216"/>
        <item x="162"/>
        <item x="151"/>
        <item x="91"/>
        <item x="180"/>
        <item x="108"/>
        <item x="239"/>
        <item x="240"/>
        <item x="5"/>
        <item x="64"/>
        <item x="217"/>
        <item x="196"/>
        <item x="181"/>
        <item x="182"/>
        <item x="218"/>
        <item x="241"/>
        <item x="138"/>
        <item x="92"/>
        <item x="152"/>
        <item x="65"/>
        <item x="66"/>
        <item x="109"/>
        <item x="219"/>
        <item x="220"/>
        <item x="110"/>
        <item x="221"/>
        <item x="43"/>
        <item x="93"/>
        <item x="163"/>
        <item x="67"/>
        <item x="111"/>
        <item x="24"/>
        <item x="44"/>
        <item x="68"/>
        <item x="222"/>
        <item x="45"/>
        <item x="46"/>
        <item x="6"/>
        <item x="112"/>
        <item x="139"/>
        <item x="7"/>
        <item x="197"/>
        <item x="126"/>
        <item x="140"/>
        <item x="164"/>
        <item x="153"/>
        <item x="47"/>
        <item x="165"/>
        <item x="242"/>
        <item x="69"/>
        <item x="70"/>
        <item x="223"/>
        <item x="8"/>
        <item x="141"/>
        <item x="127"/>
        <item x="142"/>
        <item x="9"/>
        <item x="113"/>
        <item x="94"/>
        <item x="48"/>
        <item x="183"/>
        <item x="154"/>
        <item x="25"/>
        <item x="198"/>
        <item x="10"/>
        <item x="71"/>
        <item x="114"/>
        <item x="243"/>
        <item x="128"/>
        <item x="166"/>
        <item x="11"/>
        <item x="95"/>
        <item x="115"/>
        <item x="49"/>
        <item x="56"/>
        <item x="184"/>
        <item x="244"/>
        <item x="167"/>
        <item x="245"/>
        <item x="50"/>
        <item x="224"/>
        <item x="185"/>
        <item x="51"/>
        <item x="12"/>
        <item x="186"/>
        <item x="187"/>
        <item x="57"/>
        <item x="13"/>
        <item x="78"/>
        <item x="14"/>
        <item x="79"/>
        <item x="80"/>
        <item x="81"/>
        <item x="188"/>
        <item x="155"/>
        <item x="96"/>
        <item x="225"/>
        <item x="116"/>
        <item x="117"/>
        <item x="118"/>
        <item x="26"/>
        <item x="189"/>
        <item x="246"/>
        <item x="97"/>
        <item x="199"/>
        <item x="143"/>
        <item x="98"/>
        <item x="15"/>
        <item x="144"/>
        <item x="190"/>
        <item x="247"/>
        <item x="168"/>
        <item x="72"/>
        <item x="73"/>
        <item x="99"/>
        <item x="100"/>
        <item x="74"/>
        <item x="145"/>
        <item x="226"/>
        <item x="146"/>
        <item x="16"/>
        <item x="147"/>
        <item x="119"/>
        <item x="120"/>
        <item x="200"/>
        <item x="156"/>
        <item x="75"/>
        <item x="191"/>
        <item x="227"/>
        <item x="129"/>
        <item x="169"/>
        <item x="27"/>
        <item x="28"/>
        <item x="29"/>
        <item x="52"/>
        <item x="228"/>
        <item x="130"/>
        <item x="229"/>
        <item x="121"/>
        <item x="131"/>
        <item x="122"/>
        <item x="53"/>
        <item x="82"/>
        <item x="83"/>
        <item x="17"/>
        <item x="148"/>
        <item x="30"/>
        <item x="31"/>
        <item x="101"/>
        <item x="54"/>
        <item x="230"/>
        <item x="231"/>
        <item x="149"/>
        <item x="132"/>
        <item x="248"/>
        <item x="102"/>
        <item x="18"/>
        <item x="19"/>
        <item x="20"/>
        <item x="192"/>
        <item x="193"/>
        <item x="84"/>
        <item x="21"/>
        <item x="123"/>
        <item x="194"/>
        <item t="default"/>
      </items>
    </pivotField>
    <pivotField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dataField="1" showAll="0">
      <items count="3069">
        <item x="1417"/>
        <item x="370"/>
        <item x="750"/>
        <item x="678"/>
        <item x="753"/>
        <item x="552"/>
        <item x="679"/>
        <item x="681"/>
        <item x="324"/>
        <item x="751"/>
        <item x="677"/>
        <item x="551"/>
        <item x="2952"/>
        <item x="555"/>
        <item x="554"/>
        <item x="2953"/>
        <item x="758"/>
        <item x="756"/>
        <item x="1793"/>
        <item x="312"/>
        <item x="1755"/>
        <item x="369"/>
        <item x="757"/>
        <item x="1188"/>
        <item x="754"/>
        <item x="307"/>
        <item x="3056"/>
        <item x="2991"/>
        <item x="2876"/>
        <item x="236"/>
        <item x="553"/>
        <item x="2875"/>
        <item x="680"/>
        <item x="755"/>
        <item x="299"/>
        <item x="375"/>
        <item x="726"/>
        <item x="352"/>
        <item x="3057"/>
        <item x="288"/>
        <item x="2990"/>
        <item x="558"/>
        <item x="3055"/>
        <item x="1623"/>
        <item x="1935"/>
        <item x="1363"/>
        <item x="3043"/>
        <item x="1834"/>
        <item x="1934"/>
        <item x="2189"/>
        <item x="540"/>
        <item x="556"/>
        <item x="2188"/>
        <item x="752"/>
        <item x="1887"/>
        <item x="3003"/>
        <item x="1977"/>
        <item x="1936"/>
        <item x="2021"/>
        <item x="3004"/>
        <item x="1259"/>
        <item x="3029"/>
        <item x="1362"/>
        <item x="1804"/>
        <item x="2849"/>
        <item x="916"/>
        <item x="682"/>
        <item x="1888"/>
        <item x="2033"/>
        <item x="1939"/>
        <item x="2167"/>
        <item x="1938"/>
        <item x="2187"/>
        <item x="326"/>
        <item x="2992"/>
        <item x="287"/>
        <item x="557"/>
        <item x="2927"/>
        <item x="1364"/>
        <item x="1999"/>
        <item x="2926"/>
        <item x="1284"/>
        <item x="2965"/>
        <item x="559"/>
        <item x="1898"/>
        <item x="2442"/>
        <item x="1537"/>
        <item x="1621"/>
        <item x="3030"/>
        <item x="1900"/>
        <item x="2252"/>
        <item x="235"/>
        <item x="2515"/>
        <item x="810"/>
        <item x="2929"/>
        <item x="564"/>
        <item x="1258"/>
        <item x="1889"/>
        <item x="2928"/>
        <item x="2964"/>
        <item x="1950"/>
        <item x="2043"/>
        <item x="3044"/>
        <item x="2018"/>
        <item x="1937"/>
        <item x="1830"/>
        <item x="1899"/>
        <item x="2343"/>
        <item x="1895"/>
        <item x="1088"/>
        <item x="1974"/>
        <item x="2800"/>
        <item x="3042"/>
        <item x="2253"/>
        <item x="842"/>
        <item x="1710"/>
        <item x="2168"/>
        <item x="1097"/>
        <item x="2186"/>
        <item x="2402"/>
        <item x="1408"/>
        <item x="2940"/>
        <item x="1880"/>
        <item x="684"/>
        <item x="1459"/>
        <item x="2428"/>
        <item x="222"/>
        <item x="2046"/>
        <item x="247"/>
        <item x="687"/>
        <item x="2680"/>
        <item x="1099"/>
        <item x="221"/>
        <item x="1561"/>
        <item x="2349"/>
        <item x="1975"/>
        <item x="1542"/>
        <item x="2031"/>
        <item x="1098"/>
        <item x="249"/>
        <item x="1996"/>
        <item x="1978"/>
        <item x="2047"/>
        <item x="1706"/>
        <item x="1872"/>
        <item x="1794"/>
        <item x="683"/>
        <item x="1249"/>
        <item x="237"/>
        <item x="2891"/>
        <item x="2022"/>
        <item x="2888"/>
        <item x="1843"/>
        <item x="1976"/>
        <item x="1187"/>
        <item x="2954"/>
        <item x="2254"/>
        <item x="1460"/>
        <item x="666"/>
        <item x="2009"/>
        <item x="351"/>
        <item x="2801"/>
        <item x="2802"/>
        <item x="1940"/>
        <item x="2344"/>
        <item x="843"/>
        <item x="2330"/>
        <item x="2605"/>
        <item x="2329"/>
        <item x="2517"/>
        <item x="1879"/>
        <item x="3031"/>
        <item x="2342"/>
        <item x="2042"/>
        <item x="1672"/>
        <item x="1949"/>
        <item x="1754"/>
        <item x="2020"/>
        <item x="759"/>
        <item x="561"/>
        <item x="2889"/>
        <item x="1185"/>
        <item x="1845"/>
        <item x="2032"/>
        <item x="1997"/>
        <item x="685"/>
        <item x="1212"/>
        <item x="1248"/>
        <item x="2242"/>
        <item x="841"/>
        <item x="2453"/>
        <item x="1286"/>
        <item x="2447"/>
        <item x="286"/>
        <item x="665"/>
        <item x="1709"/>
        <item x="1881"/>
        <item x="2434"/>
        <item x="2966"/>
        <item x="20"/>
        <item x="377"/>
        <item x="2008"/>
        <item x="2328"/>
        <item x="1186"/>
        <item x="2939"/>
        <item x="1669"/>
        <item x="39"/>
        <item x="2010"/>
        <item x="1113"/>
        <item x="1973"/>
        <item x="2941"/>
        <item x="1534"/>
        <item x="1957"/>
        <item x="13"/>
        <item x="468"/>
        <item x="1311"/>
        <item x="2025"/>
        <item x="577"/>
        <item x="2862"/>
        <item x="3034"/>
        <item x="3033"/>
        <item x="1361"/>
        <item x="1951"/>
        <item x="2044"/>
        <item x="2915"/>
        <item x="1953"/>
        <item x="2070"/>
        <item x="300"/>
        <item x="2850"/>
        <item x="915"/>
        <item x="2448"/>
        <item x="2516"/>
        <item x="1620"/>
        <item x="1262"/>
        <item x="1803"/>
        <item x="560"/>
        <item x="1553"/>
        <item x="289"/>
        <item x="1073"/>
        <item x="3045"/>
        <item x="2429"/>
        <item x="2520"/>
        <item x="728"/>
        <item x="2803"/>
        <item x="2241"/>
        <item x="2890"/>
        <item x="2441"/>
        <item x="40"/>
        <item x="1545"/>
        <item x="1511"/>
        <item x="1312"/>
        <item x="2603"/>
        <item x="1756"/>
        <item x="2001"/>
        <item x="2069"/>
        <item x="1250"/>
        <item x="2215"/>
        <item x="1829"/>
        <item x="1213"/>
        <item x="316"/>
        <item x="1624"/>
        <item x="730"/>
        <item x="2518"/>
        <item x="2341"/>
        <item x="2035"/>
        <item x="2804"/>
        <item x="1497"/>
        <item x="2607"/>
        <item x="1952"/>
        <item x="1184"/>
        <item x="1061"/>
        <item x="1486"/>
        <item x="1948"/>
        <item x="1285"/>
        <item x="1837"/>
        <item x="2331"/>
        <item x="2752"/>
        <item x="1870"/>
        <item x="2169"/>
        <item x="839"/>
        <item x="1087"/>
        <item x="2705"/>
        <item x="1901"/>
        <item x="2011"/>
        <item x="2451"/>
        <item x="1128"/>
        <item x="664"/>
        <item x="311"/>
        <item x="2165"/>
        <item x="1138"/>
        <item x="2679"/>
        <item x="225"/>
        <item x="1246"/>
        <item x="1197"/>
        <item x="2139"/>
        <item x="1014"/>
        <item x="2068"/>
        <item x="2166"/>
        <item x="223"/>
        <item x="838"/>
        <item x="2345"/>
        <item x="24"/>
        <item x="2184"/>
        <item x="1868"/>
        <item x="2305"/>
        <item x="2604"/>
        <item x="811"/>
        <item x="2401"/>
        <item x="2450"/>
        <item x="1547"/>
        <item x="2892"/>
        <item x="2519"/>
        <item x="2216"/>
        <item x="1034"/>
        <item x="2893"/>
        <item x="1758"/>
        <item x="3032"/>
        <item x="1998"/>
        <item x="770"/>
        <item x="835"/>
        <item x="2034"/>
        <item x="1707"/>
        <item x="1781"/>
        <item x="2045"/>
        <item x="2427"/>
        <item x="2348"/>
        <item x="1498"/>
        <item x="1211"/>
        <item x="2432"/>
        <item x="2019"/>
        <item x="376"/>
        <item x="2894"/>
        <item x="3047"/>
        <item x="224"/>
        <item x="1287"/>
        <item x="130"/>
        <item x="1941"/>
        <item x="1001"/>
        <item x="688"/>
        <item x="1260"/>
        <item x="374"/>
        <item x="1114"/>
        <item x="2405"/>
        <item x="1261"/>
        <item x="1004"/>
        <item x="2681"/>
        <item x="1072"/>
        <item x="1461"/>
        <item x="1757"/>
        <item x="3016"/>
        <item x="2901"/>
        <item x="2981"/>
        <item x="2249"/>
        <item x="1698"/>
        <item x="1536"/>
        <item x="2012"/>
        <item x="305"/>
        <item x="1226"/>
        <item x="2930"/>
        <item x="1127"/>
        <item x="1708"/>
        <item x="2404"/>
        <item x="1622"/>
        <item x="760"/>
        <item x="2851"/>
        <item x="3046"/>
        <item x="2977"/>
        <item x="320"/>
        <item x="1902"/>
        <item x="1979"/>
        <item x="464"/>
        <item x="1225"/>
        <item x="21"/>
        <item x="2431"/>
        <item x="1365"/>
        <item x="1074"/>
        <item x="2255"/>
        <item x="1247"/>
        <item x="1105"/>
        <item x="1826"/>
        <item x="2352"/>
        <item x="840"/>
        <item x="669"/>
        <item x="462"/>
        <item x="1499"/>
        <item x="1554"/>
        <item x="1409"/>
        <item x="2702"/>
        <item x="1106"/>
        <item x="1337"/>
        <item x="2902"/>
        <item x="944"/>
        <item x="2300"/>
        <item x="2338"/>
        <item x="686"/>
        <item x="1538"/>
        <item x="3058"/>
        <item x="565"/>
        <item x="2403"/>
        <item x="2937"/>
        <item x="317"/>
        <item x="1189"/>
        <item x="2440"/>
        <item x="1827"/>
        <item x="2351"/>
        <item x="849"/>
        <item x="2944"/>
        <item x="1925"/>
        <item x="809"/>
        <item x="542"/>
        <item x="2978"/>
        <item x="1876"/>
        <item x="3017"/>
        <item x="250"/>
        <item x="1625"/>
        <item x="2443"/>
        <item x="2995"/>
        <item x="1124"/>
        <item x="1871"/>
        <item x="872"/>
        <item x="2350"/>
        <item x="1835"/>
        <item x="27"/>
        <item x="1947"/>
        <item x="837"/>
        <item x="17"/>
        <item x="2863"/>
        <item x="2118"/>
        <item x="527"/>
        <item x="2805"/>
        <item x="2201"/>
        <item x="1965"/>
        <item x="1877"/>
        <item x="2024"/>
        <item x="1060"/>
        <item x="1828"/>
        <item x="2838"/>
        <item x="42"/>
        <item x="1614"/>
        <item x="1033"/>
        <item x="2023"/>
        <item x="2048"/>
        <item x="2057"/>
        <item x="2630"/>
        <item x="248"/>
        <item x="198"/>
        <item x="1980"/>
        <item x="1089"/>
        <item x="2521"/>
        <item x="1961"/>
        <item x="1578"/>
        <item x="1223"/>
        <item x="1136"/>
        <item x="28"/>
        <item x="1713"/>
        <item x="538"/>
        <item x="2914"/>
        <item x="1107"/>
        <item x="196"/>
        <item x="323"/>
        <item x="1924"/>
        <item x="2332"/>
        <item x="761"/>
        <item x="1100"/>
        <item x="2435"/>
        <item x="2430"/>
        <item x="886"/>
        <item x="1795"/>
        <item x="2049"/>
        <item x="1805"/>
        <item x="1576"/>
        <item x="603"/>
        <item x="1954"/>
        <item x="354"/>
        <item x="117"/>
        <item x="2185"/>
        <item x="1198"/>
        <item x="26"/>
        <item x="1615"/>
        <item x="2015"/>
        <item x="727"/>
        <item x="747"/>
        <item x="2281"/>
        <item x="1577"/>
        <item x="876"/>
        <item x="1047"/>
        <item x="1780"/>
        <item x="1854"/>
        <item x="2931"/>
        <item x="3059"/>
        <item x="2525"/>
        <item x="2013"/>
        <item x="2243"/>
        <item x="1015"/>
        <item x="315"/>
        <item x="245"/>
        <item x="2339"/>
        <item x="1564"/>
        <item x="2595"/>
        <item x="1712"/>
        <item x="294"/>
        <item x="1140"/>
        <item x="19"/>
        <item x="23"/>
        <item x="3035"/>
        <item x="18"/>
        <item x="1139"/>
        <item x="2455"/>
        <item x="1869"/>
        <item x="2303"/>
        <item x="14"/>
        <item x="3048"/>
        <item x="2154"/>
        <item x="2301"/>
        <item x="1512"/>
        <item x="1215"/>
        <item x="1125"/>
        <item x="1075"/>
        <item x="1844"/>
        <item x="16"/>
        <item x="1842"/>
        <item x="982"/>
        <item x="2212"/>
        <item x="2306"/>
        <item x="487"/>
        <item x="251"/>
        <item x="1255"/>
        <item x="293"/>
        <item x="1191"/>
        <item x="2071"/>
        <item x="2900"/>
        <item x="1875"/>
        <item x="632"/>
        <item x="1825"/>
        <item x="1696"/>
        <item x="1199"/>
        <item x="1266"/>
        <item x="1336"/>
        <item x="1002"/>
        <item x="1964"/>
        <item x="2839"/>
        <item x="3005"/>
        <item x="371"/>
        <item x="1112"/>
        <item x="3018"/>
        <item x="830"/>
        <item x="2137"/>
        <item x="1123"/>
        <item x="1288"/>
        <item x="2155"/>
        <item x="319"/>
        <item x="2703"/>
        <item x="1094"/>
        <item x="1671"/>
        <item x="1557"/>
        <item x="2943"/>
        <item x="1096"/>
        <item x="2433"/>
        <item x="1120"/>
        <item x="2932"/>
        <item x="2522"/>
        <item x="2454"/>
        <item x="2153"/>
        <item x="1806"/>
        <item x="871"/>
        <item x="1077"/>
        <item x="195"/>
        <item x="2275"/>
        <item x="1129"/>
        <item x="1931"/>
        <item x="1017"/>
        <item x="1063"/>
        <item x="43"/>
        <item x="1906"/>
        <item x="2980"/>
        <item x="1180"/>
        <item x="2290"/>
        <item x="668"/>
        <item x="1111"/>
        <item x="2283"/>
        <item x="1885"/>
        <item x="2257"/>
        <item x="2704"/>
        <item x="2333"/>
        <item x="731"/>
        <item x="1593"/>
        <item x="1796"/>
        <item x="1905"/>
        <item x="1095"/>
        <item x="2942"/>
        <item x="1600"/>
        <item x="1847"/>
        <item x="1133"/>
        <item x="1005"/>
        <item x="1841"/>
        <item x="1541"/>
        <item x="1200"/>
        <item x="1963"/>
        <item x="2280"/>
        <item x="2678"/>
        <item x="528"/>
        <item x="2307"/>
        <item x="332"/>
        <item x="848"/>
        <item x="2979"/>
        <item x="1335"/>
        <item x="1066"/>
        <item x="2594"/>
        <item x="226"/>
        <item x="2211"/>
        <item x="2240"/>
        <item x="1612"/>
        <item x="1115"/>
        <item x="2183"/>
        <item x="626"/>
        <item x="2982"/>
        <item x="639"/>
        <item x="1214"/>
        <item x="15"/>
        <item x="2297"/>
        <item x="1360"/>
        <item x="252"/>
        <item x="2899"/>
        <item x="2916"/>
        <item x="1374"/>
        <item x="2284"/>
        <item x="1086"/>
        <item x="1981"/>
        <item x="2591"/>
        <item x="836"/>
        <item x="1500"/>
        <item x="2200"/>
        <item x="2683"/>
        <item x="2687"/>
        <item x="1473"/>
        <item x="1110"/>
        <item x="1962"/>
        <item x="2606"/>
        <item x="515"/>
        <item x="2250"/>
        <item x="1533"/>
        <item x="1571"/>
        <item x="2903"/>
        <item x="2320"/>
        <item x="1131"/>
        <item x="2285"/>
        <item x="627"/>
        <item x="1224"/>
        <item x="889"/>
        <item x="1598"/>
        <item x="2452"/>
        <item x="1487"/>
        <item x="2217"/>
        <item x="1201"/>
        <item x="2278"/>
        <item x="1411"/>
        <item x="1890"/>
        <item x="2806"/>
        <item x="1836"/>
        <item x="2014"/>
        <item x="1695"/>
        <item x="1960"/>
        <item x="1904"/>
        <item x="887"/>
        <item x="2258"/>
        <item x="2256"/>
        <item x="1137"/>
        <item x="244"/>
        <item x="1472"/>
        <item x="1091"/>
        <item x="2631"/>
        <item x="2138"/>
        <item x="1809"/>
        <item x="2247"/>
        <item x="1254"/>
        <item x="2319"/>
        <item x="1955"/>
        <item x="1543"/>
        <item x="1294"/>
        <item x="1808"/>
        <item x="2218"/>
        <item x="2955"/>
        <item x="2753"/>
        <item x="2334"/>
        <item x="1109"/>
        <item x="909"/>
        <item x="141"/>
        <item x="1222"/>
        <item x="892"/>
        <item x="1263"/>
        <item x="2676"/>
        <item x="1353"/>
        <item x="1670"/>
        <item x="1631"/>
        <item x="2444"/>
        <item x="1592"/>
        <item x="1141"/>
        <item x="1610"/>
        <item x="2119"/>
        <item x="1062"/>
        <item x="2182"/>
        <item x="2054"/>
        <item x="1629"/>
        <item x="1090"/>
        <item x="1000"/>
        <item x="2156"/>
        <item x="1338"/>
        <item x="1130"/>
        <item x="2245"/>
        <item x="1714"/>
        <item x="41"/>
        <item x="1310"/>
        <item x="1018"/>
        <item x="2276"/>
        <item x="1700"/>
        <item x="1599"/>
        <item x="1256"/>
        <item x="1108"/>
        <item x="1730"/>
        <item x="1606"/>
        <item x="729"/>
        <item x="2554"/>
        <item x="1575"/>
        <item x="2456"/>
        <item x="1427"/>
        <item x="1134"/>
        <item x="769"/>
        <item x="1231"/>
        <item x="1656"/>
        <item x="238"/>
        <item x="2946"/>
        <item x="199"/>
        <item x="2000"/>
        <item x="1873"/>
        <item x="1852"/>
        <item x="721"/>
        <item x="2706"/>
        <item x="1484"/>
        <item x="885"/>
        <item x="877"/>
        <item x="856"/>
        <item x="567"/>
        <item x="2956"/>
        <item x="1585"/>
        <item x="1967"/>
        <item x="2298"/>
        <item x="1464"/>
        <item x="1597"/>
        <item x="2406"/>
        <item x="2945"/>
        <item x="2056"/>
        <item x="878"/>
        <item x="2438"/>
        <item x="1922"/>
        <item x="2967"/>
        <item x="22"/>
        <item x="1162"/>
        <item x="831"/>
        <item x="579"/>
        <item x="1893"/>
        <item x="1591"/>
        <item x="1966"/>
        <item x="1410"/>
        <item x="2686"/>
        <item x="2608"/>
        <item x="2677"/>
        <item x="1544"/>
        <item x="2117"/>
        <item x="875"/>
        <item x="1174"/>
        <item x="2050"/>
        <item x="1251"/>
        <item x="2260"/>
        <item x="2807"/>
        <item x="2219"/>
        <item x="1216"/>
        <item x="2026"/>
        <item x="1956"/>
        <item x="2628"/>
        <item x="799"/>
        <item x="722"/>
        <item x="1608"/>
        <item x="1855"/>
        <item x="568"/>
        <item x="2090"/>
        <item x="2304"/>
        <item x="1848"/>
        <item x="2292"/>
        <item x="1529"/>
        <item x="322"/>
        <item x="134"/>
        <item x="1160"/>
        <item x="1798"/>
        <item x="914"/>
        <item x="2682"/>
        <item x="2493"/>
        <item x="2176"/>
        <item x="2214"/>
        <item x="1958"/>
        <item x="2347"/>
        <item x="890"/>
        <item x="539"/>
        <item x="2810"/>
        <item x="2279"/>
        <item x="631"/>
        <item x="1589"/>
        <item x="2157"/>
        <item x="873"/>
        <item x="1366"/>
        <item x="229"/>
        <item x="2336"/>
        <item x="368"/>
        <item x="767"/>
        <item x="1474"/>
        <item x="1510"/>
        <item x="1485"/>
        <item x="1085"/>
        <item x="1008"/>
        <item x="884"/>
        <item x="239"/>
        <item x="2244"/>
        <item x="1921"/>
        <item x="104"/>
        <item x="2282"/>
        <item x="2337"/>
        <item x="1104"/>
        <item x="1562"/>
        <item x="1968"/>
        <item x="1894"/>
        <item x="1471"/>
        <item x="397"/>
        <item x="463"/>
        <item x="945"/>
        <item x="2593"/>
        <item x="2296"/>
        <item x="2181"/>
        <item x="833"/>
        <item x="2267"/>
        <item x="1535"/>
        <item x="2002"/>
        <item x="1093"/>
        <item x="2685"/>
        <item x="1546"/>
        <item x="1613"/>
        <item x="1492"/>
        <item x="1076"/>
        <item x="2213"/>
        <item x="1003"/>
        <item x="2718"/>
        <item x="2837"/>
        <item x="2727"/>
        <item x="917"/>
        <item x="2852"/>
        <item x="910"/>
        <item x="1601"/>
        <item x="3060"/>
        <item x="2897"/>
        <item x="2439"/>
        <item x="578"/>
        <item x="109"/>
        <item x="2898"/>
        <item x="2317"/>
        <item x="1319"/>
        <item x="1711"/>
        <item x="2335"/>
        <item x="1293"/>
        <item x="3036"/>
        <item x="1313"/>
        <item x="1339"/>
        <item x="1581"/>
        <item x="1838"/>
        <item x="143"/>
        <item x="526"/>
        <item x="1370"/>
        <item x="2983"/>
        <item x="605"/>
        <item x="1489"/>
        <item x="118"/>
        <item x="911"/>
        <item x="1221"/>
        <item x="2055"/>
        <item x="1101"/>
        <item x="1668"/>
        <item x="1923"/>
        <item x="2316"/>
        <item x="1617"/>
        <item x="1267"/>
        <item x="3050"/>
        <item x="851"/>
        <item x="1699"/>
        <item x="1021"/>
        <item x="2172"/>
        <item x="2318"/>
        <item x="2968"/>
        <item x="1268"/>
        <item x="2175"/>
        <item x="1516"/>
        <item x="327"/>
        <item x="2036"/>
        <item x="1903"/>
        <item x="197"/>
        <item x="2938"/>
        <item x="1697"/>
        <item x="529"/>
        <item x="1944"/>
        <item x="882"/>
        <item x="2224"/>
        <item x="365"/>
        <item x="1540"/>
        <item x="714"/>
        <item x="2346"/>
        <item x="2446"/>
        <item x="2726"/>
        <item x="2293"/>
        <item x="2261"/>
        <item x="2170"/>
        <item x="1731"/>
        <item x="1742"/>
        <item x="1596"/>
        <item x="920"/>
        <item x="1126"/>
        <item x="1232"/>
        <item x="1027"/>
        <item x="1341"/>
        <item x="1462"/>
        <item x="2378"/>
        <item x="2206"/>
        <item x="1059"/>
        <item x="182"/>
        <item x="1488"/>
        <item x="2007"/>
        <item x="1574"/>
        <item x="2993"/>
        <item x="1797"/>
        <item x="2299"/>
        <item x="1886"/>
        <item x="2904"/>
        <item x="1616"/>
        <item x="358"/>
        <item x="436"/>
        <item x="2135"/>
        <item x="1161"/>
        <item x="1192"/>
        <item x="1080"/>
        <item x="1874"/>
        <item x="1566"/>
        <item x="1253"/>
        <item x="243"/>
        <item x="2969"/>
        <item x="1558"/>
        <item x="883"/>
        <item x="2895"/>
        <item x="1801"/>
        <item x="1832"/>
        <item x="904"/>
        <item x="1121"/>
        <item x="1942"/>
        <item x="1142"/>
        <item x="2424"/>
        <item x="331"/>
        <item x="1119"/>
        <item x="893"/>
        <item x="2291"/>
        <item x="2356"/>
        <item x="1532"/>
        <item x="1385"/>
        <item x="2287"/>
        <item x="1840"/>
        <item x="1583"/>
        <item x="1210"/>
        <item x="2592"/>
        <item x="133"/>
        <item x="1290"/>
        <item x="1257"/>
        <item x="382"/>
        <item x="2957"/>
        <item x="1602"/>
        <item x="1618"/>
        <item x="1190"/>
        <item x="2294"/>
        <item x="3061"/>
        <item x="1807"/>
        <item x="3037"/>
        <item x="2198"/>
        <item x="1548"/>
        <item x="667"/>
        <item x="2152"/>
        <item x="2597"/>
        <item x="732"/>
        <item x="1143"/>
        <item x="1170"/>
        <item x="1020"/>
        <item x="314"/>
        <item x="2629"/>
        <item x="888"/>
        <item x="1367"/>
        <item x="278"/>
        <item x="1340"/>
        <item x="136"/>
        <item x="2149"/>
        <item x="2017"/>
        <item x="2896"/>
        <item x="834"/>
        <item x="1209"/>
        <item x="1046"/>
        <item x="1415"/>
        <item x="147"/>
        <item x="1289"/>
        <item x="2067"/>
        <item x="2632"/>
        <item x="1177"/>
        <item x="733"/>
        <item x="1831"/>
        <item x="855"/>
        <item x="1628"/>
        <item x="2717"/>
        <item x="1463"/>
        <item x="2274"/>
        <item x="1891"/>
        <item x="2041"/>
        <item x="2947"/>
        <item x="1563"/>
        <item x="2295"/>
        <item x="398"/>
        <item x="1173"/>
        <item x="304"/>
        <item x="723"/>
        <item x="1252"/>
        <item x="1584"/>
        <item x="3019"/>
        <item x="2225"/>
        <item x="2228"/>
        <item x="566"/>
        <item x="2268"/>
        <item x="1932"/>
        <item x="1573"/>
        <item x="2905"/>
        <item x="2610"/>
        <item x="2411"/>
        <item x="969"/>
        <item x="470"/>
        <item x="768"/>
        <item x="716"/>
        <item x="1132"/>
        <item x="261"/>
        <item x="1782"/>
        <item x="2383"/>
        <item x="2199"/>
        <item x="128"/>
        <item x="2040"/>
        <item x="1016"/>
        <item x="2407"/>
        <item x="2150"/>
        <item x="1048"/>
        <item x="2037"/>
        <item x="132"/>
        <item x="2684"/>
        <item x="1896"/>
        <item x="1605"/>
        <item x="472"/>
        <item x="897"/>
        <item x="1084"/>
        <item x="581"/>
        <item x="2386"/>
        <item x="2445"/>
        <item x="922"/>
        <item x="2523"/>
        <item x="1694"/>
        <item x="908"/>
        <item x="2436"/>
        <item x="748"/>
        <item x="2409"/>
        <item x="852"/>
        <item x="1202"/>
        <item x="1176"/>
        <item x="2262"/>
        <item x="361"/>
        <item x="1839"/>
        <item x="1079"/>
        <item x="880"/>
        <item x="372"/>
        <item x="2227"/>
        <item x="1175"/>
        <item x="1217"/>
        <item x="330"/>
        <item x="2864"/>
        <item x="525"/>
        <item x="1116"/>
        <item x="2259"/>
        <item x="1927"/>
        <item x="1846"/>
        <item x="30"/>
        <item x="106"/>
        <item x="1810"/>
        <item x="260"/>
        <item x="1207"/>
        <item x="449"/>
        <item x="2707"/>
        <item x="1784"/>
        <item x="25"/>
        <item x="1611"/>
        <item x="2105"/>
        <item x="734"/>
        <item x="652"/>
        <item x="140"/>
        <item x="2714"/>
        <item x="2273"/>
        <item x="1373"/>
        <item x="2853"/>
        <item x="850"/>
        <item x="912"/>
        <item x="1878"/>
        <item x="771"/>
        <item x="874"/>
        <item x="1118"/>
        <item x="2220"/>
        <item x="2051"/>
        <item x="2193"/>
        <item x="29"/>
        <item x="306"/>
        <item x="1559"/>
        <item x="766"/>
        <item x="778"/>
        <item x="1182"/>
        <item x="2733"/>
        <item x="2178"/>
        <item x="1291"/>
        <item x="1377"/>
        <item x="386"/>
        <item x="740"/>
        <item x="1800"/>
        <item x="1092"/>
        <item x="516"/>
        <item x="2408"/>
        <item x="2106"/>
        <item x="2627"/>
        <item x="321"/>
        <item x="2385"/>
        <item x="156"/>
        <item x="3053"/>
        <item x="2209"/>
        <item x="2196"/>
        <item x="765"/>
        <item x="241"/>
        <item x="913"/>
        <item x="630"/>
        <item x="879"/>
        <item x="2039"/>
        <item x="145"/>
        <item x="1452"/>
        <item x="2609"/>
        <item x="1314"/>
        <item x="1586"/>
        <item x="2754"/>
        <item x="2555"/>
        <item x="262"/>
        <item x="1539"/>
        <item x="1219"/>
        <item x="2719"/>
        <item x="1382"/>
        <item x="2495"/>
        <item x="366"/>
        <item x="569"/>
        <item x="1609"/>
        <item x="2072"/>
        <item x="52"/>
        <item x="107"/>
        <item x="628"/>
        <item x="2994"/>
        <item x="854"/>
        <item x="2379"/>
        <item x="2204"/>
        <item x="2270"/>
        <item x="1083"/>
        <item x="108"/>
        <item x="907"/>
        <item x="1078"/>
        <item x="2716"/>
        <item x="1513"/>
        <item x="822"/>
        <item x="2494"/>
        <item x="1082"/>
        <item x="2996"/>
        <item x="44"/>
        <item x="2016"/>
        <item x="355"/>
        <item x="2426"/>
        <item x="905"/>
        <item x="1149"/>
        <item x="2457"/>
        <item x="2479"/>
        <item x="1783"/>
        <item x="2162"/>
        <item x="580"/>
        <item x="2553"/>
        <item x="1743"/>
        <item x="1064"/>
        <item x="779"/>
        <item x="1218"/>
        <item x="2222"/>
        <item x="2410"/>
        <item x="2755"/>
        <item x="1007"/>
        <item x="923"/>
        <item x="846"/>
        <item x="1833"/>
        <item x="31"/>
        <item x="467"/>
        <item x="1194"/>
        <item x="1383"/>
        <item x="2191"/>
        <item x="2720"/>
        <item x="1375"/>
        <item x="2133"/>
        <item x="1926"/>
        <item x="1424"/>
        <item x="1945"/>
        <item x="2073"/>
        <item x="2496"/>
        <item x="466"/>
        <item x="1371"/>
        <item x="1369"/>
        <item x="2377"/>
        <item x="2308"/>
        <item x="2179"/>
        <item x="2082"/>
        <item x="2777"/>
        <item x="1590"/>
        <item x="2917"/>
        <item x="1929"/>
        <item x="1227"/>
        <item x="2476"/>
        <item x="2081"/>
        <item x="2003"/>
        <item x="931"/>
        <item x="814"/>
        <item x="1332"/>
        <item x="2136"/>
        <item x="970"/>
        <item x="1853"/>
        <item x="1884"/>
        <item x="891"/>
        <item x="131"/>
        <item x="119"/>
        <item x="309"/>
        <item x="1907"/>
        <item x="571"/>
        <item x="2596"/>
        <item x="2060"/>
        <item x="325"/>
        <item x="2202"/>
        <item x="798"/>
        <item x="2210"/>
        <item x="1626"/>
        <item x="2663"/>
        <item x="1491"/>
        <item x="137"/>
        <item x="1272"/>
        <item x="2263"/>
        <item x="870"/>
        <item x="263"/>
        <item x="2948"/>
        <item x="613"/>
        <item x="1352"/>
        <item x="2724"/>
        <item x="1292"/>
        <item x="2384"/>
        <item x="1453"/>
        <item x="2171"/>
        <item x="921"/>
        <item x="2524"/>
        <item x="110"/>
        <item x="2120"/>
        <item x="530"/>
        <item x="2311"/>
        <item x="763"/>
        <item x="1135"/>
        <item x="780"/>
        <item x="3038"/>
        <item x="2205"/>
        <item x="896"/>
        <item x="2933"/>
        <item x="1587"/>
        <item x="2177"/>
        <item x="387"/>
        <item x="1514"/>
        <item x="202"/>
        <item x="2811"/>
        <item x="899"/>
        <item x="2288"/>
        <item x="800"/>
        <item x="385"/>
        <item x="2731"/>
        <item x="1265"/>
        <item x="1220"/>
        <item x="2058"/>
        <item x="2131"/>
        <item x="806"/>
        <item x="2174"/>
        <item x="832"/>
        <item x="1035"/>
        <item x="298"/>
        <item x="1169"/>
        <item x="2145"/>
        <item x="2665"/>
        <item x="2059"/>
        <item x="1716"/>
        <item x="2004"/>
        <item x="2478"/>
        <item x="776"/>
        <item x="1984"/>
        <item x="2477"/>
        <item x="1412"/>
        <item x="1595"/>
        <item x="2792"/>
        <item x="1580"/>
        <item x="1428"/>
        <item x="1811"/>
        <item x="2854"/>
        <item x="1704"/>
        <item x="2107"/>
        <item x="1515"/>
        <item x="1930"/>
        <item x="2163"/>
        <item x="2108"/>
        <item x="2302"/>
        <item x="2084"/>
        <item x="812"/>
        <item x="1181"/>
        <item x="2840"/>
        <item x="380"/>
        <item x="2269"/>
        <item x="2321"/>
        <item x="2221"/>
        <item x="736"/>
        <item x="2248"/>
        <item x="2143"/>
        <item x="2613"/>
        <item x="1405"/>
        <item x="762"/>
        <item x="0"/>
        <item x="1195"/>
        <item x="363"/>
        <item x="2934"/>
        <item x="1701"/>
        <item x="2984"/>
        <item x="2492"/>
        <item x="604"/>
        <item x="121"/>
        <item x="531"/>
        <item x="2142"/>
        <item x="777"/>
        <item x="2104"/>
        <item x="2140"/>
        <item x="1715"/>
        <item x="2760"/>
        <item x="1163"/>
        <item x="1264"/>
        <item x="2075"/>
        <item x="488"/>
        <item x="2197"/>
        <item x="1446"/>
        <item x="2480"/>
        <item x="105"/>
        <item x="2092"/>
        <item x="1205"/>
        <item x="2813"/>
        <item x="1520"/>
        <item x="570"/>
        <item x="2322"/>
        <item x="900"/>
        <item x="1524"/>
        <item x="242"/>
        <item x="55"/>
        <item x="2132"/>
        <item x="1759"/>
        <item x="146"/>
        <item x="2074"/>
        <item x="1604"/>
        <item x="1734"/>
        <item x="2079"/>
        <item x="929"/>
        <item x="2289"/>
        <item x="2195"/>
        <item x="815"/>
        <item x="845"/>
        <item x="2089"/>
        <item x="2425"/>
        <item x="1501"/>
        <item x="671"/>
        <item x="135"/>
        <item x="584"/>
        <item x="717"/>
        <item x="2918"/>
        <item x="388"/>
        <item x="2151"/>
        <item x="2194"/>
        <item x="774"/>
        <item x="895"/>
        <item x="1103"/>
        <item x="53"/>
        <item x="2246"/>
        <item x="807"/>
        <item x="1229"/>
        <item x="1475"/>
        <item x="234"/>
        <item x="572"/>
        <item x="2095"/>
        <item x="853"/>
        <item x="1733"/>
        <item x="1582"/>
        <item x="2949"/>
        <item x="240"/>
        <item x="3039"/>
        <item x="2985"/>
        <item x="2130"/>
        <item x="1530"/>
        <item x="142"/>
        <item x="329"/>
        <item x="254"/>
        <item x="1317"/>
        <item x="1355"/>
        <item x="2078"/>
        <item x="1959"/>
        <item x="672"/>
        <item x="1493"/>
        <item x="820"/>
        <item x="801"/>
        <item x="2688"/>
        <item x="2038"/>
        <item x="2412"/>
        <item x="995"/>
        <item x="2325"/>
        <item x="1068"/>
        <item x="1946"/>
        <item x="828"/>
        <item x="1579"/>
        <item x="2364"/>
        <item x="206"/>
        <item x="203"/>
        <item x="1717"/>
        <item x="2266"/>
        <item x="183"/>
        <item x="739"/>
        <item x="1158"/>
        <item x="1269"/>
        <item x="2223"/>
        <item x="2207"/>
        <item x="804"/>
        <item x="389"/>
        <item x="2788"/>
        <item x="1799"/>
        <item x="2229"/>
        <item x="2271"/>
        <item x="2380"/>
        <item x="2611"/>
        <item x="1178"/>
        <item x="1398"/>
        <item x="1081"/>
        <item x="1603"/>
        <item x="2272"/>
        <item x="2531"/>
        <item x="2958"/>
        <item x="349"/>
        <item x="2286"/>
        <item x="157"/>
        <item x="144"/>
        <item x="2715"/>
        <item x="901"/>
        <item x="359"/>
        <item x="2190"/>
        <item x="2730"/>
        <item x="47"/>
        <item x="1849"/>
        <item x="230"/>
        <item x="1397"/>
        <item x="2708"/>
        <item x="1148"/>
        <item x="2"/>
        <item x="2093"/>
        <item x="313"/>
        <item x="56"/>
        <item x="2664"/>
        <item x="924"/>
        <item x="2865"/>
        <item x="2226"/>
        <item x="2732"/>
        <item x="1206"/>
        <item x="715"/>
        <item x="270"/>
        <item x="1204"/>
        <item x="2637"/>
        <item x="1551"/>
        <item x="1569"/>
        <item x="139"/>
        <item x="1386"/>
        <item x="2814"/>
        <item x="773"/>
        <item x="48"/>
        <item x="438"/>
        <item x="2449"/>
        <item x="898"/>
        <item x="1490"/>
        <item x="1157"/>
        <item x="1351"/>
        <item x="1607"/>
        <item x="1469"/>
        <item x="1507"/>
        <item x="2208"/>
        <item x="1230"/>
        <item x="1309"/>
        <item x="601"/>
        <item x="2053"/>
        <item x="54"/>
        <item x="2367"/>
        <item x="805"/>
        <item x="253"/>
        <item x="2556"/>
        <item x="3049"/>
        <item x="346"/>
        <item x="2986"/>
        <item x="2780"/>
        <item x="1376"/>
        <item x="2357"/>
        <item x="2497"/>
        <item x="847"/>
        <item x="2192"/>
        <item x="919"/>
        <item x="2141"/>
        <item x="2557"/>
        <item x="2363"/>
        <item x="1318"/>
        <item x="1550"/>
        <item x="1928"/>
        <item x="1969"/>
        <item x="273"/>
        <item x="2006"/>
        <item x="1171"/>
        <item x="2866"/>
        <item x="1381"/>
        <item x="45"/>
        <item x="641"/>
        <item x="2723"/>
        <item x="2083"/>
        <item x="657"/>
        <item x="2761"/>
        <item x="775"/>
        <item x="120"/>
        <item x="1414"/>
        <item x="2096"/>
        <item x="111"/>
        <item x="2326"/>
        <item x="339"/>
        <item x="2598"/>
        <item x="2667"/>
        <item x="3054"/>
        <item x="656"/>
        <item x="46"/>
        <item x="179"/>
        <item x="994"/>
        <item x="2634"/>
        <item x="204"/>
        <item x="1022"/>
        <item x="544"/>
        <item x="2134"/>
        <item x="1567"/>
        <item x="1168"/>
        <item x="928"/>
        <item x="1588"/>
        <item x="2617"/>
        <item x="1117"/>
        <item x="2231"/>
        <item x="2808"/>
        <item x="1150"/>
        <item x="2721"/>
        <item x="184"/>
        <item x="303"/>
        <item x="844"/>
        <item x="2528"/>
        <item x="205"/>
        <item x="2779"/>
        <item x="2144"/>
        <item x="2529"/>
        <item x="1166"/>
        <item x="2656"/>
        <item x="2312"/>
        <item x="1193"/>
        <item x="2340"/>
        <item x="2757"/>
        <item x="200"/>
        <item x="1444"/>
        <item x="2314"/>
        <item x="1333"/>
        <item x="3062"/>
        <item x="1040"/>
        <item x="903"/>
        <item x="33"/>
        <item x="824"/>
        <item x="2251"/>
        <item x="813"/>
        <item x="541"/>
        <item x="2313"/>
        <item x="2097"/>
        <item x="764"/>
        <item x="2790"/>
        <item x="1036"/>
        <item x="1196"/>
        <item x="1970"/>
        <item x="2230"/>
        <item x="737"/>
        <item x="1320"/>
        <item x="1023"/>
        <item x="1235"/>
        <item x="614"/>
        <item x="782"/>
        <item x="2414"/>
        <item x="2121"/>
        <item x="2101"/>
        <item x="3020"/>
        <item x="670"/>
        <item x="802"/>
        <item x="1760"/>
        <item x="2481"/>
        <item x="400"/>
        <item x="1466"/>
        <item x="718"/>
        <item x="1050"/>
        <item x="1069"/>
        <item x="1565"/>
        <item x="2382"/>
        <item x="1147"/>
        <item x="902"/>
        <item x="2722"/>
        <item x="465"/>
        <item x="2532"/>
        <item x="2173"/>
        <item x="781"/>
        <item x="2666"/>
        <item x="971"/>
        <item x="2076"/>
        <item x="232"/>
        <item x="2080"/>
        <item x="2324"/>
        <item x="1342"/>
        <item x="925"/>
        <item x="1164"/>
        <item x="2728"/>
        <item x="2102"/>
        <item x="1179"/>
        <item x="1702"/>
        <item x="2809"/>
        <item x="1315"/>
        <item x="783"/>
        <item x="1402"/>
        <item x="2599"/>
        <item x="3051"/>
        <item x="1476"/>
        <item x="2109"/>
        <item x="2997"/>
        <item x="2789"/>
        <item x="159"/>
        <item x="2085"/>
        <item x="1432"/>
        <item x="640"/>
        <item x="2935"/>
        <item x="1523"/>
        <item x="2094"/>
        <item x="1152"/>
        <item x="2128"/>
        <item x="2615"/>
        <item x="823"/>
        <item x="585"/>
        <item x="1391"/>
        <item x="2600"/>
        <item x="228"/>
        <item x="338"/>
        <item x="1275"/>
        <item x="1762"/>
        <item x="2114"/>
        <item x="2180"/>
        <item x="1049"/>
        <item x="1394"/>
        <item x="1326"/>
        <item x="1675"/>
        <item x="2794"/>
        <item x="2491"/>
        <item x="2778"/>
        <item x="231"/>
        <item x="2309"/>
        <item x="1627"/>
        <item x="582"/>
        <item x="1271"/>
        <item x="1722"/>
        <item x="1343"/>
        <item x="2381"/>
        <item x="1943"/>
        <item x="2310"/>
        <item x="308"/>
        <item x="741"/>
        <item x="972"/>
        <item x="1468"/>
        <item x="586"/>
        <item x="1067"/>
        <item x="173"/>
        <item x="1440"/>
        <item x="3040"/>
        <item x="1765"/>
        <item x="512"/>
        <item x="1390"/>
        <item x="2545"/>
        <item x="348"/>
        <item x="2791"/>
        <item x="1570"/>
        <item x="1503"/>
        <item x="743"/>
        <item x="3041"/>
        <item x="2098"/>
        <item x="645"/>
        <item x="129"/>
        <item x="1028"/>
        <item x="1495"/>
        <item x="1555"/>
        <item x="744"/>
        <item x="1400"/>
        <item x="2323"/>
        <item x="543"/>
        <item x="2087"/>
        <item x="1883"/>
        <item x="2027"/>
        <item x="1749"/>
        <item x="148"/>
        <item x="2816"/>
        <item x="2374"/>
        <item x="2635"/>
        <item x="1443"/>
        <item x="2729"/>
        <item x="1527"/>
        <item x="2710"/>
        <item x="1368"/>
        <item x="1465"/>
        <item x="1378"/>
        <item x="1637"/>
        <item x="2203"/>
        <item x="2061"/>
        <item x="246"/>
        <item x="797"/>
        <item x="983"/>
        <item x="153"/>
        <item x="1594"/>
        <item x="1273"/>
        <item x="2815"/>
        <item x="3052"/>
        <item x="1102"/>
        <item x="1703"/>
        <item x="450"/>
        <item x="746"/>
        <item x="2161"/>
        <item x="1767"/>
        <item x="2148"/>
        <item x="654"/>
        <item x="930"/>
        <item x="1433"/>
        <item x="2387"/>
        <item x="172"/>
        <item x="1435"/>
        <item x="1234"/>
        <item x="2146"/>
        <item x="2111"/>
        <item x="2841"/>
        <item x="1856"/>
        <item x="2793"/>
        <item x="2526"/>
        <item x="32"/>
        <item x="1153"/>
        <item x="1144"/>
        <item x="1494"/>
        <item x="1971"/>
        <item x="122"/>
        <item x="2391"/>
        <item x="2237"/>
        <item x="1203"/>
        <item x="1151"/>
        <item x="2112"/>
        <item x="2158"/>
        <item x="1430"/>
        <item x="1982"/>
        <item x="347"/>
        <item x="208"/>
        <item x="34"/>
        <item x="1379"/>
        <item x="2756"/>
        <item x="1418"/>
        <item x="1658"/>
        <item x="629"/>
        <item x="2052"/>
        <item x="1882"/>
        <item x="1350"/>
        <item x="2099"/>
        <item x="2527"/>
        <item x="616"/>
        <item x="1987"/>
        <item x="2490"/>
        <item x="2366"/>
        <item x="2668"/>
        <item x="112"/>
        <item x="301"/>
        <item x="532"/>
        <item x="166"/>
        <item x="826"/>
        <item x="2368"/>
        <item x="2361"/>
        <item x="2122"/>
        <item x="2616"/>
        <item x="2127"/>
        <item x="2612"/>
        <item x="2709"/>
        <item x="3006"/>
        <item x="274"/>
        <item x="2633"/>
        <item x="185"/>
        <item x="337"/>
        <item x="227"/>
        <item x="1421"/>
        <item x="742"/>
        <item x="3007"/>
        <item x="2463"/>
        <item x="735"/>
        <item x="2232"/>
        <item x="1295"/>
        <item x="745"/>
        <item x="642"/>
        <item x="138"/>
        <item x="2077"/>
        <item x="2372"/>
        <item x="2028"/>
        <item x="489"/>
        <item x="926"/>
        <item x="2088"/>
        <item x="545"/>
        <item x="1732"/>
        <item x="1024"/>
        <item x="2373"/>
        <item x="2736"/>
        <item x="857"/>
        <item x="1413"/>
        <item x="2355"/>
        <item x="1766"/>
        <item x="2277"/>
        <item x="1505"/>
        <item x="1358"/>
        <item x="932"/>
        <item x="1477"/>
        <item x="1228"/>
        <item x="290"/>
        <item x="2354"/>
        <item x="2734"/>
        <item x="3008"/>
        <item x="1673"/>
        <item x="1519"/>
        <item x="1525"/>
        <item x="1277"/>
        <item x="2621"/>
        <item x="2498"/>
        <item x="2711"/>
        <item x="1972"/>
        <item x="264"/>
        <item x="2499"/>
        <item x="1403"/>
        <item x="189"/>
        <item x="984"/>
        <item x="2353"/>
        <item x="1657"/>
        <item x="2763"/>
        <item x="1"/>
        <item x="38"/>
        <item x="1552"/>
        <item x="469"/>
        <item x="310"/>
        <item x="1009"/>
        <item x="2124"/>
        <item x="1634"/>
        <item x="383"/>
        <item x="2147"/>
        <item x="1728"/>
        <item x="2773"/>
        <item x="1643"/>
        <item x="1122"/>
        <item x="475"/>
        <item x="719"/>
        <item x="2776"/>
        <item x="1159"/>
        <item x="514"/>
        <item x="1030"/>
        <item x="292"/>
        <item x="860"/>
        <item x="2233"/>
        <item x="653"/>
        <item x="1750"/>
        <item x="2315"/>
        <item x="1619"/>
        <item x="1406"/>
        <item x="158"/>
        <item x="1467"/>
        <item x="277"/>
        <item x="1449"/>
        <item x="1989"/>
        <item x="918"/>
        <item x="451"/>
        <item x="2636"/>
        <item x="2764"/>
        <item x="37"/>
        <item x="2465"/>
        <item x="1029"/>
        <item x="2737"/>
        <item x="818"/>
        <item x="1070"/>
        <item x="1156"/>
        <item x="59"/>
        <item x="1851"/>
        <item x="1860"/>
        <item x="720"/>
        <item x="57"/>
        <item x="2959"/>
        <item x="1744"/>
        <item x="36"/>
        <item x="1208"/>
        <item x="2359"/>
        <item x="1506"/>
        <item x="1233"/>
        <item x="583"/>
        <item x="399"/>
        <item x="171"/>
        <item x="2774"/>
        <item x="1154"/>
        <item x="933"/>
        <item x="817"/>
        <item x="829"/>
        <item x="1357"/>
        <item x="373"/>
        <item x="2654"/>
        <item x="1305"/>
        <item x="588"/>
        <item x="493"/>
        <item x="2530"/>
        <item x="546"/>
        <item x="2091"/>
        <item x="1549"/>
        <item x="2818"/>
        <item x="160"/>
        <item x="2712"/>
        <item x="2951"/>
        <item x="1345"/>
        <item x="1560"/>
        <item x="150"/>
        <item x="2370"/>
        <item x="2827"/>
        <item x="2817"/>
        <item x="2482"/>
        <item x="979"/>
        <item x="1425"/>
        <item x="1457"/>
        <item x="269"/>
        <item x="2619"/>
        <item x="1635"/>
        <item x="573"/>
        <item x="255"/>
        <item x="1508"/>
        <item x="1892"/>
        <item x="517"/>
        <item x="738"/>
        <item x="113"/>
        <item x="2670"/>
        <item x="980"/>
        <item x="2086"/>
        <item x="296"/>
        <item x="2464"/>
        <item x="2115"/>
        <item x="360"/>
        <item x="1705"/>
        <item x="1933"/>
        <item x="424"/>
        <item x="384"/>
        <item x="367"/>
        <item x="513"/>
        <item x="341"/>
        <item x="1439"/>
        <item x="154"/>
        <item x="2029"/>
        <item x="165"/>
        <item x="2371"/>
        <item x="1071"/>
        <item x="3063"/>
        <item x="2467"/>
        <item x="1431"/>
        <item x="2500"/>
        <item x="2867"/>
        <item x="2906"/>
        <item x="2100"/>
        <item x="615"/>
        <item x="2126"/>
        <item x="1183"/>
        <item x="2758"/>
        <item x="2065"/>
        <item x="1556"/>
        <item x="1723"/>
        <item x="1761"/>
        <item x="1450"/>
        <item x="3021"/>
        <item x="2123"/>
        <item x="3"/>
        <item x="1279"/>
        <item x="619"/>
        <item x="2238"/>
        <item x="2829"/>
        <item x="1764"/>
        <item x="1633"/>
        <item x="1859"/>
        <item x="1568"/>
        <item x="533"/>
        <item x="1679"/>
        <item x="1802"/>
        <item x="1642"/>
        <item x="2601"/>
        <item x="518"/>
        <item x="2110"/>
        <item x="152"/>
        <item x="1155"/>
        <item x="1790"/>
        <item x="471"/>
        <item x="2828"/>
        <item x="2655"/>
        <item x="256"/>
        <item x="2812"/>
        <item x="821"/>
        <item x="643"/>
        <item x="271"/>
        <item x="2768"/>
        <item x="2920"/>
        <item x="827"/>
        <item x="4"/>
        <item x="1850"/>
        <item x="2657"/>
        <item x="2125"/>
        <item x="1441"/>
        <item x="151"/>
        <item x="1518"/>
        <item x="2375"/>
        <item x="1632"/>
        <item x="724"/>
        <item x="2669"/>
        <item x="1307"/>
        <item x="2987"/>
        <item x="1145"/>
        <item x="927"/>
        <item x="1727"/>
        <item x="79"/>
        <item x="2618"/>
        <item x="825"/>
        <item x="427"/>
        <item x="2831"/>
        <item x="2762"/>
        <item x="2759"/>
        <item x="978"/>
        <item x="1660"/>
        <item x="2558"/>
        <item x="655"/>
        <item x="2795"/>
        <item x="2825"/>
        <item x="2563"/>
        <item x="2767"/>
        <item x="1641"/>
        <item x="2113"/>
        <item x="1636"/>
        <item x="1399"/>
        <item x="1387"/>
        <item x="2735"/>
        <item x="78"/>
        <item x="426"/>
        <item x="336"/>
        <item x="1042"/>
        <item x="2826"/>
        <item x="863"/>
        <item x="379"/>
        <item x="1051"/>
        <item x="35"/>
        <item x="1526"/>
        <item x="662"/>
        <item x="2919"/>
        <item x="291"/>
        <item x="1983"/>
        <item x="209"/>
        <item x="1419"/>
        <item x="2546"/>
        <item x="816"/>
        <item x="490"/>
        <item x="2796"/>
        <item x="2160"/>
        <item x="318"/>
        <item x="1451"/>
        <item x="803"/>
        <item x="1359"/>
        <item x="1348"/>
        <item x="2369"/>
        <item x="819"/>
        <item x="1644"/>
        <item x="1239"/>
        <item x="2797"/>
        <item x="2416"/>
        <item x="1372"/>
        <item x="2358"/>
        <item x="1354"/>
        <item x="1429"/>
        <item x="1985"/>
        <item x="65"/>
        <item x="1897"/>
        <item x="535"/>
        <item x="423"/>
        <item x="66"/>
        <item x="1316"/>
        <item x="674"/>
        <item x="633"/>
        <item x="1504"/>
        <item x="2646"/>
        <item x="2483"/>
        <item x="1478"/>
        <item x="2907"/>
        <item x="1630"/>
        <item x="2064"/>
        <item x="186"/>
        <item x="2765"/>
        <item x="934"/>
        <item x="2234"/>
        <item x="784"/>
        <item x="1037"/>
        <item x="333"/>
        <item x="647"/>
        <item x="2921"/>
        <item x="996"/>
        <item x="1482"/>
        <item x="1401"/>
        <item x="935"/>
        <item x="2798"/>
        <item x="673"/>
        <item x="1344"/>
        <item x="50"/>
        <item x="343"/>
        <item x="2620"/>
        <item x="1389"/>
        <item x="201"/>
        <item x="2769"/>
        <item x="1788"/>
        <item x="1243"/>
        <item x="1065"/>
        <item x="390"/>
        <item x="1659"/>
        <item x="93"/>
        <item x="2417"/>
        <item x="2544"/>
        <item x="1303"/>
        <item x="2005"/>
        <item x="976"/>
        <item x="574"/>
        <item x="618"/>
        <item x="1863"/>
        <item x="1244"/>
        <item x="2327"/>
        <item x="149"/>
        <item x="1349"/>
        <item x="1438"/>
        <item x="1276"/>
        <item x="2832"/>
        <item x="1746"/>
        <item x="295"/>
        <item x="1041"/>
        <item x="958"/>
        <item x="1986"/>
        <item x="772"/>
        <item x="258"/>
        <item x="2624"/>
        <item x="207"/>
        <item x="1167"/>
        <item x="2781"/>
        <item x="491"/>
        <item x="977"/>
        <item x="174"/>
        <item x="2486"/>
        <item x="2459"/>
        <item x="549"/>
        <item x="1724"/>
        <item x="2062"/>
        <item x="2855"/>
        <item x="2360"/>
        <item x="437"/>
        <item x="940"/>
        <item x="2651"/>
        <item x="2159"/>
        <item x="1281"/>
        <item x="859"/>
        <item x="2063"/>
        <item x="1502"/>
        <item x="1146"/>
        <item x="2458"/>
        <item x="2766"/>
        <item x="1821"/>
        <item x="335"/>
        <item x="1678"/>
        <item x="997"/>
        <item x="590"/>
        <item x="2738"/>
        <item x="257"/>
        <item x="1395"/>
        <item x="127"/>
        <item x="2362"/>
        <item x="378"/>
        <item x="1448"/>
        <item x="1480"/>
        <item x="2164"/>
        <item x="548"/>
        <item x="58"/>
        <item x="2533"/>
        <item x="1380"/>
        <item x="2820"/>
        <item x="453"/>
        <item x="1043"/>
        <item x="2265"/>
        <item x="1242"/>
        <item x="345"/>
        <item x="167"/>
        <item x="2030"/>
        <item x="1638"/>
        <item x="2542"/>
        <item x="1324"/>
        <item x="2671"/>
        <item x="1729"/>
        <item x="49"/>
        <item x="988"/>
        <item x="1423"/>
        <item x="2830"/>
        <item x="1721"/>
        <item x="2950"/>
        <item x="1787"/>
        <item x="1384"/>
        <item x="2534"/>
        <item x="2466"/>
        <item x="2547"/>
        <item x="3002"/>
        <item x="2559"/>
        <item x="2625"/>
        <item x="155"/>
        <item x="1770"/>
        <item x="1639"/>
        <item x="1738"/>
        <item x="1038"/>
        <item x="272"/>
        <item x="2560"/>
        <item x="2782"/>
        <item x="276"/>
        <item x="1690"/>
        <item x="1165"/>
        <item x="1039"/>
        <item x="2602"/>
        <item x="476"/>
        <item x="2713"/>
        <item x="1006"/>
        <item x="1456"/>
        <item x="1528"/>
        <item x="1031"/>
        <item x="936"/>
        <item x="1479"/>
        <item x="1442"/>
        <item x="102"/>
        <item x="1865"/>
        <item x="2842"/>
        <item x="1388"/>
        <item x="973"/>
        <item x="1010"/>
        <item x="1751"/>
        <item x="2799"/>
        <item x="233"/>
        <item x="499"/>
        <item x="2819"/>
        <item x="2843"/>
        <item x="3065"/>
        <item x="1667"/>
        <item x="2833"/>
        <item x="617"/>
        <item x="1688"/>
        <item x="1236"/>
        <item x="939"/>
        <item x="862"/>
        <item x="452"/>
        <item x="1296"/>
        <item x="1026"/>
        <item x="611"/>
        <item x="1356"/>
        <item x="974"/>
        <item x="492"/>
        <item x="7"/>
        <item x="176"/>
        <item x="2821"/>
        <item x="1011"/>
        <item x="2846"/>
        <item x="2725"/>
        <item x="124"/>
        <item x="1522"/>
        <item x="265"/>
        <item x="123"/>
        <item x="2673"/>
        <item x="357"/>
        <item x="1422"/>
        <item x="98"/>
        <item x="2437"/>
        <item x="1056"/>
        <item x="1649"/>
        <item x="161"/>
        <item x="1640"/>
        <item x="2658"/>
        <item x="96"/>
        <item x="268"/>
        <item x="1509"/>
        <item x="2936"/>
        <item x="2236"/>
        <item x="2413"/>
        <item x="180"/>
        <item x="1044"/>
        <item x="675"/>
        <item x="1454"/>
        <item x="635"/>
        <item x="1517"/>
        <item x="410"/>
        <item x="163"/>
        <item x="175"/>
        <item x="1237"/>
        <item x="1012"/>
        <item x="267"/>
        <item x="162"/>
        <item x="2652"/>
        <item x="2564"/>
        <item x="1785"/>
        <item x="3009"/>
        <item x="1481"/>
        <item x="178"/>
        <item x="1393"/>
        <item x="1735"/>
        <item x="646"/>
        <item x="417"/>
        <item x="2856"/>
        <item x="1763"/>
        <item x="989"/>
        <item x="1057"/>
        <item x="2235"/>
        <item x="1779"/>
        <item x="2674"/>
        <item x="480"/>
        <item x="1404"/>
        <item x="1346"/>
        <item x="1771"/>
        <item x="941"/>
        <item x="1238"/>
        <item x="2868"/>
        <item x="188"/>
        <item x="2672"/>
        <item x="2489"/>
        <item x="2643"/>
        <item x="2103"/>
        <item x="3001"/>
        <item x="985"/>
        <item x="1054"/>
        <item x="2129"/>
        <item x="1572"/>
        <item x="894"/>
        <item x="1270"/>
        <item x="51"/>
        <item x="1736"/>
        <item x="1053"/>
        <item x="3000"/>
        <item x="210"/>
        <item x="1325"/>
        <item x="100"/>
        <item x="1791"/>
        <item x="1392"/>
        <item x="177"/>
        <item x="503"/>
        <item x="2873"/>
        <item x="547"/>
        <item x="1241"/>
        <item x="328"/>
        <item x="95"/>
        <item x="2562"/>
        <item x="946"/>
        <item x="519"/>
        <item x="2961"/>
        <item x="1172"/>
        <item x="494"/>
        <item x="1726"/>
        <item x="187"/>
        <item x="350"/>
        <item x="2653"/>
        <item x="91"/>
        <item x="2877"/>
        <item x="1908"/>
        <item x="440"/>
        <item x="2415"/>
        <item x="1663"/>
        <item x="2487"/>
        <item x="2501"/>
        <item x="2823"/>
        <item x="858"/>
        <item x="1753"/>
        <item x="649"/>
        <item x="1666"/>
        <item x="2460"/>
        <item x="6"/>
        <item x="2785"/>
        <item x="2484"/>
        <item x="259"/>
        <item x="964"/>
        <item x="362"/>
        <item x="2239"/>
        <item x="2468"/>
        <item x="2908"/>
        <item x="658"/>
        <item x="1240"/>
        <item x="975"/>
        <item x="2561"/>
        <item x="1278"/>
        <item x="170"/>
        <item x="478"/>
        <item x="1280"/>
        <item x="881"/>
        <item x="2835"/>
        <item x="1052"/>
        <item x="2623"/>
        <item x="2376"/>
        <item x="2641"/>
        <item x="1674"/>
        <item x="1909"/>
        <item x="10"/>
        <item x="164"/>
        <item x="957"/>
        <item x="1458"/>
        <item x="2264"/>
        <item x="2783"/>
        <item x="279"/>
        <item x="606"/>
        <item x="986"/>
        <item x="2537"/>
        <item x="211"/>
        <item x="1789"/>
        <item x="952"/>
        <item x="2998"/>
        <item x="2770"/>
        <item x="1322"/>
        <item x="1055"/>
        <item x="1752"/>
        <item x="644"/>
        <item x="1274"/>
        <item x="589"/>
        <item x="2116"/>
        <item x="125"/>
        <item x="1739"/>
        <item x="2622"/>
        <item x="1447"/>
        <item x="2543"/>
        <item x="949"/>
        <item x="587"/>
        <item x="1661"/>
        <item x="334"/>
        <item x="1769"/>
        <item x="2911"/>
        <item x="1862"/>
        <item x="575"/>
        <item x="2844"/>
        <item x="2999"/>
        <item x="1681"/>
        <item x="2784"/>
        <item x="169"/>
        <item x="868"/>
        <item x="954"/>
        <item x="1331"/>
        <item x="2775"/>
        <item x="2845"/>
        <item x="1786"/>
        <item x="2923"/>
        <item x="190"/>
        <item x="1792"/>
        <item x="2847"/>
        <item x="1914"/>
        <item x="2857"/>
        <item x="2626"/>
        <item x="2565"/>
        <item x="2786"/>
        <item x="534"/>
        <item x="1645"/>
        <item x="1302"/>
        <item x="1483"/>
        <item x="1745"/>
        <item x="937"/>
        <item x="1912"/>
        <item x="364"/>
        <item x="116"/>
        <item x="1725"/>
        <item x="3022"/>
        <item x="2550"/>
        <item x="11"/>
        <item x="181"/>
        <item x="1416"/>
        <item x="992"/>
        <item x="1420"/>
        <item x="991"/>
        <item x="1988"/>
        <item x="2614"/>
        <item x="607"/>
        <item x="1691"/>
        <item x="808"/>
        <item x="1025"/>
        <item x="864"/>
        <item x="1665"/>
        <item x="1864"/>
        <item x="1676"/>
        <item x="1915"/>
        <item x="62"/>
        <item x="495"/>
        <item x="659"/>
        <item x="484"/>
        <item x="1426"/>
        <item x="2485"/>
        <item x="1304"/>
        <item x="1308"/>
        <item x="353"/>
        <item x="1407"/>
        <item x="600"/>
        <item x="9"/>
        <item x="500"/>
        <item x="2922"/>
        <item x="12"/>
        <item x="1990"/>
        <item x="1013"/>
        <item x="275"/>
        <item x="3064"/>
        <item x="2469"/>
        <item x="2638"/>
        <item x="1822"/>
        <item x="663"/>
        <item x="634"/>
        <item x="1496"/>
        <item x="2660"/>
        <item x="1768"/>
        <item x="1327"/>
        <item x="2960"/>
        <item x="948"/>
        <item x="2471"/>
        <item x="1778"/>
        <item x="947"/>
        <item x="114"/>
        <item x="2822"/>
        <item x="2972"/>
        <item x="2644"/>
        <item x="193"/>
        <item x="592"/>
        <item x="1282"/>
        <item x="906"/>
        <item x="447"/>
        <item x="2541"/>
        <item x="481"/>
        <item x="1720"/>
        <item x="2535"/>
        <item x="861"/>
        <item x="1648"/>
        <item x="2640"/>
        <item x="953"/>
        <item x="381"/>
        <item x="1913"/>
        <item x="1858"/>
        <item x="676"/>
        <item x="1650"/>
        <item x="2874"/>
        <item x="597"/>
        <item x="2858"/>
        <item x="2925"/>
        <item x="1772"/>
        <item x="1646"/>
        <item x="2771"/>
        <item x="425"/>
        <item x="593"/>
        <item x="1330"/>
        <item x="2474"/>
        <item x="951"/>
        <item x="990"/>
        <item x="1773"/>
        <item x="115"/>
        <item x="439"/>
        <item x="2834"/>
        <item x="520"/>
        <item x="168"/>
        <item x="5"/>
        <item x="2639"/>
        <item x="2551"/>
        <item x="2422"/>
        <item x="2642"/>
        <item x="660"/>
        <item x="963"/>
        <item x="1910"/>
        <item x="479"/>
        <item x="2470"/>
        <item x="938"/>
        <item x="2909"/>
        <item x="2540"/>
        <item x="2536"/>
        <item x="1994"/>
        <item x="413"/>
        <item x="126"/>
        <item x="576"/>
        <item x="1455"/>
        <item x="192"/>
        <item x="412"/>
        <item x="1693"/>
        <item x="266"/>
        <item x="505"/>
        <item x="1321"/>
        <item x="1737"/>
        <item x="212"/>
        <item x="1306"/>
        <item x="1819"/>
        <item x="2507"/>
        <item x="867"/>
        <item x="1323"/>
        <item x="391"/>
        <item x="64"/>
        <item x="302"/>
        <item x="454"/>
        <item x="1436"/>
        <item x="477"/>
        <item x="950"/>
        <item x="1748"/>
        <item x="1686"/>
        <item x="394"/>
        <item x="1861"/>
        <item x="3010"/>
        <item x="1664"/>
        <item x="999"/>
        <item x="1245"/>
        <item x="1992"/>
        <item x="595"/>
        <item x="1823"/>
        <item x="60"/>
        <item x="2695"/>
        <item x="1347"/>
        <item x="959"/>
        <item x="411"/>
        <item x="441"/>
        <item x="1911"/>
        <item x="1747"/>
        <item x="2924"/>
        <item x="8"/>
        <item x="1329"/>
        <item x="89"/>
        <item x="1297"/>
        <item x="648"/>
        <item x="2970"/>
        <item x="219"/>
        <item x="2910"/>
        <item x="2772"/>
        <item x="1470"/>
        <item x="88"/>
        <item x="1647"/>
        <item x="80"/>
        <item x="661"/>
        <item x="1531"/>
        <item x="2538"/>
        <item x="1689"/>
        <item x="998"/>
        <item x="2691"/>
        <item x="2508"/>
        <item x="2548"/>
        <item x="2694"/>
        <item x="2859"/>
        <item x="3066"/>
        <item x="1718"/>
        <item x="2880"/>
        <item x="1521"/>
        <item x="749"/>
        <item x="344"/>
        <item x="284"/>
        <item x="297"/>
        <item x="596"/>
        <item x="966"/>
        <item x="1680"/>
        <item x="2571"/>
        <item x="2066"/>
        <item x="1437"/>
        <item x="2976"/>
        <item x="280"/>
        <item x="2365"/>
        <item x="608"/>
        <item x="1916"/>
        <item x="594"/>
        <item x="94"/>
        <item x="2472"/>
        <item x="87"/>
        <item x="965"/>
        <item x="393"/>
        <item x="101"/>
        <item x="2836"/>
        <item x="2973"/>
        <item x="2693"/>
        <item x="1434"/>
        <item x="86"/>
        <item x="416"/>
        <item x="987"/>
        <item x="620"/>
        <item x="2569"/>
        <item x="2473"/>
        <item x="92"/>
        <item x="1995"/>
        <item x="429"/>
        <item x="342"/>
        <item x="2741"/>
        <item x="2861"/>
        <item x="1662"/>
        <item x="1917"/>
        <item x="955"/>
        <item x="1812"/>
        <item x="90"/>
        <item x="428"/>
        <item x="2390"/>
        <item x="2787"/>
        <item x="213"/>
        <item x="865"/>
        <item x="283"/>
        <item x="448"/>
        <item x="1857"/>
        <item x="281"/>
        <item x="1058"/>
        <item x="214"/>
        <item x="2882"/>
        <item x="191"/>
        <item x="866"/>
        <item x="550"/>
        <item x="563"/>
        <item x="474"/>
        <item x="2418"/>
        <item x="536"/>
        <item x="1328"/>
        <item x="97"/>
        <item x="1685"/>
        <item x="967"/>
        <item x="2661"/>
        <item x="2675"/>
        <item x="609"/>
        <item x="63"/>
        <item x="1777"/>
        <item x="2506"/>
        <item x="1719"/>
        <item x="1677"/>
        <item x="2963"/>
        <item x="356"/>
        <item x="562"/>
        <item x="3015"/>
        <item x="2740"/>
        <item x="3023"/>
        <item x="1817"/>
        <item x="2552"/>
        <item x="2743"/>
        <item x="473"/>
        <item x="85"/>
        <item x="446"/>
        <item x="392"/>
        <item x="869"/>
        <item x="2549"/>
        <item x="218"/>
        <item x="2659"/>
        <item x="1774"/>
        <item x="99"/>
        <item x="942"/>
        <item x="2824"/>
        <item x="2690"/>
        <item x="2389"/>
        <item x="285"/>
        <item x="1775"/>
        <item x="1820"/>
        <item x="2696"/>
        <item x="81"/>
        <item x="2572"/>
        <item x="2461"/>
        <item x="2974"/>
        <item x="522"/>
        <item x="1991"/>
        <item x="68"/>
        <item x="591"/>
        <item x="83"/>
        <item x="2689"/>
        <item x="282"/>
        <item x="598"/>
        <item x="501"/>
        <item x="420"/>
        <item x="496"/>
        <item x="70"/>
        <item x="2860"/>
        <item x="1824"/>
        <item x="610"/>
        <item x="1815"/>
        <item x="2488"/>
        <item x="502"/>
        <item x="2505"/>
        <item x="2872"/>
        <item x="82"/>
        <item x="637"/>
        <item x="1653"/>
        <item x="2744"/>
        <item x="75"/>
        <item x="3067"/>
        <item x="2539"/>
        <item x="84"/>
        <item x="76"/>
        <item x="1301"/>
        <item x="67"/>
        <item x="1651"/>
        <item x="960"/>
        <item x="2509"/>
        <item x="1445"/>
        <item x="2848"/>
        <item x="2988"/>
        <item x="414"/>
        <item x="1652"/>
        <item x="442"/>
        <item x="2739"/>
        <item x="636"/>
        <item x="2692"/>
        <item x="2870"/>
        <item x="2645"/>
        <item x="415"/>
        <item x="72"/>
        <item x="2745"/>
        <item x="2962"/>
        <item x="1993"/>
        <item x="961"/>
        <item x="3024"/>
        <item x="523"/>
        <item x="2568"/>
        <item x="1918"/>
        <item x="3028"/>
        <item x="962"/>
        <item x="456"/>
        <item x="74"/>
        <item x="1818"/>
        <item x="1866"/>
        <item x="2576"/>
        <item x="2420"/>
        <item x="524"/>
        <item x="2582"/>
        <item x="1019"/>
        <item x="1334"/>
        <item x="1740"/>
        <item x="2398"/>
        <item x="1396"/>
        <item x="2570"/>
        <item x="1654"/>
        <item x="340"/>
        <item x="2504"/>
        <item x="1283"/>
        <item x="497"/>
        <item x="1692"/>
        <item x="421"/>
        <item x="2883"/>
        <item x="2647"/>
        <item x="1813"/>
        <item x="73"/>
        <item x="1814"/>
        <item x="2566"/>
        <item x="444"/>
        <item x="2742"/>
        <item x="2503"/>
        <item x="3027"/>
        <item x="2869"/>
        <item x="71"/>
        <item x="3025"/>
        <item x="599"/>
        <item x="2746"/>
        <item x="623"/>
        <item x="194"/>
        <item x="504"/>
        <item x="2399"/>
        <item x="725"/>
        <item x="2575"/>
        <item x="402"/>
        <item x="422"/>
        <item x="2475"/>
        <item x="77"/>
        <item x="216"/>
        <item x="2579"/>
        <item x="521"/>
        <item x="455"/>
        <item x="69"/>
        <item x="418"/>
        <item x="2871"/>
        <item x="702"/>
        <item x="1655"/>
        <item x="2648"/>
        <item x="2699"/>
        <item x="621"/>
        <item x="2502"/>
        <item x="2749"/>
        <item x="2511"/>
        <item x="638"/>
        <item x="2698"/>
        <item x="1816"/>
        <item x="602"/>
        <item x="1682"/>
        <item x="2750"/>
        <item x="419"/>
        <item x="1919"/>
        <item x="2989"/>
        <item x="430"/>
        <item x="2649"/>
        <item x="2662"/>
        <item x="2567"/>
        <item x="651"/>
        <item x="482"/>
        <item x="705"/>
        <item x="2881"/>
        <item x="2574"/>
        <item x="2392"/>
        <item x="2912"/>
        <item x="3026"/>
        <item x="1741"/>
        <item x="2878"/>
        <item x="2421"/>
        <item x="2513"/>
        <item x="220"/>
        <item x="622"/>
        <item x="457"/>
        <item x="2514"/>
        <item x="2577"/>
        <item x="2512"/>
        <item x="612"/>
        <item x="2580"/>
        <item x="103"/>
        <item x="2396"/>
        <item x="485"/>
        <item x="2748"/>
        <item x="650"/>
        <item x="2510"/>
        <item x="445"/>
        <item x="2578"/>
        <item x="2419"/>
        <item x="2573"/>
        <item x="2700"/>
        <item x="506"/>
        <item x="981"/>
        <item x="2975"/>
        <item x="624"/>
        <item x="1684"/>
        <item x="498"/>
        <item x="1776"/>
        <item x="795"/>
        <item x="3014"/>
        <item x="2747"/>
        <item x="486"/>
        <item x="2583"/>
        <item x="2971"/>
        <item x="2697"/>
        <item x="1687"/>
        <item x="443"/>
        <item x="2395"/>
        <item x="433"/>
        <item x="537"/>
        <item x="395"/>
        <item x="706"/>
        <item x="483"/>
        <item x="2388"/>
        <item x="704"/>
        <item x="2397"/>
        <item x="3013"/>
        <item x="1032"/>
        <item x="1045"/>
        <item x="1683"/>
        <item x="215"/>
        <item x="2884"/>
        <item x="1300"/>
        <item x="625"/>
        <item x="2886"/>
        <item x="2581"/>
        <item x="2879"/>
        <item x="2585"/>
        <item x="2394"/>
        <item x="2584"/>
        <item x="993"/>
        <item x="1920"/>
        <item x="401"/>
        <item x="459"/>
        <item x="2393"/>
        <item x="2650"/>
        <item x="2751"/>
        <item x="509"/>
        <item x="1867"/>
        <item x="2701"/>
        <item x="460"/>
        <item x="431"/>
        <item x="2423"/>
        <item x="3011"/>
        <item x="943"/>
        <item x="2913"/>
        <item x="2586"/>
        <item x="510"/>
        <item x="2462"/>
        <item x="508"/>
        <item x="3012"/>
        <item x="2400"/>
        <item x="2588"/>
        <item x="507"/>
        <item x="956"/>
        <item x="2587"/>
        <item x="217"/>
        <item x="404"/>
        <item x="703"/>
        <item x="403"/>
        <item x="458"/>
        <item x="707"/>
        <item x="2589"/>
        <item x="407"/>
        <item x="1299"/>
        <item x="435"/>
        <item x="434"/>
        <item x="405"/>
        <item x="409"/>
        <item x="1298"/>
        <item x="408"/>
        <item x="794"/>
        <item x="786"/>
        <item x="793"/>
        <item x="2885"/>
        <item x="785"/>
        <item x="461"/>
        <item x="432"/>
        <item x="61"/>
        <item x="396"/>
        <item x="796"/>
        <item x="968"/>
        <item x="791"/>
        <item x="2887"/>
        <item x="789"/>
        <item x="792"/>
        <item x="694"/>
        <item x="790"/>
        <item x="2590"/>
        <item x="689"/>
        <item x="787"/>
        <item x="693"/>
        <item x="511"/>
        <item x="696"/>
        <item x="788"/>
        <item x="406"/>
        <item x="695"/>
        <item x="711"/>
        <item x="690"/>
        <item x="698"/>
        <item x="692"/>
        <item x="712"/>
        <item x="697"/>
        <item x="691"/>
        <item x="710"/>
        <item x="709"/>
        <item x="708"/>
        <item x="699"/>
        <item x="713"/>
        <item x="700"/>
        <item x="701"/>
        <item t="default"/>
      </items>
    </pivotField>
    <pivotField showAll="0"/>
    <pivotField showAll="0"/>
    <pivotField showAll="0"/>
    <pivotField showAll="0"/>
    <pivotField showAll="0"/>
    <pivotField showAll="0"/>
    <pivotField showAll="0"/>
  </pivotFields>
  <rowFields count="1">
    <field x="0"/>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Crime_Rate" fld="10" baseField="0" baseItem="0"/>
  </dataFields>
  <chartFormats count="38">
    <chartFormat chart="4" format="0" series="1">
      <pivotArea type="data" outline="0" fieldPosition="0">
        <references count="1">
          <reference field="4294967294" count="1" selected="0">
            <x v="0"/>
          </reference>
        </references>
      </pivotArea>
    </chartFormat>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0" count="1" selected="0">
            <x v="0"/>
          </reference>
        </references>
      </pivotArea>
    </chartFormat>
    <chartFormat chart="7" format="22">
      <pivotArea type="data" outline="0" fieldPosition="0">
        <references count="2">
          <reference field="4294967294" count="1" selected="0">
            <x v="0"/>
          </reference>
          <reference field="0" count="1" selected="0">
            <x v="1"/>
          </reference>
        </references>
      </pivotArea>
    </chartFormat>
    <chartFormat chart="7" format="23">
      <pivotArea type="data" outline="0" fieldPosition="0">
        <references count="2">
          <reference field="4294967294" count="1" selected="0">
            <x v="0"/>
          </reference>
          <reference field="0" count="1" selected="0">
            <x v="2"/>
          </reference>
        </references>
      </pivotArea>
    </chartFormat>
    <chartFormat chart="7" format="24">
      <pivotArea type="data" outline="0" fieldPosition="0">
        <references count="2">
          <reference field="4294967294" count="1" selected="0">
            <x v="0"/>
          </reference>
          <reference field="0" count="1" selected="0">
            <x v="3"/>
          </reference>
        </references>
      </pivotArea>
    </chartFormat>
    <chartFormat chart="7" format="25">
      <pivotArea type="data" outline="0" fieldPosition="0">
        <references count="2">
          <reference field="4294967294" count="1" selected="0">
            <x v="0"/>
          </reference>
          <reference field="0" count="1" selected="0">
            <x v="4"/>
          </reference>
        </references>
      </pivotArea>
    </chartFormat>
    <chartFormat chart="7" format="26">
      <pivotArea type="data" outline="0" fieldPosition="0">
        <references count="2">
          <reference field="4294967294" count="1" selected="0">
            <x v="0"/>
          </reference>
          <reference field="0" count="1" selected="0">
            <x v="5"/>
          </reference>
        </references>
      </pivotArea>
    </chartFormat>
    <chartFormat chart="7" format="27">
      <pivotArea type="data" outline="0" fieldPosition="0">
        <references count="2">
          <reference field="4294967294" count="1" selected="0">
            <x v="0"/>
          </reference>
          <reference field="0" count="1" selected="0">
            <x v="6"/>
          </reference>
        </references>
      </pivotArea>
    </chartFormat>
    <chartFormat chart="7" format="28">
      <pivotArea type="data" outline="0" fieldPosition="0">
        <references count="2">
          <reference field="4294967294" count="1" selected="0">
            <x v="0"/>
          </reference>
          <reference field="0" count="1" selected="0">
            <x v="7"/>
          </reference>
        </references>
      </pivotArea>
    </chartFormat>
    <chartFormat chart="7" format="29">
      <pivotArea type="data" outline="0" fieldPosition="0">
        <references count="2">
          <reference field="4294967294" count="1" selected="0">
            <x v="0"/>
          </reference>
          <reference field="0" count="1" selected="0">
            <x v="8"/>
          </reference>
        </references>
      </pivotArea>
    </chartFormat>
    <chartFormat chart="7" format="30">
      <pivotArea type="data" outline="0" fieldPosition="0">
        <references count="2">
          <reference field="4294967294" count="1" selected="0">
            <x v="0"/>
          </reference>
          <reference field="0" count="1" selected="0">
            <x v="9"/>
          </reference>
        </references>
      </pivotArea>
    </chartFormat>
    <chartFormat chart="7" format="31">
      <pivotArea type="data" outline="0" fieldPosition="0">
        <references count="2">
          <reference field="4294967294" count="1" selected="0">
            <x v="0"/>
          </reference>
          <reference field="0" count="1" selected="0">
            <x v="10"/>
          </reference>
        </references>
      </pivotArea>
    </chartFormat>
    <chartFormat chart="7" format="32">
      <pivotArea type="data" outline="0" fieldPosition="0">
        <references count="2">
          <reference field="4294967294" count="1" selected="0">
            <x v="0"/>
          </reference>
          <reference field="0" count="1" selected="0">
            <x v="11"/>
          </reference>
        </references>
      </pivotArea>
    </chartFormat>
    <chartFormat chart="7" format="33">
      <pivotArea type="data" outline="0" fieldPosition="0">
        <references count="2">
          <reference field="4294967294" count="1" selected="0">
            <x v="0"/>
          </reference>
          <reference field="0" count="1" selected="0">
            <x v="12"/>
          </reference>
        </references>
      </pivotArea>
    </chartFormat>
    <chartFormat chart="7" format="34">
      <pivotArea type="data" outline="0" fieldPosition="0">
        <references count="2">
          <reference field="4294967294" count="1" selected="0">
            <x v="0"/>
          </reference>
          <reference field="0" count="1" selected="0">
            <x v="13"/>
          </reference>
        </references>
      </pivotArea>
    </chartFormat>
    <chartFormat chart="7" format="35">
      <pivotArea type="data" outline="0" fieldPosition="0">
        <references count="2">
          <reference field="4294967294" count="1" selected="0">
            <x v="0"/>
          </reference>
          <reference field="0" count="1" selected="0">
            <x v="14"/>
          </reference>
        </references>
      </pivotArea>
    </chartFormat>
    <chartFormat chart="7" format="36">
      <pivotArea type="data" outline="0" fieldPosition="0">
        <references count="2">
          <reference field="4294967294" count="1" selected="0">
            <x v="0"/>
          </reference>
          <reference field="0" count="1" selected="0">
            <x v="15"/>
          </reference>
        </references>
      </pivotArea>
    </chartFormat>
    <chartFormat chart="7" format="37">
      <pivotArea type="data" outline="0" fieldPosition="0">
        <references count="2">
          <reference field="4294967294" count="1" selected="0">
            <x v="0"/>
          </reference>
          <reference field="0" count="1" selected="0">
            <x v="16"/>
          </reference>
        </references>
      </pivotArea>
    </chartFormat>
    <chartFormat chart="7" format="38">
      <pivotArea type="data" outline="0" fieldPosition="0">
        <references count="2">
          <reference field="4294967294" count="1" selected="0">
            <x v="0"/>
          </reference>
          <reference field="0" count="1" selected="0">
            <x v="17"/>
          </reference>
        </references>
      </pivotArea>
    </chartFormat>
    <chartFormat chart="4" format="1">
      <pivotArea type="data" outline="0" fieldPosition="0">
        <references count="2">
          <reference field="4294967294" count="1" selected="0">
            <x v="0"/>
          </reference>
          <reference field="0" count="1" selected="0">
            <x v="0"/>
          </reference>
        </references>
      </pivotArea>
    </chartFormat>
    <chartFormat chart="4" format="2">
      <pivotArea type="data" outline="0" fieldPosition="0">
        <references count="2">
          <reference field="4294967294" count="1" selected="0">
            <x v="0"/>
          </reference>
          <reference field="0" count="1" selected="0">
            <x v="1"/>
          </reference>
        </references>
      </pivotArea>
    </chartFormat>
    <chartFormat chart="4" format="3">
      <pivotArea type="data" outline="0" fieldPosition="0">
        <references count="2">
          <reference field="4294967294" count="1" selected="0">
            <x v="0"/>
          </reference>
          <reference field="0" count="1" selected="0">
            <x v="2"/>
          </reference>
        </references>
      </pivotArea>
    </chartFormat>
    <chartFormat chart="4" format="4">
      <pivotArea type="data" outline="0" fieldPosition="0">
        <references count="2">
          <reference field="4294967294" count="1" selected="0">
            <x v="0"/>
          </reference>
          <reference field="0" count="1" selected="0">
            <x v="3"/>
          </reference>
        </references>
      </pivotArea>
    </chartFormat>
    <chartFormat chart="4" format="5">
      <pivotArea type="data" outline="0" fieldPosition="0">
        <references count="2">
          <reference field="4294967294" count="1" selected="0">
            <x v="0"/>
          </reference>
          <reference field="0" count="1" selected="0">
            <x v="4"/>
          </reference>
        </references>
      </pivotArea>
    </chartFormat>
    <chartFormat chart="4" format="6">
      <pivotArea type="data" outline="0" fieldPosition="0">
        <references count="2">
          <reference field="4294967294" count="1" selected="0">
            <x v="0"/>
          </reference>
          <reference field="0" count="1" selected="0">
            <x v="5"/>
          </reference>
        </references>
      </pivotArea>
    </chartFormat>
    <chartFormat chart="4" format="7">
      <pivotArea type="data" outline="0" fieldPosition="0">
        <references count="2">
          <reference field="4294967294" count="1" selected="0">
            <x v="0"/>
          </reference>
          <reference field="0" count="1" selected="0">
            <x v="6"/>
          </reference>
        </references>
      </pivotArea>
    </chartFormat>
    <chartFormat chart="4" format="8">
      <pivotArea type="data" outline="0" fieldPosition="0">
        <references count="2">
          <reference field="4294967294" count="1" selected="0">
            <x v="0"/>
          </reference>
          <reference field="0" count="1" selected="0">
            <x v="7"/>
          </reference>
        </references>
      </pivotArea>
    </chartFormat>
    <chartFormat chart="4" format="9">
      <pivotArea type="data" outline="0" fieldPosition="0">
        <references count="2">
          <reference field="4294967294" count="1" selected="0">
            <x v="0"/>
          </reference>
          <reference field="0" count="1" selected="0">
            <x v="8"/>
          </reference>
        </references>
      </pivotArea>
    </chartFormat>
    <chartFormat chart="4" format="10">
      <pivotArea type="data" outline="0" fieldPosition="0">
        <references count="2">
          <reference field="4294967294" count="1" selected="0">
            <x v="0"/>
          </reference>
          <reference field="0" count="1" selected="0">
            <x v="9"/>
          </reference>
        </references>
      </pivotArea>
    </chartFormat>
    <chartFormat chart="4" format="11">
      <pivotArea type="data" outline="0" fieldPosition="0">
        <references count="2">
          <reference field="4294967294" count="1" selected="0">
            <x v="0"/>
          </reference>
          <reference field="0" count="1" selected="0">
            <x v="10"/>
          </reference>
        </references>
      </pivotArea>
    </chartFormat>
    <chartFormat chart="4" format="12">
      <pivotArea type="data" outline="0" fieldPosition="0">
        <references count="2">
          <reference field="4294967294" count="1" selected="0">
            <x v="0"/>
          </reference>
          <reference field="0" count="1" selected="0">
            <x v="11"/>
          </reference>
        </references>
      </pivotArea>
    </chartFormat>
    <chartFormat chart="4" format="13">
      <pivotArea type="data" outline="0" fieldPosition="0">
        <references count="2">
          <reference field="4294967294" count="1" selected="0">
            <x v="0"/>
          </reference>
          <reference field="0" count="1" selected="0">
            <x v="12"/>
          </reference>
        </references>
      </pivotArea>
    </chartFormat>
    <chartFormat chart="4" format="14">
      <pivotArea type="data" outline="0" fieldPosition="0">
        <references count="2">
          <reference field="4294967294" count="1" selected="0">
            <x v="0"/>
          </reference>
          <reference field="0" count="1" selected="0">
            <x v="13"/>
          </reference>
        </references>
      </pivotArea>
    </chartFormat>
    <chartFormat chart="4" format="15">
      <pivotArea type="data" outline="0" fieldPosition="0">
        <references count="2">
          <reference field="4294967294" count="1" selected="0">
            <x v="0"/>
          </reference>
          <reference field="0" count="1" selected="0">
            <x v="14"/>
          </reference>
        </references>
      </pivotArea>
    </chartFormat>
    <chartFormat chart="4" format="16">
      <pivotArea type="data" outline="0" fieldPosition="0">
        <references count="2">
          <reference field="4294967294" count="1" selected="0">
            <x v="0"/>
          </reference>
          <reference field="0" count="1" selected="0">
            <x v="15"/>
          </reference>
        </references>
      </pivotArea>
    </chartFormat>
    <chartFormat chart="4" format="17">
      <pivotArea type="data" outline="0" fieldPosition="0">
        <references count="2">
          <reference field="4294967294" count="1" selected="0">
            <x v="0"/>
          </reference>
          <reference field="0" count="1" selected="0">
            <x v="16"/>
          </reference>
        </references>
      </pivotArea>
    </chartFormat>
    <chartFormat chart="4" format="18">
      <pivotArea type="data" outline="0" fieldPosition="0">
        <references count="2">
          <reference field="4294967294" count="1" selected="0">
            <x v="0"/>
          </reference>
          <reference field="0"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EE0E08-3608-4CC3-AAB8-37D5A302D283}"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1">
  <location ref="A3:C18" firstHeaderRow="1" firstDataRow="2" firstDataCol="1"/>
  <pivotFields count="18">
    <pivotField axis="axisCol" showAll="0">
      <items count="19">
        <item x="0"/>
        <item h="1" x="1"/>
        <item h="1" x="2"/>
        <item h="1" x="3"/>
        <item h="1" x="4"/>
        <item h="1" x="5"/>
        <item h="1" x="6"/>
        <item h="1" x="7"/>
        <item h="1" x="8"/>
        <item h="1" x="9"/>
        <item h="1" x="10"/>
        <item h="1" x="11"/>
        <item h="1" x="12"/>
        <item h="1" x="13"/>
        <item h="1" x="14"/>
        <item h="1" x="15"/>
        <item h="1" x="16"/>
        <item h="1" x="17"/>
        <item t="default"/>
      </items>
    </pivotField>
    <pivotField showAll="0">
      <items count="250">
        <item x="232"/>
        <item x="233"/>
        <item x="0"/>
        <item x="85"/>
        <item x="86"/>
        <item x="170"/>
        <item x="201"/>
        <item x="171"/>
        <item x="202"/>
        <item x="103"/>
        <item x="172"/>
        <item x="87"/>
        <item x="88"/>
        <item x="1"/>
        <item x="133"/>
        <item x="22"/>
        <item x="234"/>
        <item x="55"/>
        <item x="59"/>
        <item x="157"/>
        <item x="203"/>
        <item x="134"/>
        <item x="204"/>
        <item x="205"/>
        <item x="32"/>
        <item x="195"/>
        <item x="173"/>
        <item x="174"/>
        <item x="206"/>
        <item x="89"/>
        <item x="207"/>
        <item x="104"/>
        <item x="208"/>
        <item x="60"/>
        <item x="235"/>
        <item x="61"/>
        <item x="33"/>
        <item x="135"/>
        <item x="175"/>
        <item x="209"/>
        <item x="34"/>
        <item x="76"/>
        <item x="124"/>
        <item x="58"/>
        <item x="176"/>
        <item x="158"/>
        <item x="159"/>
        <item x="2"/>
        <item x="210"/>
        <item x="211"/>
        <item x="236"/>
        <item x="237"/>
        <item x="238"/>
        <item x="35"/>
        <item x="212"/>
        <item x="160"/>
        <item x="62"/>
        <item x="36"/>
        <item x="213"/>
        <item x="37"/>
        <item x="177"/>
        <item x="23"/>
        <item x="38"/>
        <item x="136"/>
        <item x="150"/>
        <item x="214"/>
        <item x="63"/>
        <item x="77"/>
        <item x="3"/>
        <item x="105"/>
        <item x="106"/>
        <item x="178"/>
        <item x="137"/>
        <item x="90"/>
        <item x="215"/>
        <item x="39"/>
        <item x="40"/>
        <item x="179"/>
        <item x="161"/>
        <item x="4"/>
        <item x="107"/>
        <item x="41"/>
        <item x="42"/>
        <item x="125"/>
        <item x="216"/>
        <item x="162"/>
        <item x="151"/>
        <item x="91"/>
        <item x="180"/>
        <item x="108"/>
        <item x="239"/>
        <item x="240"/>
        <item x="5"/>
        <item x="64"/>
        <item x="217"/>
        <item x="196"/>
        <item x="181"/>
        <item x="182"/>
        <item x="218"/>
        <item x="241"/>
        <item x="138"/>
        <item x="92"/>
        <item x="152"/>
        <item x="65"/>
        <item x="66"/>
        <item x="109"/>
        <item x="219"/>
        <item x="220"/>
        <item x="110"/>
        <item x="221"/>
        <item x="43"/>
        <item x="93"/>
        <item x="163"/>
        <item x="67"/>
        <item x="111"/>
        <item x="24"/>
        <item x="44"/>
        <item x="68"/>
        <item x="222"/>
        <item x="45"/>
        <item x="46"/>
        <item x="6"/>
        <item x="112"/>
        <item x="139"/>
        <item x="7"/>
        <item x="197"/>
        <item x="126"/>
        <item x="140"/>
        <item x="164"/>
        <item x="153"/>
        <item x="47"/>
        <item x="165"/>
        <item x="242"/>
        <item x="69"/>
        <item x="70"/>
        <item x="223"/>
        <item x="8"/>
        <item x="141"/>
        <item x="127"/>
        <item x="142"/>
        <item x="9"/>
        <item x="113"/>
        <item x="94"/>
        <item x="48"/>
        <item x="183"/>
        <item x="154"/>
        <item x="25"/>
        <item x="198"/>
        <item x="10"/>
        <item x="71"/>
        <item x="114"/>
        <item x="243"/>
        <item x="128"/>
        <item x="166"/>
        <item x="11"/>
        <item x="95"/>
        <item x="115"/>
        <item x="49"/>
        <item x="56"/>
        <item x="184"/>
        <item x="244"/>
        <item x="167"/>
        <item x="245"/>
        <item x="50"/>
        <item x="224"/>
        <item x="185"/>
        <item x="51"/>
        <item x="12"/>
        <item x="186"/>
        <item x="187"/>
        <item x="57"/>
        <item x="13"/>
        <item x="78"/>
        <item x="14"/>
        <item x="79"/>
        <item x="80"/>
        <item x="81"/>
        <item x="188"/>
        <item x="155"/>
        <item x="96"/>
        <item x="225"/>
        <item x="116"/>
        <item x="117"/>
        <item x="118"/>
        <item x="26"/>
        <item x="189"/>
        <item x="246"/>
        <item x="97"/>
        <item x="199"/>
        <item x="143"/>
        <item x="98"/>
        <item x="15"/>
        <item x="144"/>
        <item x="190"/>
        <item x="247"/>
        <item x="168"/>
        <item x="72"/>
        <item x="73"/>
        <item x="99"/>
        <item x="100"/>
        <item x="74"/>
        <item x="145"/>
        <item x="226"/>
        <item x="146"/>
        <item x="16"/>
        <item x="147"/>
        <item x="119"/>
        <item x="120"/>
        <item x="200"/>
        <item x="156"/>
        <item x="75"/>
        <item x="191"/>
        <item x="227"/>
        <item x="129"/>
        <item x="169"/>
        <item x="27"/>
        <item x="28"/>
        <item x="29"/>
        <item x="52"/>
        <item x="228"/>
        <item x="130"/>
        <item x="229"/>
        <item x="121"/>
        <item x="131"/>
        <item x="122"/>
        <item x="53"/>
        <item x="82"/>
        <item x="83"/>
        <item x="17"/>
        <item x="148"/>
        <item x="30"/>
        <item x="31"/>
        <item x="101"/>
        <item x="54"/>
        <item x="230"/>
        <item x="231"/>
        <item x="149"/>
        <item x="132"/>
        <item x="248"/>
        <item x="102"/>
        <item x="18"/>
        <item x="19"/>
        <item x="20"/>
        <item x="192"/>
        <item x="193"/>
        <item x="84"/>
        <item x="21"/>
        <item x="123"/>
        <item x="194"/>
        <item t="default"/>
      </items>
    </pivotField>
    <pivotField axis="axisRow"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dataField="1" showAll="0">
      <items count="3069">
        <item x="1417"/>
        <item x="370"/>
        <item x="750"/>
        <item x="678"/>
        <item x="753"/>
        <item x="552"/>
        <item x="679"/>
        <item x="681"/>
        <item x="324"/>
        <item x="751"/>
        <item x="677"/>
        <item x="551"/>
        <item x="2952"/>
        <item x="555"/>
        <item x="554"/>
        <item x="2953"/>
        <item x="758"/>
        <item x="756"/>
        <item x="1793"/>
        <item x="312"/>
        <item x="1755"/>
        <item x="369"/>
        <item x="757"/>
        <item x="1188"/>
        <item x="754"/>
        <item x="307"/>
        <item x="3056"/>
        <item x="2991"/>
        <item x="2876"/>
        <item x="236"/>
        <item x="553"/>
        <item x="2875"/>
        <item x="680"/>
        <item x="755"/>
        <item x="299"/>
        <item x="375"/>
        <item x="726"/>
        <item x="352"/>
        <item x="3057"/>
        <item x="288"/>
        <item x="2990"/>
        <item x="558"/>
        <item x="3055"/>
        <item x="1623"/>
        <item x="1935"/>
        <item x="1363"/>
        <item x="3043"/>
        <item x="1834"/>
        <item x="1934"/>
        <item x="2189"/>
        <item x="540"/>
        <item x="556"/>
        <item x="2188"/>
        <item x="752"/>
        <item x="1887"/>
        <item x="3003"/>
        <item x="1977"/>
        <item x="1936"/>
        <item x="2021"/>
        <item x="3004"/>
        <item x="1259"/>
        <item x="3029"/>
        <item x="1362"/>
        <item x="1804"/>
        <item x="2849"/>
        <item x="916"/>
        <item x="682"/>
        <item x="1888"/>
        <item x="2033"/>
        <item x="1939"/>
        <item x="2167"/>
        <item x="1938"/>
        <item x="2187"/>
        <item x="326"/>
        <item x="2992"/>
        <item x="287"/>
        <item x="557"/>
        <item x="2927"/>
        <item x="1364"/>
        <item x="1999"/>
        <item x="2926"/>
        <item x="1284"/>
        <item x="2965"/>
        <item x="559"/>
        <item x="1898"/>
        <item x="2442"/>
        <item x="1537"/>
        <item x="1621"/>
        <item x="3030"/>
        <item x="1900"/>
        <item x="2252"/>
        <item x="235"/>
        <item x="2515"/>
        <item x="810"/>
        <item x="2929"/>
        <item x="564"/>
        <item x="1258"/>
        <item x="1889"/>
        <item x="2928"/>
        <item x="2964"/>
        <item x="1950"/>
        <item x="2043"/>
        <item x="3044"/>
        <item x="2018"/>
        <item x="1937"/>
        <item x="1830"/>
        <item x="1899"/>
        <item x="2343"/>
        <item x="1895"/>
        <item x="1088"/>
        <item x="1974"/>
        <item x="2800"/>
        <item x="3042"/>
        <item x="2253"/>
        <item x="842"/>
        <item x="1710"/>
        <item x="2168"/>
        <item x="1097"/>
        <item x="2186"/>
        <item x="2402"/>
        <item x="1408"/>
        <item x="2940"/>
        <item x="1880"/>
        <item x="684"/>
        <item x="1459"/>
        <item x="2428"/>
        <item x="222"/>
        <item x="2046"/>
        <item x="247"/>
        <item x="687"/>
        <item x="2680"/>
        <item x="1099"/>
        <item x="221"/>
        <item x="1561"/>
        <item x="2349"/>
        <item x="1975"/>
        <item x="1542"/>
        <item x="2031"/>
        <item x="1098"/>
        <item x="249"/>
        <item x="1996"/>
        <item x="1978"/>
        <item x="2047"/>
        <item x="1706"/>
        <item x="1872"/>
        <item x="1794"/>
        <item x="683"/>
        <item x="1249"/>
        <item x="237"/>
        <item x="2891"/>
        <item x="2022"/>
        <item x="2888"/>
        <item x="1843"/>
        <item x="1976"/>
        <item x="1187"/>
        <item x="2954"/>
        <item x="2254"/>
        <item x="1460"/>
        <item x="666"/>
        <item x="2009"/>
        <item x="351"/>
        <item x="2801"/>
        <item x="2802"/>
        <item x="1940"/>
        <item x="2344"/>
        <item x="843"/>
        <item x="2330"/>
        <item x="2605"/>
        <item x="2329"/>
        <item x="2517"/>
        <item x="1879"/>
        <item x="3031"/>
        <item x="2342"/>
        <item x="2042"/>
        <item x="1672"/>
        <item x="1949"/>
        <item x="1754"/>
        <item x="2020"/>
        <item x="759"/>
        <item x="561"/>
        <item x="2889"/>
        <item x="1185"/>
        <item x="1845"/>
        <item x="2032"/>
        <item x="1997"/>
        <item x="685"/>
        <item x="1212"/>
        <item x="1248"/>
        <item x="2242"/>
        <item x="841"/>
        <item x="2453"/>
        <item x="1286"/>
        <item x="2447"/>
        <item x="286"/>
        <item x="665"/>
        <item x="1709"/>
        <item x="1881"/>
        <item x="2434"/>
        <item x="2966"/>
        <item x="20"/>
        <item x="377"/>
        <item x="2008"/>
        <item x="2328"/>
        <item x="1186"/>
        <item x="2939"/>
        <item x="1669"/>
        <item x="39"/>
        <item x="2010"/>
        <item x="1113"/>
        <item x="1973"/>
        <item x="2941"/>
        <item x="1534"/>
        <item x="1957"/>
        <item x="13"/>
        <item x="468"/>
        <item x="1311"/>
        <item x="2025"/>
        <item x="577"/>
        <item x="2862"/>
        <item x="3034"/>
        <item x="3033"/>
        <item x="1361"/>
        <item x="1951"/>
        <item x="2044"/>
        <item x="2915"/>
        <item x="1953"/>
        <item x="2070"/>
        <item x="300"/>
        <item x="2850"/>
        <item x="915"/>
        <item x="2448"/>
        <item x="2516"/>
        <item x="1620"/>
        <item x="1262"/>
        <item x="1803"/>
        <item x="560"/>
        <item x="1553"/>
        <item x="289"/>
        <item x="1073"/>
        <item x="3045"/>
        <item x="2429"/>
        <item x="2520"/>
        <item x="728"/>
        <item x="2803"/>
        <item x="2241"/>
        <item x="2890"/>
        <item x="2441"/>
        <item x="40"/>
        <item x="1545"/>
        <item x="1511"/>
        <item x="1312"/>
        <item x="2603"/>
        <item x="1756"/>
        <item x="2001"/>
        <item x="2069"/>
        <item x="1250"/>
        <item x="2215"/>
        <item x="1829"/>
        <item x="1213"/>
        <item x="316"/>
        <item x="1624"/>
        <item x="730"/>
        <item x="2518"/>
        <item x="2341"/>
        <item x="2035"/>
        <item x="2804"/>
        <item x="1497"/>
        <item x="2607"/>
        <item x="1952"/>
        <item x="1184"/>
        <item x="1061"/>
        <item x="1486"/>
        <item x="1948"/>
        <item x="1285"/>
        <item x="1837"/>
        <item x="2331"/>
        <item x="2752"/>
        <item x="1870"/>
        <item x="2169"/>
        <item x="839"/>
        <item x="1087"/>
        <item x="2705"/>
        <item x="1901"/>
        <item x="2011"/>
        <item x="2451"/>
        <item x="1128"/>
        <item x="664"/>
        <item x="311"/>
        <item x="2165"/>
        <item x="1138"/>
        <item x="2679"/>
        <item x="225"/>
        <item x="1246"/>
        <item x="1197"/>
        <item x="2139"/>
        <item x="1014"/>
        <item x="2068"/>
        <item x="2166"/>
        <item x="223"/>
        <item x="838"/>
        <item x="2345"/>
        <item x="24"/>
        <item x="2184"/>
        <item x="1868"/>
        <item x="2305"/>
        <item x="2604"/>
        <item x="811"/>
        <item x="2401"/>
        <item x="2450"/>
        <item x="1547"/>
        <item x="2892"/>
        <item x="2519"/>
        <item x="2216"/>
        <item x="1034"/>
        <item x="2893"/>
        <item x="1758"/>
        <item x="3032"/>
        <item x="1998"/>
        <item x="770"/>
        <item x="835"/>
        <item x="2034"/>
        <item x="1707"/>
        <item x="1781"/>
        <item x="2045"/>
        <item x="2427"/>
        <item x="2348"/>
        <item x="1498"/>
        <item x="1211"/>
        <item x="2432"/>
        <item x="2019"/>
        <item x="376"/>
        <item x="2894"/>
        <item x="3047"/>
        <item x="224"/>
        <item x="1287"/>
        <item x="130"/>
        <item x="1941"/>
        <item x="1001"/>
        <item x="688"/>
        <item x="1260"/>
        <item x="374"/>
        <item x="1114"/>
        <item x="2405"/>
        <item x="1261"/>
        <item x="1004"/>
        <item x="2681"/>
        <item x="1072"/>
        <item x="1461"/>
        <item x="1757"/>
        <item x="3016"/>
        <item x="2901"/>
        <item x="2981"/>
        <item x="2249"/>
        <item x="1698"/>
        <item x="1536"/>
        <item x="2012"/>
        <item x="305"/>
        <item x="1226"/>
        <item x="2930"/>
        <item x="1127"/>
        <item x="1708"/>
        <item x="2404"/>
        <item x="1622"/>
        <item x="760"/>
        <item x="2851"/>
        <item x="3046"/>
        <item x="2977"/>
        <item x="320"/>
        <item x="1902"/>
        <item x="1979"/>
        <item x="464"/>
        <item x="1225"/>
        <item x="21"/>
        <item x="2431"/>
        <item x="1365"/>
        <item x="1074"/>
        <item x="2255"/>
        <item x="1247"/>
        <item x="1105"/>
        <item x="1826"/>
        <item x="2352"/>
        <item x="840"/>
        <item x="669"/>
        <item x="462"/>
        <item x="1499"/>
        <item x="1554"/>
        <item x="1409"/>
        <item x="2702"/>
        <item x="1106"/>
        <item x="1337"/>
        <item x="2902"/>
        <item x="944"/>
        <item x="2300"/>
        <item x="2338"/>
        <item x="686"/>
        <item x="1538"/>
        <item x="3058"/>
        <item x="565"/>
        <item x="2403"/>
        <item x="2937"/>
        <item x="317"/>
        <item x="1189"/>
        <item x="2440"/>
        <item x="1827"/>
        <item x="2351"/>
        <item x="849"/>
        <item x="2944"/>
        <item x="1925"/>
        <item x="809"/>
        <item x="542"/>
        <item x="2978"/>
        <item x="1876"/>
        <item x="3017"/>
        <item x="250"/>
        <item x="1625"/>
        <item x="2443"/>
        <item x="2995"/>
        <item x="1124"/>
        <item x="1871"/>
        <item x="872"/>
        <item x="2350"/>
        <item x="1835"/>
        <item x="27"/>
        <item x="1947"/>
        <item x="837"/>
        <item x="17"/>
        <item x="2863"/>
        <item x="2118"/>
        <item x="527"/>
        <item x="2805"/>
        <item x="2201"/>
        <item x="1965"/>
        <item x="1877"/>
        <item x="2024"/>
        <item x="1060"/>
        <item x="1828"/>
        <item x="2838"/>
        <item x="42"/>
        <item x="1614"/>
        <item x="1033"/>
        <item x="2023"/>
        <item x="2048"/>
        <item x="2057"/>
        <item x="2630"/>
        <item x="248"/>
        <item x="198"/>
        <item x="1980"/>
        <item x="1089"/>
        <item x="2521"/>
        <item x="1961"/>
        <item x="1578"/>
        <item x="1223"/>
        <item x="1136"/>
        <item x="28"/>
        <item x="1713"/>
        <item x="538"/>
        <item x="2914"/>
        <item x="1107"/>
        <item x="196"/>
        <item x="323"/>
        <item x="1924"/>
        <item x="2332"/>
        <item x="761"/>
        <item x="1100"/>
        <item x="2435"/>
        <item x="2430"/>
        <item x="886"/>
        <item x="1795"/>
        <item x="2049"/>
        <item x="1805"/>
        <item x="1576"/>
        <item x="603"/>
        <item x="1954"/>
        <item x="354"/>
        <item x="117"/>
        <item x="2185"/>
        <item x="1198"/>
        <item x="26"/>
        <item x="1615"/>
        <item x="2015"/>
        <item x="727"/>
        <item x="747"/>
        <item x="2281"/>
        <item x="1577"/>
        <item x="876"/>
        <item x="1047"/>
        <item x="1780"/>
        <item x="1854"/>
        <item x="2931"/>
        <item x="3059"/>
        <item x="2525"/>
        <item x="2013"/>
        <item x="2243"/>
        <item x="1015"/>
        <item x="315"/>
        <item x="245"/>
        <item x="2339"/>
        <item x="1564"/>
        <item x="2595"/>
        <item x="1712"/>
        <item x="294"/>
        <item x="1140"/>
        <item x="19"/>
        <item x="23"/>
        <item x="3035"/>
        <item x="18"/>
        <item x="1139"/>
        <item x="2455"/>
        <item x="1869"/>
        <item x="2303"/>
        <item x="14"/>
        <item x="3048"/>
        <item x="2154"/>
        <item x="2301"/>
        <item x="1512"/>
        <item x="1215"/>
        <item x="1125"/>
        <item x="1075"/>
        <item x="1844"/>
        <item x="16"/>
        <item x="1842"/>
        <item x="982"/>
        <item x="2212"/>
        <item x="2306"/>
        <item x="487"/>
        <item x="251"/>
        <item x="1255"/>
        <item x="293"/>
        <item x="1191"/>
        <item x="2071"/>
        <item x="2900"/>
        <item x="1875"/>
        <item x="632"/>
        <item x="1825"/>
        <item x="1696"/>
        <item x="1199"/>
        <item x="1266"/>
        <item x="1336"/>
        <item x="1002"/>
        <item x="1964"/>
        <item x="2839"/>
        <item x="3005"/>
        <item x="371"/>
        <item x="1112"/>
        <item x="3018"/>
        <item x="830"/>
        <item x="2137"/>
        <item x="1123"/>
        <item x="1288"/>
        <item x="2155"/>
        <item x="319"/>
        <item x="2703"/>
        <item x="1094"/>
        <item x="1671"/>
        <item x="1557"/>
        <item x="2943"/>
        <item x="1096"/>
        <item x="2433"/>
        <item x="1120"/>
        <item x="2932"/>
        <item x="2522"/>
        <item x="2454"/>
        <item x="2153"/>
        <item x="1806"/>
        <item x="871"/>
        <item x="1077"/>
        <item x="195"/>
        <item x="2275"/>
        <item x="1129"/>
        <item x="1931"/>
        <item x="1017"/>
        <item x="1063"/>
        <item x="43"/>
        <item x="1906"/>
        <item x="2980"/>
        <item x="1180"/>
        <item x="2290"/>
        <item x="668"/>
        <item x="1111"/>
        <item x="2283"/>
        <item x="1885"/>
        <item x="2257"/>
        <item x="2704"/>
        <item x="2333"/>
        <item x="731"/>
        <item x="1593"/>
        <item x="1796"/>
        <item x="1905"/>
        <item x="1095"/>
        <item x="2942"/>
        <item x="1600"/>
        <item x="1847"/>
        <item x="1133"/>
        <item x="1005"/>
        <item x="1841"/>
        <item x="1541"/>
        <item x="1200"/>
        <item x="1963"/>
        <item x="2280"/>
        <item x="2678"/>
        <item x="528"/>
        <item x="2307"/>
        <item x="332"/>
        <item x="848"/>
        <item x="2979"/>
        <item x="1335"/>
        <item x="1066"/>
        <item x="2594"/>
        <item x="226"/>
        <item x="2211"/>
        <item x="2240"/>
        <item x="1612"/>
        <item x="1115"/>
        <item x="2183"/>
        <item x="626"/>
        <item x="2982"/>
        <item x="639"/>
        <item x="1214"/>
        <item x="15"/>
        <item x="2297"/>
        <item x="1360"/>
        <item x="252"/>
        <item x="2899"/>
        <item x="2916"/>
        <item x="1374"/>
        <item x="2284"/>
        <item x="1086"/>
        <item x="1981"/>
        <item x="2591"/>
        <item x="836"/>
        <item x="1500"/>
        <item x="2200"/>
        <item x="2683"/>
        <item x="2687"/>
        <item x="1473"/>
        <item x="1110"/>
        <item x="1962"/>
        <item x="2606"/>
        <item x="515"/>
        <item x="2250"/>
        <item x="1533"/>
        <item x="1571"/>
        <item x="2903"/>
        <item x="2320"/>
        <item x="1131"/>
        <item x="2285"/>
        <item x="627"/>
        <item x="1224"/>
        <item x="889"/>
        <item x="1598"/>
        <item x="2452"/>
        <item x="1487"/>
        <item x="2217"/>
        <item x="1201"/>
        <item x="2278"/>
        <item x="1411"/>
        <item x="1890"/>
        <item x="2806"/>
        <item x="1836"/>
        <item x="2014"/>
        <item x="1695"/>
        <item x="1960"/>
        <item x="1904"/>
        <item x="887"/>
        <item x="2258"/>
        <item x="2256"/>
        <item x="1137"/>
        <item x="244"/>
        <item x="1472"/>
        <item x="1091"/>
        <item x="2631"/>
        <item x="2138"/>
        <item x="1809"/>
        <item x="2247"/>
        <item x="1254"/>
        <item x="2319"/>
        <item x="1955"/>
        <item x="1543"/>
        <item x="1294"/>
        <item x="1808"/>
        <item x="2218"/>
        <item x="2955"/>
        <item x="2753"/>
        <item x="2334"/>
        <item x="1109"/>
        <item x="909"/>
        <item x="141"/>
        <item x="1222"/>
        <item x="892"/>
        <item x="1263"/>
        <item x="2676"/>
        <item x="1353"/>
        <item x="1670"/>
        <item x="1631"/>
        <item x="2444"/>
        <item x="1592"/>
        <item x="1141"/>
        <item x="1610"/>
        <item x="2119"/>
        <item x="1062"/>
        <item x="2182"/>
        <item x="2054"/>
        <item x="1629"/>
        <item x="1090"/>
        <item x="1000"/>
        <item x="2156"/>
        <item x="1338"/>
        <item x="1130"/>
        <item x="2245"/>
        <item x="1714"/>
        <item x="41"/>
        <item x="1310"/>
        <item x="1018"/>
        <item x="2276"/>
        <item x="1700"/>
        <item x="1599"/>
        <item x="1256"/>
        <item x="1108"/>
        <item x="1730"/>
        <item x="1606"/>
        <item x="729"/>
        <item x="2554"/>
        <item x="1575"/>
        <item x="2456"/>
        <item x="1427"/>
        <item x="1134"/>
        <item x="769"/>
        <item x="1231"/>
        <item x="1656"/>
        <item x="238"/>
        <item x="2946"/>
        <item x="199"/>
        <item x="2000"/>
        <item x="1873"/>
        <item x="1852"/>
        <item x="721"/>
        <item x="2706"/>
        <item x="1484"/>
        <item x="885"/>
        <item x="877"/>
        <item x="856"/>
        <item x="567"/>
        <item x="2956"/>
        <item x="1585"/>
        <item x="1967"/>
        <item x="2298"/>
        <item x="1464"/>
        <item x="1597"/>
        <item x="2406"/>
        <item x="2945"/>
        <item x="2056"/>
        <item x="878"/>
        <item x="2438"/>
        <item x="1922"/>
        <item x="2967"/>
        <item x="22"/>
        <item x="1162"/>
        <item x="831"/>
        <item x="579"/>
        <item x="1893"/>
        <item x="1591"/>
        <item x="1966"/>
        <item x="1410"/>
        <item x="2686"/>
        <item x="2608"/>
        <item x="2677"/>
        <item x="1544"/>
        <item x="2117"/>
        <item x="875"/>
        <item x="1174"/>
        <item x="2050"/>
        <item x="1251"/>
        <item x="2260"/>
        <item x="2807"/>
        <item x="2219"/>
        <item x="1216"/>
        <item x="2026"/>
        <item x="1956"/>
        <item x="2628"/>
        <item x="799"/>
        <item x="722"/>
        <item x="1608"/>
        <item x="1855"/>
        <item x="568"/>
        <item x="2090"/>
        <item x="2304"/>
        <item x="1848"/>
        <item x="2292"/>
        <item x="1529"/>
        <item x="322"/>
        <item x="134"/>
        <item x="1160"/>
        <item x="1798"/>
        <item x="914"/>
        <item x="2682"/>
        <item x="2493"/>
        <item x="2176"/>
        <item x="2214"/>
        <item x="1958"/>
        <item x="2347"/>
        <item x="890"/>
        <item x="539"/>
        <item x="2810"/>
        <item x="2279"/>
        <item x="631"/>
        <item x="1589"/>
        <item x="2157"/>
        <item x="873"/>
        <item x="1366"/>
        <item x="229"/>
        <item x="2336"/>
        <item x="368"/>
        <item x="767"/>
        <item x="1474"/>
        <item x="1510"/>
        <item x="1485"/>
        <item x="1085"/>
        <item x="1008"/>
        <item x="884"/>
        <item x="239"/>
        <item x="2244"/>
        <item x="1921"/>
        <item x="104"/>
        <item x="2282"/>
        <item x="2337"/>
        <item x="1104"/>
        <item x="1562"/>
        <item x="1968"/>
        <item x="1894"/>
        <item x="1471"/>
        <item x="397"/>
        <item x="463"/>
        <item x="945"/>
        <item x="2593"/>
        <item x="2296"/>
        <item x="2181"/>
        <item x="833"/>
        <item x="2267"/>
        <item x="1535"/>
        <item x="2002"/>
        <item x="1093"/>
        <item x="2685"/>
        <item x="1546"/>
        <item x="1613"/>
        <item x="1492"/>
        <item x="1076"/>
        <item x="2213"/>
        <item x="1003"/>
        <item x="2718"/>
        <item x="2837"/>
        <item x="2727"/>
        <item x="917"/>
        <item x="2852"/>
        <item x="910"/>
        <item x="1601"/>
        <item x="3060"/>
        <item x="2897"/>
        <item x="2439"/>
        <item x="578"/>
        <item x="109"/>
        <item x="2898"/>
        <item x="2317"/>
        <item x="1319"/>
        <item x="1711"/>
        <item x="2335"/>
        <item x="1293"/>
        <item x="3036"/>
        <item x="1313"/>
        <item x="1339"/>
        <item x="1581"/>
        <item x="1838"/>
        <item x="143"/>
        <item x="526"/>
        <item x="1370"/>
        <item x="2983"/>
        <item x="605"/>
        <item x="1489"/>
        <item x="118"/>
        <item x="911"/>
        <item x="1221"/>
        <item x="2055"/>
        <item x="1101"/>
        <item x="1668"/>
        <item x="1923"/>
        <item x="2316"/>
        <item x="1617"/>
        <item x="1267"/>
        <item x="3050"/>
        <item x="851"/>
        <item x="1699"/>
        <item x="1021"/>
        <item x="2172"/>
        <item x="2318"/>
        <item x="2968"/>
        <item x="1268"/>
        <item x="2175"/>
        <item x="1516"/>
        <item x="327"/>
        <item x="2036"/>
        <item x="1903"/>
        <item x="197"/>
        <item x="2938"/>
        <item x="1697"/>
        <item x="529"/>
        <item x="1944"/>
        <item x="882"/>
        <item x="2224"/>
        <item x="365"/>
        <item x="1540"/>
        <item x="714"/>
        <item x="2346"/>
        <item x="2446"/>
        <item x="2726"/>
        <item x="2293"/>
        <item x="2261"/>
        <item x="2170"/>
        <item x="1731"/>
        <item x="1742"/>
        <item x="1596"/>
        <item x="920"/>
        <item x="1126"/>
        <item x="1232"/>
        <item x="1027"/>
        <item x="1341"/>
        <item x="1462"/>
        <item x="2378"/>
        <item x="2206"/>
        <item x="1059"/>
        <item x="182"/>
        <item x="1488"/>
        <item x="2007"/>
        <item x="1574"/>
        <item x="2993"/>
        <item x="1797"/>
        <item x="2299"/>
        <item x="1886"/>
        <item x="2904"/>
        <item x="1616"/>
        <item x="358"/>
        <item x="436"/>
        <item x="2135"/>
        <item x="1161"/>
        <item x="1192"/>
        <item x="1080"/>
        <item x="1874"/>
        <item x="1566"/>
        <item x="1253"/>
        <item x="243"/>
        <item x="2969"/>
        <item x="1558"/>
        <item x="883"/>
        <item x="2895"/>
        <item x="1801"/>
        <item x="1832"/>
        <item x="904"/>
        <item x="1121"/>
        <item x="1942"/>
        <item x="1142"/>
        <item x="2424"/>
        <item x="331"/>
        <item x="1119"/>
        <item x="893"/>
        <item x="2291"/>
        <item x="2356"/>
        <item x="1532"/>
        <item x="1385"/>
        <item x="2287"/>
        <item x="1840"/>
        <item x="1583"/>
        <item x="1210"/>
        <item x="2592"/>
        <item x="133"/>
        <item x="1290"/>
        <item x="1257"/>
        <item x="382"/>
        <item x="2957"/>
        <item x="1602"/>
        <item x="1618"/>
        <item x="1190"/>
        <item x="2294"/>
        <item x="3061"/>
        <item x="1807"/>
        <item x="3037"/>
        <item x="2198"/>
        <item x="1548"/>
        <item x="667"/>
        <item x="2152"/>
        <item x="2597"/>
        <item x="732"/>
        <item x="1143"/>
        <item x="1170"/>
        <item x="1020"/>
        <item x="314"/>
        <item x="2629"/>
        <item x="888"/>
        <item x="1367"/>
        <item x="278"/>
        <item x="1340"/>
        <item x="136"/>
        <item x="2149"/>
        <item x="2017"/>
        <item x="2896"/>
        <item x="834"/>
        <item x="1209"/>
        <item x="1046"/>
        <item x="1415"/>
        <item x="147"/>
        <item x="1289"/>
        <item x="2067"/>
        <item x="2632"/>
        <item x="1177"/>
        <item x="733"/>
        <item x="1831"/>
        <item x="855"/>
        <item x="1628"/>
        <item x="2717"/>
        <item x="1463"/>
        <item x="2274"/>
        <item x="1891"/>
        <item x="2041"/>
        <item x="2947"/>
        <item x="1563"/>
        <item x="2295"/>
        <item x="398"/>
        <item x="1173"/>
        <item x="304"/>
        <item x="723"/>
        <item x="1252"/>
        <item x="1584"/>
        <item x="3019"/>
        <item x="2225"/>
        <item x="2228"/>
        <item x="566"/>
        <item x="2268"/>
        <item x="1932"/>
        <item x="1573"/>
        <item x="2905"/>
        <item x="2610"/>
        <item x="2411"/>
        <item x="969"/>
        <item x="470"/>
        <item x="768"/>
        <item x="716"/>
        <item x="1132"/>
        <item x="261"/>
        <item x="1782"/>
        <item x="2383"/>
        <item x="2199"/>
        <item x="128"/>
        <item x="2040"/>
        <item x="1016"/>
        <item x="2407"/>
        <item x="2150"/>
        <item x="1048"/>
        <item x="2037"/>
        <item x="132"/>
        <item x="2684"/>
        <item x="1896"/>
        <item x="1605"/>
        <item x="472"/>
        <item x="897"/>
        <item x="1084"/>
        <item x="581"/>
        <item x="2386"/>
        <item x="2445"/>
        <item x="922"/>
        <item x="2523"/>
        <item x="1694"/>
        <item x="908"/>
        <item x="2436"/>
        <item x="748"/>
        <item x="2409"/>
        <item x="852"/>
        <item x="1202"/>
        <item x="1176"/>
        <item x="2262"/>
        <item x="361"/>
        <item x="1839"/>
        <item x="1079"/>
        <item x="880"/>
        <item x="372"/>
        <item x="2227"/>
        <item x="1175"/>
        <item x="1217"/>
        <item x="330"/>
        <item x="2864"/>
        <item x="525"/>
        <item x="1116"/>
        <item x="2259"/>
        <item x="1927"/>
        <item x="1846"/>
        <item x="30"/>
        <item x="106"/>
        <item x="1810"/>
        <item x="260"/>
        <item x="1207"/>
        <item x="449"/>
        <item x="2707"/>
        <item x="1784"/>
        <item x="25"/>
        <item x="1611"/>
        <item x="2105"/>
        <item x="734"/>
        <item x="652"/>
        <item x="140"/>
        <item x="2714"/>
        <item x="2273"/>
        <item x="1373"/>
        <item x="2853"/>
        <item x="850"/>
        <item x="912"/>
        <item x="1878"/>
        <item x="771"/>
        <item x="874"/>
        <item x="1118"/>
        <item x="2220"/>
        <item x="2051"/>
        <item x="2193"/>
        <item x="29"/>
        <item x="306"/>
        <item x="1559"/>
        <item x="766"/>
        <item x="778"/>
        <item x="1182"/>
        <item x="2733"/>
        <item x="2178"/>
        <item x="1291"/>
        <item x="1377"/>
        <item x="386"/>
        <item x="740"/>
        <item x="1800"/>
        <item x="1092"/>
        <item x="516"/>
        <item x="2408"/>
        <item x="2106"/>
        <item x="2627"/>
        <item x="321"/>
        <item x="2385"/>
        <item x="156"/>
        <item x="3053"/>
        <item x="2209"/>
        <item x="2196"/>
        <item x="765"/>
        <item x="241"/>
        <item x="913"/>
        <item x="630"/>
        <item x="879"/>
        <item x="2039"/>
        <item x="145"/>
        <item x="1452"/>
        <item x="2609"/>
        <item x="1314"/>
        <item x="1586"/>
        <item x="2754"/>
        <item x="2555"/>
        <item x="262"/>
        <item x="1539"/>
        <item x="1219"/>
        <item x="2719"/>
        <item x="1382"/>
        <item x="2495"/>
        <item x="366"/>
        <item x="569"/>
        <item x="1609"/>
        <item x="2072"/>
        <item x="52"/>
        <item x="107"/>
        <item x="628"/>
        <item x="2994"/>
        <item x="854"/>
        <item x="2379"/>
        <item x="2204"/>
        <item x="2270"/>
        <item x="1083"/>
        <item x="108"/>
        <item x="907"/>
        <item x="1078"/>
        <item x="2716"/>
        <item x="1513"/>
        <item x="822"/>
        <item x="2494"/>
        <item x="1082"/>
        <item x="2996"/>
        <item x="44"/>
        <item x="2016"/>
        <item x="355"/>
        <item x="2426"/>
        <item x="905"/>
        <item x="1149"/>
        <item x="2457"/>
        <item x="2479"/>
        <item x="1783"/>
        <item x="2162"/>
        <item x="580"/>
        <item x="2553"/>
        <item x="1743"/>
        <item x="1064"/>
        <item x="779"/>
        <item x="1218"/>
        <item x="2222"/>
        <item x="2410"/>
        <item x="2755"/>
        <item x="1007"/>
        <item x="923"/>
        <item x="846"/>
        <item x="1833"/>
        <item x="31"/>
        <item x="467"/>
        <item x="1194"/>
        <item x="1383"/>
        <item x="2191"/>
        <item x="2720"/>
        <item x="1375"/>
        <item x="2133"/>
        <item x="1926"/>
        <item x="1424"/>
        <item x="1945"/>
        <item x="2073"/>
        <item x="2496"/>
        <item x="466"/>
        <item x="1371"/>
        <item x="1369"/>
        <item x="2377"/>
        <item x="2308"/>
        <item x="2179"/>
        <item x="2082"/>
        <item x="2777"/>
        <item x="1590"/>
        <item x="2917"/>
        <item x="1929"/>
        <item x="1227"/>
        <item x="2476"/>
        <item x="2081"/>
        <item x="2003"/>
        <item x="931"/>
        <item x="814"/>
        <item x="1332"/>
        <item x="2136"/>
        <item x="970"/>
        <item x="1853"/>
        <item x="1884"/>
        <item x="891"/>
        <item x="131"/>
        <item x="119"/>
        <item x="309"/>
        <item x="1907"/>
        <item x="571"/>
        <item x="2596"/>
        <item x="2060"/>
        <item x="325"/>
        <item x="2202"/>
        <item x="798"/>
        <item x="2210"/>
        <item x="1626"/>
        <item x="2663"/>
        <item x="1491"/>
        <item x="137"/>
        <item x="1272"/>
        <item x="2263"/>
        <item x="870"/>
        <item x="263"/>
        <item x="2948"/>
        <item x="613"/>
        <item x="1352"/>
        <item x="2724"/>
        <item x="1292"/>
        <item x="2384"/>
        <item x="1453"/>
        <item x="2171"/>
        <item x="921"/>
        <item x="2524"/>
        <item x="110"/>
        <item x="2120"/>
        <item x="530"/>
        <item x="2311"/>
        <item x="763"/>
        <item x="1135"/>
        <item x="780"/>
        <item x="3038"/>
        <item x="2205"/>
        <item x="896"/>
        <item x="2933"/>
        <item x="1587"/>
        <item x="2177"/>
        <item x="387"/>
        <item x="1514"/>
        <item x="202"/>
        <item x="2811"/>
        <item x="899"/>
        <item x="2288"/>
        <item x="800"/>
        <item x="385"/>
        <item x="2731"/>
        <item x="1265"/>
        <item x="1220"/>
        <item x="2058"/>
        <item x="2131"/>
        <item x="806"/>
        <item x="2174"/>
        <item x="832"/>
        <item x="1035"/>
        <item x="298"/>
        <item x="1169"/>
        <item x="2145"/>
        <item x="2665"/>
        <item x="2059"/>
        <item x="1716"/>
        <item x="2004"/>
        <item x="2478"/>
        <item x="776"/>
        <item x="1984"/>
        <item x="2477"/>
        <item x="1412"/>
        <item x="1595"/>
        <item x="2792"/>
        <item x="1580"/>
        <item x="1428"/>
        <item x="1811"/>
        <item x="2854"/>
        <item x="1704"/>
        <item x="2107"/>
        <item x="1515"/>
        <item x="1930"/>
        <item x="2163"/>
        <item x="2108"/>
        <item x="2302"/>
        <item x="2084"/>
        <item x="812"/>
        <item x="1181"/>
        <item x="2840"/>
        <item x="380"/>
        <item x="2269"/>
        <item x="2321"/>
        <item x="2221"/>
        <item x="736"/>
        <item x="2248"/>
        <item x="2143"/>
        <item x="2613"/>
        <item x="1405"/>
        <item x="762"/>
        <item x="0"/>
        <item x="1195"/>
        <item x="363"/>
        <item x="2934"/>
        <item x="1701"/>
        <item x="2984"/>
        <item x="2492"/>
        <item x="604"/>
        <item x="121"/>
        <item x="531"/>
        <item x="2142"/>
        <item x="777"/>
        <item x="2104"/>
        <item x="2140"/>
        <item x="1715"/>
        <item x="2760"/>
        <item x="1163"/>
        <item x="1264"/>
        <item x="2075"/>
        <item x="488"/>
        <item x="2197"/>
        <item x="1446"/>
        <item x="2480"/>
        <item x="105"/>
        <item x="2092"/>
        <item x="1205"/>
        <item x="2813"/>
        <item x="1520"/>
        <item x="570"/>
        <item x="2322"/>
        <item x="900"/>
        <item x="1524"/>
        <item x="242"/>
        <item x="55"/>
        <item x="2132"/>
        <item x="1759"/>
        <item x="146"/>
        <item x="2074"/>
        <item x="1604"/>
        <item x="1734"/>
        <item x="2079"/>
        <item x="929"/>
        <item x="2289"/>
        <item x="2195"/>
        <item x="815"/>
        <item x="845"/>
        <item x="2089"/>
        <item x="2425"/>
        <item x="1501"/>
        <item x="671"/>
        <item x="135"/>
        <item x="584"/>
        <item x="717"/>
        <item x="2918"/>
        <item x="388"/>
        <item x="2151"/>
        <item x="2194"/>
        <item x="774"/>
        <item x="895"/>
        <item x="1103"/>
        <item x="53"/>
        <item x="2246"/>
        <item x="807"/>
        <item x="1229"/>
        <item x="1475"/>
        <item x="234"/>
        <item x="572"/>
        <item x="2095"/>
        <item x="853"/>
        <item x="1733"/>
        <item x="1582"/>
        <item x="2949"/>
        <item x="240"/>
        <item x="3039"/>
        <item x="2985"/>
        <item x="2130"/>
        <item x="1530"/>
        <item x="142"/>
        <item x="329"/>
        <item x="254"/>
        <item x="1317"/>
        <item x="1355"/>
        <item x="2078"/>
        <item x="1959"/>
        <item x="672"/>
        <item x="1493"/>
        <item x="820"/>
        <item x="801"/>
        <item x="2688"/>
        <item x="2038"/>
        <item x="2412"/>
        <item x="995"/>
        <item x="2325"/>
        <item x="1068"/>
        <item x="1946"/>
        <item x="828"/>
        <item x="1579"/>
        <item x="2364"/>
        <item x="206"/>
        <item x="203"/>
        <item x="1717"/>
        <item x="2266"/>
        <item x="183"/>
        <item x="739"/>
        <item x="1158"/>
        <item x="1269"/>
        <item x="2223"/>
        <item x="2207"/>
        <item x="804"/>
        <item x="389"/>
        <item x="2788"/>
        <item x="1799"/>
        <item x="2229"/>
        <item x="2271"/>
        <item x="2380"/>
        <item x="2611"/>
        <item x="1178"/>
        <item x="1398"/>
        <item x="1081"/>
        <item x="1603"/>
        <item x="2272"/>
        <item x="2531"/>
        <item x="2958"/>
        <item x="349"/>
        <item x="2286"/>
        <item x="157"/>
        <item x="144"/>
        <item x="2715"/>
        <item x="901"/>
        <item x="359"/>
        <item x="2190"/>
        <item x="2730"/>
        <item x="47"/>
        <item x="1849"/>
        <item x="230"/>
        <item x="1397"/>
        <item x="2708"/>
        <item x="1148"/>
        <item x="2"/>
        <item x="2093"/>
        <item x="313"/>
        <item x="56"/>
        <item x="2664"/>
        <item x="924"/>
        <item x="2865"/>
        <item x="2226"/>
        <item x="2732"/>
        <item x="1206"/>
        <item x="715"/>
        <item x="270"/>
        <item x="1204"/>
        <item x="2637"/>
        <item x="1551"/>
        <item x="1569"/>
        <item x="139"/>
        <item x="1386"/>
        <item x="2814"/>
        <item x="773"/>
        <item x="48"/>
        <item x="438"/>
        <item x="2449"/>
        <item x="898"/>
        <item x="1490"/>
        <item x="1157"/>
        <item x="1351"/>
        <item x="1607"/>
        <item x="1469"/>
        <item x="1507"/>
        <item x="2208"/>
        <item x="1230"/>
        <item x="1309"/>
        <item x="601"/>
        <item x="2053"/>
        <item x="54"/>
        <item x="2367"/>
        <item x="805"/>
        <item x="253"/>
        <item x="2556"/>
        <item x="3049"/>
        <item x="346"/>
        <item x="2986"/>
        <item x="2780"/>
        <item x="1376"/>
        <item x="2357"/>
        <item x="2497"/>
        <item x="847"/>
        <item x="2192"/>
        <item x="919"/>
        <item x="2141"/>
        <item x="2557"/>
        <item x="2363"/>
        <item x="1318"/>
        <item x="1550"/>
        <item x="1928"/>
        <item x="1969"/>
        <item x="273"/>
        <item x="2006"/>
        <item x="1171"/>
        <item x="2866"/>
        <item x="1381"/>
        <item x="45"/>
        <item x="641"/>
        <item x="2723"/>
        <item x="2083"/>
        <item x="657"/>
        <item x="2761"/>
        <item x="775"/>
        <item x="120"/>
        <item x="1414"/>
        <item x="2096"/>
        <item x="111"/>
        <item x="2326"/>
        <item x="339"/>
        <item x="2598"/>
        <item x="2667"/>
        <item x="3054"/>
        <item x="656"/>
        <item x="46"/>
        <item x="179"/>
        <item x="994"/>
        <item x="2634"/>
        <item x="204"/>
        <item x="1022"/>
        <item x="544"/>
        <item x="2134"/>
        <item x="1567"/>
        <item x="1168"/>
        <item x="928"/>
        <item x="1588"/>
        <item x="2617"/>
        <item x="1117"/>
        <item x="2231"/>
        <item x="2808"/>
        <item x="1150"/>
        <item x="2721"/>
        <item x="184"/>
        <item x="303"/>
        <item x="844"/>
        <item x="2528"/>
        <item x="205"/>
        <item x="2779"/>
        <item x="2144"/>
        <item x="2529"/>
        <item x="1166"/>
        <item x="2656"/>
        <item x="2312"/>
        <item x="1193"/>
        <item x="2340"/>
        <item x="2757"/>
        <item x="200"/>
        <item x="1444"/>
        <item x="2314"/>
        <item x="1333"/>
        <item x="3062"/>
        <item x="1040"/>
        <item x="903"/>
        <item x="33"/>
        <item x="824"/>
        <item x="2251"/>
        <item x="813"/>
        <item x="541"/>
        <item x="2313"/>
        <item x="2097"/>
        <item x="764"/>
        <item x="2790"/>
        <item x="1036"/>
        <item x="1196"/>
        <item x="1970"/>
        <item x="2230"/>
        <item x="737"/>
        <item x="1320"/>
        <item x="1023"/>
        <item x="1235"/>
        <item x="614"/>
        <item x="782"/>
        <item x="2414"/>
        <item x="2121"/>
        <item x="2101"/>
        <item x="3020"/>
        <item x="670"/>
        <item x="802"/>
        <item x="1760"/>
        <item x="2481"/>
        <item x="400"/>
        <item x="1466"/>
        <item x="718"/>
        <item x="1050"/>
        <item x="1069"/>
        <item x="1565"/>
        <item x="2382"/>
        <item x="1147"/>
        <item x="902"/>
        <item x="2722"/>
        <item x="465"/>
        <item x="2532"/>
        <item x="2173"/>
        <item x="781"/>
        <item x="2666"/>
        <item x="971"/>
        <item x="2076"/>
        <item x="232"/>
        <item x="2080"/>
        <item x="2324"/>
        <item x="1342"/>
        <item x="925"/>
        <item x="1164"/>
        <item x="2728"/>
        <item x="2102"/>
        <item x="1179"/>
        <item x="1702"/>
        <item x="2809"/>
        <item x="1315"/>
        <item x="783"/>
        <item x="1402"/>
        <item x="2599"/>
        <item x="3051"/>
        <item x="1476"/>
        <item x="2109"/>
        <item x="2997"/>
        <item x="2789"/>
        <item x="159"/>
        <item x="2085"/>
        <item x="1432"/>
        <item x="640"/>
        <item x="2935"/>
        <item x="1523"/>
        <item x="2094"/>
        <item x="1152"/>
        <item x="2128"/>
        <item x="2615"/>
        <item x="823"/>
        <item x="585"/>
        <item x="1391"/>
        <item x="2600"/>
        <item x="228"/>
        <item x="338"/>
        <item x="1275"/>
        <item x="1762"/>
        <item x="2114"/>
        <item x="2180"/>
        <item x="1049"/>
        <item x="1394"/>
        <item x="1326"/>
        <item x="1675"/>
        <item x="2794"/>
        <item x="2491"/>
        <item x="2778"/>
        <item x="231"/>
        <item x="2309"/>
        <item x="1627"/>
        <item x="582"/>
        <item x="1271"/>
        <item x="1722"/>
        <item x="1343"/>
        <item x="2381"/>
        <item x="1943"/>
        <item x="2310"/>
        <item x="308"/>
        <item x="741"/>
        <item x="972"/>
        <item x="1468"/>
        <item x="586"/>
        <item x="1067"/>
        <item x="173"/>
        <item x="1440"/>
        <item x="3040"/>
        <item x="1765"/>
        <item x="512"/>
        <item x="1390"/>
        <item x="2545"/>
        <item x="348"/>
        <item x="2791"/>
        <item x="1570"/>
        <item x="1503"/>
        <item x="743"/>
        <item x="3041"/>
        <item x="2098"/>
        <item x="645"/>
        <item x="129"/>
        <item x="1028"/>
        <item x="1495"/>
        <item x="1555"/>
        <item x="744"/>
        <item x="1400"/>
        <item x="2323"/>
        <item x="543"/>
        <item x="2087"/>
        <item x="1883"/>
        <item x="2027"/>
        <item x="1749"/>
        <item x="148"/>
        <item x="2816"/>
        <item x="2374"/>
        <item x="2635"/>
        <item x="1443"/>
        <item x="2729"/>
        <item x="1527"/>
        <item x="2710"/>
        <item x="1368"/>
        <item x="1465"/>
        <item x="1378"/>
        <item x="1637"/>
        <item x="2203"/>
        <item x="2061"/>
        <item x="246"/>
        <item x="797"/>
        <item x="983"/>
        <item x="153"/>
        <item x="1594"/>
        <item x="1273"/>
        <item x="2815"/>
        <item x="3052"/>
        <item x="1102"/>
        <item x="1703"/>
        <item x="450"/>
        <item x="746"/>
        <item x="2161"/>
        <item x="1767"/>
        <item x="2148"/>
        <item x="654"/>
        <item x="930"/>
        <item x="1433"/>
        <item x="2387"/>
        <item x="172"/>
        <item x="1435"/>
        <item x="1234"/>
        <item x="2146"/>
        <item x="2111"/>
        <item x="2841"/>
        <item x="1856"/>
        <item x="2793"/>
        <item x="2526"/>
        <item x="32"/>
        <item x="1153"/>
        <item x="1144"/>
        <item x="1494"/>
        <item x="1971"/>
        <item x="122"/>
        <item x="2391"/>
        <item x="2237"/>
        <item x="1203"/>
        <item x="1151"/>
        <item x="2112"/>
        <item x="2158"/>
        <item x="1430"/>
        <item x="1982"/>
        <item x="347"/>
        <item x="208"/>
        <item x="34"/>
        <item x="1379"/>
        <item x="2756"/>
        <item x="1418"/>
        <item x="1658"/>
        <item x="629"/>
        <item x="2052"/>
        <item x="1882"/>
        <item x="1350"/>
        <item x="2099"/>
        <item x="2527"/>
        <item x="616"/>
        <item x="1987"/>
        <item x="2490"/>
        <item x="2366"/>
        <item x="2668"/>
        <item x="112"/>
        <item x="301"/>
        <item x="532"/>
        <item x="166"/>
        <item x="826"/>
        <item x="2368"/>
        <item x="2361"/>
        <item x="2122"/>
        <item x="2616"/>
        <item x="2127"/>
        <item x="2612"/>
        <item x="2709"/>
        <item x="3006"/>
        <item x="274"/>
        <item x="2633"/>
        <item x="185"/>
        <item x="337"/>
        <item x="227"/>
        <item x="1421"/>
        <item x="742"/>
        <item x="3007"/>
        <item x="2463"/>
        <item x="735"/>
        <item x="2232"/>
        <item x="1295"/>
        <item x="745"/>
        <item x="642"/>
        <item x="138"/>
        <item x="2077"/>
        <item x="2372"/>
        <item x="2028"/>
        <item x="489"/>
        <item x="926"/>
        <item x="2088"/>
        <item x="545"/>
        <item x="1732"/>
        <item x="1024"/>
        <item x="2373"/>
        <item x="2736"/>
        <item x="857"/>
        <item x="1413"/>
        <item x="2355"/>
        <item x="1766"/>
        <item x="2277"/>
        <item x="1505"/>
        <item x="1358"/>
        <item x="932"/>
        <item x="1477"/>
        <item x="1228"/>
        <item x="290"/>
        <item x="2354"/>
        <item x="2734"/>
        <item x="3008"/>
        <item x="1673"/>
        <item x="1519"/>
        <item x="1525"/>
        <item x="1277"/>
        <item x="2621"/>
        <item x="2498"/>
        <item x="2711"/>
        <item x="1972"/>
        <item x="264"/>
        <item x="2499"/>
        <item x="1403"/>
        <item x="189"/>
        <item x="984"/>
        <item x="2353"/>
        <item x="1657"/>
        <item x="2763"/>
        <item x="1"/>
        <item x="38"/>
        <item x="1552"/>
        <item x="469"/>
        <item x="310"/>
        <item x="1009"/>
        <item x="2124"/>
        <item x="1634"/>
        <item x="383"/>
        <item x="2147"/>
        <item x="1728"/>
        <item x="2773"/>
        <item x="1643"/>
        <item x="1122"/>
        <item x="475"/>
        <item x="719"/>
        <item x="2776"/>
        <item x="1159"/>
        <item x="514"/>
        <item x="1030"/>
        <item x="292"/>
        <item x="860"/>
        <item x="2233"/>
        <item x="653"/>
        <item x="1750"/>
        <item x="2315"/>
        <item x="1619"/>
        <item x="1406"/>
        <item x="158"/>
        <item x="1467"/>
        <item x="277"/>
        <item x="1449"/>
        <item x="1989"/>
        <item x="918"/>
        <item x="451"/>
        <item x="2636"/>
        <item x="2764"/>
        <item x="37"/>
        <item x="2465"/>
        <item x="1029"/>
        <item x="2737"/>
        <item x="818"/>
        <item x="1070"/>
        <item x="1156"/>
        <item x="59"/>
        <item x="1851"/>
        <item x="1860"/>
        <item x="720"/>
        <item x="57"/>
        <item x="2959"/>
        <item x="1744"/>
        <item x="36"/>
        <item x="1208"/>
        <item x="2359"/>
        <item x="1506"/>
        <item x="1233"/>
        <item x="583"/>
        <item x="399"/>
        <item x="171"/>
        <item x="2774"/>
        <item x="1154"/>
        <item x="933"/>
        <item x="817"/>
        <item x="829"/>
        <item x="1357"/>
        <item x="373"/>
        <item x="2654"/>
        <item x="1305"/>
        <item x="588"/>
        <item x="493"/>
        <item x="2530"/>
        <item x="546"/>
        <item x="2091"/>
        <item x="1549"/>
        <item x="2818"/>
        <item x="160"/>
        <item x="2712"/>
        <item x="2951"/>
        <item x="1345"/>
        <item x="1560"/>
        <item x="150"/>
        <item x="2370"/>
        <item x="2827"/>
        <item x="2817"/>
        <item x="2482"/>
        <item x="979"/>
        <item x="1425"/>
        <item x="1457"/>
        <item x="269"/>
        <item x="2619"/>
        <item x="1635"/>
        <item x="573"/>
        <item x="255"/>
        <item x="1508"/>
        <item x="1892"/>
        <item x="517"/>
        <item x="738"/>
        <item x="113"/>
        <item x="2670"/>
        <item x="980"/>
        <item x="2086"/>
        <item x="296"/>
        <item x="2464"/>
        <item x="2115"/>
        <item x="360"/>
        <item x="1705"/>
        <item x="1933"/>
        <item x="424"/>
        <item x="384"/>
        <item x="367"/>
        <item x="513"/>
        <item x="341"/>
        <item x="1439"/>
        <item x="154"/>
        <item x="2029"/>
        <item x="165"/>
        <item x="2371"/>
        <item x="1071"/>
        <item x="3063"/>
        <item x="2467"/>
        <item x="1431"/>
        <item x="2500"/>
        <item x="2867"/>
        <item x="2906"/>
        <item x="2100"/>
        <item x="615"/>
        <item x="2126"/>
        <item x="1183"/>
        <item x="2758"/>
        <item x="2065"/>
        <item x="1556"/>
        <item x="1723"/>
        <item x="1761"/>
        <item x="1450"/>
        <item x="3021"/>
        <item x="2123"/>
        <item x="3"/>
        <item x="1279"/>
        <item x="619"/>
        <item x="2238"/>
        <item x="2829"/>
        <item x="1764"/>
        <item x="1633"/>
        <item x="1859"/>
        <item x="1568"/>
        <item x="533"/>
        <item x="1679"/>
        <item x="1802"/>
        <item x="1642"/>
        <item x="2601"/>
        <item x="518"/>
        <item x="2110"/>
        <item x="152"/>
        <item x="1155"/>
        <item x="1790"/>
        <item x="471"/>
        <item x="2828"/>
        <item x="2655"/>
        <item x="256"/>
        <item x="2812"/>
        <item x="821"/>
        <item x="643"/>
        <item x="271"/>
        <item x="2768"/>
        <item x="2920"/>
        <item x="827"/>
        <item x="4"/>
        <item x="1850"/>
        <item x="2657"/>
        <item x="2125"/>
        <item x="1441"/>
        <item x="151"/>
        <item x="1518"/>
        <item x="2375"/>
        <item x="1632"/>
        <item x="724"/>
        <item x="2669"/>
        <item x="1307"/>
        <item x="2987"/>
        <item x="1145"/>
        <item x="927"/>
        <item x="1727"/>
        <item x="79"/>
        <item x="2618"/>
        <item x="825"/>
        <item x="427"/>
        <item x="2831"/>
        <item x="2762"/>
        <item x="2759"/>
        <item x="978"/>
        <item x="1660"/>
        <item x="2558"/>
        <item x="655"/>
        <item x="2795"/>
        <item x="2825"/>
        <item x="2563"/>
        <item x="2767"/>
        <item x="1641"/>
        <item x="2113"/>
        <item x="1636"/>
        <item x="1399"/>
        <item x="1387"/>
        <item x="2735"/>
        <item x="78"/>
        <item x="426"/>
        <item x="336"/>
        <item x="1042"/>
        <item x="2826"/>
        <item x="863"/>
        <item x="379"/>
        <item x="1051"/>
        <item x="35"/>
        <item x="1526"/>
        <item x="662"/>
        <item x="2919"/>
        <item x="291"/>
        <item x="1983"/>
        <item x="209"/>
        <item x="1419"/>
        <item x="2546"/>
        <item x="816"/>
        <item x="490"/>
        <item x="2796"/>
        <item x="2160"/>
        <item x="318"/>
        <item x="1451"/>
        <item x="803"/>
        <item x="1359"/>
        <item x="1348"/>
        <item x="2369"/>
        <item x="819"/>
        <item x="1644"/>
        <item x="1239"/>
        <item x="2797"/>
        <item x="2416"/>
        <item x="1372"/>
        <item x="2358"/>
        <item x="1354"/>
        <item x="1429"/>
        <item x="1985"/>
        <item x="65"/>
        <item x="1897"/>
        <item x="535"/>
        <item x="423"/>
        <item x="66"/>
        <item x="1316"/>
        <item x="674"/>
        <item x="633"/>
        <item x="1504"/>
        <item x="2646"/>
        <item x="2483"/>
        <item x="1478"/>
        <item x="2907"/>
        <item x="1630"/>
        <item x="2064"/>
        <item x="186"/>
        <item x="2765"/>
        <item x="934"/>
        <item x="2234"/>
        <item x="784"/>
        <item x="1037"/>
        <item x="333"/>
        <item x="647"/>
        <item x="2921"/>
        <item x="996"/>
        <item x="1482"/>
        <item x="1401"/>
        <item x="935"/>
        <item x="2798"/>
        <item x="673"/>
        <item x="1344"/>
        <item x="50"/>
        <item x="343"/>
        <item x="2620"/>
        <item x="1389"/>
        <item x="201"/>
        <item x="2769"/>
        <item x="1788"/>
        <item x="1243"/>
        <item x="1065"/>
        <item x="390"/>
        <item x="1659"/>
        <item x="93"/>
        <item x="2417"/>
        <item x="2544"/>
        <item x="1303"/>
        <item x="2005"/>
        <item x="976"/>
        <item x="574"/>
        <item x="618"/>
        <item x="1863"/>
        <item x="1244"/>
        <item x="2327"/>
        <item x="149"/>
        <item x="1349"/>
        <item x="1438"/>
        <item x="1276"/>
        <item x="2832"/>
        <item x="1746"/>
        <item x="295"/>
        <item x="1041"/>
        <item x="958"/>
        <item x="1986"/>
        <item x="772"/>
        <item x="258"/>
        <item x="2624"/>
        <item x="207"/>
        <item x="1167"/>
        <item x="2781"/>
        <item x="491"/>
        <item x="977"/>
        <item x="174"/>
        <item x="2486"/>
        <item x="2459"/>
        <item x="549"/>
        <item x="1724"/>
        <item x="2062"/>
        <item x="2855"/>
        <item x="2360"/>
        <item x="437"/>
        <item x="940"/>
        <item x="2651"/>
        <item x="2159"/>
        <item x="1281"/>
        <item x="859"/>
        <item x="2063"/>
        <item x="1502"/>
        <item x="1146"/>
        <item x="2458"/>
        <item x="2766"/>
        <item x="1821"/>
        <item x="335"/>
        <item x="1678"/>
        <item x="997"/>
        <item x="590"/>
        <item x="2738"/>
        <item x="257"/>
        <item x="1395"/>
        <item x="127"/>
        <item x="2362"/>
        <item x="378"/>
        <item x="1448"/>
        <item x="1480"/>
        <item x="2164"/>
        <item x="548"/>
        <item x="58"/>
        <item x="2533"/>
        <item x="1380"/>
        <item x="2820"/>
        <item x="453"/>
        <item x="1043"/>
        <item x="2265"/>
        <item x="1242"/>
        <item x="345"/>
        <item x="167"/>
        <item x="2030"/>
        <item x="1638"/>
        <item x="2542"/>
        <item x="1324"/>
        <item x="2671"/>
        <item x="1729"/>
        <item x="49"/>
        <item x="988"/>
        <item x="1423"/>
        <item x="2830"/>
        <item x="1721"/>
        <item x="2950"/>
        <item x="1787"/>
        <item x="1384"/>
        <item x="2534"/>
        <item x="2466"/>
        <item x="2547"/>
        <item x="3002"/>
        <item x="2559"/>
        <item x="2625"/>
        <item x="155"/>
        <item x="1770"/>
        <item x="1639"/>
        <item x="1738"/>
        <item x="1038"/>
        <item x="272"/>
        <item x="2560"/>
        <item x="2782"/>
        <item x="276"/>
        <item x="1690"/>
        <item x="1165"/>
        <item x="1039"/>
        <item x="2602"/>
        <item x="476"/>
        <item x="2713"/>
        <item x="1006"/>
        <item x="1456"/>
        <item x="1528"/>
        <item x="1031"/>
        <item x="936"/>
        <item x="1479"/>
        <item x="1442"/>
        <item x="102"/>
        <item x="1865"/>
        <item x="2842"/>
        <item x="1388"/>
        <item x="973"/>
        <item x="1010"/>
        <item x="1751"/>
        <item x="2799"/>
        <item x="233"/>
        <item x="499"/>
        <item x="2819"/>
        <item x="2843"/>
        <item x="3065"/>
        <item x="1667"/>
        <item x="2833"/>
        <item x="617"/>
        <item x="1688"/>
        <item x="1236"/>
        <item x="939"/>
        <item x="862"/>
        <item x="452"/>
        <item x="1296"/>
        <item x="1026"/>
        <item x="611"/>
        <item x="1356"/>
        <item x="974"/>
        <item x="492"/>
        <item x="7"/>
        <item x="176"/>
        <item x="2821"/>
        <item x="1011"/>
        <item x="2846"/>
        <item x="2725"/>
        <item x="124"/>
        <item x="1522"/>
        <item x="265"/>
        <item x="123"/>
        <item x="2673"/>
        <item x="357"/>
        <item x="1422"/>
        <item x="98"/>
        <item x="2437"/>
        <item x="1056"/>
        <item x="1649"/>
        <item x="161"/>
        <item x="1640"/>
        <item x="2658"/>
        <item x="96"/>
        <item x="268"/>
        <item x="1509"/>
        <item x="2936"/>
        <item x="2236"/>
        <item x="2413"/>
        <item x="180"/>
        <item x="1044"/>
        <item x="675"/>
        <item x="1454"/>
        <item x="635"/>
        <item x="1517"/>
        <item x="410"/>
        <item x="163"/>
        <item x="175"/>
        <item x="1237"/>
        <item x="1012"/>
        <item x="267"/>
        <item x="162"/>
        <item x="2652"/>
        <item x="2564"/>
        <item x="1785"/>
        <item x="3009"/>
        <item x="1481"/>
        <item x="178"/>
        <item x="1393"/>
        <item x="1735"/>
        <item x="646"/>
        <item x="417"/>
        <item x="2856"/>
        <item x="1763"/>
        <item x="989"/>
        <item x="1057"/>
        <item x="2235"/>
        <item x="1779"/>
        <item x="2674"/>
        <item x="480"/>
        <item x="1404"/>
        <item x="1346"/>
        <item x="1771"/>
        <item x="941"/>
        <item x="1238"/>
        <item x="2868"/>
        <item x="188"/>
        <item x="2672"/>
        <item x="2489"/>
        <item x="2643"/>
        <item x="2103"/>
        <item x="3001"/>
        <item x="985"/>
        <item x="1054"/>
        <item x="2129"/>
        <item x="1572"/>
        <item x="894"/>
        <item x="1270"/>
        <item x="51"/>
        <item x="1736"/>
        <item x="1053"/>
        <item x="3000"/>
        <item x="210"/>
        <item x="1325"/>
        <item x="100"/>
        <item x="1791"/>
        <item x="1392"/>
        <item x="177"/>
        <item x="503"/>
        <item x="2873"/>
        <item x="547"/>
        <item x="1241"/>
        <item x="328"/>
        <item x="95"/>
        <item x="2562"/>
        <item x="946"/>
        <item x="519"/>
        <item x="2961"/>
        <item x="1172"/>
        <item x="494"/>
        <item x="1726"/>
        <item x="187"/>
        <item x="350"/>
        <item x="2653"/>
        <item x="91"/>
        <item x="2877"/>
        <item x="1908"/>
        <item x="440"/>
        <item x="2415"/>
        <item x="1663"/>
        <item x="2487"/>
        <item x="2501"/>
        <item x="2823"/>
        <item x="858"/>
        <item x="1753"/>
        <item x="649"/>
        <item x="1666"/>
        <item x="2460"/>
        <item x="6"/>
        <item x="2785"/>
        <item x="2484"/>
        <item x="259"/>
        <item x="964"/>
        <item x="362"/>
        <item x="2239"/>
        <item x="2468"/>
        <item x="2908"/>
        <item x="658"/>
        <item x="1240"/>
        <item x="975"/>
        <item x="2561"/>
        <item x="1278"/>
        <item x="170"/>
        <item x="478"/>
        <item x="1280"/>
        <item x="881"/>
        <item x="2835"/>
        <item x="1052"/>
        <item x="2623"/>
        <item x="2376"/>
        <item x="2641"/>
        <item x="1674"/>
        <item x="1909"/>
        <item x="10"/>
        <item x="164"/>
        <item x="957"/>
        <item x="1458"/>
        <item x="2264"/>
        <item x="2783"/>
        <item x="279"/>
        <item x="606"/>
        <item x="986"/>
        <item x="2537"/>
        <item x="211"/>
        <item x="1789"/>
        <item x="952"/>
        <item x="2998"/>
        <item x="2770"/>
        <item x="1322"/>
        <item x="1055"/>
        <item x="1752"/>
        <item x="644"/>
        <item x="1274"/>
        <item x="589"/>
        <item x="2116"/>
        <item x="125"/>
        <item x="1739"/>
        <item x="2622"/>
        <item x="1447"/>
        <item x="2543"/>
        <item x="949"/>
        <item x="587"/>
        <item x="1661"/>
        <item x="334"/>
        <item x="1769"/>
        <item x="2911"/>
        <item x="1862"/>
        <item x="575"/>
        <item x="2844"/>
        <item x="2999"/>
        <item x="1681"/>
        <item x="2784"/>
        <item x="169"/>
        <item x="868"/>
        <item x="954"/>
        <item x="1331"/>
        <item x="2775"/>
        <item x="2845"/>
        <item x="1786"/>
        <item x="2923"/>
        <item x="190"/>
        <item x="1792"/>
        <item x="2847"/>
        <item x="1914"/>
        <item x="2857"/>
        <item x="2626"/>
        <item x="2565"/>
        <item x="2786"/>
        <item x="534"/>
        <item x="1645"/>
        <item x="1302"/>
        <item x="1483"/>
        <item x="1745"/>
        <item x="937"/>
        <item x="1912"/>
        <item x="364"/>
        <item x="116"/>
        <item x="1725"/>
        <item x="3022"/>
        <item x="2550"/>
        <item x="11"/>
        <item x="181"/>
        <item x="1416"/>
        <item x="992"/>
        <item x="1420"/>
        <item x="991"/>
        <item x="1988"/>
        <item x="2614"/>
        <item x="607"/>
        <item x="1691"/>
        <item x="808"/>
        <item x="1025"/>
        <item x="864"/>
        <item x="1665"/>
        <item x="1864"/>
        <item x="1676"/>
        <item x="1915"/>
        <item x="62"/>
        <item x="495"/>
        <item x="659"/>
        <item x="484"/>
        <item x="1426"/>
        <item x="2485"/>
        <item x="1304"/>
        <item x="1308"/>
        <item x="353"/>
        <item x="1407"/>
        <item x="600"/>
        <item x="9"/>
        <item x="500"/>
        <item x="2922"/>
        <item x="12"/>
        <item x="1990"/>
        <item x="1013"/>
        <item x="275"/>
        <item x="3064"/>
        <item x="2469"/>
        <item x="2638"/>
        <item x="1822"/>
        <item x="663"/>
        <item x="634"/>
        <item x="1496"/>
        <item x="2660"/>
        <item x="1768"/>
        <item x="1327"/>
        <item x="2960"/>
        <item x="948"/>
        <item x="2471"/>
        <item x="1778"/>
        <item x="947"/>
        <item x="114"/>
        <item x="2822"/>
        <item x="2972"/>
        <item x="2644"/>
        <item x="193"/>
        <item x="592"/>
        <item x="1282"/>
        <item x="906"/>
        <item x="447"/>
        <item x="2541"/>
        <item x="481"/>
        <item x="1720"/>
        <item x="2535"/>
        <item x="861"/>
        <item x="1648"/>
        <item x="2640"/>
        <item x="953"/>
        <item x="381"/>
        <item x="1913"/>
        <item x="1858"/>
        <item x="676"/>
        <item x="1650"/>
        <item x="2874"/>
        <item x="597"/>
        <item x="2858"/>
        <item x="2925"/>
        <item x="1772"/>
        <item x="1646"/>
        <item x="2771"/>
        <item x="425"/>
        <item x="593"/>
        <item x="1330"/>
        <item x="2474"/>
        <item x="951"/>
        <item x="990"/>
        <item x="1773"/>
        <item x="115"/>
        <item x="439"/>
        <item x="2834"/>
        <item x="520"/>
        <item x="168"/>
        <item x="5"/>
        <item x="2639"/>
        <item x="2551"/>
        <item x="2422"/>
        <item x="2642"/>
        <item x="660"/>
        <item x="963"/>
        <item x="1910"/>
        <item x="479"/>
        <item x="2470"/>
        <item x="938"/>
        <item x="2909"/>
        <item x="2540"/>
        <item x="2536"/>
        <item x="1994"/>
        <item x="413"/>
        <item x="126"/>
        <item x="576"/>
        <item x="1455"/>
        <item x="192"/>
        <item x="412"/>
        <item x="1693"/>
        <item x="266"/>
        <item x="505"/>
        <item x="1321"/>
        <item x="1737"/>
        <item x="212"/>
        <item x="1306"/>
        <item x="1819"/>
        <item x="2507"/>
        <item x="867"/>
        <item x="1323"/>
        <item x="391"/>
        <item x="64"/>
        <item x="302"/>
        <item x="454"/>
        <item x="1436"/>
        <item x="477"/>
        <item x="950"/>
        <item x="1748"/>
        <item x="1686"/>
        <item x="394"/>
        <item x="1861"/>
        <item x="3010"/>
        <item x="1664"/>
        <item x="999"/>
        <item x="1245"/>
        <item x="1992"/>
        <item x="595"/>
        <item x="1823"/>
        <item x="60"/>
        <item x="2695"/>
        <item x="1347"/>
        <item x="959"/>
        <item x="411"/>
        <item x="441"/>
        <item x="1911"/>
        <item x="1747"/>
        <item x="2924"/>
        <item x="8"/>
        <item x="1329"/>
        <item x="89"/>
        <item x="1297"/>
        <item x="648"/>
        <item x="2970"/>
        <item x="219"/>
        <item x="2910"/>
        <item x="2772"/>
        <item x="1470"/>
        <item x="88"/>
        <item x="1647"/>
        <item x="80"/>
        <item x="661"/>
        <item x="1531"/>
        <item x="2538"/>
        <item x="1689"/>
        <item x="998"/>
        <item x="2691"/>
        <item x="2508"/>
        <item x="2548"/>
        <item x="2694"/>
        <item x="2859"/>
        <item x="3066"/>
        <item x="1718"/>
        <item x="2880"/>
        <item x="1521"/>
        <item x="749"/>
        <item x="344"/>
        <item x="284"/>
        <item x="297"/>
        <item x="596"/>
        <item x="966"/>
        <item x="1680"/>
        <item x="2571"/>
        <item x="2066"/>
        <item x="1437"/>
        <item x="2976"/>
        <item x="280"/>
        <item x="2365"/>
        <item x="608"/>
        <item x="1916"/>
        <item x="594"/>
        <item x="94"/>
        <item x="2472"/>
        <item x="87"/>
        <item x="965"/>
        <item x="393"/>
        <item x="101"/>
        <item x="2836"/>
        <item x="2973"/>
        <item x="2693"/>
        <item x="1434"/>
        <item x="86"/>
        <item x="416"/>
        <item x="987"/>
        <item x="620"/>
        <item x="2569"/>
        <item x="2473"/>
        <item x="92"/>
        <item x="1995"/>
        <item x="429"/>
        <item x="342"/>
        <item x="2741"/>
        <item x="2861"/>
        <item x="1662"/>
        <item x="1917"/>
        <item x="955"/>
        <item x="1812"/>
        <item x="90"/>
        <item x="428"/>
        <item x="2390"/>
        <item x="2787"/>
        <item x="213"/>
        <item x="865"/>
        <item x="283"/>
        <item x="448"/>
        <item x="1857"/>
        <item x="281"/>
        <item x="1058"/>
        <item x="214"/>
        <item x="2882"/>
        <item x="191"/>
        <item x="866"/>
        <item x="550"/>
        <item x="563"/>
        <item x="474"/>
        <item x="2418"/>
        <item x="536"/>
        <item x="1328"/>
        <item x="97"/>
        <item x="1685"/>
        <item x="967"/>
        <item x="2661"/>
        <item x="2675"/>
        <item x="609"/>
        <item x="63"/>
        <item x="1777"/>
        <item x="2506"/>
        <item x="1719"/>
        <item x="1677"/>
        <item x="2963"/>
        <item x="356"/>
        <item x="562"/>
        <item x="3015"/>
        <item x="2740"/>
        <item x="3023"/>
        <item x="1817"/>
        <item x="2552"/>
        <item x="2743"/>
        <item x="473"/>
        <item x="85"/>
        <item x="446"/>
        <item x="392"/>
        <item x="869"/>
        <item x="2549"/>
        <item x="218"/>
        <item x="2659"/>
        <item x="1774"/>
        <item x="99"/>
        <item x="942"/>
        <item x="2824"/>
        <item x="2690"/>
        <item x="2389"/>
        <item x="285"/>
        <item x="1775"/>
        <item x="1820"/>
        <item x="2696"/>
        <item x="81"/>
        <item x="2572"/>
        <item x="2461"/>
        <item x="2974"/>
        <item x="522"/>
        <item x="1991"/>
        <item x="68"/>
        <item x="591"/>
        <item x="83"/>
        <item x="2689"/>
        <item x="282"/>
        <item x="598"/>
        <item x="501"/>
        <item x="420"/>
        <item x="496"/>
        <item x="70"/>
        <item x="2860"/>
        <item x="1824"/>
        <item x="610"/>
        <item x="1815"/>
        <item x="2488"/>
        <item x="502"/>
        <item x="2505"/>
        <item x="2872"/>
        <item x="82"/>
        <item x="637"/>
        <item x="1653"/>
        <item x="2744"/>
        <item x="75"/>
        <item x="3067"/>
        <item x="2539"/>
        <item x="84"/>
        <item x="76"/>
        <item x="1301"/>
        <item x="67"/>
        <item x="1651"/>
        <item x="960"/>
        <item x="2509"/>
        <item x="1445"/>
        <item x="2848"/>
        <item x="2988"/>
        <item x="414"/>
        <item x="1652"/>
        <item x="442"/>
        <item x="2739"/>
        <item x="636"/>
        <item x="2692"/>
        <item x="2870"/>
        <item x="2645"/>
        <item x="415"/>
        <item x="72"/>
        <item x="2745"/>
        <item x="2962"/>
        <item x="1993"/>
        <item x="961"/>
        <item x="3024"/>
        <item x="523"/>
        <item x="2568"/>
        <item x="1918"/>
        <item x="3028"/>
        <item x="962"/>
        <item x="456"/>
        <item x="74"/>
        <item x="1818"/>
        <item x="1866"/>
        <item x="2576"/>
        <item x="2420"/>
        <item x="524"/>
        <item x="2582"/>
        <item x="1019"/>
        <item x="1334"/>
        <item x="1740"/>
        <item x="2398"/>
        <item x="1396"/>
        <item x="2570"/>
        <item x="1654"/>
        <item x="340"/>
        <item x="2504"/>
        <item x="1283"/>
        <item x="497"/>
        <item x="1692"/>
        <item x="421"/>
        <item x="2883"/>
        <item x="2647"/>
        <item x="1813"/>
        <item x="73"/>
        <item x="1814"/>
        <item x="2566"/>
        <item x="444"/>
        <item x="2742"/>
        <item x="2503"/>
        <item x="3027"/>
        <item x="2869"/>
        <item x="71"/>
        <item x="3025"/>
        <item x="599"/>
        <item x="2746"/>
        <item x="623"/>
        <item x="194"/>
        <item x="504"/>
        <item x="2399"/>
        <item x="725"/>
        <item x="2575"/>
        <item x="402"/>
        <item x="422"/>
        <item x="2475"/>
        <item x="77"/>
        <item x="216"/>
        <item x="2579"/>
        <item x="521"/>
        <item x="455"/>
        <item x="69"/>
        <item x="418"/>
        <item x="2871"/>
        <item x="702"/>
        <item x="1655"/>
        <item x="2648"/>
        <item x="2699"/>
        <item x="621"/>
        <item x="2502"/>
        <item x="2749"/>
        <item x="2511"/>
        <item x="638"/>
        <item x="2698"/>
        <item x="1816"/>
        <item x="602"/>
        <item x="1682"/>
        <item x="2750"/>
        <item x="419"/>
        <item x="1919"/>
        <item x="2989"/>
        <item x="430"/>
        <item x="2649"/>
        <item x="2662"/>
        <item x="2567"/>
        <item x="651"/>
        <item x="482"/>
        <item x="705"/>
        <item x="2881"/>
        <item x="2574"/>
        <item x="2392"/>
        <item x="2912"/>
        <item x="3026"/>
        <item x="1741"/>
        <item x="2878"/>
        <item x="2421"/>
        <item x="2513"/>
        <item x="220"/>
        <item x="622"/>
        <item x="457"/>
        <item x="2514"/>
        <item x="2577"/>
        <item x="2512"/>
        <item x="612"/>
        <item x="2580"/>
        <item x="103"/>
        <item x="2396"/>
        <item x="485"/>
        <item x="2748"/>
        <item x="650"/>
        <item x="2510"/>
        <item x="445"/>
        <item x="2578"/>
        <item x="2419"/>
        <item x="2573"/>
        <item x="2700"/>
        <item x="506"/>
        <item x="981"/>
        <item x="2975"/>
        <item x="624"/>
        <item x="1684"/>
        <item x="498"/>
        <item x="1776"/>
        <item x="795"/>
        <item x="3014"/>
        <item x="2747"/>
        <item x="486"/>
        <item x="2583"/>
        <item x="2971"/>
        <item x="2697"/>
        <item x="1687"/>
        <item x="443"/>
        <item x="2395"/>
        <item x="433"/>
        <item x="537"/>
        <item x="395"/>
        <item x="706"/>
        <item x="483"/>
        <item x="2388"/>
        <item x="704"/>
        <item x="2397"/>
        <item x="3013"/>
        <item x="1032"/>
        <item x="1045"/>
        <item x="1683"/>
        <item x="215"/>
        <item x="2884"/>
        <item x="1300"/>
        <item x="625"/>
        <item x="2886"/>
        <item x="2581"/>
        <item x="2879"/>
        <item x="2585"/>
        <item x="2394"/>
        <item x="2584"/>
        <item x="993"/>
        <item x="1920"/>
        <item x="401"/>
        <item x="459"/>
        <item x="2393"/>
        <item x="2650"/>
        <item x="2751"/>
        <item x="509"/>
        <item x="1867"/>
        <item x="2701"/>
        <item x="460"/>
        <item x="431"/>
        <item x="2423"/>
        <item x="3011"/>
        <item x="943"/>
        <item x="2913"/>
        <item x="2586"/>
        <item x="510"/>
        <item x="2462"/>
        <item x="508"/>
        <item x="3012"/>
        <item x="2400"/>
        <item x="2588"/>
        <item x="507"/>
        <item x="956"/>
        <item x="2587"/>
        <item x="217"/>
        <item x="404"/>
        <item x="703"/>
        <item x="403"/>
        <item x="458"/>
        <item x="707"/>
        <item x="2589"/>
        <item x="407"/>
        <item x="1299"/>
        <item x="435"/>
        <item x="434"/>
        <item x="405"/>
        <item x="409"/>
        <item x="1298"/>
        <item x="408"/>
        <item x="794"/>
        <item x="786"/>
        <item x="793"/>
        <item x="2885"/>
        <item x="785"/>
        <item x="461"/>
        <item x="432"/>
        <item x="61"/>
        <item x="396"/>
        <item x="796"/>
        <item x="968"/>
        <item x="791"/>
        <item x="2887"/>
        <item x="789"/>
        <item x="792"/>
        <item x="694"/>
        <item x="790"/>
        <item x="2590"/>
        <item x="689"/>
        <item x="787"/>
        <item x="693"/>
        <item x="511"/>
        <item x="696"/>
        <item x="788"/>
        <item x="406"/>
        <item x="695"/>
        <item x="711"/>
        <item x="690"/>
        <item x="698"/>
        <item x="692"/>
        <item x="712"/>
        <item x="697"/>
        <item x="691"/>
        <item x="710"/>
        <item x="709"/>
        <item x="708"/>
        <item x="699"/>
        <item x="713"/>
        <item x="700"/>
        <item x="701"/>
        <item t="default"/>
      </items>
    </pivotField>
    <pivotField showAll="0"/>
    <pivotField showAll="0"/>
    <pivotField showAll="0"/>
    <pivotField showAll="0"/>
    <pivotField showAll="0"/>
    <pivotField showAll="0"/>
    <pivotField showAll="0"/>
  </pivotFields>
  <rowFields count="1">
    <field x="2"/>
  </rowFields>
  <rowItems count="14">
    <i>
      <x/>
    </i>
    <i>
      <x v="1"/>
    </i>
    <i>
      <x v="2"/>
    </i>
    <i>
      <x v="3"/>
    </i>
    <i>
      <x v="4"/>
    </i>
    <i>
      <x v="5"/>
    </i>
    <i>
      <x v="6"/>
    </i>
    <i>
      <x v="7"/>
    </i>
    <i>
      <x v="8"/>
    </i>
    <i>
      <x v="9"/>
    </i>
    <i>
      <x v="10"/>
    </i>
    <i>
      <x v="11"/>
    </i>
    <i>
      <x v="12"/>
    </i>
    <i t="grand">
      <x/>
    </i>
  </rowItems>
  <colFields count="1">
    <field x="0"/>
  </colFields>
  <colItems count="2">
    <i>
      <x/>
    </i>
    <i t="grand">
      <x/>
    </i>
  </colItems>
  <dataFields count="1">
    <dataField name="Sum of Crime_Rate" fld="10" baseField="0" baseItem="0"/>
  </dataFields>
  <chartFormats count="37">
    <chartFormat chart="1" format="0" series="1">
      <pivotArea type="data" outline="0" fieldPosition="0">
        <references count="2">
          <reference field="4294967294" count="1" selected="0">
            <x v="0"/>
          </reference>
          <reference field="0" count="1" selected="0">
            <x v="4"/>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1" format="4" series="1">
      <pivotArea type="data" outline="0" fieldPosition="0">
        <references count="2">
          <reference field="4294967294" count="1" selected="0">
            <x v="0"/>
          </reference>
          <reference field="0" count="1" selected="0">
            <x v="5"/>
          </reference>
        </references>
      </pivotArea>
    </chartFormat>
    <chartFormat chart="1" format="5" series="1">
      <pivotArea type="data" outline="0" fieldPosition="0">
        <references count="2">
          <reference field="4294967294" count="1" selected="0">
            <x v="0"/>
          </reference>
          <reference field="0" count="1" selected="0">
            <x v="6"/>
          </reference>
        </references>
      </pivotArea>
    </chartFormat>
    <chartFormat chart="1" format="6" series="1">
      <pivotArea type="data" outline="0" fieldPosition="0">
        <references count="2">
          <reference field="4294967294" count="1" selected="0">
            <x v="0"/>
          </reference>
          <reference field="0" count="1" selected="0">
            <x v="7"/>
          </reference>
        </references>
      </pivotArea>
    </chartFormat>
    <chartFormat chart="1" format="7" series="1">
      <pivotArea type="data" outline="0" fieldPosition="0">
        <references count="2">
          <reference field="4294967294" count="1" selected="0">
            <x v="0"/>
          </reference>
          <reference field="0" count="1" selected="0">
            <x v="8"/>
          </reference>
        </references>
      </pivotArea>
    </chartFormat>
    <chartFormat chart="1" format="8" series="1">
      <pivotArea type="data" outline="0" fieldPosition="0">
        <references count="2">
          <reference field="4294967294" count="1" selected="0">
            <x v="0"/>
          </reference>
          <reference field="0" count="1" selected="0">
            <x v="9"/>
          </reference>
        </references>
      </pivotArea>
    </chartFormat>
    <chartFormat chart="1" format="9" series="1">
      <pivotArea type="data" outline="0" fieldPosition="0">
        <references count="2">
          <reference field="4294967294" count="1" selected="0">
            <x v="0"/>
          </reference>
          <reference field="0" count="1" selected="0">
            <x v="10"/>
          </reference>
        </references>
      </pivotArea>
    </chartFormat>
    <chartFormat chart="1" format="10" series="1">
      <pivotArea type="data" outline="0" fieldPosition="0">
        <references count="2">
          <reference field="4294967294" count="1" selected="0">
            <x v="0"/>
          </reference>
          <reference field="0" count="1" selected="0">
            <x v="11"/>
          </reference>
        </references>
      </pivotArea>
    </chartFormat>
    <chartFormat chart="1" format="11" series="1">
      <pivotArea type="data" outline="0" fieldPosition="0">
        <references count="2">
          <reference field="4294967294" count="1" selected="0">
            <x v="0"/>
          </reference>
          <reference field="0" count="1" selected="0">
            <x v="12"/>
          </reference>
        </references>
      </pivotArea>
    </chartFormat>
    <chartFormat chart="1" format="12" series="1">
      <pivotArea type="data" outline="0" fieldPosition="0">
        <references count="2">
          <reference field="4294967294" count="1" selected="0">
            <x v="0"/>
          </reference>
          <reference field="0" count="1" selected="0">
            <x v="13"/>
          </reference>
        </references>
      </pivotArea>
    </chartFormat>
    <chartFormat chart="1" format="13" series="1">
      <pivotArea type="data" outline="0" fieldPosition="0">
        <references count="2">
          <reference field="4294967294" count="1" selected="0">
            <x v="0"/>
          </reference>
          <reference field="0" count="1" selected="0">
            <x v="14"/>
          </reference>
        </references>
      </pivotArea>
    </chartFormat>
    <chartFormat chart="1" format="14" series="1">
      <pivotArea type="data" outline="0" fieldPosition="0">
        <references count="2">
          <reference field="4294967294" count="1" selected="0">
            <x v="0"/>
          </reference>
          <reference field="0" count="1" selected="0">
            <x v="15"/>
          </reference>
        </references>
      </pivotArea>
    </chartFormat>
    <chartFormat chart="1" format="15" series="1">
      <pivotArea type="data" outline="0" fieldPosition="0">
        <references count="2">
          <reference field="4294967294" count="1" selected="0">
            <x v="0"/>
          </reference>
          <reference field="0" count="1" selected="0">
            <x v="16"/>
          </reference>
        </references>
      </pivotArea>
    </chartFormat>
    <chartFormat chart="1" format="16" series="1">
      <pivotArea type="data" outline="0" fieldPosition="0">
        <references count="2">
          <reference field="4294967294" count="1" selected="0">
            <x v="0"/>
          </reference>
          <reference field="0" count="1" selected="0">
            <x v="17"/>
          </reference>
        </references>
      </pivotArea>
    </chartFormat>
    <chartFormat chart="1" format="17" series="1">
      <pivotArea type="data" outline="0" fieldPosition="0">
        <references count="2">
          <reference field="4294967294" count="1" selected="0">
            <x v="0"/>
          </reference>
          <reference field="0" count="1" selected="0">
            <x v="0"/>
          </reference>
        </references>
      </pivotArea>
    </chartFormat>
    <chartFormat chart="1" format="18" series="1">
      <pivotArea type="data" outline="0" fieldPosition="0">
        <references count="1">
          <reference field="4294967294" count="1" selected="0">
            <x v="0"/>
          </reference>
        </references>
      </pivotArea>
    </chartFormat>
    <chartFormat chart="30" format="20" series="1">
      <pivotArea type="data" outline="0" fieldPosition="0">
        <references count="2">
          <reference field="4294967294" count="1" selected="0">
            <x v="0"/>
          </reference>
          <reference field="0" count="1" selected="0">
            <x v="0"/>
          </reference>
        </references>
      </pivotArea>
    </chartFormat>
    <chartFormat chart="30" format="21" series="1">
      <pivotArea type="data" outline="0" fieldPosition="0">
        <references count="2">
          <reference field="4294967294" count="1" selected="0">
            <x v="0"/>
          </reference>
          <reference field="0" count="1" selected="0">
            <x v="1"/>
          </reference>
        </references>
      </pivotArea>
    </chartFormat>
    <chartFormat chart="30" format="22" series="1">
      <pivotArea type="data" outline="0" fieldPosition="0">
        <references count="2">
          <reference field="4294967294" count="1" selected="0">
            <x v="0"/>
          </reference>
          <reference field="0" count="1" selected="0">
            <x v="2"/>
          </reference>
        </references>
      </pivotArea>
    </chartFormat>
    <chartFormat chart="30" format="23" series="1">
      <pivotArea type="data" outline="0" fieldPosition="0">
        <references count="2">
          <reference field="4294967294" count="1" selected="0">
            <x v="0"/>
          </reference>
          <reference field="0" count="1" selected="0">
            <x v="3"/>
          </reference>
        </references>
      </pivotArea>
    </chartFormat>
    <chartFormat chart="30" format="24" series="1">
      <pivotArea type="data" outline="0" fieldPosition="0">
        <references count="2">
          <reference field="4294967294" count="1" selected="0">
            <x v="0"/>
          </reference>
          <reference field="0" count="1" selected="0">
            <x v="4"/>
          </reference>
        </references>
      </pivotArea>
    </chartFormat>
    <chartFormat chart="30" format="25" series="1">
      <pivotArea type="data" outline="0" fieldPosition="0">
        <references count="2">
          <reference field="4294967294" count="1" selected="0">
            <x v="0"/>
          </reference>
          <reference field="0" count="1" selected="0">
            <x v="5"/>
          </reference>
        </references>
      </pivotArea>
    </chartFormat>
    <chartFormat chart="30" format="26" series="1">
      <pivotArea type="data" outline="0" fieldPosition="0">
        <references count="2">
          <reference field="4294967294" count="1" selected="0">
            <x v="0"/>
          </reference>
          <reference field="0" count="1" selected="0">
            <x v="6"/>
          </reference>
        </references>
      </pivotArea>
    </chartFormat>
    <chartFormat chart="30" format="27" series="1">
      <pivotArea type="data" outline="0" fieldPosition="0">
        <references count="2">
          <reference field="4294967294" count="1" selected="0">
            <x v="0"/>
          </reference>
          <reference field="0" count="1" selected="0">
            <x v="7"/>
          </reference>
        </references>
      </pivotArea>
    </chartFormat>
    <chartFormat chart="30" format="28" series="1">
      <pivotArea type="data" outline="0" fieldPosition="0">
        <references count="2">
          <reference field="4294967294" count="1" selected="0">
            <x v="0"/>
          </reference>
          <reference field="0" count="1" selected="0">
            <x v="8"/>
          </reference>
        </references>
      </pivotArea>
    </chartFormat>
    <chartFormat chart="30" format="29" series="1">
      <pivotArea type="data" outline="0" fieldPosition="0">
        <references count="2">
          <reference field="4294967294" count="1" selected="0">
            <x v="0"/>
          </reference>
          <reference field="0" count="1" selected="0">
            <x v="9"/>
          </reference>
        </references>
      </pivotArea>
    </chartFormat>
    <chartFormat chart="30" format="30" series="1">
      <pivotArea type="data" outline="0" fieldPosition="0">
        <references count="2">
          <reference field="4294967294" count="1" selected="0">
            <x v="0"/>
          </reference>
          <reference field="0" count="1" selected="0">
            <x v="10"/>
          </reference>
        </references>
      </pivotArea>
    </chartFormat>
    <chartFormat chart="30" format="31" series="1">
      <pivotArea type="data" outline="0" fieldPosition="0">
        <references count="2">
          <reference field="4294967294" count="1" selected="0">
            <x v="0"/>
          </reference>
          <reference field="0" count="1" selected="0">
            <x v="11"/>
          </reference>
        </references>
      </pivotArea>
    </chartFormat>
    <chartFormat chart="30" format="32" series="1">
      <pivotArea type="data" outline="0" fieldPosition="0">
        <references count="2">
          <reference field="4294967294" count="1" selected="0">
            <x v="0"/>
          </reference>
          <reference field="0" count="1" selected="0">
            <x v="12"/>
          </reference>
        </references>
      </pivotArea>
    </chartFormat>
    <chartFormat chart="30" format="33" series="1">
      <pivotArea type="data" outline="0" fieldPosition="0">
        <references count="2">
          <reference field="4294967294" count="1" selected="0">
            <x v="0"/>
          </reference>
          <reference field="0" count="1" selected="0">
            <x v="13"/>
          </reference>
        </references>
      </pivotArea>
    </chartFormat>
    <chartFormat chart="30" format="34" series="1">
      <pivotArea type="data" outline="0" fieldPosition="0">
        <references count="2">
          <reference field="4294967294" count="1" selected="0">
            <x v="0"/>
          </reference>
          <reference field="0" count="1" selected="0">
            <x v="14"/>
          </reference>
        </references>
      </pivotArea>
    </chartFormat>
    <chartFormat chart="30" format="35" series="1">
      <pivotArea type="data" outline="0" fieldPosition="0">
        <references count="2">
          <reference field="4294967294" count="1" selected="0">
            <x v="0"/>
          </reference>
          <reference field="0" count="1" selected="0">
            <x v="15"/>
          </reference>
        </references>
      </pivotArea>
    </chartFormat>
    <chartFormat chart="30" format="36" series="1">
      <pivotArea type="data" outline="0" fieldPosition="0">
        <references count="2">
          <reference field="4294967294" count="1" selected="0">
            <x v="0"/>
          </reference>
          <reference field="0" count="1" selected="0">
            <x v="16"/>
          </reference>
        </references>
      </pivotArea>
    </chartFormat>
    <chartFormat chart="30" format="37" series="1">
      <pivotArea type="data" outline="0" fieldPosition="0">
        <references count="2">
          <reference field="4294967294" count="1" selected="0">
            <x v="0"/>
          </reference>
          <reference field="0"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24E99E-F379-4512-A198-9A362277ADEE}"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3:C18" firstHeaderRow="1" firstDataRow="2" firstDataCol="1"/>
  <pivotFields count="18">
    <pivotField showAll="0">
      <items count="19">
        <item x="0"/>
        <item x="1"/>
        <item x="2"/>
        <item x="3"/>
        <item x="4"/>
        <item x="5"/>
        <item x="6"/>
        <item x="7"/>
        <item x="8"/>
        <item x="9"/>
        <item x="10"/>
        <item x="11"/>
        <item x="12"/>
        <item x="13"/>
        <item x="14"/>
        <item x="15"/>
        <item x="16"/>
        <item x="17"/>
        <item t="default"/>
      </items>
    </pivotField>
    <pivotField axis="axisCol" showAll="0">
      <items count="250">
        <item x="232"/>
        <item h="1" x="233"/>
        <item h="1" x="0"/>
        <item h="1" x="85"/>
        <item h="1" x="86"/>
        <item h="1" x="170"/>
        <item h="1" x="201"/>
        <item h="1" x="171"/>
        <item h="1" x="202"/>
        <item h="1" x="103"/>
        <item h="1" x="172"/>
        <item h="1" x="87"/>
        <item h="1" x="88"/>
        <item h="1" x="1"/>
        <item h="1" x="133"/>
        <item h="1" x="22"/>
        <item h="1" x="234"/>
        <item h="1" x="55"/>
        <item h="1" x="59"/>
        <item h="1" x="157"/>
        <item h="1" x="203"/>
        <item h="1" x="134"/>
        <item h="1" x="204"/>
        <item h="1" x="205"/>
        <item h="1" x="32"/>
        <item h="1" x="195"/>
        <item h="1" x="173"/>
        <item h="1" x="174"/>
        <item h="1" x="206"/>
        <item h="1" x="89"/>
        <item h="1" x="207"/>
        <item h="1" x="104"/>
        <item h="1" x="208"/>
        <item h="1" x="60"/>
        <item h="1" x="235"/>
        <item h="1" x="61"/>
        <item h="1" x="33"/>
        <item h="1" x="135"/>
        <item h="1" x="175"/>
        <item h="1" x="209"/>
        <item h="1" x="34"/>
        <item h="1" x="76"/>
        <item h="1" x="124"/>
        <item h="1" x="58"/>
        <item h="1" x="176"/>
        <item h="1" x="158"/>
        <item h="1" x="159"/>
        <item h="1" x="2"/>
        <item h="1" x="210"/>
        <item h="1" x="211"/>
        <item h="1" x="236"/>
        <item h="1" x="237"/>
        <item h="1" x="238"/>
        <item h="1" x="35"/>
        <item h="1" x="212"/>
        <item h="1" x="160"/>
        <item h="1" x="62"/>
        <item h="1" x="36"/>
        <item h="1" x="213"/>
        <item h="1" x="37"/>
        <item h="1" x="177"/>
        <item h="1" x="23"/>
        <item h="1" x="38"/>
        <item h="1" x="136"/>
        <item h="1" x="150"/>
        <item h="1" x="214"/>
        <item h="1" x="63"/>
        <item h="1" x="77"/>
        <item h="1" x="3"/>
        <item h="1" x="105"/>
        <item h="1" x="106"/>
        <item h="1" x="178"/>
        <item h="1" x="137"/>
        <item h="1" x="90"/>
        <item h="1" x="215"/>
        <item h="1" x="39"/>
        <item h="1" x="40"/>
        <item h="1" x="179"/>
        <item h="1" x="161"/>
        <item h="1" x="4"/>
        <item h="1" x="107"/>
        <item h="1" x="41"/>
        <item h="1" x="42"/>
        <item h="1" x="125"/>
        <item h="1" x="216"/>
        <item h="1" x="162"/>
        <item h="1" x="151"/>
        <item h="1" x="91"/>
        <item h="1" x="180"/>
        <item h="1" x="108"/>
        <item h="1" x="239"/>
        <item h="1" x="240"/>
        <item h="1" x="5"/>
        <item h="1" x="64"/>
        <item h="1" x="217"/>
        <item h="1" x="196"/>
        <item h="1" x="181"/>
        <item h="1" x="182"/>
        <item h="1" x="218"/>
        <item h="1" x="241"/>
        <item h="1" x="138"/>
        <item h="1" x="92"/>
        <item h="1" x="152"/>
        <item h="1" x="65"/>
        <item h="1" x="66"/>
        <item h="1" x="109"/>
        <item h="1" x="219"/>
        <item h="1" x="220"/>
        <item h="1" x="110"/>
        <item h="1" x="221"/>
        <item h="1" x="43"/>
        <item h="1" x="93"/>
        <item h="1" x="163"/>
        <item h="1" x="67"/>
        <item h="1" x="111"/>
        <item h="1" x="24"/>
        <item h="1" x="44"/>
        <item h="1" x="68"/>
        <item h="1" x="222"/>
        <item h="1" x="45"/>
        <item h="1" x="46"/>
        <item h="1" x="6"/>
        <item h="1" x="112"/>
        <item h="1" x="139"/>
        <item h="1" x="7"/>
        <item h="1" x="197"/>
        <item h="1" x="126"/>
        <item h="1" x="140"/>
        <item h="1" x="164"/>
        <item h="1" x="153"/>
        <item h="1" x="47"/>
        <item h="1" x="165"/>
        <item h="1" x="242"/>
        <item h="1" x="69"/>
        <item h="1" x="70"/>
        <item h="1" x="223"/>
        <item h="1" x="8"/>
        <item h="1" x="141"/>
        <item h="1" x="127"/>
        <item h="1" x="142"/>
        <item h="1" x="9"/>
        <item h="1" x="113"/>
        <item h="1" x="94"/>
        <item h="1" x="48"/>
        <item h="1" x="183"/>
        <item h="1" x="154"/>
        <item h="1" x="25"/>
        <item h="1" x="198"/>
        <item h="1" x="10"/>
        <item h="1" x="71"/>
        <item h="1" x="114"/>
        <item h="1" x="243"/>
        <item h="1" x="128"/>
        <item h="1" x="166"/>
        <item h="1" x="11"/>
        <item h="1" x="95"/>
        <item h="1" x="115"/>
        <item h="1" x="49"/>
        <item h="1" x="56"/>
        <item h="1" x="184"/>
        <item h="1" x="244"/>
        <item h="1" x="167"/>
        <item h="1" x="245"/>
        <item h="1" x="50"/>
        <item h="1" x="224"/>
        <item h="1" x="185"/>
        <item h="1" x="51"/>
        <item h="1" x="12"/>
        <item h="1" x="186"/>
        <item h="1" x="187"/>
        <item h="1" x="57"/>
        <item h="1" x="13"/>
        <item h="1" x="78"/>
        <item h="1" x="14"/>
        <item h="1" x="79"/>
        <item h="1" x="80"/>
        <item h="1" x="81"/>
        <item h="1" x="188"/>
        <item h="1" x="155"/>
        <item h="1" x="96"/>
        <item h="1" x="225"/>
        <item h="1" x="116"/>
        <item h="1" x="117"/>
        <item h="1" x="118"/>
        <item h="1" x="26"/>
        <item h="1" x="189"/>
        <item h="1" x="246"/>
        <item h="1" x="97"/>
        <item h="1" x="199"/>
        <item h="1" x="143"/>
        <item h="1" x="98"/>
        <item h="1" x="15"/>
        <item h="1" x="144"/>
        <item h="1" x="190"/>
        <item h="1" x="247"/>
        <item h="1" x="168"/>
        <item h="1" x="72"/>
        <item h="1" x="73"/>
        <item h="1" x="99"/>
        <item h="1" x="100"/>
        <item h="1" x="74"/>
        <item h="1" x="145"/>
        <item h="1" x="226"/>
        <item h="1" x="146"/>
        <item h="1" x="16"/>
        <item h="1" x="147"/>
        <item h="1" x="119"/>
        <item h="1" x="120"/>
        <item h="1" x="200"/>
        <item h="1" x="156"/>
        <item h="1" x="75"/>
        <item h="1" x="191"/>
        <item h="1" x="227"/>
        <item h="1" x="129"/>
        <item h="1" x="169"/>
        <item h="1" x="27"/>
        <item h="1" x="28"/>
        <item h="1" x="29"/>
        <item h="1" x="52"/>
        <item h="1" x="228"/>
        <item h="1" x="130"/>
        <item h="1" x="229"/>
        <item h="1" x="121"/>
        <item h="1" x="131"/>
        <item h="1" x="122"/>
        <item h="1" x="53"/>
        <item h="1" x="82"/>
        <item h="1" x="83"/>
        <item h="1" x="17"/>
        <item h="1" x="148"/>
        <item h="1" x="30"/>
        <item h="1" x="31"/>
        <item h="1" x="101"/>
        <item h="1" x="54"/>
        <item h="1" x="230"/>
        <item h="1" x="231"/>
        <item h="1" x="149"/>
        <item h="1" x="132"/>
        <item h="1" x="248"/>
        <item h="1" x="102"/>
        <item h="1" x="18"/>
        <item h="1" x="19"/>
        <item h="1" x="20"/>
        <item h="1" x="192"/>
        <item h="1" x="193"/>
        <item h="1" x="84"/>
        <item h="1" x="21"/>
        <item h="1" x="123"/>
        <item h="1" x="194"/>
        <item t="default"/>
      </items>
    </pivotField>
    <pivotField axis="axisRow"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dataField="1" showAll="0">
      <items count="3069">
        <item x="1417"/>
        <item x="370"/>
        <item x="750"/>
        <item x="678"/>
        <item x="753"/>
        <item x="552"/>
        <item x="679"/>
        <item x="681"/>
        <item x="324"/>
        <item x="751"/>
        <item x="677"/>
        <item x="551"/>
        <item x="2952"/>
        <item x="555"/>
        <item x="554"/>
        <item x="2953"/>
        <item x="758"/>
        <item x="756"/>
        <item x="1793"/>
        <item x="312"/>
        <item x="1755"/>
        <item x="369"/>
        <item x="757"/>
        <item x="1188"/>
        <item x="754"/>
        <item x="307"/>
        <item x="3056"/>
        <item x="2991"/>
        <item x="2876"/>
        <item x="236"/>
        <item x="553"/>
        <item x="2875"/>
        <item x="680"/>
        <item x="755"/>
        <item x="299"/>
        <item x="375"/>
        <item x="726"/>
        <item x="352"/>
        <item x="3057"/>
        <item x="288"/>
        <item x="2990"/>
        <item x="558"/>
        <item x="3055"/>
        <item x="1623"/>
        <item x="1935"/>
        <item x="1363"/>
        <item x="3043"/>
        <item x="1834"/>
        <item x="1934"/>
        <item x="2189"/>
        <item x="540"/>
        <item x="556"/>
        <item x="2188"/>
        <item x="752"/>
        <item x="1887"/>
        <item x="3003"/>
        <item x="1977"/>
        <item x="1936"/>
        <item x="2021"/>
        <item x="3004"/>
        <item x="1259"/>
        <item x="3029"/>
        <item x="1362"/>
        <item x="1804"/>
        <item x="2849"/>
        <item x="916"/>
        <item x="682"/>
        <item x="1888"/>
        <item x="2033"/>
        <item x="1939"/>
        <item x="2167"/>
        <item x="1938"/>
        <item x="2187"/>
        <item x="326"/>
        <item x="2992"/>
        <item x="287"/>
        <item x="557"/>
        <item x="2927"/>
        <item x="1364"/>
        <item x="1999"/>
        <item x="2926"/>
        <item x="1284"/>
        <item x="2965"/>
        <item x="559"/>
        <item x="1898"/>
        <item x="2442"/>
        <item x="1537"/>
        <item x="1621"/>
        <item x="3030"/>
        <item x="1900"/>
        <item x="2252"/>
        <item x="235"/>
        <item x="2515"/>
        <item x="810"/>
        <item x="2929"/>
        <item x="564"/>
        <item x="1258"/>
        <item x="1889"/>
        <item x="2928"/>
        <item x="2964"/>
        <item x="1950"/>
        <item x="2043"/>
        <item x="3044"/>
        <item x="2018"/>
        <item x="1937"/>
        <item x="1830"/>
        <item x="1899"/>
        <item x="2343"/>
        <item x="1895"/>
        <item x="1088"/>
        <item x="1974"/>
        <item x="2800"/>
        <item x="3042"/>
        <item x="2253"/>
        <item x="842"/>
        <item x="1710"/>
        <item x="2168"/>
        <item x="1097"/>
        <item x="2186"/>
        <item x="2402"/>
        <item x="1408"/>
        <item x="2940"/>
        <item x="1880"/>
        <item x="684"/>
        <item x="1459"/>
        <item x="2428"/>
        <item x="222"/>
        <item x="2046"/>
        <item x="247"/>
        <item x="687"/>
        <item x="2680"/>
        <item x="1099"/>
        <item x="221"/>
        <item x="1561"/>
        <item x="2349"/>
        <item x="1975"/>
        <item x="1542"/>
        <item x="2031"/>
        <item x="1098"/>
        <item x="249"/>
        <item x="1996"/>
        <item x="1978"/>
        <item x="2047"/>
        <item x="1706"/>
        <item x="1872"/>
        <item x="1794"/>
        <item x="683"/>
        <item x="1249"/>
        <item x="237"/>
        <item x="2891"/>
        <item x="2022"/>
        <item x="2888"/>
        <item x="1843"/>
        <item x="1976"/>
        <item x="1187"/>
        <item x="2954"/>
        <item x="2254"/>
        <item x="1460"/>
        <item x="666"/>
        <item x="2009"/>
        <item x="351"/>
        <item x="2801"/>
        <item x="2802"/>
        <item x="1940"/>
        <item x="2344"/>
        <item x="843"/>
        <item x="2330"/>
        <item x="2605"/>
        <item x="2329"/>
        <item x="2517"/>
        <item x="1879"/>
        <item x="3031"/>
        <item x="2342"/>
        <item x="2042"/>
        <item x="1672"/>
        <item x="1949"/>
        <item x="1754"/>
        <item x="2020"/>
        <item x="759"/>
        <item x="561"/>
        <item x="2889"/>
        <item x="1185"/>
        <item x="1845"/>
        <item x="2032"/>
        <item x="1997"/>
        <item x="685"/>
        <item x="1212"/>
        <item x="1248"/>
        <item x="2242"/>
        <item x="841"/>
        <item x="2453"/>
        <item x="1286"/>
        <item x="2447"/>
        <item x="286"/>
        <item x="665"/>
        <item x="1709"/>
        <item x="1881"/>
        <item x="2434"/>
        <item x="2966"/>
        <item x="20"/>
        <item x="377"/>
        <item x="2008"/>
        <item x="2328"/>
        <item x="1186"/>
        <item x="2939"/>
        <item x="1669"/>
        <item x="39"/>
        <item x="2010"/>
        <item x="1113"/>
        <item x="1973"/>
        <item x="2941"/>
        <item x="1534"/>
        <item x="1957"/>
        <item x="13"/>
        <item x="468"/>
        <item x="1311"/>
        <item x="2025"/>
        <item x="577"/>
        <item x="2862"/>
        <item x="3034"/>
        <item x="3033"/>
        <item x="1361"/>
        <item x="1951"/>
        <item x="2044"/>
        <item x="2915"/>
        <item x="1953"/>
        <item x="2070"/>
        <item x="300"/>
        <item x="2850"/>
        <item x="915"/>
        <item x="2448"/>
        <item x="2516"/>
        <item x="1620"/>
        <item x="1262"/>
        <item x="1803"/>
        <item x="560"/>
        <item x="1553"/>
        <item x="289"/>
        <item x="1073"/>
        <item x="3045"/>
        <item x="2429"/>
        <item x="2520"/>
        <item x="728"/>
        <item x="2803"/>
        <item x="2241"/>
        <item x="2890"/>
        <item x="2441"/>
        <item x="40"/>
        <item x="1545"/>
        <item x="1511"/>
        <item x="1312"/>
        <item x="2603"/>
        <item x="1756"/>
        <item x="2001"/>
        <item x="2069"/>
        <item x="1250"/>
        <item x="2215"/>
        <item x="1829"/>
        <item x="1213"/>
        <item x="316"/>
        <item x="1624"/>
        <item x="730"/>
        <item x="2518"/>
        <item x="2341"/>
        <item x="2035"/>
        <item x="2804"/>
        <item x="1497"/>
        <item x="2607"/>
        <item x="1952"/>
        <item x="1184"/>
        <item x="1061"/>
        <item x="1486"/>
        <item x="1948"/>
        <item x="1285"/>
        <item x="1837"/>
        <item x="2331"/>
        <item x="2752"/>
        <item x="1870"/>
        <item x="2169"/>
        <item x="839"/>
        <item x="1087"/>
        <item x="2705"/>
        <item x="1901"/>
        <item x="2011"/>
        <item x="2451"/>
        <item x="1128"/>
        <item x="664"/>
        <item x="311"/>
        <item x="2165"/>
        <item x="1138"/>
        <item x="2679"/>
        <item x="225"/>
        <item x="1246"/>
        <item x="1197"/>
        <item x="2139"/>
        <item x="1014"/>
        <item x="2068"/>
        <item x="2166"/>
        <item x="223"/>
        <item x="838"/>
        <item x="2345"/>
        <item x="24"/>
        <item x="2184"/>
        <item x="1868"/>
        <item x="2305"/>
        <item x="2604"/>
        <item x="811"/>
        <item x="2401"/>
        <item x="2450"/>
        <item x="1547"/>
        <item x="2892"/>
        <item x="2519"/>
        <item x="2216"/>
        <item x="1034"/>
        <item x="2893"/>
        <item x="1758"/>
        <item x="3032"/>
        <item x="1998"/>
        <item x="770"/>
        <item x="835"/>
        <item x="2034"/>
        <item x="1707"/>
        <item x="1781"/>
        <item x="2045"/>
        <item x="2427"/>
        <item x="2348"/>
        <item x="1498"/>
        <item x="1211"/>
        <item x="2432"/>
        <item x="2019"/>
        <item x="376"/>
        <item x="2894"/>
        <item x="3047"/>
        <item x="224"/>
        <item x="1287"/>
        <item x="130"/>
        <item x="1941"/>
        <item x="1001"/>
        <item x="688"/>
        <item x="1260"/>
        <item x="374"/>
        <item x="1114"/>
        <item x="2405"/>
        <item x="1261"/>
        <item x="1004"/>
        <item x="2681"/>
        <item x="1072"/>
        <item x="1461"/>
        <item x="1757"/>
        <item x="3016"/>
        <item x="2901"/>
        <item x="2981"/>
        <item x="2249"/>
        <item x="1698"/>
        <item x="1536"/>
        <item x="2012"/>
        <item x="305"/>
        <item x="1226"/>
        <item x="2930"/>
        <item x="1127"/>
        <item x="1708"/>
        <item x="2404"/>
        <item x="1622"/>
        <item x="760"/>
        <item x="2851"/>
        <item x="3046"/>
        <item x="2977"/>
        <item x="320"/>
        <item x="1902"/>
        <item x="1979"/>
        <item x="464"/>
        <item x="1225"/>
        <item x="21"/>
        <item x="2431"/>
        <item x="1365"/>
        <item x="1074"/>
        <item x="2255"/>
        <item x="1247"/>
        <item x="1105"/>
        <item x="1826"/>
        <item x="2352"/>
        <item x="840"/>
        <item x="669"/>
        <item x="462"/>
        <item x="1499"/>
        <item x="1554"/>
        <item x="1409"/>
        <item x="2702"/>
        <item x="1106"/>
        <item x="1337"/>
        <item x="2902"/>
        <item x="944"/>
        <item x="2300"/>
        <item x="2338"/>
        <item x="686"/>
        <item x="1538"/>
        <item x="3058"/>
        <item x="565"/>
        <item x="2403"/>
        <item x="2937"/>
        <item x="317"/>
        <item x="1189"/>
        <item x="2440"/>
        <item x="1827"/>
        <item x="2351"/>
        <item x="849"/>
        <item x="2944"/>
        <item x="1925"/>
        <item x="809"/>
        <item x="542"/>
        <item x="2978"/>
        <item x="1876"/>
        <item x="3017"/>
        <item x="250"/>
        <item x="1625"/>
        <item x="2443"/>
        <item x="2995"/>
        <item x="1124"/>
        <item x="1871"/>
        <item x="872"/>
        <item x="2350"/>
        <item x="1835"/>
        <item x="27"/>
        <item x="1947"/>
        <item x="837"/>
        <item x="17"/>
        <item x="2863"/>
        <item x="2118"/>
        <item x="527"/>
        <item x="2805"/>
        <item x="2201"/>
        <item x="1965"/>
        <item x="1877"/>
        <item x="2024"/>
        <item x="1060"/>
        <item x="1828"/>
        <item x="2838"/>
        <item x="42"/>
        <item x="1614"/>
        <item x="1033"/>
        <item x="2023"/>
        <item x="2048"/>
        <item x="2057"/>
        <item x="2630"/>
        <item x="248"/>
        <item x="198"/>
        <item x="1980"/>
        <item x="1089"/>
        <item x="2521"/>
        <item x="1961"/>
        <item x="1578"/>
        <item x="1223"/>
        <item x="1136"/>
        <item x="28"/>
        <item x="1713"/>
        <item x="538"/>
        <item x="2914"/>
        <item x="1107"/>
        <item x="196"/>
        <item x="323"/>
        <item x="1924"/>
        <item x="2332"/>
        <item x="761"/>
        <item x="1100"/>
        <item x="2435"/>
        <item x="2430"/>
        <item x="886"/>
        <item x="1795"/>
        <item x="2049"/>
        <item x="1805"/>
        <item x="1576"/>
        <item x="603"/>
        <item x="1954"/>
        <item x="354"/>
        <item x="117"/>
        <item x="2185"/>
        <item x="1198"/>
        <item x="26"/>
        <item x="1615"/>
        <item x="2015"/>
        <item x="727"/>
        <item x="747"/>
        <item x="2281"/>
        <item x="1577"/>
        <item x="876"/>
        <item x="1047"/>
        <item x="1780"/>
        <item x="1854"/>
        <item x="2931"/>
        <item x="3059"/>
        <item x="2525"/>
        <item x="2013"/>
        <item x="2243"/>
        <item x="1015"/>
        <item x="315"/>
        <item x="245"/>
        <item x="2339"/>
        <item x="1564"/>
        <item x="2595"/>
        <item x="1712"/>
        <item x="294"/>
        <item x="1140"/>
        <item x="19"/>
        <item x="23"/>
        <item x="3035"/>
        <item x="18"/>
        <item x="1139"/>
        <item x="2455"/>
        <item x="1869"/>
        <item x="2303"/>
        <item x="14"/>
        <item x="3048"/>
        <item x="2154"/>
        <item x="2301"/>
        <item x="1512"/>
        <item x="1215"/>
        <item x="1125"/>
        <item x="1075"/>
        <item x="1844"/>
        <item x="16"/>
        <item x="1842"/>
        <item x="982"/>
        <item x="2212"/>
        <item x="2306"/>
        <item x="487"/>
        <item x="251"/>
        <item x="1255"/>
        <item x="293"/>
        <item x="1191"/>
        <item x="2071"/>
        <item x="2900"/>
        <item x="1875"/>
        <item x="632"/>
        <item x="1825"/>
        <item x="1696"/>
        <item x="1199"/>
        <item x="1266"/>
        <item x="1336"/>
        <item x="1002"/>
        <item x="1964"/>
        <item x="2839"/>
        <item x="3005"/>
        <item x="371"/>
        <item x="1112"/>
        <item x="3018"/>
        <item x="830"/>
        <item x="2137"/>
        <item x="1123"/>
        <item x="1288"/>
        <item x="2155"/>
        <item x="319"/>
        <item x="2703"/>
        <item x="1094"/>
        <item x="1671"/>
        <item x="1557"/>
        <item x="2943"/>
        <item x="1096"/>
        <item x="2433"/>
        <item x="1120"/>
        <item x="2932"/>
        <item x="2522"/>
        <item x="2454"/>
        <item x="2153"/>
        <item x="1806"/>
        <item x="871"/>
        <item x="1077"/>
        <item x="195"/>
        <item x="2275"/>
        <item x="1129"/>
        <item x="1931"/>
        <item x="1017"/>
        <item x="1063"/>
        <item x="43"/>
        <item x="1906"/>
        <item x="2980"/>
        <item x="1180"/>
        <item x="2290"/>
        <item x="668"/>
        <item x="1111"/>
        <item x="2283"/>
        <item x="1885"/>
        <item x="2257"/>
        <item x="2704"/>
        <item x="2333"/>
        <item x="731"/>
        <item x="1593"/>
        <item x="1796"/>
        <item x="1905"/>
        <item x="1095"/>
        <item x="2942"/>
        <item x="1600"/>
        <item x="1847"/>
        <item x="1133"/>
        <item x="1005"/>
        <item x="1841"/>
        <item x="1541"/>
        <item x="1200"/>
        <item x="1963"/>
        <item x="2280"/>
        <item x="2678"/>
        <item x="528"/>
        <item x="2307"/>
        <item x="332"/>
        <item x="848"/>
        <item x="2979"/>
        <item x="1335"/>
        <item x="1066"/>
        <item x="2594"/>
        <item x="226"/>
        <item x="2211"/>
        <item x="2240"/>
        <item x="1612"/>
        <item x="1115"/>
        <item x="2183"/>
        <item x="626"/>
        <item x="2982"/>
        <item x="639"/>
        <item x="1214"/>
        <item x="15"/>
        <item x="2297"/>
        <item x="1360"/>
        <item x="252"/>
        <item x="2899"/>
        <item x="2916"/>
        <item x="1374"/>
        <item x="2284"/>
        <item x="1086"/>
        <item x="1981"/>
        <item x="2591"/>
        <item x="836"/>
        <item x="1500"/>
        <item x="2200"/>
        <item x="2683"/>
        <item x="2687"/>
        <item x="1473"/>
        <item x="1110"/>
        <item x="1962"/>
        <item x="2606"/>
        <item x="515"/>
        <item x="2250"/>
        <item x="1533"/>
        <item x="1571"/>
        <item x="2903"/>
        <item x="2320"/>
        <item x="1131"/>
        <item x="2285"/>
        <item x="627"/>
        <item x="1224"/>
        <item x="889"/>
        <item x="1598"/>
        <item x="2452"/>
        <item x="1487"/>
        <item x="2217"/>
        <item x="1201"/>
        <item x="2278"/>
        <item x="1411"/>
        <item x="1890"/>
        <item x="2806"/>
        <item x="1836"/>
        <item x="2014"/>
        <item x="1695"/>
        <item x="1960"/>
        <item x="1904"/>
        <item x="887"/>
        <item x="2258"/>
        <item x="2256"/>
        <item x="1137"/>
        <item x="244"/>
        <item x="1472"/>
        <item x="1091"/>
        <item x="2631"/>
        <item x="2138"/>
        <item x="1809"/>
        <item x="2247"/>
        <item x="1254"/>
        <item x="2319"/>
        <item x="1955"/>
        <item x="1543"/>
        <item x="1294"/>
        <item x="1808"/>
        <item x="2218"/>
        <item x="2955"/>
        <item x="2753"/>
        <item x="2334"/>
        <item x="1109"/>
        <item x="909"/>
        <item x="141"/>
        <item x="1222"/>
        <item x="892"/>
        <item x="1263"/>
        <item x="2676"/>
        <item x="1353"/>
        <item x="1670"/>
        <item x="1631"/>
        <item x="2444"/>
        <item x="1592"/>
        <item x="1141"/>
        <item x="1610"/>
        <item x="2119"/>
        <item x="1062"/>
        <item x="2182"/>
        <item x="2054"/>
        <item x="1629"/>
        <item x="1090"/>
        <item x="1000"/>
        <item x="2156"/>
        <item x="1338"/>
        <item x="1130"/>
        <item x="2245"/>
        <item x="1714"/>
        <item x="41"/>
        <item x="1310"/>
        <item x="1018"/>
        <item x="2276"/>
        <item x="1700"/>
        <item x="1599"/>
        <item x="1256"/>
        <item x="1108"/>
        <item x="1730"/>
        <item x="1606"/>
        <item x="729"/>
        <item x="2554"/>
        <item x="1575"/>
        <item x="2456"/>
        <item x="1427"/>
        <item x="1134"/>
        <item x="769"/>
        <item x="1231"/>
        <item x="1656"/>
        <item x="238"/>
        <item x="2946"/>
        <item x="199"/>
        <item x="2000"/>
        <item x="1873"/>
        <item x="1852"/>
        <item x="721"/>
        <item x="2706"/>
        <item x="1484"/>
        <item x="885"/>
        <item x="877"/>
        <item x="856"/>
        <item x="567"/>
        <item x="2956"/>
        <item x="1585"/>
        <item x="1967"/>
        <item x="2298"/>
        <item x="1464"/>
        <item x="1597"/>
        <item x="2406"/>
        <item x="2945"/>
        <item x="2056"/>
        <item x="878"/>
        <item x="2438"/>
        <item x="1922"/>
        <item x="2967"/>
        <item x="22"/>
        <item x="1162"/>
        <item x="831"/>
        <item x="579"/>
        <item x="1893"/>
        <item x="1591"/>
        <item x="1966"/>
        <item x="1410"/>
        <item x="2686"/>
        <item x="2608"/>
        <item x="2677"/>
        <item x="1544"/>
        <item x="2117"/>
        <item x="875"/>
        <item x="1174"/>
        <item x="2050"/>
        <item x="1251"/>
        <item x="2260"/>
        <item x="2807"/>
        <item x="2219"/>
        <item x="1216"/>
        <item x="2026"/>
        <item x="1956"/>
        <item x="2628"/>
        <item x="799"/>
        <item x="722"/>
        <item x="1608"/>
        <item x="1855"/>
        <item x="568"/>
        <item x="2090"/>
        <item x="2304"/>
        <item x="1848"/>
        <item x="2292"/>
        <item x="1529"/>
        <item x="322"/>
        <item x="134"/>
        <item x="1160"/>
        <item x="1798"/>
        <item x="914"/>
        <item x="2682"/>
        <item x="2493"/>
        <item x="2176"/>
        <item x="2214"/>
        <item x="1958"/>
        <item x="2347"/>
        <item x="890"/>
        <item x="539"/>
        <item x="2810"/>
        <item x="2279"/>
        <item x="631"/>
        <item x="1589"/>
        <item x="2157"/>
        <item x="873"/>
        <item x="1366"/>
        <item x="229"/>
        <item x="2336"/>
        <item x="368"/>
        <item x="767"/>
        <item x="1474"/>
        <item x="1510"/>
        <item x="1485"/>
        <item x="1085"/>
        <item x="1008"/>
        <item x="884"/>
        <item x="239"/>
        <item x="2244"/>
        <item x="1921"/>
        <item x="104"/>
        <item x="2282"/>
        <item x="2337"/>
        <item x="1104"/>
        <item x="1562"/>
        <item x="1968"/>
        <item x="1894"/>
        <item x="1471"/>
        <item x="397"/>
        <item x="463"/>
        <item x="945"/>
        <item x="2593"/>
        <item x="2296"/>
        <item x="2181"/>
        <item x="833"/>
        <item x="2267"/>
        <item x="1535"/>
        <item x="2002"/>
        <item x="1093"/>
        <item x="2685"/>
        <item x="1546"/>
        <item x="1613"/>
        <item x="1492"/>
        <item x="1076"/>
        <item x="2213"/>
        <item x="1003"/>
        <item x="2718"/>
        <item x="2837"/>
        <item x="2727"/>
        <item x="917"/>
        <item x="2852"/>
        <item x="910"/>
        <item x="1601"/>
        <item x="3060"/>
        <item x="2897"/>
        <item x="2439"/>
        <item x="578"/>
        <item x="109"/>
        <item x="2898"/>
        <item x="2317"/>
        <item x="1319"/>
        <item x="1711"/>
        <item x="2335"/>
        <item x="1293"/>
        <item x="3036"/>
        <item x="1313"/>
        <item x="1339"/>
        <item x="1581"/>
        <item x="1838"/>
        <item x="143"/>
        <item x="526"/>
        <item x="1370"/>
        <item x="2983"/>
        <item x="605"/>
        <item x="1489"/>
        <item x="118"/>
        <item x="911"/>
        <item x="1221"/>
        <item x="2055"/>
        <item x="1101"/>
        <item x="1668"/>
        <item x="1923"/>
        <item x="2316"/>
        <item x="1617"/>
        <item x="1267"/>
        <item x="3050"/>
        <item x="851"/>
        <item x="1699"/>
        <item x="1021"/>
        <item x="2172"/>
        <item x="2318"/>
        <item x="2968"/>
        <item x="1268"/>
        <item x="2175"/>
        <item x="1516"/>
        <item x="327"/>
        <item x="2036"/>
        <item x="1903"/>
        <item x="197"/>
        <item x="2938"/>
        <item x="1697"/>
        <item x="529"/>
        <item x="1944"/>
        <item x="882"/>
        <item x="2224"/>
        <item x="365"/>
        <item x="1540"/>
        <item x="714"/>
        <item x="2346"/>
        <item x="2446"/>
        <item x="2726"/>
        <item x="2293"/>
        <item x="2261"/>
        <item x="2170"/>
        <item x="1731"/>
        <item x="1742"/>
        <item x="1596"/>
        <item x="920"/>
        <item x="1126"/>
        <item x="1232"/>
        <item x="1027"/>
        <item x="1341"/>
        <item x="1462"/>
        <item x="2378"/>
        <item x="2206"/>
        <item x="1059"/>
        <item x="182"/>
        <item x="1488"/>
        <item x="2007"/>
        <item x="1574"/>
        <item x="2993"/>
        <item x="1797"/>
        <item x="2299"/>
        <item x="1886"/>
        <item x="2904"/>
        <item x="1616"/>
        <item x="358"/>
        <item x="436"/>
        <item x="2135"/>
        <item x="1161"/>
        <item x="1192"/>
        <item x="1080"/>
        <item x="1874"/>
        <item x="1566"/>
        <item x="1253"/>
        <item x="243"/>
        <item x="2969"/>
        <item x="1558"/>
        <item x="883"/>
        <item x="2895"/>
        <item x="1801"/>
        <item x="1832"/>
        <item x="904"/>
        <item x="1121"/>
        <item x="1942"/>
        <item x="1142"/>
        <item x="2424"/>
        <item x="331"/>
        <item x="1119"/>
        <item x="893"/>
        <item x="2291"/>
        <item x="2356"/>
        <item x="1532"/>
        <item x="1385"/>
        <item x="2287"/>
        <item x="1840"/>
        <item x="1583"/>
        <item x="1210"/>
        <item x="2592"/>
        <item x="133"/>
        <item x="1290"/>
        <item x="1257"/>
        <item x="382"/>
        <item x="2957"/>
        <item x="1602"/>
        <item x="1618"/>
        <item x="1190"/>
        <item x="2294"/>
        <item x="3061"/>
        <item x="1807"/>
        <item x="3037"/>
        <item x="2198"/>
        <item x="1548"/>
        <item x="667"/>
        <item x="2152"/>
        <item x="2597"/>
        <item x="732"/>
        <item x="1143"/>
        <item x="1170"/>
        <item x="1020"/>
        <item x="314"/>
        <item x="2629"/>
        <item x="888"/>
        <item x="1367"/>
        <item x="278"/>
        <item x="1340"/>
        <item x="136"/>
        <item x="2149"/>
        <item x="2017"/>
        <item x="2896"/>
        <item x="834"/>
        <item x="1209"/>
        <item x="1046"/>
        <item x="1415"/>
        <item x="147"/>
        <item x="1289"/>
        <item x="2067"/>
        <item x="2632"/>
        <item x="1177"/>
        <item x="733"/>
        <item x="1831"/>
        <item x="855"/>
        <item x="1628"/>
        <item x="2717"/>
        <item x="1463"/>
        <item x="2274"/>
        <item x="1891"/>
        <item x="2041"/>
        <item x="2947"/>
        <item x="1563"/>
        <item x="2295"/>
        <item x="398"/>
        <item x="1173"/>
        <item x="304"/>
        <item x="723"/>
        <item x="1252"/>
        <item x="1584"/>
        <item x="3019"/>
        <item x="2225"/>
        <item x="2228"/>
        <item x="566"/>
        <item x="2268"/>
        <item x="1932"/>
        <item x="1573"/>
        <item x="2905"/>
        <item x="2610"/>
        <item x="2411"/>
        <item x="969"/>
        <item x="470"/>
        <item x="768"/>
        <item x="716"/>
        <item x="1132"/>
        <item x="261"/>
        <item x="1782"/>
        <item x="2383"/>
        <item x="2199"/>
        <item x="128"/>
        <item x="2040"/>
        <item x="1016"/>
        <item x="2407"/>
        <item x="2150"/>
        <item x="1048"/>
        <item x="2037"/>
        <item x="132"/>
        <item x="2684"/>
        <item x="1896"/>
        <item x="1605"/>
        <item x="472"/>
        <item x="897"/>
        <item x="1084"/>
        <item x="581"/>
        <item x="2386"/>
        <item x="2445"/>
        <item x="922"/>
        <item x="2523"/>
        <item x="1694"/>
        <item x="908"/>
        <item x="2436"/>
        <item x="748"/>
        <item x="2409"/>
        <item x="852"/>
        <item x="1202"/>
        <item x="1176"/>
        <item x="2262"/>
        <item x="361"/>
        <item x="1839"/>
        <item x="1079"/>
        <item x="880"/>
        <item x="372"/>
        <item x="2227"/>
        <item x="1175"/>
        <item x="1217"/>
        <item x="330"/>
        <item x="2864"/>
        <item x="525"/>
        <item x="1116"/>
        <item x="2259"/>
        <item x="1927"/>
        <item x="1846"/>
        <item x="30"/>
        <item x="106"/>
        <item x="1810"/>
        <item x="260"/>
        <item x="1207"/>
        <item x="449"/>
        <item x="2707"/>
        <item x="1784"/>
        <item x="25"/>
        <item x="1611"/>
        <item x="2105"/>
        <item x="734"/>
        <item x="652"/>
        <item x="140"/>
        <item x="2714"/>
        <item x="2273"/>
        <item x="1373"/>
        <item x="2853"/>
        <item x="850"/>
        <item x="912"/>
        <item x="1878"/>
        <item x="771"/>
        <item x="874"/>
        <item x="1118"/>
        <item x="2220"/>
        <item x="2051"/>
        <item x="2193"/>
        <item x="29"/>
        <item x="306"/>
        <item x="1559"/>
        <item x="766"/>
        <item x="778"/>
        <item x="1182"/>
        <item x="2733"/>
        <item x="2178"/>
        <item x="1291"/>
        <item x="1377"/>
        <item x="386"/>
        <item x="740"/>
        <item x="1800"/>
        <item x="1092"/>
        <item x="516"/>
        <item x="2408"/>
        <item x="2106"/>
        <item x="2627"/>
        <item x="321"/>
        <item x="2385"/>
        <item x="156"/>
        <item x="3053"/>
        <item x="2209"/>
        <item x="2196"/>
        <item x="765"/>
        <item x="241"/>
        <item x="913"/>
        <item x="630"/>
        <item x="879"/>
        <item x="2039"/>
        <item x="145"/>
        <item x="1452"/>
        <item x="2609"/>
        <item x="1314"/>
        <item x="1586"/>
        <item x="2754"/>
        <item x="2555"/>
        <item x="262"/>
        <item x="1539"/>
        <item x="1219"/>
        <item x="2719"/>
        <item x="1382"/>
        <item x="2495"/>
        <item x="366"/>
        <item x="569"/>
        <item x="1609"/>
        <item x="2072"/>
        <item x="52"/>
        <item x="107"/>
        <item x="628"/>
        <item x="2994"/>
        <item x="854"/>
        <item x="2379"/>
        <item x="2204"/>
        <item x="2270"/>
        <item x="1083"/>
        <item x="108"/>
        <item x="907"/>
        <item x="1078"/>
        <item x="2716"/>
        <item x="1513"/>
        <item x="822"/>
        <item x="2494"/>
        <item x="1082"/>
        <item x="2996"/>
        <item x="44"/>
        <item x="2016"/>
        <item x="355"/>
        <item x="2426"/>
        <item x="905"/>
        <item x="1149"/>
        <item x="2457"/>
        <item x="2479"/>
        <item x="1783"/>
        <item x="2162"/>
        <item x="580"/>
        <item x="2553"/>
        <item x="1743"/>
        <item x="1064"/>
        <item x="779"/>
        <item x="1218"/>
        <item x="2222"/>
        <item x="2410"/>
        <item x="2755"/>
        <item x="1007"/>
        <item x="923"/>
        <item x="846"/>
        <item x="1833"/>
        <item x="31"/>
        <item x="467"/>
        <item x="1194"/>
        <item x="1383"/>
        <item x="2191"/>
        <item x="2720"/>
        <item x="1375"/>
        <item x="2133"/>
        <item x="1926"/>
        <item x="1424"/>
        <item x="1945"/>
        <item x="2073"/>
        <item x="2496"/>
        <item x="466"/>
        <item x="1371"/>
        <item x="1369"/>
        <item x="2377"/>
        <item x="2308"/>
        <item x="2179"/>
        <item x="2082"/>
        <item x="2777"/>
        <item x="1590"/>
        <item x="2917"/>
        <item x="1929"/>
        <item x="1227"/>
        <item x="2476"/>
        <item x="2081"/>
        <item x="2003"/>
        <item x="931"/>
        <item x="814"/>
        <item x="1332"/>
        <item x="2136"/>
        <item x="970"/>
        <item x="1853"/>
        <item x="1884"/>
        <item x="891"/>
        <item x="131"/>
        <item x="119"/>
        <item x="309"/>
        <item x="1907"/>
        <item x="571"/>
        <item x="2596"/>
        <item x="2060"/>
        <item x="325"/>
        <item x="2202"/>
        <item x="798"/>
        <item x="2210"/>
        <item x="1626"/>
        <item x="2663"/>
        <item x="1491"/>
        <item x="137"/>
        <item x="1272"/>
        <item x="2263"/>
        <item x="870"/>
        <item x="263"/>
        <item x="2948"/>
        <item x="613"/>
        <item x="1352"/>
        <item x="2724"/>
        <item x="1292"/>
        <item x="2384"/>
        <item x="1453"/>
        <item x="2171"/>
        <item x="921"/>
        <item x="2524"/>
        <item x="110"/>
        <item x="2120"/>
        <item x="530"/>
        <item x="2311"/>
        <item x="763"/>
        <item x="1135"/>
        <item x="780"/>
        <item x="3038"/>
        <item x="2205"/>
        <item x="896"/>
        <item x="2933"/>
        <item x="1587"/>
        <item x="2177"/>
        <item x="387"/>
        <item x="1514"/>
        <item x="202"/>
        <item x="2811"/>
        <item x="899"/>
        <item x="2288"/>
        <item x="800"/>
        <item x="385"/>
        <item x="2731"/>
        <item x="1265"/>
        <item x="1220"/>
        <item x="2058"/>
        <item x="2131"/>
        <item x="806"/>
        <item x="2174"/>
        <item x="832"/>
        <item x="1035"/>
        <item x="298"/>
        <item x="1169"/>
        <item x="2145"/>
        <item x="2665"/>
        <item x="2059"/>
        <item x="1716"/>
        <item x="2004"/>
        <item x="2478"/>
        <item x="776"/>
        <item x="1984"/>
        <item x="2477"/>
        <item x="1412"/>
        <item x="1595"/>
        <item x="2792"/>
        <item x="1580"/>
        <item x="1428"/>
        <item x="1811"/>
        <item x="2854"/>
        <item x="1704"/>
        <item x="2107"/>
        <item x="1515"/>
        <item x="1930"/>
        <item x="2163"/>
        <item x="2108"/>
        <item x="2302"/>
        <item x="2084"/>
        <item x="812"/>
        <item x="1181"/>
        <item x="2840"/>
        <item x="380"/>
        <item x="2269"/>
        <item x="2321"/>
        <item x="2221"/>
        <item x="736"/>
        <item x="2248"/>
        <item x="2143"/>
        <item x="2613"/>
        <item x="1405"/>
        <item x="762"/>
        <item x="0"/>
        <item x="1195"/>
        <item x="363"/>
        <item x="2934"/>
        <item x="1701"/>
        <item x="2984"/>
        <item x="2492"/>
        <item x="604"/>
        <item x="121"/>
        <item x="531"/>
        <item x="2142"/>
        <item x="777"/>
        <item x="2104"/>
        <item x="2140"/>
        <item x="1715"/>
        <item x="2760"/>
        <item x="1163"/>
        <item x="1264"/>
        <item x="2075"/>
        <item x="488"/>
        <item x="2197"/>
        <item x="1446"/>
        <item x="2480"/>
        <item x="105"/>
        <item x="2092"/>
        <item x="1205"/>
        <item x="2813"/>
        <item x="1520"/>
        <item x="570"/>
        <item x="2322"/>
        <item x="900"/>
        <item x="1524"/>
        <item x="242"/>
        <item x="55"/>
        <item x="2132"/>
        <item x="1759"/>
        <item x="146"/>
        <item x="2074"/>
        <item x="1604"/>
        <item x="1734"/>
        <item x="2079"/>
        <item x="929"/>
        <item x="2289"/>
        <item x="2195"/>
        <item x="815"/>
        <item x="845"/>
        <item x="2089"/>
        <item x="2425"/>
        <item x="1501"/>
        <item x="671"/>
        <item x="135"/>
        <item x="584"/>
        <item x="717"/>
        <item x="2918"/>
        <item x="388"/>
        <item x="2151"/>
        <item x="2194"/>
        <item x="774"/>
        <item x="895"/>
        <item x="1103"/>
        <item x="53"/>
        <item x="2246"/>
        <item x="807"/>
        <item x="1229"/>
        <item x="1475"/>
        <item x="234"/>
        <item x="572"/>
        <item x="2095"/>
        <item x="853"/>
        <item x="1733"/>
        <item x="1582"/>
        <item x="2949"/>
        <item x="240"/>
        <item x="3039"/>
        <item x="2985"/>
        <item x="2130"/>
        <item x="1530"/>
        <item x="142"/>
        <item x="329"/>
        <item x="254"/>
        <item x="1317"/>
        <item x="1355"/>
        <item x="2078"/>
        <item x="1959"/>
        <item x="672"/>
        <item x="1493"/>
        <item x="820"/>
        <item x="801"/>
        <item x="2688"/>
        <item x="2038"/>
        <item x="2412"/>
        <item x="995"/>
        <item x="2325"/>
        <item x="1068"/>
        <item x="1946"/>
        <item x="828"/>
        <item x="1579"/>
        <item x="2364"/>
        <item x="206"/>
        <item x="203"/>
        <item x="1717"/>
        <item x="2266"/>
        <item x="183"/>
        <item x="739"/>
        <item x="1158"/>
        <item x="1269"/>
        <item x="2223"/>
        <item x="2207"/>
        <item x="804"/>
        <item x="389"/>
        <item x="2788"/>
        <item x="1799"/>
        <item x="2229"/>
        <item x="2271"/>
        <item x="2380"/>
        <item x="2611"/>
        <item x="1178"/>
        <item x="1398"/>
        <item x="1081"/>
        <item x="1603"/>
        <item x="2272"/>
        <item x="2531"/>
        <item x="2958"/>
        <item x="349"/>
        <item x="2286"/>
        <item x="157"/>
        <item x="144"/>
        <item x="2715"/>
        <item x="901"/>
        <item x="359"/>
        <item x="2190"/>
        <item x="2730"/>
        <item x="47"/>
        <item x="1849"/>
        <item x="230"/>
        <item x="1397"/>
        <item x="2708"/>
        <item x="1148"/>
        <item x="2"/>
        <item x="2093"/>
        <item x="313"/>
        <item x="56"/>
        <item x="2664"/>
        <item x="924"/>
        <item x="2865"/>
        <item x="2226"/>
        <item x="2732"/>
        <item x="1206"/>
        <item x="715"/>
        <item x="270"/>
        <item x="1204"/>
        <item x="2637"/>
        <item x="1551"/>
        <item x="1569"/>
        <item x="139"/>
        <item x="1386"/>
        <item x="2814"/>
        <item x="773"/>
        <item x="48"/>
        <item x="438"/>
        <item x="2449"/>
        <item x="898"/>
        <item x="1490"/>
        <item x="1157"/>
        <item x="1351"/>
        <item x="1607"/>
        <item x="1469"/>
        <item x="1507"/>
        <item x="2208"/>
        <item x="1230"/>
        <item x="1309"/>
        <item x="601"/>
        <item x="2053"/>
        <item x="54"/>
        <item x="2367"/>
        <item x="805"/>
        <item x="253"/>
        <item x="2556"/>
        <item x="3049"/>
        <item x="346"/>
        <item x="2986"/>
        <item x="2780"/>
        <item x="1376"/>
        <item x="2357"/>
        <item x="2497"/>
        <item x="847"/>
        <item x="2192"/>
        <item x="919"/>
        <item x="2141"/>
        <item x="2557"/>
        <item x="2363"/>
        <item x="1318"/>
        <item x="1550"/>
        <item x="1928"/>
        <item x="1969"/>
        <item x="273"/>
        <item x="2006"/>
        <item x="1171"/>
        <item x="2866"/>
        <item x="1381"/>
        <item x="45"/>
        <item x="641"/>
        <item x="2723"/>
        <item x="2083"/>
        <item x="657"/>
        <item x="2761"/>
        <item x="775"/>
        <item x="120"/>
        <item x="1414"/>
        <item x="2096"/>
        <item x="111"/>
        <item x="2326"/>
        <item x="339"/>
        <item x="2598"/>
        <item x="2667"/>
        <item x="3054"/>
        <item x="656"/>
        <item x="46"/>
        <item x="179"/>
        <item x="994"/>
        <item x="2634"/>
        <item x="204"/>
        <item x="1022"/>
        <item x="544"/>
        <item x="2134"/>
        <item x="1567"/>
        <item x="1168"/>
        <item x="928"/>
        <item x="1588"/>
        <item x="2617"/>
        <item x="1117"/>
        <item x="2231"/>
        <item x="2808"/>
        <item x="1150"/>
        <item x="2721"/>
        <item x="184"/>
        <item x="303"/>
        <item x="844"/>
        <item x="2528"/>
        <item x="205"/>
        <item x="2779"/>
        <item x="2144"/>
        <item x="2529"/>
        <item x="1166"/>
        <item x="2656"/>
        <item x="2312"/>
        <item x="1193"/>
        <item x="2340"/>
        <item x="2757"/>
        <item x="200"/>
        <item x="1444"/>
        <item x="2314"/>
        <item x="1333"/>
        <item x="3062"/>
        <item x="1040"/>
        <item x="903"/>
        <item x="33"/>
        <item x="824"/>
        <item x="2251"/>
        <item x="813"/>
        <item x="541"/>
        <item x="2313"/>
        <item x="2097"/>
        <item x="764"/>
        <item x="2790"/>
        <item x="1036"/>
        <item x="1196"/>
        <item x="1970"/>
        <item x="2230"/>
        <item x="737"/>
        <item x="1320"/>
        <item x="1023"/>
        <item x="1235"/>
        <item x="614"/>
        <item x="782"/>
        <item x="2414"/>
        <item x="2121"/>
        <item x="2101"/>
        <item x="3020"/>
        <item x="670"/>
        <item x="802"/>
        <item x="1760"/>
        <item x="2481"/>
        <item x="400"/>
        <item x="1466"/>
        <item x="718"/>
        <item x="1050"/>
        <item x="1069"/>
        <item x="1565"/>
        <item x="2382"/>
        <item x="1147"/>
        <item x="902"/>
        <item x="2722"/>
        <item x="465"/>
        <item x="2532"/>
        <item x="2173"/>
        <item x="781"/>
        <item x="2666"/>
        <item x="971"/>
        <item x="2076"/>
        <item x="232"/>
        <item x="2080"/>
        <item x="2324"/>
        <item x="1342"/>
        <item x="925"/>
        <item x="1164"/>
        <item x="2728"/>
        <item x="2102"/>
        <item x="1179"/>
        <item x="1702"/>
        <item x="2809"/>
        <item x="1315"/>
        <item x="783"/>
        <item x="1402"/>
        <item x="2599"/>
        <item x="3051"/>
        <item x="1476"/>
        <item x="2109"/>
        <item x="2997"/>
        <item x="2789"/>
        <item x="159"/>
        <item x="2085"/>
        <item x="1432"/>
        <item x="640"/>
        <item x="2935"/>
        <item x="1523"/>
        <item x="2094"/>
        <item x="1152"/>
        <item x="2128"/>
        <item x="2615"/>
        <item x="823"/>
        <item x="585"/>
        <item x="1391"/>
        <item x="2600"/>
        <item x="228"/>
        <item x="338"/>
        <item x="1275"/>
        <item x="1762"/>
        <item x="2114"/>
        <item x="2180"/>
        <item x="1049"/>
        <item x="1394"/>
        <item x="1326"/>
        <item x="1675"/>
        <item x="2794"/>
        <item x="2491"/>
        <item x="2778"/>
        <item x="231"/>
        <item x="2309"/>
        <item x="1627"/>
        <item x="582"/>
        <item x="1271"/>
        <item x="1722"/>
        <item x="1343"/>
        <item x="2381"/>
        <item x="1943"/>
        <item x="2310"/>
        <item x="308"/>
        <item x="741"/>
        <item x="972"/>
        <item x="1468"/>
        <item x="586"/>
        <item x="1067"/>
        <item x="173"/>
        <item x="1440"/>
        <item x="3040"/>
        <item x="1765"/>
        <item x="512"/>
        <item x="1390"/>
        <item x="2545"/>
        <item x="348"/>
        <item x="2791"/>
        <item x="1570"/>
        <item x="1503"/>
        <item x="743"/>
        <item x="3041"/>
        <item x="2098"/>
        <item x="645"/>
        <item x="129"/>
        <item x="1028"/>
        <item x="1495"/>
        <item x="1555"/>
        <item x="744"/>
        <item x="1400"/>
        <item x="2323"/>
        <item x="543"/>
        <item x="2087"/>
        <item x="1883"/>
        <item x="2027"/>
        <item x="1749"/>
        <item x="148"/>
        <item x="2816"/>
        <item x="2374"/>
        <item x="2635"/>
        <item x="1443"/>
        <item x="2729"/>
        <item x="1527"/>
        <item x="2710"/>
        <item x="1368"/>
        <item x="1465"/>
        <item x="1378"/>
        <item x="1637"/>
        <item x="2203"/>
        <item x="2061"/>
        <item x="246"/>
        <item x="797"/>
        <item x="983"/>
        <item x="153"/>
        <item x="1594"/>
        <item x="1273"/>
        <item x="2815"/>
        <item x="3052"/>
        <item x="1102"/>
        <item x="1703"/>
        <item x="450"/>
        <item x="746"/>
        <item x="2161"/>
        <item x="1767"/>
        <item x="2148"/>
        <item x="654"/>
        <item x="930"/>
        <item x="1433"/>
        <item x="2387"/>
        <item x="172"/>
        <item x="1435"/>
        <item x="1234"/>
        <item x="2146"/>
        <item x="2111"/>
        <item x="2841"/>
        <item x="1856"/>
        <item x="2793"/>
        <item x="2526"/>
        <item x="32"/>
        <item x="1153"/>
        <item x="1144"/>
        <item x="1494"/>
        <item x="1971"/>
        <item x="122"/>
        <item x="2391"/>
        <item x="2237"/>
        <item x="1203"/>
        <item x="1151"/>
        <item x="2112"/>
        <item x="2158"/>
        <item x="1430"/>
        <item x="1982"/>
        <item x="347"/>
        <item x="208"/>
        <item x="34"/>
        <item x="1379"/>
        <item x="2756"/>
        <item x="1418"/>
        <item x="1658"/>
        <item x="629"/>
        <item x="2052"/>
        <item x="1882"/>
        <item x="1350"/>
        <item x="2099"/>
        <item x="2527"/>
        <item x="616"/>
        <item x="1987"/>
        <item x="2490"/>
        <item x="2366"/>
        <item x="2668"/>
        <item x="112"/>
        <item x="301"/>
        <item x="532"/>
        <item x="166"/>
        <item x="826"/>
        <item x="2368"/>
        <item x="2361"/>
        <item x="2122"/>
        <item x="2616"/>
        <item x="2127"/>
        <item x="2612"/>
        <item x="2709"/>
        <item x="3006"/>
        <item x="274"/>
        <item x="2633"/>
        <item x="185"/>
        <item x="337"/>
        <item x="227"/>
        <item x="1421"/>
        <item x="742"/>
        <item x="3007"/>
        <item x="2463"/>
        <item x="735"/>
        <item x="2232"/>
        <item x="1295"/>
        <item x="745"/>
        <item x="642"/>
        <item x="138"/>
        <item x="2077"/>
        <item x="2372"/>
        <item x="2028"/>
        <item x="489"/>
        <item x="926"/>
        <item x="2088"/>
        <item x="545"/>
        <item x="1732"/>
        <item x="1024"/>
        <item x="2373"/>
        <item x="2736"/>
        <item x="857"/>
        <item x="1413"/>
        <item x="2355"/>
        <item x="1766"/>
        <item x="2277"/>
        <item x="1505"/>
        <item x="1358"/>
        <item x="932"/>
        <item x="1477"/>
        <item x="1228"/>
        <item x="290"/>
        <item x="2354"/>
        <item x="2734"/>
        <item x="3008"/>
        <item x="1673"/>
        <item x="1519"/>
        <item x="1525"/>
        <item x="1277"/>
        <item x="2621"/>
        <item x="2498"/>
        <item x="2711"/>
        <item x="1972"/>
        <item x="264"/>
        <item x="2499"/>
        <item x="1403"/>
        <item x="189"/>
        <item x="984"/>
        <item x="2353"/>
        <item x="1657"/>
        <item x="2763"/>
        <item x="1"/>
        <item x="38"/>
        <item x="1552"/>
        <item x="469"/>
        <item x="310"/>
        <item x="1009"/>
        <item x="2124"/>
        <item x="1634"/>
        <item x="383"/>
        <item x="2147"/>
        <item x="1728"/>
        <item x="2773"/>
        <item x="1643"/>
        <item x="1122"/>
        <item x="475"/>
        <item x="719"/>
        <item x="2776"/>
        <item x="1159"/>
        <item x="514"/>
        <item x="1030"/>
        <item x="292"/>
        <item x="860"/>
        <item x="2233"/>
        <item x="653"/>
        <item x="1750"/>
        <item x="2315"/>
        <item x="1619"/>
        <item x="1406"/>
        <item x="158"/>
        <item x="1467"/>
        <item x="277"/>
        <item x="1449"/>
        <item x="1989"/>
        <item x="918"/>
        <item x="451"/>
        <item x="2636"/>
        <item x="2764"/>
        <item x="37"/>
        <item x="2465"/>
        <item x="1029"/>
        <item x="2737"/>
        <item x="818"/>
        <item x="1070"/>
        <item x="1156"/>
        <item x="59"/>
        <item x="1851"/>
        <item x="1860"/>
        <item x="720"/>
        <item x="57"/>
        <item x="2959"/>
        <item x="1744"/>
        <item x="36"/>
        <item x="1208"/>
        <item x="2359"/>
        <item x="1506"/>
        <item x="1233"/>
        <item x="583"/>
        <item x="399"/>
        <item x="171"/>
        <item x="2774"/>
        <item x="1154"/>
        <item x="933"/>
        <item x="817"/>
        <item x="829"/>
        <item x="1357"/>
        <item x="373"/>
        <item x="2654"/>
        <item x="1305"/>
        <item x="588"/>
        <item x="493"/>
        <item x="2530"/>
        <item x="546"/>
        <item x="2091"/>
        <item x="1549"/>
        <item x="2818"/>
        <item x="160"/>
        <item x="2712"/>
        <item x="2951"/>
        <item x="1345"/>
        <item x="1560"/>
        <item x="150"/>
        <item x="2370"/>
        <item x="2827"/>
        <item x="2817"/>
        <item x="2482"/>
        <item x="979"/>
        <item x="1425"/>
        <item x="1457"/>
        <item x="269"/>
        <item x="2619"/>
        <item x="1635"/>
        <item x="573"/>
        <item x="255"/>
        <item x="1508"/>
        <item x="1892"/>
        <item x="517"/>
        <item x="738"/>
        <item x="113"/>
        <item x="2670"/>
        <item x="980"/>
        <item x="2086"/>
        <item x="296"/>
        <item x="2464"/>
        <item x="2115"/>
        <item x="360"/>
        <item x="1705"/>
        <item x="1933"/>
        <item x="424"/>
        <item x="384"/>
        <item x="367"/>
        <item x="513"/>
        <item x="341"/>
        <item x="1439"/>
        <item x="154"/>
        <item x="2029"/>
        <item x="165"/>
        <item x="2371"/>
        <item x="1071"/>
        <item x="3063"/>
        <item x="2467"/>
        <item x="1431"/>
        <item x="2500"/>
        <item x="2867"/>
        <item x="2906"/>
        <item x="2100"/>
        <item x="615"/>
        <item x="2126"/>
        <item x="1183"/>
        <item x="2758"/>
        <item x="2065"/>
        <item x="1556"/>
        <item x="1723"/>
        <item x="1761"/>
        <item x="1450"/>
        <item x="3021"/>
        <item x="2123"/>
        <item x="3"/>
        <item x="1279"/>
        <item x="619"/>
        <item x="2238"/>
        <item x="2829"/>
        <item x="1764"/>
        <item x="1633"/>
        <item x="1859"/>
        <item x="1568"/>
        <item x="533"/>
        <item x="1679"/>
        <item x="1802"/>
        <item x="1642"/>
        <item x="2601"/>
        <item x="518"/>
        <item x="2110"/>
        <item x="152"/>
        <item x="1155"/>
        <item x="1790"/>
        <item x="471"/>
        <item x="2828"/>
        <item x="2655"/>
        <item x="256"/>
        <item x="2812"/>
        <item x="821"/>
        <item x="643"/>
        <item x="271"/>
        <item x="2768"/>
        <item x="2920"/>
        <item x="827"/>
        <item x="4"/>
        <item x="1850"/>
        <item x="2657"/>
        <item x="2125"/>
        <item x="1441"/>
        <item x="151"/>
        <item x="1518"/>
        <item x="2375"/>
        <item x="1632"/>
        <item x="724"/>
        <item x="2669"/>
        <item x="1307"/>
        <item x="2987"/>
        <item x="1145"/>
        <item x="927"/>
        <item x="1727"/>
        <item x="79"/>
        <item x="2618"/>
        <item x="825"/>
        <item x="427"/>
        <item x="2831"/>
        <item x="2762"/>
        <item x="2759"/>
        <item x="978"/>
        <item x="1660"/>
        <item x="2558"/>
        <item x="655"/>
        <item x="2795"/>
        <item x="2825"/>
        <item x="2563"/>
        <item x="2767"/>
        <item x="1641"/>
        <item x="2113"/>
        <item x="1636"/>
        <item x="1399"/>
        <item x="1387"/>
        <item x="2735"/>
        <item x="78"/>
        <item x="426"/>
        <item x="336"/>
        <item x="1042"/>
        <item x="2826"/>
        <item x="863"/>
        <item x="379"/>
        <item x="1051"/>
        <item x="35"/>
        <item x="1526"/>
        <item x="662"/>
        <item x="2919"/>
        <item x="291"/>
        <item x="1983"/>
        <item x="209"/>
        <item x="1419"/>
        <item x="2546"/>
        <item x="816"/>
        <item x="490"/>
        <item x="2796"/>
        <item x="2160"/>
        <item x="318"/>
        <item x="1451"/>
        <item x="803"/>
        <item x="1359"/>
        <item x="1348"/>
        <item x="2369"/>
        <item x="819"/>
        <item x="1644"/>
        <item x="1239"/>
        <item x="2797"/>
        <item x="2416"/>
        <item x="1372"/>
        <item x="2358"/>
        <item x="1354"/>
        <item x="1429"/>
        <item x="1985"/>
        <item x="65"/>
        <item x="1897"/>
        <item x="535"/>
        <item x="423"/>
        <item x="66"/>
        <item x="1316"/>
        <item x="674"/>
        <item x="633"/>
        <item x="1504"/>
        <item x="2646"/>
        <item x="2483"/>
        <item x="1478"/>
        <item x="2907"/>
        <item x="1630"/>
        <item x="2064"/>
        <item x="186"/>
        <item x="2765"/>
        <item x="934"/>
        <item x="2234"/>
        <item x="784"/>
        <item x="1037"/>
        <item x="333"/>
        <item x="647"/>
        <item x="2921"/>
        <item x="996"/>
        <item x="1482"/>
        <item x="1401"/>
        <item x="935"/>
        <item x="2798"/>
        <item x="673"/>
        <item x="1344"/>
        <item x="50"/>
        <item x="343"/>
        <item x="2620"/>
        <item x="1389"/>
        <item x="201"/>
        <item x="2769"/>
        <item x="1788"/>
        <item x="1243"/>
        <item x="1065"/>
        <item x="390"/>
        <item x="1659"/>
        <item x="93"/>
        <item x="2417"/>
        <item x="2544"/>
        <item x="1303"/>
        <item x="2005"/>
        <item x="976"/>
        <item x="574"/>
        <item x="618"/>
        <item x="1863"/>
        <item x="1244"/>
        <item x="2327"/>
        <item x="149"/>
        <item x="1349"/>
        <item x="1438"/>
        <item x="1276"/>
        <item x="2832"/>
        <item x="1746"/>
        <item x="295"/>
        <item x="1041"/>
        <item x="958"/>
        <item x="1986"/>
        <item x="772"/>
        <item x="258"/>
        <item x="2624"/>
        <item x="207"/>
        <item x="1167"/>
        <item x="2781"/>
        <item x="491"/>
        <item x="977"/>
        <item x="174"/>
        <item x="2486"/>
        <item x="2459"/>
        <item x="549"/>
        <item x="1724"/>
        <item x="2062"/>
        <item x="2855"/>
        <item x="2360"/>
        <item x="437"/>
        <item x="940"/>
        <item x="2651"/>
        <item x="2159"/>
        <item x="1281"/>
        <item x="859"/>
        <item x="2063"/>
        <item x="1502"/>
        <item x="1146"/>
        <item x="2458"/>
        <item x="2766"/>
        <item x="1821"/>
        <item x="335"/>
        <item x="1678"/>
        <item x="997"/>
        <item x="590"/>
        <item x="2738"/>
        <item x="257"/>
        <item x="1395"/>
        <item x="127"/>
        <item x="2362"/>
        <item x="378"/>
        <item x="1448"/>
        <item x="1480"/>
        <item x="2164"/>
        <item x="548"/>
        <item x="58"/>
        <item x="2533"/>
        <item x="1380"/>
        <item x="2820"/>
        <item x="453"/>
        <item x="1043"/>
        <item x="2265"/>
        <item x="1242"/>
        <item x="345"/>
        <item x="167"/>
        <item x="2030"/>
        <item x="1638"/>
        <item x="2542"/>
        <item x="1324"/>
        <item x="2671"/>
        <item x="1729"/>
        <item x="49"/>
        <item x="988"/>
        <item x="1423"/>
        <item x="2830"/>
        <item x="1721"/>
        <item x="2950"/>
        <item x="1787"/>
        <item x="1384"/>
        <item x="2534"/>
        <item x="2466"/>
        <item x="2547"/>
        <item x="3002"/>
        <item x="2559"/>
        <item x="2625"/>
        <item x="155"/>
        <item x="1770"/>
        <item x="1639"/>
        <item x="1738"/>
        <item x="1038"/>
        <item x="272"/>
        <item x="2560"/>
        <item x="2782"/>
        <item x="276"/>
        <item x="1690"/>
        <item x="1165"/>
        <item x="1039"/>
        <item x="2602"/>
        <item x="476"/>
        <item x="2713"/>
        <item x="1006"/>
        <item x="1456"/>
        <item x="1528"/>
        <item x="1031"/>
        <item x="936"/>
        <item x="1479"/>
        <item x="1442"/>
        <item x="102"/>
        <item x="1865"/>
        <item x="2842"/>
        <item x="1388"/>
        <item x="973"/>
        <item x="1010"/>
        <item x="1751"/>
        <item x="2799"/>
        <item x="233"/>
        <item x="499"/>
        <item x="2819"/>
        <item x="2843"/>
        <item x="3065"/>
        <item x="1667"/>
        <item x="2833"/>
        <item x="617"/>
        <item x="1688"/>
        <item x="1236"/>
        <item x="939"/>
        <item x="862"/>
        <item x="452"/>
        <item x="1296"/>
        <item x="1026"/>
        <item x="611"/>
        <item x="1356"/>
        <item x="974"/>
        <item x="492"/>
        <item x="7"/>
        <item x="176"/>
        <item x="2821"/>
        <item x="1011"/>
        <item x="2846"/>
        <item x="2725"/>
        <item x="124"/>
        <item x="1522"/>
        <item x="265"/>
        <item x="123"/>
        <item x="2673"/>
        <item x="357"/>
        <item x="1422"/>
        <item x="98"/>
        <item x="2437"/>
        <item x="1056"/>
        <item x="1649"/>
        <item x="161"/>
        <item x="1640"/>
        <item x="2658"/>
        <item x="96"/>
        <item x="268"/>
        <item x="1509"/>
        <item x="2936"/>
        <item x="2236"/>
        <item x="2413"/>
        <item x="180"/>
        <item x="1044"/>
        <item x="675"/>
        <item x="1454"/>
        <item x="635"/>
        <item x="1517"/>
        <item x="410"/>
        <item x="163"/>
        <item x="175"/>
        <item x="1237"/>
        <item x="1012"/>
        <item x="267"/>
        <item x="162"/>
        <item x="2652"/>
        <item x="2564"/>
        <item x="1785"/>
        <item x="3009"/>
        <item x="1481"/>
        <item x="178"/>
        <item x="1393"/>
        <item x="1735"/>
        <item x="646"/>
        <item x="417"/>
        <item x="2856"/>
        <item x="1763"/>
        <item x="989"/>
        <item x="1057"/>
        <item x="2235"/>
        <item x="1779"/>
        <item x="2674"/>
        <item x="480"/>
        <item x="1404"/>
        <item x="1346"/>
        <item x="1771"/>
        <item x="941"/>
        <item x="1238"/>
        <item x="2868"/>
        <item x="188"/>
        <item x="2672"/>
        <item x="2489"/>
        <item x="2643"/>
        <item x="2103"/>
        <item x="3001"/>
        <item x="985"/>
        <item x="1054"/>
        <item x="2129"/>
        <item x="1572"/>
        <item x="894"/>
        <item x="1270"/>
        <item x="51"/>
        <item x="1736"/>
        <item x="1053"/>
        <item x="3000"/>
        <item x="210"/>
        <item x="1325"/>
        <item x="100"/>
        <item x="1791"/>
        <item x="1392"/>
        <item x="177"/>
        <item x="503"/>
        <item x="2873"/>
        <item x="547"/>
        <item x="1241"/>
        <item x="328"/>
        <item x="95"/>
        <item x="2562"/>
        <item x="946"/>
        <item x="519"/>
        <item x="2961"/>
        <item x="1172"/>
        <item x="494"/>
        <item x="1726"/>
        <item x="187"/>
        <item x="350"/>
        <item x="2653"/>
        <item x="91"/>
        <item x="2877"/>
        <item x="1908"/>
        <item x="440"/>
        <item x="2415"/>
        <item x="1663"/>
        <item x="2487"/>
        <item x="2501"/>
        <item x="2823"/>
        <item x="858"/>
        <item x="1753"/>
        <item x="649"/>
        <item x="1666"/>
        <item x="2460"/>
        <item x="6"/>
        <item x="2785"/>
        <item x="2484"/>
        <item x="259"/>
        <item x="964"/>
        <item x="362"/>
        <item x="2239"/>
        <item x="2468"/>
        <item x="2908"/>
        <item x="658"/>
        <item x="1240"/>
        <item x="975"/>
        <item x="2561"/>
        <item x="1278"/>
        <item x="170"/>
        <item x="478"/>
        <item x="1280"/>
        <item x="881"/>
        <item x="2835"/>
        <item x="1052"/>
        <item x="2623"/>
        <item x="2376"/>
        <item x="2641"/>
        <item x="1674"/>
        <item x="1909"/>
        <item x="10"/>
        <item x="164"/>
        <item x="957"/>
        <item x="1458"/>
        <item x="2264"/>
        <item x="2783"/>
        <item x="279"/>
        <item x="606"/>
        <item x="986"/>
        <item x="2537"/>
        <item x="211"/>
        <item x="1789"/>
        <item x="952"/>
        <item x="2998"/>
        <item x="2770"/>
        <item x="1322"/>
        <item x="1055"/>
        <item x="1752"/>
        <item x="644"/>
        <item x="1274"/>
        <item x="589"/>
        <item x="2116"/>
        <item x="125"/>
        <item x="1739"/>
        <item x="2622"/>
        <item x="1447"/>
        <item x="2543"/>
        <item x="949"/>
        <item x="587"/>
        <item x="1661"/>
        <item x="334"/>
        <item x="1769"/>
        <item x="2911"/>
        <item x="1862"/>
        <item x="575"/>
        <item x="2844"/>
        <item x="2999"/>
        <item x="1681"/>
        <item x="2784"/>
        <item x="169"/>
        <item x="868"/>
        <item x="954"/>
        <item x="1331"/>
        <item x="2775"/>
        <item x="2845"/>
        <item x="1786"/>
        <item x="2923"/>
        <item x="190"/>
        <item x="1792"/>
        <item x="2847"/>
        <item x="1914"/>
        <item x="2857"/>
        <item x="2626"/>
        <item x="2565"/>
        <item x="2786"/>
        <item x="534"/>
        <item x="1645"/>
        <item x="1302"/>
        <item x="1483"/>
        <item x="1745"/>
        <item x="937"/>
        <item x="1912"/>
        <item x="364"/>
        <item x="116"/>
        <item x="1725"/>
        <item x="3022"/>
        <item x="2550"/>
        <item x="11"/>
        <item x="181"/>
        <item x="1416"/>
        <item x="992"/>
        <item x="1420"/>
        <item x="991"/>
        <item x="1988"/>
        <item x="2614"/>
        <item x="607"/>
        <item x="1691"/>
        <item x="808"/>
        <item x="1025"/>
        <item x="864"/>
        <item x="1665"/>
        <item x="1864"/>
        <item x="1676"/>
        <item x="1915"/>
        <item x="62"/>
        <item x="495"/>
        <item x="659"/>
        <item x="484"/>
        <item x="1426"/>
        <item x="2485"/>
        <item x="1304"/>
        <item x="1308"/>
        <item x="353"/>
        <item x="1407"/>
        <item x="600"/>
        <item x="9"/>
        <item x="500"/>
        <item x="2922"/>
        <item x="12"/>
        <item x="1990"/>
        <item x="1013"/>
        <item x="275"/>
        <item x="3064"/>
        <item x="2469"/>
        <item x="2638"/>
        <item x="1822"/>
        <item x="663"/>
        <item x="634"/>
        <item x="1496"/>
        <item x="2660"/>
        <item x="1768"/>
        <item x="1327"/>
        <item x="2960"/>
        <item x="948"/>
        <item x="2471"/>
        <item x="1778"/>
        <item x="947"/>
        <item x="114"/>
        <item x="2822"/>
        <item x="2972"/>
        <item x="2644"/>
        <item x="193"/>
        <item x="592"/>
        <item x="1282"/>
        <item x="906"/>
        <item x="447"/>
        <item x="2541"/>
        <item x="481"/>
        <item x="1720"/>
        <item x="2535"/>
        <item x="861"/>
        <item x="1648"/>
        <item x="2640"/>
        <item x="953"/>
        <item x="381"/>
        <item x="1913"/>
        <item x="1858"/>
        <item x="676"/>
        <item x="1650"/>
        <item x="2874"/>
        <item x="597"/>
        <item x="2858"/>
        <item x="2925"/>
        <item x="1772"/>
        <item x="1646"/>
        <item x="2771"/>
        <item x="425"/>
        <item x="593"/>
        <item x="1330"/>
        <item x="2474"/>
        <item x="951"/>
        <item x="990"/>
        <item x="1773"/>
        <item x="115"/>
        <item x="439"/>
        <item x="2834"/>
        <item x="520"/>
        <item x="168"/>
        <item x="5"/>
        <item x="2639"/>
        <item x="2551"/>
        <item x="2422"/>
        <item x="2642"/>
        <item x="660"/>
        <item x="963"/>
        <item x="1910"/>
        <item x="479"/>
        <item x="2470"/>
        <item x="938"/>
        <item x="2909"/>
        <item x="2540"/>
        <item x="2536"/>
        <item x="1994"/>
        <item x="413"/>
        <item x="126"/>
        <item x="576"/>
        <item x="1455"/>
        <item x="192"/>
        <item x="412"/>
        <item x="1693"/>
        <item x="266"/>
        <item x="505"/>
        <item x="1321"/>
        <item x="1737"/>
        <item x="212"/>
        <item x="1306"/>
        <item x="1819"/>
        <item x="2507"/>
        <item x="867"/>
        <item x="1323"/>
        <item x="391"/>
        <item x="64"/>
        <item x="302"/>
        <item x="454"/>
        <item x="1436"/>
        <item x="477"/>
        <item x="950"/>
        <item x="1748"/>
        <item x="1686"/>
        <item x="394"/>
        <item x="1861"/>
        <item x="3010"/>
        <item x="1664"/>
        <item x="999"/>
        <item x="1245"/>
        <item x="1992"/>
        <item x="595"/>
        <item x="1823"/>
        <item x="60"/>
        <item x="2695"/>
        <item x="1347"/>
        <item x="959"/>
        <item x="411"/>
        <item x="441"/>
        <item x="1911"/>
        <item x="1747"/>
        <item x="2924"/>
        <item x="8"/>
        <item x="1329"/>
        <item x="89"/>
        <item x="1297"/>
        <item x="648"/>
        <item x="2970"/>
        <item x="219"/>
        <item x="2910"/>
        <item x="2772"/>
        <item x="1470"/>
        <item x="88"/>
        <item x="1647"/>
        <item x="80"/>
        <item x="661"/>
        <item x="1531"/>
        <item x="2538"/>
        <item x="1689"/>
        <item x="998"/>
        <item x="2691"/>
        <item x="2508"/>
        <item x="2548"/>
        <item x="2694"/>
        <item x="2859"/>
        <item x="3066"/>
        <item x="1718"/>
        <item x="2880"/>
        <item x="1521"/>
        <item x="749"/>
        <item x="344"/>
        <item x="284"/>
        <item x="297"/>
        <item x="596"/>
        <item x="966"/>
        <item x="1680"/>
        <item x="2571"/>
        <item x="2066"/>
        <item x="1437"/>
        <item x="2976"/>
        <item x="280"/>
        <item x="2365"/>
        <item x="608"/>
        <item x="1916"/>
        <item x="594"/>
        <item x="94"/>
        <item x="2472"/>
        <item x="87"/>
        <item x="965"/>
        <item x="393"/>
        <item x="101"/>
        <item x="2836"/>
        <item x="2973"/>
        <item x="2693"/>
        <item x="1434"/>
        <item x="86"/>
        <item x="416"/>
        <item x="987"/>
        <item x="620"/>
        <item x="2569"/>
        <item x="2473"/>
        <item x="92"/>
        <item x="1995"/>
        <item x="429"/>
        <item x="342"/>
        <item x="2741"/>
        <item x="2861"/>
        <item x="1662"/>
        <item x="1917"/>
        <item x="955"/>
        <item x="1812"/>
        <item x="90"/>
        <item x="428"/>
        <item x="2390"/>
        <item x="2787"/>
        <item x="213"/>
        <item x="865"/>
        <item x="283"/>
        <item x="448"/>
        <item x="1857"/>
        <item x="281"/>
        <item x="1058"/>
        <item x="214"/>
        <item x="2882"/>
        <item x="191"/>
        <item x="866"/>
        <item x="550"/>
        <item x="563"/>
        <item x="474"/>
        <item x="2418"/>
        <item x="536"/>
        <item x="1328"/>
        <item x="97"/>
        <item x="1685"/>
        <item x="967"/>
        <item x="2661"/>
        <item x="2675"/>
        <item x="609"/>
        <item x="63"/>
        <item x="1777"/>
        <item x="2506"/>
        <item x="1719"/>
        <item x="1677"/>
        <item x="2963"/>
        <item x="356"/>
        <item x="562"/>
        <item x="3015"/>
        <item x="2740"/>
        <item x="3023"/>
        <item x="1817"/>
        <item x="2552"/>
        <item x="2743"/>
        <item x="473"/>
        <item x="85"/>
        <item x="446"/>
        <item x="392"/>
        <item x="869"/>
        <item x="2549"/>
        <item x="218"/>
        <item x="2659"/>
        <item x="1774"/>
        <item x="99"/>
        <item x="942"/>
        <item x="2824"/>
        <item x="2690"/>
        <item x="2389"/>
        <item x="285"/>
        <item x="1775"/>
        <item x="1820"/>
        <item x="2696"/>
        <item x="81"/>
        <item x="2572"/>
        <item x="2461"/>
        <item x="2974"/>
        <item x="522"/>
        <item x="1991"/>
        <item x="68"/>
        <item x="591"/>
        <item x="83"/>
        <item x="2689"/>
        <item x="282"/>
        <item x="598"/>
        <item x="501"/>
        <item x="420"/>
        <item x="496"/>
        <item x="70"/>
        <item x="2860"/>
        <item x="1824"/>
        <item x="610"/>
        <item x="1815"/>
        <item x="2488"/>
        <item x="502"/>
        <item x="2505"/>
        <item x="2872"/>
        <item x="82"/>
        <item x="637"/>
        <item x="1653"/>
        <item x="2744"/>
        <item x="75"/>
        <item x="3067"/>
        <item x="2539"/>
        <item x="84"/>
        <item x="76"/>
        <item x="1301"/>
        <item x="67"/>
        <item x="1651"/>
        <item x="960"/>
        <item x="2509"/>
        <item x="1445"/>
        <item x="2848"/>
        <item x="2988"/>
        <item x="414"/>
        <item x="1652"/>
        <item x="442"/>
        <item x="2739"/>
        <item x="636"/>
        <item x="2692"/>
        <item x="2870"/>
        <item x="2645"/>
        <item x="415"/>
        <item x="72"/>
        <item x="2745"/>
        <item x="2962"/>
        <item x="1993"/>
        <item x="961"/>
        <item x="3024"/>
        <item x="523"/>
        <item x="2568"/>
        <item x="1918"/>
        <item x="3028"/>
        <item x="962"/>
        <item x="456"/>
        <item x="74"/>
        <item x="1818"/>
        <item x="1866"/>
        <item x="2576"/>
        <item x="2420"/>
        <item x="524"/>
        <item x="2582"/>
        <item x="1019"/>
        <item x="1334"/>
        <item x="1740"/>
        <item x="2398"/>
        <item x="1396"/>
        <item x="2570"/>
        <item x="1654"/>
        <item x="340"/>
        <item x="2504"/>
        <item x="1283"/>
        <item x="497"/>
        <item x="1692"/>
        <item x="421"/>
        <item x="2883"/>
        <item x="2647"/>
        <item x="1813"/>
        <item x="73"/>
        <item x="1814"/>
        <item x="2566"/>
        <item x="444"/>
        <item x="2742"/>
        <item x="2503"/>
        <item x="3027"/>
        <item x="2869"/>
        <item x="71"/>
        <item x="3025"/>
        <item x="599"/>
        <item x="2746"/>
        <item x="623"/>
        <item x="194"/>
        <item x="504"/>
        <item x="2399"/>
        <item x="725"/>
        <item x="2575"/>
        <item x="402"/>
        <item x="422"/>
        <item x="2475"/>
        <item x="77"/>
        <item x="216"/>
        <item x="2579"/>
        <item x="521"/>
        <item x="455"/>
        <item x="69"/>
        <item x="418"/>
        <item x="2871"/>
        <item x="702"/>
        <item x="1655"/>
        <item x="2648"/>
        <item x="2699"/>
        <item x="621"/>
        <item x="2502"/>
        <item x="2749"/>
        <item x="2511"/>
        <item x="638"/>
        <item x="2698"/>
        <item x="1816"/>
        <item x="602"/>
        <item x="1682"/>
        <item x="2750"/>
        <item x="419"/>
        <item x="1919"/>
        <item x="2989"/>
        <item x="430"/>
        <item x="2649"/>
        <item x="2662"/>
        <item x="2567"/>
        <item x="651"/>
        <item x="482"/>
        <item x="705"/>
        <item x="2881"/>
        <item x="2574"/>
        <item x="2392"/>
        <item x="2912"/>
        <item x="3026"/>
        <item x="1741"/>
        <item x="2878"/>
        <item x="2421"/>
        <item x="2513"/>
        <item x="220"/>
        <item x="622"/>
        <item x="457"/>
        <item x="2514"/>
        <item x="2577"/>
        <item x="2512"/>
        <item x="612"/>
        <item x="2580"/>
        <item x="103"/>
        <item x="2396"/>
        <item x="485"/>
        <item x="2748"/>
        <item x="650"/>
        <item x="2510"/>
        <item x="445"/>
        <item x="2578"/>
        <item x="2419"/>
        <item x="2573"/>
        <item x="2700"/>
        <item x="506"/>
        <item x="981"/>
        <item x="2975"/>
        <item x="624"/>
        <item x="1684"/>
        <item x="498"/>
        <item x="1776"/>
        <item x="795"/>
        <item x="3014"/>
        <item x="2747"/>
        <item x="486"/>
        <item x="2583"/>
        <item x="2971"/>
        <item x="2697"/>
        <item x="1687"/>
        <item x="443"/>
        <item x="2395"/>
        <item x="433"/>
        <item x="537"/>
        <item x="395"/>
        <item x="706"/>
        <item x="483"/>
        <item x="2388"/>
        <item x="704"/>
        <item x="2397"/>
        <item x="3013"/>
        <item x="1032"/>
        <item x="1045"/>
        <item x="1683"/>
        <item x="215"/>
        <item x="2884"/>
        <item x="1300"/>
        <item x="625"/>
        <item x="2886"/>
        <item x="2581"/>
        <item x="2879"/>
        <item x="2585"/>
        <item x="2394"/>
        <item x="2584"/>
        <item x="993"/>
        <item x="1920"/>
        <item x="401"/>
        <item x="459"/>
        <item x="2393"/>
        <item x="2650"/>
        <item x="2751"/>
        <item x="509"/>
        <item x="1867"/>
        <item x="2701"/>
        <item x="460"/>
        <item x="431"/>
        <item x="2423"/>
        <item x="3011"/>
        <item x="943"/>
        <item x="2913"/>
        <item x="2586"/>
        <item x="510"/>
        <item x="2462"/>
        <item x="508"/>
        <item x="3012"/>
        <item x="2400"/>
        <item x="2588"/>
        <item x="507"/>
        <item x="956"/>
        <item x="2587"/>
        <item x="217"/>
        <item x="404"/>
        <item x="703"/>
        <item x="403"/>
        <item x="458"/>
        <item x="707"/>
        <item x="2589"/>
        <item x="407"/>
        <item x="1299"/>
        <item x="435"/>
        <item x="434"/>
        <item x="405"/>
        <item x="409"/>
        <item x="1298"/>
        <item x="408"/>
        <item x="794"/>
        <item x="786"/>
        <item x="793"/>
        <item x="2885"/>
        <item x="785"/>
        <item x="461"/>
        <item x="432"/>
        <item x="61"/>
        <item x="396"/>
        <item x="796"/>
        <item x="968"/>
        <item x="791"/>
        <item x="2887"/>
        <item x="789"/>
        <item x="792"/>
        <item x="694"/>
        <item x="790"/>
        <item x="2590"/>
        <item x="689"/>
        <item x="787"/>
        <item x="693"/>
        <item x="511"/>
        <item x="696"/>
        <item x="788"/>
        <item x="406"/>
        <item x="695"/>
        <item x="711"/>
        <item x="690"/>
        <item x="698"/>
        <item x="692"/>
        <item x="712"/>
        <item x="697"/>
        <item x="691"/>
        <item x="710"/>
        <item x="709"/>
        <item x="708"/>
        <item x="699"/>
        <item x="713"/>
        <item x="700"/>
        <item x="701"/>
        <item t="default"/>
      </items>
    </pivotField>
    <pivotField showAll="0"/>
    <pivotField showAll="0"/>
    <pivotField showAll="0"/>
    <pivotField showAll="0"/>
    <pivotField showAll="0"/>
    <pivotField showAll="0"/>
    <pivotField showAll="0"/>
  </pivotFields>
  <rowFields count="1">
    <field x="2"/>
  </rowFields>
  <rowItems count="14">
    <i>
      <x/>
    </i>
    <i>
      <x v="1"/>
    </i>
    <i>
      <x v="2"/>
    </i>
    <i>
      <x v="3"/>
    </i>
    <i>
      <x v="4"/>
    </i>
    <i>
      <x v="5"/>
    </i>
    <i>
      <x v="6"/>
    </i>
    <i>
      <x v="7"/>
    </i>
    <i>
      <x v="8"/>
    </i>
    <i>
      <x v="9"/>
    </i>
    <i>
      <x v="10"/>
    </i>
    <i>
      <x v="11"/>
    </i>
    <i>
      <x v="12"/>
    </i>
    <i t="grand">
      <x/>
    </i>
  </rowItems>
  <colFields count="1">
    <field x="1"/>
  </colFields>
  <colItems count="2">
    <i>
      <x/>
    </i>
    <i t="grand">
      <x/>
    </i>
  </colItems>
  <dataFields count="1">
    <dataField name="Sum of Crime_Rate" fld="10" baseField="0" baseItem="0"/>
  </dataFields>
  <chartFormats count="49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0" format="11" series="1">
      <pivotArea type="data" outline="0" fieldPosition="0">
        <references count="2">
          <reference field="4294967294" count="1" selected="0">
            <x v="0"/>
          </reference>
          <reference field="1" count="1" selected="0">
            <x v="11"/>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0" format="13" series="1">
      <pivotArea type="data" outline="0" fieldPosition="0">
        <references count="2">
          <reference field="4294967294" count="1" selected="0">
            <x v="0"/>
          </reference>
          <reference field="1" count="1" selected="0">
            <x v="13"/>
          </reference>
        </references>
      </pivotArea>
    </chartFormat>
    <chartFormat chart="0" format="14" series="1">
      <pivotArea type="data" outline="0" fieldPosition="0">
        <references count="2">
          <reference field="4294967294" count="1" selected="0">
            <x v="0"/>
          </reference>
          <reference field="1" count="1" selected="0">
            <x v="14"/>
          </reference>
        </references>
      </pivotArea>
    </chartFormat>
    <chartFormat chart="0" format="15" series="1">
      <pivotArea type="data" outline="0" fieldPosition="0">
        <references count="2">
          <reference field="4294967294" count="1" selected="0">
            <x v="0"/>
          </reference>
          <reference field="1" count="1" selected="0">
            <x v="15"/>
          </reference>
        </references>
      </pivotArea>
    </chartFormat>
    <chartFormat chart="0" format="16" series="1">
      <pivotArea type="data" outline="0" fieldPosition="0">
        <references count="2">
          <reference field="4294967294" count="1" selected="0">
            <x v="0"/>
          </reference>
          <reference field="1" count="1" selected="0">
            <x v="16"/>
          </reference>
        </references>
      </pivotArea>
    </chartFormat>
    <chartFormat chart="0" format="17" series="1">
      <pivotArea type="data" outline="0" fieldPosition="0">
        <references count="2">
          <reference field="4294967294" count="1" selected="0">
            <x v="0"/>
          </reference>
          <reference field="1" count="1" selected="0">
            <x v="17"/>
          </reference>
        </references>
      </pivotArea>
    </chartFormat>
    <chartFormat chart="0" format="18" series="1">
      <pivotArea type="data" outline="0" fieldPosition="0">
        <references count="2">
          <reference field="4294967294" count="1" selected="0">
            <x v="0"/>
          </reference>
          <reference field="1" count="1" selected="0">
            <x v="18"/>
          </reference>
        </references>
      </pivotArea>
    </chartFormat>
    <chartFormat chart="0" format="19" series="1">
      <pivotArea type="data" outline="0" fieldPosition="0">
        <references count="2">
          <reference field="4294967294" count="1" selected="0">
            <x v="0"/>
          </reference>
          <reference field="1" count="1" selected="0">
            <x v="19"/>
          </reference>
        </references>
      </pivotArea>
    </chartFormat>
    <chartFormat chart="0" format="20" series="1">
      <pivotArea type="data" outline="0" fieldPosition="0">
        <references count="2">
          <reference field="4294967294" count="1" selected="0">
            <x v="0"/>
          </reference>
          <reference field="1" count="1" selected="0">
            <x v="20"/>
          </reference>
        </references>
      </pivotArea>
    </chartFormat>
    <chartFormat chart="0" format="21" series="1">
      <pivotArea type="data" outline="0" fieldPosition="0">
        <references count="2">
          <reference field="4294967294" count="1" selected="0">
            <x v="0"/>
          </reference>
          <reference field="1" count="1" selected="0">
            <x v="21"/>
          </reference>
        </references>
      </pivotArea>
    </chartFormat>
    <chartFormat chart="0" format="22" series="1">
      <pivotArea type="data" outline="0" fieldPosition="0">
        <references count="2">
          <reference field="4294967294" count="1" selected="0">
            <x v="0"/>
          </reference>
          <reference field="1" count="1" selected="0">
            <x v="22"/>
          </reference>
        </references>
      </pivotArea>
    </chartFormat>
    <chartFormat chart="0" format="23" series="1">
      <pivotArea type="data" outline="0" fieldPosition="0">
        <references count="2">
          <reference field="4294967294" count="1" selected="0">
            <x v="0"/>
          </reference>
          <reference field="1" count="1" selected="0">
            <x v="23"/>
          </reference>
        </references>
      </pivotArea>
    </chartFormat>
    <chartFormat chart="0" format="24" series="1">
      <pivotArea type="data" outline="0" fieldPosition="0">
        <references count="2">
          <reference field="4294967294" count="1" selected="0">
            <x v="0"/>
          </reference>
          <reference field="1" count="1" selected="0">
            <x v="24"/>
          </reference>
        </references>
      </pivotArea>
    </chartFormat>
    <chartFormat chart="0" format="25" series="1">
      <pivotArea type="data" outline="0" fieldPosition="0">
        <references count="2">
          <reference field="4294967294" count="1" selected="0">
            <x v="0"/>
          </reference>
          <reference field="1" count="1" selected="0">
            <x v="25"/>
          </reference>
        </references>
      </pivotArea>
    </chartFormat>
    <chartFormat chart="0" format="26" series="1">
      <pivotArea type="data" outline="0" fieldPosition="0">
        <references count="2">
          <reference field="4294967294" count="1" selected="0">
            <x v="0"/>
          </reference>
          <reference field="1" count="1" selected="0">
            <x v="26"/>
          </reference>
        </references>
      </pivotArea>
    </chartFormat>
    <chartFormat chart="0" format="27" series="1">
      <pivotArea type="data" outline="0" fieldPosition="0">
        <references count="2">
          <reference field="4294967294" count="1" selected="0">
            <x v="0"/>
          </reference>
          <reference field="1" count="1" selected="0">
            <x v="27"/>
          </reference>
        </references>
      </pivotArea>
    </chartFormat>
    <chartFormat chart="0" format="28" series="1">
      <pivotArea type="data" outline="0" fieldPosition="0">
        <references count="2">
          <reference field="4294967294" count="1" selected="0">
            <x v="0"/>
          </reference>
          <reference field="1" count="1" selected="0">
            <x v="28"/>
          </reference>
        </references>
      </pivotArea>
    </chartFormat>
    <chartFormat chart="0" format="29" series="1">
      <pivotArea type="data" outline="0" fieldPosition="0">
        <references count="2">
          <reference field="4294967294" count="1" selected="0">
            <x v="0"/>
          </reference>
          <reference field="1" count="1" selected="0">
            <x v="29"/>
          </reference>
        </references>
      </pivotArea>
    </chartFormat>
    <chartFormat chart="0" format="30" series="1">
      <pivotArea type="data" outline="0" fieldPosition="0">
        <references count="2">
          <reference field="4294967294" count="1" selected="0">
            <x v="0"/>
          </reference>
          <reference field="1" count="1" selected="0">
            <x v="30"/>
          </reference>
        </references>
      </pivotArea>
    </chartFormat>
    <chartFormat chart="0" format="31" series="1">
      <pivotArea type="data" outline="0" fieldPosition="0">
        <references count="2">
          <reference field="4294967294" count="1" selected="0">
            <x v="0"/>
          </reference>
          <reference field="1" count="1" selected="0">
            <x v="31"/>
          </reference>
        </references>
      </pivotArea>
    </chartFormat>
    <chartFormat chart="0" format="32" series="1">
      <pivotArea type="data" outline="0" fieldPosition="0">
        <references count="2">
          <reference field="4294967294" count="1" selected="0">
            <x v="0"/>
          </reference>
          <reference field="1" count="1" selected="0">
            <x v="32"/>
          </reference>
        </references>
      </pivotArea>
    </chartFormat>
    <chartFormat chart="0" format="33" series="1">
      <pivotArea type="data" outline="0" fieldPosition="0">
        <references count="2">
          <reference field="4294967294" count="1" selected="0">
            <x v="0"/>
          </reference>
          <reference field="1" count="1" selected="0">
            <x v="33"/>
          </reference>
        </references>
      </pivotArea>
    </chartFormat>
    <chartFormat chart="0" format="34" series="1">
      <pivotArea type="data" outline="0" fieldPosition="0">
        <references count="2">
          <reference field="4294967294" count="1" selected="0">
            <x v="0"/>
          </reference>
          <reference field="1" count="1" selected="0">
            <x v="34"/>
          </reference>
        </references>
      </pivotArea>
    </chartFormat>
    <chartFormat chart="0" format="35" series="1">
      <pivotArea type="data" outline="0" fieldPosition="0">
        <references count="2">
          <reference field="4294967294" count="1" selected="0">
            <x v="0"/>
          </reference>
          <reference field="1" count="1" selected="0">
            <x v="35"/>
          </reference>
        </references>
      </pivotArea>
    </chartFormat>
    <chartFormat chart="0" format="36" series="1">
      <pivotArea type="data" outline="0" fieldPosition="0">
        <references count="2">
          <reference field="4294967294" count="1" selected="0">
            <x v="0"/>
          </reference>
          <reference field="1" count="1" selected="0">
            <x v="36"/>
          </reference>
        </references>
      </pivotArea>
    </chartFormat>
    <chartFormat chart="0" format="37" series="1">
      <pivotArea type="data" outline="0" fieldPosition="0">
        <references count="2">
          <reference field="4294967294" count="1" selected="0">
            <x v="0"/>
          </reference>
          <reference field="1" count="1" selected="0">
            <x v="37"/>
          </reference>
        </references>
      </pivotArea>
    </chartFormat>
    <chartFormat chart="0" format="38" series="1">
      <pivotArea type="data" outline="0" fieldPosition="0">
        <references count="2">
          <reference field="4294967294" count="1" selected="0">
            <x v="0"/>
          </reference>
          <reference field="1" count="1" selected="0">
            <x v="38"/>
          </reference>
        </references>
      </pivotArea>
    </chartFormat>
    <chartFormat chart="0" format="39" series="1">
      <pivotArea type="data" outline="0" fieldPosition="0">
        <references count="2">
          <reference field="4294967294" count="1" selected="0">
            <x v="0"/>
          </reference>
          <reference field="1" count="1" selected="0">
            <x v="39"/>
          </reference>
        </references>
      </pivotArea>
    </chartFormat>
    <chartFormat chart="0" format="40" series="1">
      <pivotArea type="data" outline="0" fieldPosition="0">
        <references count="2">
          <reference field="4294967294" count="1" selected="0">
            <x v="0"/>
          </reference>
          <reference field="1" count="1" selected="0">
            <x v="40"/>
          </reference>
        </references>
      </pivotArea>
    </chartFormat>
    <chartFormat chart="0" format="41" series="1">
      <pivotArea type="data" outline="0" fieldPosition="0">
        <references count="2">
          <reference field="4294967294" count="1" selected="0">
            <x v="0"/>
          </reference>
          <reference field="1" count="1" selected="0">
            <x v="41"/>
          </reference>
        </references>
      </pivotArea>
    </chartFormat>
    <chartFormat chart="0" format="42" series="1">
      <pivotArea type="data" outline="0" fieldPosition="0">
        <references count="2">
          <reference field="4294967294" count="1" selected="0">
            <x v="0"/>
          </reference>
          <reference field="1" count="1" selected="0">
            <x v="42"/>
          </reference>
        </references>
      </pivotArea>
    </chartFormat>
    <chartFormat chart="0" format="43" series="1">
      <pivotArea type="data" outline="0" fieldPosition="0">
        <references count="2">
          <reference field="4294967294" count="1" selected="0">
            <x v="0"/>
          </reference>
          <reference field="1" count="1" selected="0">
            <x v="43"/>
          </reference>
        </references>
      </pivotArea>
    </chartFormat>
    <chartFormat chart="0" format="44" series="1">
      <pivotArea type="data" outline="0" fieldPosition="0">
        <references count="2">
          <reference field="4294967294" count="1" selected="0">
            <x v="0"/>
          </reference>
          <reference field="1" count="1" selected="0">
            <x v="44"/>
          </reference>
        </references>
      </pivotArea>
    </chartFormat>
    <chartFormat chart="0" format="45" series="1">
      <pivotArea type="data" outline="0" fieldPosition="0">
        <references count="2">
          <reference field="4294967294" count="1" selected="0">
            <x v="0"/>
          </reference>
          <reference field="1" count="1" selected="0">
            <x v="45"/>
          </reference>
        </references>
      </pivotArea>
    </chartFormat>
    <chartFormat chart="0" format="46" series="1">
      <pivotArea type="data" outline="0" fieldPosition="0">
        <references count="2">
          <reference field="4294967294" count="1" selected="0">
            <x v="0"/>
          </reference>
          <reference field="1" count="1" selected="0">
            <x v="46"/>
          </reference>
        </references>
      </pivotArea>
    </chartFormat>
    <chartFormat chart="0" format="47" series="1">
      <pivotArea type="data" outline="0" fieldPosition="0">
        <references count="2">
          <reference field="4294967294" count="1" selected="0">
            <x v="0"/>
          </reference>
          <reference field="1" count="1" selected="0">
            <x v="47"/>
          </reference>
        </references>
      </pivotArea>
    </chartFormat>
    <chartFormat chart="0" format="48" series="1">
      <pivotArea type="data" outline="0" fieldPosition="0">
        <references count="2">
          <reference field="4294967294" count="1" selected="0">
            <x v="0"/>
          </reference>
          <reference field="1" count="1" selected="0">
            <x v="48"/>
          </reference>
        </references>
      </pivotArea>
    </chartFormat>
    <chartFormat chart="0" format="49" series="1">
      <pivotArea type="data" outline="0" fieldPosition="0">
        <references count="2">
          <reference field="4294967294" count="1" selected="0">
            <x v="0"/>
          </reference>
          <reference field="1" count="1" selected="0">
            <x v="49"/>
          </reference>
        </references>
      </pivotArea>
    </chartFormat>
    <chartFormat chart="0" format="50" series="1">
      <pivotArea type="data" outline="0" fieldPosition="0">
        <references count="2">
          <reference field="4294967294" count="1" selected="0">
            <x v="0"/>
          </reference>
          <reference field="1" count="1" selected="0">
            <x v="50"/>
          </reference>
        </references>
      </pivotArea>
    </chartFormat>
    <chartFormat chart="0" format="51" series="1">
      <pivotArea type="data" outline="0" fieldPosition="0">
        <references count="2">
          <reference field="4294967294" count="1" selected="0">
            <x v="0"/>
          </reference>
          <reference field="1" count="1" selected="0">
            <x v="51"/>
          </reference>
        </references>
      </pivotArea>
    </chartFormat>
    <chartFormat chart="0" format="52" series="1">
      <pivotArea type="data" outline="0" fieldPosition="0">
        <references count="2">
          <reference field="4294967294" count="1" selected="0">
            <x v="0"/>
          </reference>
          <reference field="1" count="1" selected="0">
            <x v="52"/>
          </reference>
        </references>
      </pivotArea>
    </chartFormat>
    <chartFormat chart="0" format="53" series="1">
      <pivotArea type="data" outline="0" fieldPosition="0">
        <references count="2">
          <reference field="4294967294" count="1" selected="0">
            <x v="0"/>
          </reference>
          <reference field="1" count="1" selected="0">
            <x v="53"/>
          </reference>
        </references>
      </pivotArea>
    </chartFormat>
    <chartFormat chart="0" format="54" series="1">
      <pivotArea type="data" outline="0" fieldPosition="0">
        <references count="2">
          <reference field="4294967294" count="1" selected="0">
            <x v="0"/>
          </reference>
          <reference field="1" count="1" selected="0">
            <x v="54"/>
          </reference>
        </references>
      </pivotArea>
    </chartFormat>
    <chartFormat chart="0" format="55" series="1">
      <pivotArea type="data" outline="0" fieldPosition="0">
        <references count="2">
          <reference field="4294967294" count="1" selected="0">
            <x v="0"/>
          </reference>
          <reference field="1" count="1" selected="0">
            <x v="55"/>
          </reference>
        </references>
      </pivotArea>
    </chartFormat>
    <chartFormat chart="0" format="56" series="1">
      <pivotArea type="data" outline="0" fieldPosition="0">
        <references count="2">
          <reference field="4294967294" count="1" selected="0">
            <x v="0"/>
          </reference>
          <reference field="1" count="1" selected="0">
            <x v="56"/>
          </reference>
        </references>
      </pivotArea>
    </chartFormat>
    <chartFormat chart="0" format="57" series="1">
      <pivotArea type="data" outline="0" fieldPosition="0">
        <references count="2">
          <reference field="4294967294" count="1" selected="0">
            <x v="0"/>
          </reference>
          <reference field="1" count="1" selected="0">
            <x v="57"/>
          </reference>
        </references>
      </pivotArea>
    </chartFormat>
    <chartFormat chart="0" format="58" series="1">
      <pivotArea type="data" outline="0" fieldPosition="0">
        <references count="2">
          <reference field="4294967294" count="1" selected="0">
            <x v="0"/>
          </reference>
          <reference field="1" count="1" selected="0">
            <x v="58"/>
          </reference>
        </references>
      </pivotArea>
    </chartFormat>
    <chartFormat chart="0" format="59" series="1">
      <pivotArea type="data" outline="0" fieldPosition="0">
        <references count="2">
          <reference field="4294967294" count="1" selected="0">
            <x v="0"/>
          </reference>
          <reference field="1" count="1" selected="0">
            <x v="59"/>
          </reference>
        </references>
      </pivotArea>
    </chartFormat>
    <chartFormat chart="0" format="60" series="1">
      <pivotArea type="data" outline="0" fieldPosition="0">
        <references count="2">
          <reference field="4294967294" count="1" selected="0">
            <x v="0"/>
          </reference>
          <reference field="1" count="1" selected="0">
            <x v="60"/>
          </reference>
        </references>
      </pivotArea>
    </chartFormat>
    <chartFormat chart="0" format="61" series="1">
      <pivotArea type="data" outline="0" fieldPosition="0">
        <references count="2">
          <reference field="4294967294" count="1" selected="0">
            <x v="0"/>
          </reference>
          <reference field="1" count="1" selected="0">
            <x v="61"/>
          </reference>
        </references>
      </pivotArea>
    </chartFormat>
    <chartFormat chart="0" format="62" series="1">
      <pivotArea type="data" outline="0" fieldPosition="0">
        <references count="2">
          <reference field="4294967294" count="1" selected="0">
            <x v="0"/>
          </reference>
          <reference field="1" count="1" selected="0">
            <x v="62"/>
          </reference>
        </references>
      </pivotArea>
    </chartFormat>
    <chartFormat chart="0" format="63" series="1">
      <pivotArea type="data" outline="0" fieldPosition="0">
        <references count="2">
          <reference field="4294967294" count="1" selected="0">
            <x v="0"/>
          </reference>
          <reference field="1" count="1" selected="0">
            <x v="63"/>
          </reference>
        </references>
      </pivotArea>
    </chartFormat>
    <chartFormat chart="0" format="64" series="1">
      <pivotArea type="data" outline="0" fieldPosition="0">
        <references count="2">
          <reference field="4294967294" count="1" selected="0">
            <x v="0"/>
          </reference>
          <reference field="1" count="1" selected="0">
            <x v="64"/>
          </reference>
        </references>
      </pivotArea>
    </chartFormat>
    <chartFormat chart="0" format="65" series="1">
      <pivotArea type="data" outline="0" fieldPosition="0">
        <references count="2">
          <reference field="4294967294" count="1" selected="0">
            <x v="0"/>
          </reference>
          <reference field="1" count="1" selected="0">
            <x v="65"/>
          </reference>
        </references>
      </pivotArea>
    </chartFormat>
    <chartFormat chart="0" format="66" series="1">
      <pivotArea type="data" outline="0" fieldPosition="0">
        <references count="2">
          <reference field="4294967294" count="1" selected="0">
            <x v="0"/>
          </reference>
          <reference field="1" count="1" selected="0">
            <x v="66"/>
          </reference>
        </references>
      </pivotArea>
    </chartFormat>
    <chartFormat chart="0" format="67" series="1">
      <pivotArea type="data" outline="0" fieldPosition="0">
        <references count="2">
          <reference field="4294967294" count="1" selected="0">
            <x v="0"/>
          </reference>
          <reference field="1" count="1" selected="0">
            <x v="67"/>
          </reference>
        </references>
      </pivotArea>
    </chartFormat>
    <chartFormat chart="0" format="68" series="1">
      <pivotArea type="data" outline="0" fieldPosition="0">
        <references count="2">
          <reference field="4294967294" count="1" selected="0">
            <x v="0"/>
          </reference>
          <reference field="1" count="1" selected="0">
            <x v="68"/>
          </reference>
        </references>
      </pivotArea>
    </chartFormat>
    <chartFormat chart="0" format="69" series="1">
      <pivotArea type="data" outline="0" fieldPosition="0">
        <references count="2">
          <reference field="4294967294" count="1" selected="0">
            <x v="0"/>
          </reference>
          <reference field="1" count="1" selected="0">
            <x v="69"/>
          </reference>
        </references>
      </pivotArea>
    </chartFormat>
    <chartFormat chart="0" format="70" series="1">
      <pivotArea type="data" outline="0" fieldPosition="0">
        <references count="2">
          <reference field="4294967294" count="1" selected="0">
            <x v="0"/>
          </reference>
          <reference field="1" count="1" selected="0">
            <x v="70"/>
          </reference>
        </references>
      </pivotArea>
    </chartFormat>
    <chartFormat chart="0" format="71" series="1">
      <pivotArea type="data" outline="0" fieldPosition="0">
        <references count="2">
          <reference field="4294967294" count="1" selected="0">
            <x v="0"/>
          </reference>
          <reference field="1" count="1" selected="0">
            <x v="71"/>
          </reference>
        </references>
      </pivotArea>
    </chartFormat>
    <chartFormat chart="0" format="72" series="1">
      <pivotArea type="data" outline="0" fieldPosition="0">
        <references count="2">
          <reference field="4294967294" count="1" selected="0">
            <x v="0"/>
          </reference>
          <reference field="1" count="1" selected="0">
            <x v="72"/>
          </reference>
        </references>
      </pivotArea>
    </chartFormat>
    <chartFormat chart="0" format="73" series="1">
      <pivotArea type="data" outline="0" fieldPosition="0">
        <references count="2">
          <reference field="4294967294" count="1" selected="0">
            <x v="0"/>
          </reference>
          <reference field="1" count="1" selected="0">
            <x v="73"/>
          </reference>
        </references>
      </pivotArea>
    </chartFormat>
    <chartFormat chart="0" format="74" series="1">
      <pivotArea type="data" outline="0" fieldPosition="0">
        <references count="2">
          <reference field="4294967294" count="1" selected="0">
            <x v="0"/>
          </reference>
          <reference field="1" count="1" selected="0">
            <x v="74"/>
          </reference>
        </references>
      </pivotArea>
    </chartFormat>
    <chartFormat chart="0" format="75" series="1">
      <pivotArea type="data" outline="0" fieldPosition="0">
        <references count="2">
          <reference field="4294967294" count="1" selected="0">
            <x v="0"/>
          </reference>
          <reference field="1" count="1" selected="0">
            <x v="75"/>
          </reference>
        </references>
      </pivotArea>
    </chartFormat>
    <chartFormat chart="0" format="76" series="1">
      <pivotArea type="data" outline="0" fieldPosition="0">
        <references count="2">
          <reference field="4294967294" count="1" selected="0">
            <x v="0"/>
          </reference>
          <reference field="1" count="1" selected="0">
            <x v="76"/>
          </reference>
        </references>
      </pivotArea>
    </chartFormat>
    <chartFormat chart="0" format="77" series="1">
      <pivotArea type="data" outline="0" fieldPosition="0">
        <references count="2">
          <reference field="4294967294" count="1" selected="0">
            <x v="0"/>
          </reference>
          <reference field="1" count="1" selected="0">
            <x v="77"/>
          </reference>
        </references>
      </pivotArea>
    </chartFormat>
    <chartFormat chart="0" format="78" series="1">
      <pivotArea type="data" outline="0" fieldPosition="0">
        <references count="2">
          <reference field="4294967294" count="1" selected="0">
            <x v="0"/>
          </reference>
          <reference field="1" count="1" selected="0">
            <x v="78"/>
          </reference>
        </references>
      </pivotArea>
    </chartFormat>
    <chartFormat chart="0" format="79" series="1">
      <pivotArea type="data" outline="0" fieldPosition="0">
        <references count="2">
          <reference field="4294967294" count="1" selected="0">
            <x v="0"/>
          </reference>
          <reference field="1" count="1" selected="0">
            <x v="79"/>
          </reference>
        </references>
      </pivotArea>
    </chartFormat>
    <chartFormat chart="0" format="80" series="1">
      <pivotArea type="data" outline="0" fieldPosition="0">
        <references count="2">
          <reference field="4294967294" count="1" selected="0">
            <x v="0"/>
          </reference>
          <reference field="1" count="1" selected="0">
            <x v="80"/>
          </reference>
        </references>
      </pivotArea>
    </chartFormat>
    <chartFormat chart="0" format="81" series="1">
      <pivotArea type="data" outline="0" fieldPosition="0">
        <references count="2">
          <reference field="4294967294" count="1" selected="0">
            <x v="0"/>
          </reference>
          <reference field="1" count="1" selected="0">
            <x v="81"/>
          </reference>
        </references>
      </pivotArea>
    </chartFormat>
    <chartFormat chart="0" format="82" series="1">
      <pivotArea type="data" outline="0" fieldPosition="0">
        <references count="2">
          <reference field="4294967294" count="1" selected="0">
            <x v="0"/>
          </reference>
          <reference field="1" count="1" selected="0">
            <x v="82"/>
          </reference>
        </references>
      </pivotArea>
    </chartFormat>
    <chartFormat chart="0" format="83" series="1">
      <pivotArea type="data" outline="0" fieldPosition="0">
        <references count="2">
          <reference field="4294967294" count="1" selected="0">
            <x v="0"/>
          </reference>
          <reference field="1" count="1" selected="0">
            <x v="83"/>
          </reference>
        </references>
      </pivotArea>
    </chartFormat>
    <chartFormat chart="0" format="84" series="1">
      <pivotArea type="data" outline="0" fieldPosition="0">
        <references count="2">
          <reference field="4294967294" count="1" selected="0">
            <x v="0"/>
          </reference>
          <reference field="1" count="1" selected="0">
            <x v="84"/>
          </reference>
        </references>
      </pivotArea>
    </chartFormat>
    <chartFormat chart="0" format="85" series="1">
      <pivotArea type="data" outline="0" fieldPosition="0">
        <references count="2">
          <reference field="4294967294" count="1" selected="0">
            <x v="0"/>
          </reference>
          <reference field="1" count="1" selected="0">
            <x v="85"/>
          </reference>
        </references>
      </pivotArea>
    </chartFormat>
    <chartFormat chart="0" format="86" series="1">
      <pivotArea type="data" outline="0" fieldPosition="0">
        <references count="2">
          <reference field="4294967294" count="1" selected="0">
            <x v="0"/>
          </reference>
          <reference field="1" count="1" selected="0">
            <x v="86"/>
          </reference>
        </references>
      </pivotArea>
    </chartFormat>
    <chartFormat chart="0" format="87" series="1">
      <pivotArea type="data" outline="0" fieldPosition="0">
        <references count="2">
          <reference field="4294967294" count="1" selected="0">
            <x v="0"/>
          </reference>
          <reference field="1" count="1" selected="0">
            <x v="87"/>
          </reference>
        </references>
      </pivotArea>
    </chartFormat>
    <chartFormat chart="0" format="88" series="1">
      <pivotArea type="data" outline="0" fieldPosition="0">
        <references count="2">
          <reference field="4294967294" count="1" selected="0">
            <x v="0"/>
          </reference>
          <reference field="1" count="1" selected="0">
            <x v="88"/>
          </reference>
        </references>
      </pivotArea>
    </chartFormat>
    <chartFormat chart="0" format="89" series="1">
      <pivotArea type="data" outline="0" fieldPosition="0">
        <references count="2">
          <reference field="4294967294" count="1" selected="0">
            <x v="0"/>
          </reference>
          <reference field="1" count="1" selected="0">
            <x v="89"/>
          </reference>
        </references>
      </pivotArea>
    </chartFormat>
    <chartFormat chart="0" format="90" series="1">
      <pivotArea type="data" outline="0" fieldPosition="0">
        <references count="2">
          <reference field="4294967294" count="1" selected="0">
            <x v="0"/>
          </reference>
          <reference field="1" count="1" selected="0">
            <x v="90"/>
          </reference>
        </references>
      </pivotArea>
    </chartFormat>
    <chartFormat chart="0" format="91" series="1">
      <pivotArea type="data" outline="0" fieldPosition="0">
        <references count="2">
          <reference field="4294967294" count="1" selected="0">
            <x v="0"/>
          </reference>
          <reference field="1" count="1" selected="0">
            <x v="91"/>
          </reference>
        </references>
      </pivotArea>
    </chartFormat>
    <chartFormat chart="0" format="92" series="1">
      <pivotArea type="data" outline="0" fieldPosition="0">
        <references count="2">
          <reference field="4294967294" count="1" selected="0">
            <x v="0"/>
          </reference>
          <reference field="1" count="1" selected="0">
            <x v="92"/>
          </reference>
        </references>
      </pivotArea>
    </chartFormat>
    <chartFormat chart="0" format="93" series="1">
      <pivotArea type="data" outline="0" fieldPosition="0">
        <references count="2">
          <reference field="4294967294" count="1" selected="0">
            <x v="0"/>
          </reference>
          <reference field="1" count="1" selected="0">
            <x v="93"/>
          </reference>
        </references>
      </pivotArea>
    </chartFormat>
    <chartFormat chart="0" format="94" series="1">
      <pivotArea type="data" outline="0" fieldPosition="0">
        <references count="2">
          <reference field="4294967294" count="1" selected="0">
            <x v="0"/>
          </reference>
          <reference field="1" count="1" selected="0">
            <x v="94"/>
          </reference>
        </references>
      </pivotArea>
    </chartFormat>
    <chartFormat chart="0" format="95" series="1">
      <pivotArea type="data" outline="0" fieldPosition="0">
        <references count="2">
          <reference field="4294967294" count="1" selected="0">
            <x v="0"/>
          </reference>
          <reference field="1" count="1" selected="0">
            <x v="95"/>
          </reference>
        </references>
      </pivotArea>
    </chartFormat>
    <chartFormat chart="0" format="96" series="1">
      <pivotArea type="data" outline="0" fieldPosition="0">
        <references count="2">
          <reference field="4294967294" count="1" selected="0">
            <x v="0"/>
          </reference>
          <reference field="1" count="1" selected="0">
            <x v="96"/>
          </reference>
        </references>
      </pivotArea>
    </chartFormat>
    <chartFormat chart="0" format="97" series="1">
      <pivotArea type="data" outline="0" fieldPosition="0">
        <references count="2">
          <reference field="4294967294" count="1" selected="0">
            <x v="0"/>
          </reference>
          <reference field="1" count="1" selected="0">
            <x v="97"/>
          </reference>
        </references>
      </pivotArea>
    </chartFormat>
    <chartFormat chart="0" format="98" series="1">
      <pivotArea type="data" outline="0" fieldPosition="0">
        <references count="2">
          <reference field="4294967294" count="1" selected="0">
            <x v="0"/>
          </reference>
          <reference field="1" count="1" selected="0">
            <x v="98"/>
          </reference>
        </references>
      </pivotArea>
    </chartFormat>
    <chartFormat chart="0" format="99" series="1">
      <pivotArea type="data" outline="0" fieldPosition="0">
        <references count="2">
          <reference field="4294967294" count="1" selected="0">
            <x v="0"/>
          </reference>
          <reference field="1" count="1" selected="0">
            <x v="99"/>
          </reference>
        </references>
      </pivotArea>
    </chartFormat>
    <chartFormat chart="0" format="100" series="1">
      <pivotArea type="data" outline="0" fieldPosition="0">
        <references count="2">
          <reference field="4294967294" count="1" selected="0">
            <x v="0"/>
          </reference>
          <reference field="1" count="1" selected="0">
            <x v="100"/>
          </reference>
        </references>
      </pivotArea>
    </chartFormat>
    <chartFormat chart="0" format="101" series="1">
      <pivotArea type="data" outline="0" fieldPosition="0">
        <references count="2">
          <reference field="4294967294" count="1" selected="0">
            <x v="0"/>
          </reference>
          <reference field="1" count="1" selected="0">
            <x v="101"/>
          </reference>
        </references>
      </pivotArea>
    </chartFormat>
    <chartFormat chart="0" format="102" series="1">
      <pivotArea type="data" outline="0" fieldPosition="0">
        <references count="2">
          <reference field="4294967294" count="1" selected="0">
            <x v="0"/>
          </reference>
          <reference field="1" count="1" selected="0">
            <x v="102"/>
          </reference>
        </references>
      </pivotArea>
    </chartFormat>
    <chartFormat chart="0" format="103" series="1">
      <pivotArea type="data" outline="0" fieldPosition="0">
        <references count="2">
          <reference field="4294967294" count="1" selected="0">
            <x v="0"/>
          </reference>
          <reference field="1" count="1" selected="0">
            <x v="103"/>
          </reference>
        </references>
      </pivotArea>
    </chartFormat>
    <chartFormat chart="0" format="104" series="1">
      <pivotArea type="data" outline="0" fieldPosition="0">
        <references count="2">
          <reference field="4294967294" count="1" selected="0">
            <x v="0"/>
          </reference>
          <reference field="1" count="1" selected="0">
            <x v="104"/>
          </reference>
        </references>
      </pivotArea>
    </chartFormat>
    <chartFormat chart="0" format="105" series="1">
      <pivotArea type="data" outline="0" fieldPosition="0">
        <references count="2">
          <reference field="4294967294" count="1" selected="0">
            <x v="0"/>
          </reference>
          <reference field="1" count="1" selected="0">
            <x v="105"/>
          </reference>
        </references>
      </pivotArea>
    </chartFormat>
    <chartFormat chart="0" format="106" series="1">
      <pivotArea type="data" outline="0" fieldPosition="0">
        <references count="2">
          <reference field="4294967294" count="1" selected="0">
            <x v="0"/>
          </reference>
          <reference field="1" count="1" selected="0">
            <x v="106"/>
          </reference>
        </references>
      </pivotArea>
    </chartFormat>
    <chartFormat chart="0" format="107" series="1">
      <pivotArea type="data" outline="0" fieldPosition="0">
        <references count="2">
          <reference field="4294967294" count="1" selected="0">
            <x v="0"/>
          </reference>
          <reference field="1" count="1" selected="0">
            <x v="107"/>
          </reference>
        </references>
      </pivotArea>
    </chartFormat>
    <chartFormat chart="0" format="108" series="1">
      <pivotArea type="data" outline="0" fieldPosition="0">
        <references count="2">
          <reference field="4294967294" count="1" selected="0">
            <x v="0"/>
          </reference>
          <reference field="1" count="1" selected="0">
            <x v="108"/>
          </reference>
        </references>
      </pivotArea>
    </chartFormat>
    <chartFormat chart="0" format="109" series="1">
      <pivotArea type="data" outline="0" fieldPosition="0">
        <references count="2">
          <reference field="4294967294" count="1" selected="0">
            <x v="0"/>
          </reference>
          <reference field="1" count="1" selected="0">
            <x v="109"/>
          </reference>
        </references>
      </pivotArea>
    </chartFormat>
    <chartFormat chart="0" format="110" series="1">
      <pivotArea type="data" outline="0" fieldPosition="0">
        <references count="2">
          <reference field="4294967294" count="1" selected="0">
            <x v="0"/>
          </reference>
          <reference field="1" count="1" selected="0">
            <x v="110"/>
          </reference>
        </references>
      </pivotArea>
    </chartFormat>
    <chartFormat chart="0" format="111" series="1">
      <pivotArea type="data" outline="0" fieldPosition="0">
        <references count="2">
          <reference field="4294967294" count="1" selected="0">
            <x v="0"/>
          </reference>
          <reference field="1" count="1" selected="0">
            <x v="111"/>
          </reference>
        </references>
      </pivotArea>
    </chartFormat>
    <chartFormat chart="0" format="112" series="1">
      <pivotArea type="data" outline="0" fieldPosition="0">
        <references count="2">
          <reference field="4294967294" count="1" selected="0">
            <x v="0"/>
          </reference>
          <reference field="1" count="1" selected="0">
            <x v="112"/>
          </reference>
        </references>
      </pivotArea>
    </chartFormat>
    <chartFormat chart="0" format="113" series="1">
      <pivotArea type="data" outline="0" fieldPosition="0">
        <references count="2">
          <reference field="4294967294" count="1" selected="0">
            <x v="0"/>
          </reference>
          <reference field="1" count="1" selected="0">
            <x v="113"/>
          </reference>
        </references>
      </pivotArea>
    </chartFormat>
    <chartFormat chart="0" format="114" series="1">
      <pivotArea type="data" outline="0" fieldPosition="0">
        <references count="2">
          <reference field="4294967294" count="1" selected="0">
            <x v="0"/>
          </reference>
          <reference field="1" count="1" selected="0">
            <x v="114"/>
          </reference>
        </references>
      </pivotArea>
    </chartFormat>
    <chartFormat chart="0" format="115" series="1">
      <pivotArea type="data" outline="0" fieldPosition="0">
        <references count="2">
          <reference field="4294967294" count="1" selected="0">
            <x v="0"/>
          </reference>
          <reference field="1" count="1" selected="0">
            <x v="115"/>
          </reference>
        </references>
      </pivotArea>
    </chartFormat>
    <chartFormat chart="0" format="116" series="1">
      <pivotArea type="data" outline="0" fieldPosition="0">
        <references count="2">
          <reference field="4294967294" count="1" selected="0">
            <x v="0"/>
          </reference>
          <reference field="1" count="1" selected="0">
            <x v="116"/>
          </reference>
        </references>
      </pivotArea>
    </chartFormat>
    <chartFormat chart="0" format="117" series="1">
      <pivotArea type="data" outline="0" fieldPosition="0">
        <references count="2">
          <reference field="4294967294" count="1" selected="0">
            <x v="0"/>
          </reference>
          <reference field="1" count="1" selected="0">
            <x v="117"/>
          </reference>
        </references>
      </pivotArea>
    </chartFormat>
    <chartFormat chart="0" format="118" series="1">
      <pivotArea type="data" outline="0" fieldPosition="0">
        <references count="2">
          <reference field="4294967294" count="1" selected="0">
            <x v="0"/>
          </reference>
          <reference field="1" count="1" selected="0">
            <x v="118"/>
          </reference>
        </references>
      </pivotArea>
    </chartFormat>
    <chartFormat chart="0" format="119" series="1">
      <pivotArea type="data" outline="0" fieldPosition="0">
        <references count="2">
          <reference field="4294967294" count="1" selected="0">
            <x v="0"/>
          </reference>
          <reference field="1" count="1" selected="0">
            <x v="119"/>
          </reference>
        </references>
      </pivotArea>
    </chartFormat>
    <chartFormat chart="0" format="120" series="1">
      <pivotArea type="data" outline="0" fieldPosition="0">
        <references count="2">
          <reference field="4294967294" count="1" selected="0">
            <x v="0"/>
          </reference>
          <reference field="1" count="1" selected="0">
            <x v="120"/>
          </reference>
        </references>
      </pivotArea>
    </chartFormat>
    <chartFormat chart="0" format="121" series="1">
      <pivotArea type="data" outline="0" fieldPosition="0">
        <references count="2">
          <reference field="4294967294" count="1" selected="0">
            <x v="0"/>
          </reference>
          <reference field="1" count="1" selected="0">
            <x v="121"/>
          </reference>
        </references>
      </pivotArea>
    </chartFormat>
    <chartFormat chart="0" format="122" series="1">
      <pivotArea type="data" outline="0" fieldPosition="0">
        <references count="2">
          <reference field="4294967294" count="1" selected="0">
            <x v="0"/>
          </reference>
          <reference field="1" count="1" selected="0">
            <x v="122"/>
          </reference>
        </references>
      </pivotArea>
    </chartFormat>
    <chartFormat chart="0" format="123" series="1">
      <pivotArea type="data" outline="0" fieldPosition="0">
        <references count="2">
          <reference field="4294967294" count="1" selected="0">
            <x v="0"/>
          </reference>
          <reference field="1" count="1" selected="0">
            <x v="123"/>
          </reference>
        </references>
      </pivotArea>
    </chartFormat>
    <chartFormat chart="0" format="124" series="1">
      <pivotArea type="data" outline="0" fieldPosition="0">
        <references count="2">
          <reference field="4294967294" count="1" selected="0">
            <x v="0"/>
          </reference>
          <reference field="1" count="1" selected="0">
            <x v="124"/>
          </reference>
        </references>
      </pivotArea>
    </chartFormat>
    <chartFormat chart="0" format="125" series="1">
      <pivotArea type="data" outline="0" fieldPosition="0">
        <references count="2">
          <reference field="4294967294" count="1" selected="0">
            <x v="0"/>
          </reference>
          <reference field="1" count="1" selected="0">
            <x v="125"/>
          </reference>
        </references>
      </pivotArea>
    </chartFormat>
    <chartFormat chart="0" format="126" series="1">
      <pivotArea type="data" outline="0" fieldPosition="0">
        <references count="2">
          <reference field="4294967294" count="1" selected="0">
            <x v="0"/>
          </reference>
          <reference field="1" count="1" selected="0">
            <x v="126"/>
          </reference>
        </references>
      </pivotArea>
    </chartFormat>
    <chartFormat chart="0" format="127" series="1">
      <pivotArea type="data" outline="0" fieldPosition="0">
        <references count="2">
          <reference field="4294967294" count="1" selected="0">
            <x v="0"/>
          </reference>
          <reference field="1" count="1" selected="0">
            <x v="127"/>
          </reference>
        </references>
      </pivotArea>
    </chartFormat>
    <chartFormat chart="0" format="128" series="1">
      <pivotArea type="data" outline="0" fieldPosition="0">
        <references count="2">
          <reference field="4294967294" count="1" selected="0">
            <x v="0"/>
          </reference>
          <reference field="1" count="1" selected="0">
            <x v="128"/>
          </reference>
        </references>
      </pivotArea>
    </chartFormat>
    <chartFormat chart="0" format="129" series="1">
      <pivotArea type="data" outline="0" fieldPosition="0">
        <references count="2">
          <reference field="4294967294" count="1" selected="0">
            <x v="0"/>
          </reference>
          <reference field="1" count="1" selected="0">
            <x v="129"/>
          </reference>
        </references>
      </pivotArea>
    </chartFormat>
    <chartFormat chart="0" format="130" series="1">
      <pivotArea type="data" outline="0" fieldPosition="0">
        <references count="2">
          <reference field="4294967294" count="1" selected="0">
            <x v="0"/>
          </reference>
          <reference field="1" count="1" selected="0">
            <x v="130"/>
          </reference>
        </references>
      </pivotArea>
    </chartFormat>
    <chartFormat chart="0" format="131" series="1">
      <pivotArea type="data" outline="0" fieldPosition="0">
        <references count="2">
          <reference field="4294967294" count="1" selected="0">
            <x v="0"/>
          </reference>
          <reference field="1" count="1" selected="0">
            <x v="131"/>
          </reference>
        </references>
      </pivotArea>
    </chartFormat>
    <chartFormat chart="0" format="132" series="1">
      <pivotArea type="data" outline="0" fieldPosition="0">
        <references count="2">
          <reference field="4294967294" count="1" selected="0">
            <x v="0"/>
          </reference>
          <reference field="1" count="1" selected="0">
            <x v="132"/>
          </reference>
        </references>
      </pivotArea>
    </chartFormat>
    <chartFormat chart="0" format="133" series="1">
      <pivotArea type="data" outline="0" fieldPosition="0">
        <references count="2">
          <reference field="4294967294" count="1" selected="0">
            <x v="0"/>
          </reference>
          <reference field="1" count="1" selected="0">
            <x v="133"/>
          </reference>
        </references>
      </pivotArea>
    </chartFormat>
    <chartFormat chart="0" format="134" series="1">
      <pivotArea type="data" outline="0" fieldPosition="0">
        <references count="2">
          <reference field="4294967294" count="1" selected="0">
            <x v="0"/>
          </reference>
          <reference field="1" count="1" selected="0">
            <x v="134"/>
          </reference>
        </references>
      </pivotArea>
    </chartFormat>
    <chartFormat chart="0" format="135" series="1">
      <pivotArea type="data" outline="0" fieldPosition="0">
        <references count="2">
          <reference field="4294967294" count="1" selected="0">
            <x v="0"/>
          </reference>
          <reference field="1" count="1" selected="0">
            <x v="135"/>
          </reference>
        </references>
      </pivotArea>
    </chartFormat>
    <chartFormat chart="0" format="136" series="1">
      <pivotArea type="data" outline="0" fieldPosition="0">
        <references count="2">
          <reference field="4294967294" count="1" selected="0">
            <x v="0"/>
          </reference>
          <reference field="1" count="1" selected="0">
            <x v="136"/>
          </reference>
        </references>
      </pivotArea>
    </chartFormat>
    <chartFormat chart="0" format="137" series="1">
      <pivotArea type="data" outline="0" fieldPosition="0">
        <references count="2">
          <reference field="4294967294" count="1" selected="0">
            <x v="0"/>
          </reference>
          <reference field="1" count="1" selected="0">
            <x v="137"/>
          </reference>
        </references>
      </pivotArea>
    </chartFormat>
    <chartFormat chart="0" format="138" series="1">
      <pivotArea type="data" outline="0" fieldPosition="0">
        <references count="2">
          <reference field="4294967294" count="1" selected="0">
            <x v="0"/>
          </reference>
          <reference field="1" count="1" selected="0">
            <x v="138"/>
          </reference>
        </references>
      </pivotArea>
    </chartFormat>
    <chartFormat chart="0" format="139" series="1">
      <pivotArea type="data" outline="0" fieldPosition="0">
        <references count="2">
          <reference field="4294967294" count="1" selected="0">
            <x v="0"/>
          </reference>
          <reference field="1" count="1" selected="0">
            <x v="139"/>
          </reference>
        </references>
      </pivotArea>
    </chartFormat>
    <chartFormat chart="0" format="140" series="1">
      <pivotArea type="data" outline="0" fieldPosition="0">
        <references count="2">
          <reference field="4294967294" count="1" selected="0">
            <x v="0"/>
          </reference>
          <reference field="1" count="1" selected="0">
            <x v="140"/>
          </reference>
        </references>
      </pivotArea>
    </chartFormat>
    <chartFormat chart="0" format="141" series="1">
      <pivotArea type="data" outline="0" fieldPosition="0">
        <references count="2">
          <reference field="4294967294" count="1" selected="0">
            <x v="0"/>
          </reference>
          <reference field="1" count="1" selected="0">
            <x v="141"/>
          </reference>
        </references>
      </pivotArea>
    </chartFormat>
    <chartFormat chart="0" format="142" series="1">
      <pivotArea type="data" outline="0" fieldPosition="0">
        <references count="2">
          <reference field="4294967294" count="1" selected="0">
            <x v="0"/>
          </reference>
          <reference field="1" count="1" selected="0">
            <x v="142"/>
          </reference>
        </references>
      </pivotArea>
    </chartFormat>
    <chartFormat chart="0" format="143" series="1">
      <pivotArea type="data" outline="0" fieldPosition="0">
        <references count="2">
          <reference field="4294967294" count="1" selected="0">
            <x v="0"/>
          </reference>
          <reference field="1" count="1" selected="0">
            <x v="143"/>
          </reference>
        </references>
      </pivotArea>
    </chartFormat>
    <chartFormat chart="0" format="144" series="1">
      <pivotArea type="data" outline="0" fieldPosition="0">
        <references count="2">
          <reference field="4294967294" count="1" selected="0">
            <x v="0"/>
          </reference>
          <reference field="1" count="1" selected="0">
            <x v="144"/>
          </reference>
        </references>
      </pivotArea>
    </chartFormat>
    <chartFormat chart="0" format="145" series="1">
      <pivotArea type="data" outline="0" fieldPosition="0">
        <references count="2">
          <reference field="4294967294" count="1" selected="0">
            <x v="0"/>
          </reference>
          <reference field="1" count="1" selected="0">
            <x v="145"/>
          </reference>
        </references>
      </pivotArea>
    </chartFormat>
    <chartFormat chart="0" format="146" series="1">
      <pivotArea type="data" outline="0" fieldPosition="0">
        <references count="2">
          <reference field="4294967294" count="1" selected="0">
            <x v="0"/>
          </reference>
          <reference field="1" count="1" selected="0">
            <x v="146"/>
          </reference>
        </references>
      </pivotArea>
    </chartFormat>
    <chartFormat chart="0" format="147" series="1">
      <pivotArea type="data" outline="0" fieldPosition="0">
        <references count="2">
          <reference field="4294967294" count="1" selected="0">
            <x v="0"/>
          </reference>
          <reference field="1" count="1" selected="0">
            <x v="147"/>
          </reference>
        </references>
      </pivotArea>
    </chartFormat>
    <chartFormat chart="0" format="148" series="1">
      <pivotArea type="data" outline="0" fieldPosition="0">
        <references count="2">
          <reference field="4294967294" count="1" selected="0">
            <x v="0"/>
          </reference>
          <reference field="1" count="1" selected="0">
            <x v="148"/>
          </reference>
        </references>
      </pivotArea>
    </chartFormat>
    <chartFormat chart="0" format="149" series="1">
      <pivotArea type="data" outline="0" fieldPosition="0">
        <references count="2">
          <reference field="4294967294" count="1" selected="0">
            <x v="0"/>
          </reference>
          <reference field="1" count="1" selected="0">
            <x v="149"/>
          </reference>
        </references>
      </pivotArea>
    </chartFormat>
    <chartFormat chart="0" format="150" series="1">
      <pivotArea type="data" outline="0" fieldPosition="0">
        <references count="2">
          <reference field="4294967294" count="1" selected="0">
            <x v="0"/>
          </reference>
          <reference field="1" count="1" selected="0">
            <x v="150"/>
          </reference>
        </references>
      </pivotArea>
    </chartFormat>
    <chartFormat chart="0" format="151" series="1">
      <pivotArea type="data" outline="0" fieldPosition="0">
        <references count="2">
          <reference field="4294967294" count="1" selected="0">
            <x v="0"/>
          </reference>
          <reference field="1" count="1" selected="0">
            <x v="151"/>
          </reference>
        </references>
      </pivotArea>
    </chartFormat>
    <chartFormat chart="0" format="152" series="1">
      <pivotArea type="data" outline="0" fieldPosition="0">
        <references count="2">
          <reference field="4294967294" count="1" selected="0">
            <x v="0"/>
          </reference>
          <reference field="1" count="1" selected="0">
            <x v="152"/>
          </reference>
        </references>
      </pivotArea>
    </chartFormat>
    <chartFormat chart="0" format="153" series="1">
      <pivotArea type="data" outline="0" fieldPosition="0">
        <references count="2">
          <reference field="4294967294" count="1" selected="0">
            <x v="0"/>
          </reference>
          <reference field="1" count="1" selected="0">
            <x v="153"/>
          </reference>
        </references>
      </pivotArea>
    </chartFormat>
    <chartFormat chart="0" format="154" series="1">
      <pivotArea type="data" outline="0" fieldPosition="0">
        <references count="2">
          <reference field="4294967294" count="1" selected="0">
            <x v="0"/>
          </reference>
          <reference field="1" count="1" selected="0">
            <x v="154"/>
          </reference>
        </references>
      </pivotArea>
    </chartFormat>
    <chartFormat chart="0" format="155" series="1">
      <pivotArea type="data" outline="0" fieldPosition="0">
        <references count="2">
          <reference field="4294967294" count="1" selected="0">
            <x v="0"/>
          </reference>
          <reference field="1" count="1" selected="0">
            <x v="155"/>
          </reference>
        </references>
      </pivotArea>
    </chartFormat>
    <chartFormat chart="0" format="156" series="1">
      <pivotArea type="data" outline="0" fieldPosition="0">
        <references count="2">
          <reference field="4294967294" count="1" selected="0">
            <x v="0"/>
          </reference>
          <reference field="1" count="1" selected="0">
            <x v="156"/>
          </reference>
        </references>
      </pivotArea>
    </chartFormat>
    <chartFormat chart="0" format="157" series="1">
      <pivotArea type="data" outline="0" fieldPosition="0">
        <references count="2">
          <reference field="4294967294" count="1" selected="0">
            <x v="0"/>
          </reference>
          <reference field="1" count="1" selected="0">
            <x v="157"/>
          </reference>
        </references>
      </pivotArea>
    </chartFormat>
    <chartFormat chart="0" format="158" series="1">
      <pivotArea type="data" outline="0" fieldPosition="0">
        <references count="2">
          <reference field="4294967294" count="1" selected="0">
            <x v="0"/>
          </reference>
          <reference field="1" count="1" selected="0">
            <x v="158"/>
          </reference>
        </references>
      </pivotArea>
    </chartFormat>
    <chartFormat chart="0" format="159" series="1">
      <pivotArea type="data" outline="0" fieldPosition="0">
        <references count="2">
          <reference field="4294967294" count="1" selected="0">
            <x v="0"/>
          </reference>
          <reference field="1" count="1" selected="0">
            <x v="159"/>
          </reference>
        </references>
      </pivotArea>
    </chartFormat>
    <chartFormat chart="0" format="160" series="1">
      <pivotArea type="data" outline="0" fieldPosition="0">
        <references count="2">
          <reference field="4294967294" count="1" selected="0">
            <x v="0"/>
          </reference>
          <reference field="1" count="1" selected="0">
            <x v="160"/>
          </reference>
        </references>
      </pivotArea>
    </chartFormat>
    <chartFormat chart="0" format="161" series="1">
      <pivotArea type="data" outline="0" fieldPosition="0">
        <references count="2">
          <reference field="4294967294" count="1" selected="0">
            <x v="0"/>
          </reference>
          <reference field="1" count="1" selected="0">
            <x v="161"/>
          </reference>
        </references>
      </pivotArea>
    </chartFormat>
    <chartFormat chart="0" format="162" series="1">
      <pivotArea type="data" outline="0" fieldPosition="0">
        <references count="2">
          <reference field="4294967294" count="1" selected="0">
            <x v="0"/>
          </reference>
          <reference field="1" count="1" selected="0">
            <x v="162"/>
          </reference>
        </references>
      </pivotArea>
    </chartFormat>
    <chartFormat chart="0" format="163" series="1">
      <pivotArea type="data" outline="0" fieldPosition="0">
        <references count="2">
          <reference field="4294967294" count="1" selected="0">
            <x v="0"/>
          </reference>
          <reference field="1" count="1" selected="0">
            <x v="163"/>
          </reference>
        </references>
      </pivotArea>
    </chartFormat>
    <chartFormat chart="0" format="164" series="1">
      <pivotArea type="data" outline="0" fieldPosition="0">
        <references count="2">
          <reference field="4294967294" count="1" selected="0">
            <x v="0"/>
          </reference>
          <reference field="1" count="1" selected="0">
            <x v="164"/>
          </reference>
        </references>
      </pivotArea>
    </chartFormat>
    <chartFormat chart="0" format="165" series="1">
      <pivotArea type="data" outline="0" fieldPosition="0">
        <references count="2">
          <reference field="4294967294" count="1" selected="0">
            <x v="0"/>
          </reference>
          <reference field="1" count="1" selected="0">
            <x v="165"/>
          </reference>
        </references>
      </pivotArea>
    </chartFormat>
    <chartFormat chart="0" format="166" series="1">
      <pivotArea type="data" outline="0" fieldPosition="0">
        <references count="2">
          <reference field="4294967294" count="1" selected="0">
            <x v="0"/>
          </reference>
          <reference field="1" count="1" selected="0">
            <x v="166"/>
          </reference>
        </references>
      </pivotArea>
    </chartFormat>
    <chartFormat chart="0" format="167" series="1">
      <pivotArea type="data" outline="0" fieldPosition="0">
        <references count="2">
          <reference field="4294967294" count="1" selected="0">
            <x v="0"/>
          </reference>
          <reference field="1" count="1" selected="0">
            <x v="167"/>
          </reference>
        </references>
      </pivotArea>
    </chartFormat>
    <chartFormat chart="0" format="168" series="1">
      <pivotArea type="data" outline="0" fieldPosition="0">
        <references count="2">
          <reference field="4294967294" count="1" selected="0">
            <x v="0"/>
          </reference>
          <reference field="1" count="1" selected="0">
            <x v="168"/>
          </reference>
        </references>
      </pivotArea>
    </chartFormat>
    <chartFormat chart="0" format="169" series="1">
      <pivotArea type="data" outline="0" fieldPosition="0">
        <references count="2">
          <reference field="4294967294" count="1" selected="0">
            <x v="0"/>
          </reference>
          <reference field="1" count="1" selected="0">
            <x v="169"/>
          </reference>
        </references>
      </pivotArea>
    </chartFormat>
    <chartFormat chart="0" format="170" series="1">
      <pivotArea type="data" outline="0" fieldPosition="0">
        <references count="2">
          <reference field="4294967294" count="1" selected="0">
            <x v="0"/>
          </reference>
          <reference field="1" count="1" selected="0">
            <x v="170"/>
          </reference>
        </references>
      </pivotArea>
    </chartFormat>
    <chartFormat chart="0" format="171" series="1">
      <pivotArea type="data" outline="0" fieldPosition="0">
        <references count="2">
          <reference field="4294967294" count="1" selected="0">
            <x v="0"/>
          </reference>
          <reference field="1" count="1" selected="0">
            <x v="171"/>
          </reference>
        </references>
      </pivotArea>
    </chartFormat>
    <chartFormat chart="0" format="172" series="1">
      <pivotArea type="data" outline="0" fieldPosition="0">
        <references count="2">
          <reference field="4294967294" count="1" selected="0">
            <x v="0"/>
          </reference>
          <reference field="1" count="1" selected="0">
            <x v="172"/>
          </reference>
        </references>
      </pivotArea>
    </chartFormat>
    <chartFormat chart="0" format="173" series="1">
      <pivotArea type="data" outline="0" fieldPosition="0">
        <references count="2">
          <reference field="4294967294" count="1" selected="0">
            <x v="0"/>
          </reference>
          <reference field="1" count="1" selected="0">
            <x v="173"/>
          </reference>
        </references>
      </pivotArea>
    </chartFormat>
    <chartFormat chart="0" format="174" series="1">
      <pivotArea type="data" outline="0" fieldPosition="0">
        <references count="2">
          <reference field="4294967294" count="1" selected="0">
            <x v="0"/>
          </reference>
          <reference field="1" count="1" selected="0">
            <x v="174"/>
          </reference>
        </references>
      </pivotArea>
    </chartFormat>
    <chartFormat chart="0" format="175" series="1">
      <pivotArea type="data" outline="0" fieldPosition="0">
        <references count="2">
          <reference field="4294967294" count="1" selected="0">
            <x v="0"/>
          </reference>
          <reference field="1" count="1" selected="0">
            <x v="175"/>
          </reference>
        </references>
      </pivotArea>
    </chartFormat>
    <chartFormat chart="0" format="176" series="1">
      <pivotArea type="data" outline="0" fieldPosition="0">
        <references count="2">
          <reference field="4294967294" count="1" selected="0">
            <x v="0"/>
          </reference>
          <reference field="1" count="1" selected="0">
            <x v="176"/>
          </reference>
        </references>
      </pivotArea>
    </chartFormat>
    <chartFormat chart="0" format="177" series="1">
      <pivotArea type="data" outline="0" fieldPosition="0">
        <references count="2">
          <reference field="4294967294" count="1" selected="0">
            <x v="0"/>
          </reference>
          <reference field="1" count="1" selected="0">
            <x v="177"/>
          </reference>
        </references>
      </pivotArea>
    </chartFormat>
    <chartFormat chart="0" format="178" series="1">
      <pivotArea type="data" outline="0" fieldPosition="0">
        <references count="2">
          <reference field="4294967294" count="1" selected="0">
            <x v="0"/>
          </reference>
          <reference field="1" count="1" selected="0">
            <x v="178"/>
          </reference>
        </references>
      </pivotArea>
    </chartFormat>
    <chartFormat chart="0" format="179" series="1">
      <pivotArea type="data" outline="0" fieldPosition="0">
        <references count="2">
          <reference field="4294967294" count="1" selected="0">
            <x v="0"/>
          </reference>
          <reference field="1" count="1" selected="0">
            <x v="179"/>
          </reference>
        </references>
      </pivotArea>
    </chartFormat>
    <chartFormat chart="0" format="180" series="1">
      <pivotArea type="data" outline="0" fieldPosition="0">
        <references count="2">
          <reference field="4294967294" count="1" selected="0">
            <x v="0"/>
          </reference>
          <reference field="1" count="1" selected="0">
            <x v="180"/>
          </reference>
        </references>
      </pivotArea>
    </chartFormat>
    <chartFormat chart="0" format="181" series="1">
      <pivotArea type="data" outline="0" fieldPosition="0">
        <references count="2">
          <reference field="4294967294" count="1" selected="0">
            <x v="0"/>
          </reference>
          <reference field="1" count="1" selected="0">
            <x v="181"/>
          </reference>
        </references>
      </pivotArea>
    </chartFormat>
    <chartFormat chart="0" format="182" series="1">
      <pivotArea type="data" outline="0" fieldPosition="0">
        <references count="2">
          <reference field="4294967294" count="1" selected="0">
            <x v="0"/>
          </reference>
          <reference field="1" count="1" selected="0">
            <x v="182"/>
          </reference>
        </references>
      </pivotArea>
    </chartFormat>
    <chartFormat chart="0" format="183" series="1">
      <pivotArea type="data" outline="0" fieldPosition="0">
        <references count="2">
          <reference field="4294967294" count="1" selected="0">
            <x v="0"/>
          </reference>
          <reference field="1" count="1" selected="0">
            <x v="183"/>
          </reference>
        </references>
      </pivotArea>
    </chartFormat>
    <chartFormat chart="0" format="184" series="1">
      <pivotArea type="data" outline="0" fieldPosition="0">
        <references count="2">
          <reference field="4294967294" count="1" selected="0">
            <x v="0"/>
          </reference>
          <reference field="1" count="1" selected="0">
            <x v="184"/>
          </reference>
        </references>
      </pivotArea>
    </chartFormat>
    <chartFormat chart="0" format="185" series="1">
      <pivotArea type="data" outline="0" fieldPosition="0">
        <references count="2">
          <reference field="4294967294" count="1" selected="0">
            <x v="0"/>
          </reference>
          <reference field="1" count="1" selected="0">
            <x v="185"/>
          </reference>
        </references>
      </pivotArea>
    </chartFormat>
    <chartFormat chart="0" format="186" series="1">
      <pivotArea type="data" outline="0" fieldPosition="0">
        <references count="2">
          <reference field="4294967294" count="1" selected="0">
            <x v="0"/>
          </reference>
          <reference field="1" count="1" selected="0">
            <x v="186"/>
          </reference>
        </references>
      </pivotArea>
    </chartFormat>
    <chartFormat chart="0" format="187" series="1">
      <pivotArea type="data" outline="0" fieldPosition="0">
        <references count="2">
          <reference field="4294967294" count="1" selected="0">
            <x v="0"/>
          </reference>
          <reference field="1" count="1" selected="0">
            <x v="187"/>
          </reference>
        </references>
      </pivotArea>
    </chartFormat>
    <chartFormat chart="0" format="188" series="1">
      <pivotArea type="data" outline="0" fieldPosition="0">
        <references count="2">
          <reference field="4294967294" count="1" selected="0">
            <x v="0"/>
          </reference>
          <reference field="1" count="1" selected="0">
            <x v="188"/>
          </reference>
        </references>
      </pivotArea>
    </chartFormat>
    <chartFormat chart="0" format="189" series="1">
      <pivotArea type="data" outline="0" fieldPosition="0">
        <references count="2">
          <reference field="4294967294" count="1" selected="0">
            <x v="0"/>
          </reference>
          <reference field="1" count="1" selected="0">
            <x v="189"/>
          </reference>
        </references>
      </pivotArea>
    </chartFormat>
    <chartFormat chart="0" format="190" series="1">
      <pivotArea type="data" outline="0" fieldPosition="0">
        <references count="2">
          <reference field="4294967294" count="1" selected="0">
            <x v="0"/>
          </reference>
          <reference field="1" count="1" selected="0">
            <x v="190"/>
          </reference>
        </references>
      </pivotArea>
    </chartFormat>
    <chartFormat chart="0" format="191" series="1">
      <pivotArea type="data" outline="0" fieldPosition="0">
        <references count="2">
          <reference field="4294967294" count="1" selected="0">
            <x v="0"/>
          </reference>
          <reference field="1" count="1" selected="0">
            <x v="191"/>
          </reference>
        </references>
      </pivotArea>
    </chartFormat>
    <chartFormat chart="0" format="192" series="1">
      <pivotArea type="data" outline="0" fieldPosition="0">
        <references count="2">
          <reference field="4294967294" count="1" selected="0">
            <x v="0"/>
          </reference>
          <reference field="1" count="1" selected="0">
            <x v="192"/>
          </reference>
        </references>
      </pivotArea>
    </chartFormat>
    <chartFormat chart="0" format="193" series="1">
      <pivotArea type="data" outline="0" fieldPosition="0">
        <references count="2">
          <reference field="4294967294" count="1" selected="0">
            <x v="0"/>
          </reference>
          <reference field="1" count="1" selected="0">
            <x v="193"/>
          </reference>
        </references>
      </pivotArea>
    </chartFormat>
    <chartFormat chart="0" format="194" series="1">
      <pivotArea type="data" outline="0" fieldPosition="0">
        <references count="2">
          <reference field="4294967294" count="1" selected="0">
            <x v="0"/>
          </reference>
          <reference field="1" count="1" selected="0">
            <x v="194"/>
          </reference>
        </references>
      </pivotArea>
    </chartFormat>
    <chartFormat chart="0" format="195" series="1">
      <pivotArea type="data" outline="0" fieldPosition="0">
        <references count="2">
          <reference field="4294967294" count="1" selected="0">
            <x v="0"/>
          </reference>
          <reference field="1" count="1" selected="0">
            <x v="195"/>
          </reference>
        </references>
      </pivotArea>
    </chartFormat>
    <chartFormat chart="0" format="196" series="1">
      <pivotArea type="data" outline="0" fieldPosition="0">
        <references count="2">
          <reference field="4294967294" count="1" selected="0">
            <x v="0"/>
          </reference>
          <reference field="1" count="1" selected="0">
            <x v="196"/>
          </reference>
        </references>
      </pivotArea>
    </chartFormat>
    <chartFormat chart="0" format="197" series="1">
      <pivotArea type="data" outline="0" fieldPosition="0">
        <references count="2">
          <reference field="4294967294" count="1" selected="0">
            <x v="0"/>
          </reference>
          <reference field="1" count="1" selected="0">
            <x v="197"/>
          </reference>
        </references>
      </pivotArea>
    </chartFormat>
    <chartFormat chart="0" format="198" series="1">
      <pivotArea type="data" outline="0" fieldPosition="0">
        <references count="2">
          <reference field="4294967294" count="1" selected="0">
            <x v="0"/>
          </reference>
          <reference field="1" count="1" selected="0">
            <x v="198"/>
          </reference>
        </references>
      </pivotArea>
    </chartFormat>
    <chartFormat chart="0" format="199" series="1">
      <pivotArea type="data" outline="0" fieldPosition="0">
        <references count="2">
          <reference field="4294967294" count="1" selected="0">
            <x v="0"/>
          </reference>
          <reference field="1" count="1" selected="0">
            <x v="199"/>
          </reference>
        </references>
      </pivotArea>
    </chartFormat>
    <chartFormat chart="0" format="200" series="1">
      <pivotArea type="data" outline="0" fieldPosition="0">
        <references count="2">
          <reference field="4294967294" count="1" selected="0">
            <x v="0"/>
          </reference>
          <reference field="1" count="1" selected="0">
            <x v="200"/>
          </reference>
        </references>
      </pivotArea>
    </chartFormat>
    <chartFormat chart="0" format="201" series="1">
      <pivotArea type="data" outline="0" fieldPosition="0">
        <references count="2">
          <reference field="4294967294" count="1" selected="0">
            <x v="0"/>
          </reference>
          <reference field="1" count="1" selected="0">
            <x v="201"/>
          </reference>
        </references>
      </pivotArea>
    </chartFormat>
    <chartFormat chart="0" format="202" series="1">
      <pivotArea type="data" outline="0" fieldPosition="0">
        <references count="2">
          <reference field="4294967294" count="1" selected="0">
            <x v="0"/>
          </reference>
          <reference field="1" count="1" selected="0">
            <x v="202"/>
          </reference>
        </references>
      </pivotArea>
    </chartFormat>
    <chartFormat chart="0" format="203" series="1">
      <pivotArea type="data" outline="0" fieldPosition="0">
        <references count="2">
          <reference field="4294967294" count="1" selected="0">
            <x v="0"/>
          </reference>
          <reference field="1" count="1" selected="0">
            <x v="203"/>
          </reference>
        </references>
      </pivotArea>
    </chartFormat>
    <chartFormat chart="0" format="204" series="1">
      <pivotArea type="data" outline="0" fieldPosition="0">
        <references count="2">
          <reference field="4294967294" count="1" selected="0">
            <x v="0"/>
          </reference>
          <reference field="1" count="1" selected="0">
            <x v="204"/>
          </reference>
        </references>
      </pivotArea>
    </chartFormat>
    <chartFormat chart="0" format="205" series="1">
      <pivotArea type="data" outline="0" fieldPosition="0">
        <references count="2">
          <reference field="4294967294" count="1" selected="0">
            <x v="0"/>
          </reference>
          <reference field="1" count="1" selected="0">
            <x v="205"/>
          </reference>
        </references>
      </pivotArea>
    </chartFormat>
    <chartFormat chart="0" format="206" series="1">
      <pivotArea type="data" outline="0" fieldPosition="0">
        <references count="2">
          <reference field="4294967294" count="1" selected="0">
            <x v="0"/>
          </reference>
          <reference field="1" count="1" selected="0">
            <x v="206"/>
          </reference>
        </references>
      </pivotArea>
    </chartFormat>
    <chartFormat chart="0" format="207" series="1">
      <pivotArea type="data" outline="0" fieldPosition="0">
        <references count="2">
          <reference field="4294967294" count="1" selected="0">
            <x v="0"/>
          </reference>
          <reference field="1" count="1" selected="0">
            <x v="207"/>
          </reference>
        </references>
      </pivotArea>
    </chartFormat>
    <chartFormat chart="0" format="208" series="1">
      <pivotArea type="data" outline="0" fieldPosition="0">
        <references count="2">
          <reference field="4294967294" count="1" selected="0">
            <x v="0"/>
          </reference>
          <reference field="1" count="1" selected="0">
            <x v="208"/>
          </reference>
        </references>
      </pivotArea>
    </chartFormat>
    <chartFormat chart="0" format="209" series="1">
      <pivotArea type="data" outline="0" fieldPosition="0">
        <references count="2">
          <reference field="4294967294" count="1" selected="0">
            <x v="0"/>
          </reference>
          <reference field="1" count="1" selected="0">
            <x v="209"/>
          </reference>
        </references>
      </pivotArea>
    </chartFormat>
    <chartFormat chart="0" format="210" series="1">
      <pivotArea type="data" outline="0" fieldPosition="0">
        <references count="2">
          <reference field="4294967294" count="1" selected="0">
            <x v="0"/>
          </reference>
          <reference field="1" count="1" selected="0">
            <x v="210"/>
          </reference>
        </references>
      </pivotArea>
    </chartFormat>
    <chartFormat chart="0" format="211" series="1">
      <pivotArea type="data" outline="0" fieldPosition="0">
        <references count="2">
          <reference field="4294967294" count="1" selected="0">
            <x v="0"/>
          </reference>
          <reference field="1" count="1" selected="0">
            <x v="211"/>
          </reference>
        </references>
      </pivotArea>
    </chartFormat>
    <chartFormat chart="0" format="212" series="1">
      <pivotArea type="data" outline="0" fieldPosition="0">
        <references count="2">
          <reference field="4294967294" count="1" selected="0">
            <x v="0"/>
          </reference>
          <reference field="1" count="1" selected="0">
            <x v="212"/>
          </reference>
        </references>
      </pivotArea>
    </chartFormat>
    <chartFormat chart="0" format="213" series="1">
      <pivotArea type="data" outline="0" fieldPosition="0">
        <references count="2">
          <reference field="4294967294" count="1" selected="0">
            <x v="0"/>
          </reference>
          <reference field="1" count="1" selected="0">
            <x v="213"/>
          </reference>
        </references>
      </pivotArea>
    </chartFormat>
    <chartFormat chart="0" format="214" series="1">
      <pivotArea type="data" outline="0" fieldPosition="0">
        <references count="2">
          <reference field="4294967294" count="1" selected="0">
            <x v="0"/>
          </reference>
          <reference field="1" count="1" selected="0">
            <x v="214"/>
          </reference>
        </references>
      </pivotArea>
    </chartFormat>
    <chartFormat chart="0" format="215" series="1">
      <pivotArea type="data" outline="0" fieldPosition="0">
        <references count="2">
          <reference field="4294967294" count="1" selected="0">
            <x v="0"/>
          </reference>
          <reference field="1" count="1" selected="0">
            <x v="215"/>
          </reference>
        </references>
      </pivotArea>
    </chartFormat>
    <chartFormat chart="0" format="216" series="1">
      <pivotArea type="data" outline="0" fieldPosition="0">
        <references count="2">
          <reference field="4294967294" count="1" selected="0">
            <x v="0"/>
          </reference>
          <reference field="1" count="1" selected="0">
            <x v="216"/>
          </reference>
        </references>
      </pivotArea>
    </chartFormat>
    <chartFormat chart="0" format="217" series="1">
      <pivotArea type="data" outline="0" fieldPosition="0">
        <references count="2">
          <reference field="4294967294" count="1" selected="0">
            <x v="0"/>
          </reference>
          <reference field="1" count="1" selected="0">
            <x v="217"/>
          </reference>
        </references>
      </pivotArea>
    </chartFormat>
    <chartFormat chart="0" format="218" series="1">
      <pivotArea type="data" outline="0" fieldPosition="0">
        <references count="2">
          <reference field="4294967294" count="1" selected="0">
            <x v="0"/>
          </reference>
          <reference field="1" count="1" selected="0">
            <x v="218"/>
          </reference>
        </references>
      </pivotArea>
    </chartFormat>
    <chartFormat chart="0" format="219" series="1">
      <pivotArea type="data" outline="0" fieldPosition="0">
        <references count="2">
          <reference field="4294967294" count="1" selected="0">
            <x v="0"/>
          </reference>
          <reference field="1" count="1" selected="0">
            <x v="219"/>
          </reference>
        </references>
      </pivotArea>
    </chartFormat>
    <chartFormat chart="0" format="220" series="1">
      <pivotArea type="data" outline="0" fieldPosition="0">
        <references count="2">
          <reference field="4294967294" count="1" selected="0">
            <x v="0"/>
          </reference>
          <reference field="1" count="1" selected="0">
            <x v="220"/>
          </reference>
        </references>
      </pivotArea>
    </chartFormat>
    <chartFormat chart="0" format="221" series="1">
      <pivotArea type="data" outline="0" fieldPosition="0">
        <references count="2">
          <reference field="4294967294" count="1" selected="0">
            <x v="0"/>
          </reference>
          <reference field="1" count="1" selected="0">
            <x v="221"/>
          </reference>
        </references>
      </pivotArea>
    </chartFormat>
    <chartFormat chart="0" format="222" series="1">
      <pivotArea type="data" outline="0" fieldPosition="0">
        <references count="2">
          <reference field="4294967294" count="1" selected="0">
            <x v="0"/>
          </reference>
          <reference field="1" count="1" selected="0">
            <x v="222"/>
          </reference>
        </references>
      </pivotArea>
    </chartFormat>
    <chartFormat chart="0" format="223" series="1">
      <pivotArea type="data" outline="0" fieldPosition="0">
        <references count="2">
          <reference field="4294967294" count="1" selected="0">
            <x v="0"/>
          </reference>
          <reference field="1" count="1" selected="0">
            <x v="223"/>
          </reference>
        </references>
      </pivotArea>
    </chartFormat>
    <chartFormat chart="0" format="224" series="1">
      <pivotArea type="data" outline="0" fieldPosition="0">
        <references count="2">
          <reference field="4294967294" count="1" selected="0">
            <x v="0"/>
          </reference>
          <reference field="1" count="1" selected="0">
            <x v="224"/>
          </reference>
        </references>
      </pivotArea>
    </chartFormat>
    <chartFormat chart="0" format="225" series="1">
      <pivotArea type="data" outline="0" fieldPosition="0">
        <references count="2">
          <reference field="4294967294" count="1" selected="0">
            <x v="0"/>
          </reference>
          <reference field="1" count="1" selected="0">
            <x v="225"/>
          </reference>
        </references>
      </pivotArea>
    </chartFormat>
    <chartFormat chart="0" format="226" series="1">
      <pivotArea type="data" outline="0" fieldPosition="0">
        <references count="2">
          <reference field="4294967294" count="1" selected="0">
            <x v="0"/>
          </reference>
          <reference field="1" count="1" selected="0">
            <x v="226"/>
          </reference>
        </references>
      </pivotArea>
    </chartFormat>
    <chartFormat chart="0" format="227" series="1">
      <pivotArea type="data" outline="0" fieldPosition="0">
        <references count="2">
          <reference field="4294967294" count="1" selected="0">
            <x v="0"/>
          </reference>
          <reference field="1" count="1" selected="0">
            <x v="227"/>
          </reference>
        </references>
      </pivotArea>
    </chartFormat>
    <chartFormat chart="0" format="228" series="1">
      <pivotArea type="data" outline="0" fieldPosition="0">
        <references count="2">
          <reference field="4294967294" count="1" selected="0">
            <x v="0"/>
          </reference>
          <reference field="1" count="1" selected="0">
            <x v="228"/>
          </reference>
        </references>
      </pivotArea>
    </chartFormat>
    <chartFormat chart="0" format="229" series="1">
      <pivotArea type="data" outline="0" fieldPosition="0">
        <references count="2">
          <reference field="4294967294" count="1" selected="0">
            <x v="0"/>
          </reference>
          <reference field="1" count="1" selected="0">
            <x v="229"/>
          </reference>
        </references>
      </pivotArea>
    </chartFormat>
    <chartFormat chart="0" format="230" series="1">
      <pivotArea type="data" outline="0" fieldPosition="0">
        <references count="2">
          <reference field="4294967294" count="1" selected="0">
            <x v="0"/>
          </reference>
          <reference field="1" count="1" selected="0">
            <x v="230"/>
          </reference>
        </references>
      </pivotArea>
    </chartFormat>
    <chartFormat chart="0" format="231" series="1">
      <pivotArea type="data" outline="0" fieldPosition="0">
        <references count="2">
          <reference field="4294967294" count="1" selected="0">
            <x v="0"/>
          </reference>
          <reference field="1" count="1" selected="0">
            <x v="231"/>
          </reference>
        </references>
      </pivotArea>
    </chartFormat>
    <chartFormat chart="0" format="232" series="1">
      <pivotArea type="data" outline="0" fieldPosition="0">
        <references count="2">
          <reference field="4294967294" count="1" selected="0">
            <x v="0"/>
          </reference>
          <reference field="1" count="1" selected="0">
            <x v="232"/>
          </reference>
        </references>
      </pivotArea>
    </chartFormat>
    <chartFormat chart="0" format="233" series="1">
      <pivotArea type="data" outline="0" fieldPosition="0">
        <references count="2">
          <reference field="4294967294" count="1" selected="0">
            <x v="0"/>
          </reference>
          <reference field="1" count="1" selected="0">
            <x v="233"/>
          </reference>
        </references>
      </pivotArea>
    </chartFormat>
    <chartFormat chart="0" format="234" series="1">
      <pivotArea type="data" outline="0" fieldPosition="0">
        <references count="2">
          <reference field="4294967294" count="1" selected="0">
            <x v="0"/>
          </reference>
          <reference field="1" count="1" selected="0">
            <x v="234"/>
          </reference>
        </references>
      </pivotArea>
    </chartFormat>
    <chartFormat chart="0" format="235" series="1">
      <pivotArea type="data" outline="0" fieldPosition="0">
        <references count="2">
          <reference field="4294967294" count="1" selected="0">
            <x v="0"/>
          </reference>
          <reference field="1" count="1" selected="0">
            <x v="235"/>
          </reference>
        </references>
      </pivotArea>
    </chartFormat>
    <chartFormat chart="0" format="236" series="1">
      <pivotArea type="data" outline="0" fieldPosition="0">
        <references count="2">
          <reference field="4294967294" count="1" selected="0">
            <x v="0"/>
          </reference>
          <reference field="1" count="1" selected="0">
            <x v="236"/>
          </reference>
        </references>
      </pivotArea>
    </chartFormat>
    <chartFormat chart="0" format="237" series="1">
      <pivotArea type="data" outline="0" fieldPosition="0">
        <references count="2">
          <reference field="4294967294" count="1" selected="0">
            <x v="0"/>
          </reference>
          <reference field="1" count="1" selected="0">
            <x v="237"/>
          </reference>
        </references>
      </pivotArea>
    </chartFormat>
    <chartFormat chart="0" format="238" series="1">
      <pivotArea type="data" outline="0" fieldPosition="0">
        <references count="2">
          <reference field="4294967294" count="1" selected="0">
            <x v="0"/>
          </reference>
          <reference field="1" count="1" selected="0">
            <x v="238"/>
          </reference>
        </references>
      </pivotArea>
    </chartFormat>
    <chartFormat chart="0" format="239" series="1">
      <pivotArea type="data" outline="0" fieldPosition="0">
        <references count="2">
          <reference field="4294967294" count="1" selected="0">
            <x v="0"/>
          </reference>
          <reference field="1" count="1" selected="0">
            <x v="239"/>
          </reference>
        </references>
      </pivotArea>
    </chartFormat>
    <chartFormat chart="0" format="240" series="1">
      <pivotArea type="data" outline="0" fieldPosition="0">
        <references count="2">
          <reference field="4294967294" count="1" selected="0">
            <x v="0"/>
          </reference>
          <reference field="1" count="1" selected="0">
            <x v="240"/>
          </reference>
        </references>
      </pivotArea>
    </chartFormat>
    <chartFormat chart="0" format="241" series="1">
      <pivotArea type="data" outline="0" fieldPosition="0">
        <references count="2">
          <reference field="4294967294" count="1" selected="0">
            <x v="0"/>
          </reference>
          <reference field="1" count="1" selected="0">
            <x v="241"/>
          </reference>
        </references>
      </pivotArea>
    </chartFormat>
    <chartFormat chart="0" format="242" series="1">
      <pivotArea type="data" outline="0" fieldPosition="0">
        <references count="2">
          <reference field="4294967294" count="1" selected="0">
            <x v="0"/>
          </reference>
          <reference field="1" count="1" selected="0">
            <x v="242"/>
          </reference>
        </references>
      </pivotArea>
    </chartFormat>
    <chartFormat chart="0" format="243" series="1">
      <pivotArea type="data" outline="0" fieldPosition="0">
        <references count="2">
          <reference field="4294967294" count="1" selected="0">
            <x v="0"/>
          </reference>
          <reference field="1" count="1" selected="0">
            <x v="243"/>
          </reference>
        </references>
      </pivotArea>
    </chartFormat>
    <chartFormat chart="0" format="244" series="1">
      <pivotArea type="data" outline="0" fieldPosition="0">
        <references count="2">
          <reference field="4294967294" count="1" selected="0">
            <x v="0"/>
          </reference>
          <reference field="1" count="1" selected="0">
            <x v="244"/>
          </reference>
        </references>
      </pivotArea>
    </chartFormat>
    <chartFormat chart="0" format="245" series="1">
      <pivotArea type="data" outline="0" fieldPosition="0">
        <references count="2">
          <reference field="4294967294" count="1" selected="0">
            <x v="0"/>
          </reference>
          <reference field="1" count="1" selected="0">
            <x v="245"/>
          </reference>
        </references>
      </pivotArea>
    </chartFormat>
    <chartFormat chart="0" format="246" series="1">
      <pivotArea type="data" outline="0" fieldPosition="0">
        <references count="2">
          <reference field="4294967294" count="1" selected="0">
            <x v="0"/>
          </reference>
          <reference field="1" count="1" selected="0">
            <x v="246"/>
          </reference>
        </references>
      </pivotArea>
    </chartFormat>
    <chartFormat chart="0" format="247" series="1">
      <pivotArea type="data" outline="0" fieldPosition="0">
        <references count="2">
          <reference field="4294967294" count="1" selected="0">
            <x v="0"/>
          </reference>
          <reference field="1" count="1" selected="0">
            <x v="247"/>
          </reference>
        </references>
      </pivotArea>
    </chartFormat>
    <chartFormat chart="0" format="248" series="1">
      <pivotArea type="data" outline="0" fieldPosition="0">
        <references count="2">
          <reference field="4294967294" count="1" selected="0">
            <x v="0"/>
          </reference>
          <reference field="1" count="1" selected="0">
            <x v="248"/>
          </reference>
        </references>
      </pivotArea>
    </chartFormat>
    <chartFormat chart="3" format="250" series="1">
      <pivotArea type="data" outline="0" fieldPosition="0">
        <references count="2">
          <reference field="4294967294" count="1" selected="0">
            <x v="0"/>
          </reference>
          <reference field="1" count="1" selected="0">
            <x v="2"/>
          </reference>
        </references>
      </pivotArea>
    </chartFormat>
    <chartFormat chart="3" format="251" series="1">
      <pivotArea type="data" outline="0" fieldPosition="0">
        <references count="2">
          <reference field="4294967294" count="1" selected="0">
            <x v="0"/>
          </reference>
          <reference field="1" count="1" selected="0">
            <x v="1"/>
          </reference>
        </references>
      </pivotArea>
    </chartFormat>
    <chartFormat chart="3" format="252" series="1">
      <pivotArea type="data" outline="0" fieldPosition="0">
        <references count="2">
          <reference field="4294967294" count="1" selected="0">
            <x v="0"/>
          </reference>
          <reference field="1" count="1" selected="0">
            <x v="3"/>
          </reference>
        </references>
      </pivotArea>
    </chartFormat>
    <chartFormat chart="3" format="253" series="1">
      <pivotArea type="data" outline="0" fieldPosition="0">
        <references count="2">
          <reference field="4294967294" count="1" selected="0">
            <x v="0"/>
          </reference>
          <reference field="1" count="1" selected="0">
            <x v="4"/>
          </reference>
        </references>
      </pivotArea>
    </chartFormat>
    <chartFormat chart="3" format="254" series="1">
      <pivotArea type="data" outline="0" fieldPosition="0">
        <references count="2">
          <reference field="4294967294" count="1" selected="0">
            <x v="0"/>
          </reference>
          <reference field="1" count="1" selected="0">
            <x v="5"/>
          </reference>
        </references>
      </pivotArea>
    </chartFormat>
    <chartFormat chart="3" format="255" series="1">
      <pivotArea type="data" outline="0" fieldPosition="0">
        <references count="2">
          <reference field="4294967294" count="1" selected="0">
            <x v="0"/>
          </reference>
          <reference field="1" count="1" selected="0">
            <x v="6"/>
          </reference>
        </references>
      </pivotArea>
    </chartFormat>
    <chartFormat chart="3" format="256" series="1">
      <pivotArea type="data" outline="0" fieldPosition="0">
        <references count="2">
          <reference field="4294967294" count="1" selected="0">
            <x v="0"/>
          </reference>
          <reference field="1" count="1" selected="0">
            <x v="7"/>
          </reference>
        </references>
      </pivotArea>
    </chartFormat>
    <chartFormat chart="3" format="257" series="1">
      <pivotArea type="data" outline="0" fieldPosition="0">
        <references count="2">
          <reference field="4294967294" count="1" selected="0">
            <x v="0"/>
          </reference>
          <reference field="1" count="1" selected="0">
            <x v="8"/>
          </reference>
        </references>
      </pivotArea>
    </chartFormat>
    <chartFormat chart="3" format="258" series="1">
      <pivotArea type="data" outline="0" fieldPosition="0">
        <references count="2">
          <reference field="4294967294" count="1" selected="0">
            <x v="0"/>
          </reference>
          <reference field="1" count="1" selected="0">
            <x v="9"/>
          </reference>
        </references>
      </pivotArea>
    </chartFormat>
    <chartFormat chart="3" format="259" series="1">
      <pivotArea type="data" outline="0" fieldPosition="0">
        <references count="2">
          <reference field="4294967294" count="1" selected="0">
            <x v="0"/>
          </reference>
          <reference field="1" count="1" selected="0">
            <x v="10"/>
          </reference>
        </references>
      </pivotArea>
    </chartFormat>
    <chartFormat chart="3" format="260" series="1">
      <pivotArea type="data" outline="0" fieldPosition="0">
        <references count="2">
          <reference field="4294967294" count="1" selected="0">
            <x v="0"/>
          </reference>
          <reference field="1" count="1" selected="0">
            <x v="11"/>
          </reference>
        </references>
      </pivotArea>
    </chartFormat>
    <chartFormat chart="3" format="261" series="1">
      <pivotArea type="data" outline="0" fieldPosition="0">
        <references count="2">
          <reference field="4294967294" count="1" selected="0">
            <x v="0"/>
          </reference>
          <reference field="1" count="1" selected="0">
            <x v="12"/>
          </reference>
        </references>
      </pivotArea>
    </chartFormat>
    <chartFormat chart="3" format="262" series="1">
      <pivotArea type="data" outline="0" fieldPosition="0">
        <references count="2">
          <reference field="4294967294" count="1" selected="0">
            <x v="0"/>
          </reference>
          <reference field="1" count="1" selected="0">
            <x v="13"/>
          </reference>
        </references>
      </pivotArea>
    </chartFormat>
    <chartFormat chart="3" format="263" series="1">
      <pivotArea type="data" outline="0" fieldPosition="0">
        <references count="2">
          <reference field="4294967294" count="1" selected="0">
            <x v="0"/>
          </reference>
          <reference field="1" count="1" selected="0">
            <x v="14"/>
          </reference>
        </references>
      </pivotArea>
    </chartFormat>
    <chartFormat chart="3" format="264" series="1">
      <pivotArea type="data" outline="0" fieldPosition="0">
        <references count="2">
          <reference field="4294967294" count="1" selected="0">
            <x v="0"/>
          </reference>
          <reference field="1" count="1" selected="0">
            <x v="15"/>
          </reference>
        </references>
      </pivotArea>
    </chartFormat>
    <chartFormat chart="3" format="265" series="1">
      <pivotArea type="data" outline="0" fieldPosition="0">
        <references count="2">
          <reference field="4294967294" count="1" selected="0">
            <x v="0"/>
          </reference>
          <reference field="1" count="1" selected="0">
            <x v="16"/>
          </reference>
        </references>
      </pivotArea>
    </chartFormat>
    <chartFormat chart="3" format="266" series="1">
      <pivotArea type="data" outline="0" fieldPosition="0">
        <references count="2">
          <reference field="4294967294" count="1" selected="0">
            <x v="0"/>
          </reference>
          <reference field="1" count="1" selected="0">
            <x v="17"/>
          </reference>
        </references>
      </pivotArea>
    </chartFormat>
    <chartFormat chart="3" format="267" series="1">
      <pivotArea type="data" outline="0" fieldPosition="0">
        <references count="2">
          <reference field="4294967294" count="1" selected="0">
            <x v="0"/>
          </reference>
          <reference field="1" count="1" selected="0">
            <x v="18"/>
          </reference>
        </references>
      </pivotArea>
    </chartFormat>
    <chartFormat chart="3" format="268" series="1">
      <pivotArea type="data" outline="0" fieldPosition="0">
        <references count="2">
          <reference field="4294967294" count="1" selected="0">
            <x v="0"/>
          </reference>
          <reference field="1" count="1" selected="0">
            <x v="19"/>
          </reference>
        </references>
      </pivotArea>
    </chartFormat>
    <chartFormat chart="3" format="269" series="1">
      <pivotArea type="data" outline="0" fieldPosition="0">
        <references count="2">
          <reference field="4294967294" count="1" selected="0">
            <x v="0"/>
          </reference>
          <reference field="1" count="1" selected="0">
            <x v="20"/>
          </reference>
        </references>
      </pivotArea>
    </chartFormat>
    <chartFormat chart="3" format="270" series="1">
      <pivotArea type="data" outline="0" fieldPosition="0">
        <references count="2">
          <reference field="4294967294" count="1" selected="0">
            <x v="0"/>
          </reference>
          <reference field="1" count="1" selected="0">
            <x v="21"/>
          </reference>
        </references>
      </pivotArea>
    </chartFormat>
    <chartFormat chart="3" format="271" series="1">
      <pivotArea type="data" outline="0" fieldPosition="0">
        <references count="2">
          <reference field="4294967294" count="1" selected="0">
            <x v="0"/>
          </reference>
          <reference field="1" count="1" selected="0">
            <x v="22"/>
          </reference>
        </references>
      </pivotArea>
    </chartFormat>
    <chartFormat chart="3" format="272" series="1">
      <pivotArea type="data" outline="0" fieldPosition="0">
        <references count="2">
          <reference field="4294967294" count="1" selected="0">
            <x v="0"/>
          </reference>
          <reference field="1" count="1" selected="0">
            <x v="23"/>
          </reference>
        </references>
      </pivotArea>
    </chartFormat>
    <chartFormat chart="3" format="273" series="1">
      <pivotArea type="data" outline="0" fieldPosition="0">
        <references count="2">
          <reference field="4294967294" count="1" selected="0">
            <x v="0"/>
          </reference>
          <reference field="1" count="1" selected="0">
            <x v="24"/>
          </reference>
        </references>
      </pivotArea>
    </chartFormat>
    <chartFormat chart="3" format="274" series="1">
      <pivotArea type="data" outline="0" fieldPosition="0">
        <references count="2">
          <reference field="4294967294" count="1" selected="0">
            <x v="0"/>
          </reference>
          <reference field="1" count="1" selected="0">
            <x v="25"/>
          </reference>
        </references>
      </pivotArea>
    </chartFormat>
    <chartFormat chart="3" format="275" series="1">
      <pivotArea type="data" outline="0" fieldPosition="0">
        <references count="2">
          <reference field="4294967294" count="1" selected="0">
            <x v="0"/>
          </reference>
          <reference field="1" count="1" selected="0">
            <x v="26"/>
          </reference>
        </references>
      </pivotArea>
    </chartFormat>
    <chartFormat chart="3" format="276" series="1">
      <pivotArea type="data" outline="0" fieldPosition="0">
        <references count="2">
          <reference field="4294967294" count="1" selected="0">
            <x v="0"/>
          </reference>
          <reference field="1" count="1" selected="0">
            <x v="27"/>
          </reference>
        </references>
      </pivotArea>
    </chartFormat>
    <chartFormat chart="3" format="277" series="1">
      <pivotArea type="data" outline="0" fieldPosition="0">
        <references count="2">
          <reference field="4294967294" count="1" selected="0">
            <x v="0"/>
          </reference>
          <reference field="1" count="1" selected="0">
            <x v="28"/>
          </reference>
        </references>
      </pivotArea>
    </chartFormat>
    <chartFormat chart="3" format="278" series="1">
      <pivotArea type="data" outline="0" fieldPosition="0">
        <references count="2">
          <reference field="4294967294" count="1" selected="0">
            <x v="0"/>
          </reference>
          <reference field="1" count="1" selected="0">
            <x v="29"/>
          </reference>
        </references>
      </pivotArea>
    </chartFormat>
    <chartFormat chart="3" format="279" series="1">
      <pivotArea type="data" outline="0" fieldPosition="0">
        <references count="2">
          <reference field="4294967294" count="1" selected="0">
            <x v="0"/>
          </reference>
          <reference field="1" count="1" selected="0">
            <x v="30"/>
          </reference>
        </references>
      </pivotArea>
    </chartFormat>
    <chartFormat chart="3" format="280" series="1">
      <pivotArea type="data" outline="0" fieldPosition="0">
        <references count="2">
          <reference field="4294967294" count="1" selected="0">
            <x v="0"/>
          </reference>
          <reference field="1" count="1" selected="0">
            <x v="31"/>
          </reference>
        </references>
      </pivotArea>
    </chartFormat>
    <chartFormat chart="3" format="281" series="1">
      <pivotArea type="data" outline="0" fieldPosition="0">
        <references count="2">
          <reference field="4294967294" count="1" selected="0">
            <x v="0"/>
          </reference>
          <reference field="1" count="1" selected="0">
            <x v="32"/>
          </reference>
        </references>
      </pivotArea>
    </chartFormat>
    <chartFormat chart="3" format="282" series="1">
      <pivotArea type="data" outline="0" fieldPosition="0">
        <references count="2">
          <reference field="4294967294" count="1" selected="0">
            <x v="0"/>
          </reference>
          <reference field="1" count="1" selected="0">
            <x v="33"/>
          </reference>
        </references>
      </pivotArea>
    </chartFormat>
    <chartFormat chart="3" format="283" series="1">
      <pivotArea type="data" outline="0" fieldPosition="0">
        <references count="2">
          <reference field="4294967294" count="1" selected="0">
            <x v="0"/>
          </reference>
          <reference field="1" count="1" selected="0">
            <x v="34"/>
          </reference>
        </references>
      </pivotArea>
    </chartFormat>
    <chartFormat chart="3" format="284" series="1">
      <pivotArea type="data" outline="0" fieldPosition="0">
        <references count="2">
          <reference field="4294967294" count="1" selected="0">
            <x v="0"/>
          </reference>
          <reference field="1" count="1" selected="0">
            <x v="35"/>
          </reference>
        </references>
      </pivotArea>
    </chartFormat>
    <chartFormat chart="3" format="285" series="1">
      <pivotArea type="data" outline="0" fieldPosition="0">
        <references count="2">
          <reference field="4294967294" count="1" selected="0">
            <x v="0"/>
          </reference>
          <reference field="1" count="1" selected="0">
            <x v="36"/>
          </reference>
        </references>
      </pivotArea>
    </chartFormat>
    <chartFormat chart="3" format="286" series="1">
      <pivotArea type="data" outline="0" fieldPosition="0">
        <references count="2">
          <reference field="4294967294" count="1" selected="0">
            <x v="0"/>
          </reference>
          <reference field="1" count="1" selected="0">
            <x v="37"/>
          </reference>
        </references>
      </pivotArea>
    </chartFormat>
    <chartFormat chart="3" format="287" series="1">
      <pivotArea type="data" outline="0" fieldPosition="0">
        <references count="2">
          <reference field="4294967294" count="1" selected="0">
            <x v="0"/>
          </reference>
          <reference field="1" count="1" selected="0">
            <x v="38"/>
          </reference>
        </references>
      </pivotArea>
    </chartFormat>
    <chartFormat chart="3" format="288" series="1">
      <pivotArea type="data" outline="0" fieldPosition="0">
        <references count="2">
          <reference field="4294967294" count="1" selected="0">
            <x v="0"/>
          </reference>
          <reference field="1" count="1" selected="0">
            <x v="39"/>
          </reference>
        </references>
      </pivotArea>
    </chartFormat>
    <chartFormat chart="3" format="289" series="1">
      <pivotArea type="data" outline="0" fieldPosition="0">
        <references count="2">
          <reference field="4294967294" count="1" selected="0">
            <x v="0"/>
          </reference>
          <reference field="1" count="1" selected="0">
            <x v="40"/>
          </reference>
        </references>
      </pivotArea>
    </chartFormat>
    <chartFormat chart="3" format="290" series="1">
      <pivotArea type="data" outline="0" fieldPosition="0">
        <references count="2">
          <reference field="4294967294" count="1" selected="0">
            <x v="0"/>
          </reference>
          <reference field="1" count="1" selected="0">
            <x v="41"/>
          </reference>
        </references>
      </pivotArea>
    </chartFormat>
    <chartFormat chart="3" format="291" series="1">
      <pivotArea type="data" outline="0" fieldPosition="0">
        <references count="2">
          <reference field="4294967294" count="1" selected="0">
            <x v="0"/>
          </reference>
          <reference field="1" count="1" selected="0">
            <x v="42"/>
          </reference>
        </references>
      </pivotArea>
    </chartFormat>
    <chartFormat chart="3" format="292" series="1">
      <pivotArea type="data" outline="0" fieldPosition="0">
        <references count="2">
          <reference field="4294967294" count="1" selected="0">
            <x v="0"/>
          </reference>
          <reference field="1" count="1" selected="0">
            <x v="43"/>
          </reference>
        </references>
      </pivotArea>
    </chartFormat>
    <chartFormat chart="3" format="293" series="1">
      <pivotArea type="data" outline="0" fieldPosition="0">
        <references count="2">
          <reference field="4294967294" count="1" selected="0">
            <x v="0"/>
          </reference>
          <reference field="1" count="1" selected="0">
            <x v="44"/>
          </reference>
        </references>
      </pivotArea>
    </chartFormat>
    <chartFormat chart="3" format="294" series="1">
      <pivotArea type="data" outline="0" fieldPosition="0">
        <references count="2">
          <reference field="4294967294" count="1" selected="0">
            <x v="0"/>
          </reference>
          <reference field="1" count="1" selected="0">
            <x v="45"/>
          </reference>
        </references>
      </pivotArea>
    </chartFormat>
    <chartFormat chart="3" format="295" series="1">
      <pivotArea type="data" outline="0" fieldPosition="0">
        <references count="2">
          <reference field="4294967294" count="1" selected="0">
            <x v="0"/>
          </reference>
          <reference field="1" count="1" selected="0">
            <x v="46"/>
          </reference>
        </references>
      </pivotArea>
    </chartFormat>
    <chartFormat chart="3" format="296" series="1">
      <pivotArea type="data" outline="0" fieldPosition="0">
        <references count="2">
          <reference field="4294967294" count="1" selected="0">
            <x v="0"/>
          </reference>
          <reference field="1" count="1" selected="0">
            <x v="47"/>
          </reference>
        </references>
      </pivotArea>
    </chartFormat>
    <chartFormat chart="3" format="297" series="1">
      <pivotArea type="data" outline="0" fieldPosition="0">
        <references count="2">
          <reference field="4294967294" count="1" selected="0">
            <x v="0"/>
          </reference>
          <reference field="1" count="1" selected="0">
            <x v="48"/>
          </reference>
        </references>
      </pivotArea>
    </chartFormat>
    <chartFormat chart="3" format="298" series="1">
      <pivotArea type="data" outline="0" fieldPosition="0">
        <references count="2">
          <reference field="4294967294" count="1" selected="0">
            <x v="0"/>
          </reference>
          <reference field="1" count="1" selected="0">
            <x v="49"/>
          </reference>
        </references>
      </pivotArea>
    </chartFormat>
    <chartFormat chart="3" format="299" series="1">
      <pivotArea type="data" outline="0" fieldPosition="0">
        <references count="2">
          <reference field="4294967294" count="1" selected="0">
            <x v="0"/>
          </reference>
          <reference field="1" count="1" selected="0">
            <x v="50"/>
          </reference>
        </references>
      </pivotArea>
    </chartFormat>
    <chartFormat chart="3" format="300" series="1">
      <pivotArea type="data" outline="0" fieldPosition="0">
        <references count="2">
          <reference field="4294967294" count="1" selected="0">
            <x v="0"/>
          </reference>
          <reference field="1" count="1" selected="0">
            <x v="51"/>
          </reference>
        </references>
      </pivotArea>
    </chartFormat>
    <chartFormat chart="3" format="301" series="1">
      <pivotArea type="data" outline="0" fieldPosition="0">
        <references count="2">
          <reference field="4294967294" count="1" selected="0">
            <x v="0"/>
          </reference>
          <reference field="1" count="1" selected="0">
            <x v="52"/>
          </reference>
        </references>
      </pivotArea>
    </chartFormat>
    <chartFormat chart="3" format="302" series="1">
      <pivotArea type="data" outline="0" fieldPosition="0">
        <references count="2">
          <reference field="4294967294" count="1" selected="0">
            <x v="0"/>
          </reference>
          <reference field="1" count="1" selected="0">
            <x v="53"/>
          </reference>
        </references>
      </pivotArea>
    </chartFormat>
    <chartFormat chart="3" format="303" series="1">
      <pivotArea type="data" outline="0" fieldPosition="0">
        <references count="2">
          <reference field="4294967294" count="1" selected="0">
            <x v="0"/>
          </reference>
          <reference field="1" count="1" selected="0">
            <x v="54"/>
          </reference>
        </references>
      </pivotArea>
    </chartFormat>
    <chartFormat chart="3" format="304" series="1">
      <pivotArea type="data" outline="0" fieldPosition="0">
        <references count="2">
          <reference field="4294967294" count="1" selected="0">
            <x v="0"/>
          </reference>
          <reference field="1" count="1" selected="0">
            <x v="55"/>
          </reference>
        </references>
      </pivotArea>
    </chartFormat>
    <chartFormat chart="3" format="305" series="1">
      <pivotArea type="data" outline="0" fieldPosition="0">
        <references count="2">
          <reference field="4294967294" count="1" selected="0">
            <x v="0"/>
          </reference>
          <reference field="1" count="1" selected="0">
            <x v="56"/>
          </reference>
        </references>
      </pivotArea>
    </chartFormat>
    <chartFormat chart="3" format="306" series="1">
      <pivotArea type="data" outline="0" fieldPosition="0">
        <references count="2">
          <reference field="4294967294" count="1" selected="0">
            <x v="0"/>
          </reference>
          <reference field="1" count="1" selected="0">
            <x v="57"/>
          </reference>
        </references>
      </pivotArea>
    </chartFormat>
    <chartFormat chart="3" format="307" series="1">
      <pivotArea type="data" outline="0" fieldPosition="0">
        <references count="2">
          <reference field="4294967294" count="1" selected="0">
            <x v="0"/>
          </reference>
          <reference field="1" count="1" selected="0">
            <x v="58"/>
          </reference>
        </references>
      </pivotArea>
    </chartFormat>
    <chartFormat chart="3" format="308" series="1">
      <pivotArea type="data" outline="0" fieldPosition="0">
        <references count="2">
          <reference field="4294967294" count="1" selected="0">
            <x v="0"/>
          </reference>
          <reference field="1" count="1" selected="0">
            <x v="59"/>
          </reference>
        </references>
      </pivotArea>
    </chartFormat>
    <chartFormat chart="3" format="309" series="1">
      <pivotArea type="data" outline="0" fieldPosition="0">
        <references count="2">
          <reference field="4294967294" count="1" selected="0">
            <x v="0"/>
          </reference>
          <reference field="1" count="1" selected="0">
            <x v="60"/>
          </reference>
        </references>
      </pivotArea>
    </chartFormat>
    <chartFormat chart="3" format="310" series="1">
      <pivotArea type="data" outline="0" fieldPosition="0">
        <references count="2">
          <reference field="4294967294" count="1" selected="0">
            <x v="0"/>
          </reference>
          <reference field="1" count="1" selected="0">
            <x v="61"/>
          </reference>
        </references>
      </pivotArea>
    </chartFormat>
    <chartFormat chart="3" format="311" series="1">
      <pivotArea type="data" outline="0" fieldPosition="0">
        <references count="2">
          <reference field="4294967294" count="1" selected="0">
            <x v="0"/>
          </reference>
          <reference field="1" count="1" selected="0">
            <x v="62"/>
          </reference>
        </references>
      </pivotArea>
    </chartFormat>
    <chartFormat chart="3" format="312" series="1">
      <pivotArea type="data" outline="0" fieldPosition="0">
        <references count="2">
          <reference field="4294967294" count="1" selected="0">
            <x v="0"/>
          </reference>
          <reference field="1" count="1" selected="0">
            <x v="63"/>
          </reference>
        </references>
      </pivotArea>
    </chartFormat>
    <chartFormat chart="3" format="313" series="1">
      <pivotArea type="data" outline="0" fieldPosition="0">
        <references count="2">
          <reference field="4294967294" count="1" selected="0">
            <x v="0"/>
          </reference>
          <reference field="1" count="1" selected="0">
            <x v="64"/>
          </reference>
        </references>
      </pivotArea>
    </chartFormat>
    <chartFormat chart="3" format="314" series="1">
      <pivotArea type="data" outline="0" fieldPosition="0">
        <references count="2">
          <reference field="4294967294" count="1" selected="0">
            <x v="0"/>
          </reference>
          <reference field="1" count="1" selected="0">
            <x v="65"/>
          </reference>
        </references>
      </pivotArea>
    </chartFormat>
    <chartFormat chart="3" format="315" series="1">
      <pivotArea type="data" outline="0" fieldPosition="0">
        <references count="2">
          <reference field="4294967294" count="1" selected="0">
            <x v="0"/>
          </reference>
          <reference field="1" count="1" selected="0">
            <x v="66"/>
          </reference>
        </references>
      </pivotArea>
    </chartFormat>
    <chartFormat chart="3" format="316" series="1">
      <pivotArea type="data" outline="0" fieldPosition="0">
        <references count="2">
          <reference field="4294967294" count="1" selected="0">
            <x v="0"/>
          </reference>
          <reference field="1" count="1" selected="0">
            <x v="67"/>
          </reference>
        </references>
      </pivotArea>
    </chartFormat>
    <chartFormat chart="3" format="317" series="1">
      <pivotArea type="data" outline="0" fieldPosition="0">
        <references count="2">
          <reference field="4294967294" count="1" selected="0">
            <x v="0"/>
          </reference>
          <reference field="1" count="1" selected="0">
            <x v="68"/>
          </reference>
        </references>
      </pivotArea>
    </chartFormat>
    <chartFormat chart="3" format="318" series="1">
      <pivotArea type="data" outline="0" fieldPosition="0">
        <references count="2">
          <reference field="4294967294" count="1" selected="0">
            <x v="0"/>
          </reference>
          <reference field="1" count="1" selected="0">
            <x v="69"/>
          </reference>
        </references>
      </pivotArea>
    </chartFormat>
    <chartFormat chart="3" format="319" series="1">
      <pivotArea type="data" outline="0" fieldPosition="0">
        <references count="2">
          <reference field="4294967294" count="1" selected="0">
            <x v="0"/>
          </reference>
          <reference field="1" count="1" selected="0">
            <x v="70"/>
          </reference>
        </references>
      </pivotArea>
    </chartFormat>
    <chartFormat chart="3" format="320" series="1">
      <pivotArea type="data" outline="0" fieldPosition="0">
        <references count="2">
          <reference field="4294967294" count="1" selected="0">
            <x v="0"/>
          </reference>
          <reference field="1" count="1" selected="0">
            <x v="71"/>
          </reference>
        </references>
      </pivotArea>
    </chartFormat>
    <chartFormat chart="3" format="321" series="1">
      <pivotArea type="data" outline="0" fieldPosition="0">
        <references count="2">
          <reference field="4294967294" count="1" selected="0">
            <x v="0"/>
          </reference>
          <reference field="1" count="1" selected="0">
            <x v="72"/>
          </reference>
        </references>
      </pivotArea>
    </chartFormat>
    <chartFormat chart="3" format="322" series="1">
      <pivotArea type="data" outline="0" fieldPosition="0">
        <references count="2">
          <reference field="4294967294" count="1" selected="0">
            <x v="0"/>
          </reference>
          <reference field="1" count="1" selected="0">
            <x v="73"/>
          </reference>
        </references>
      </pivotArea>
    </chartFormat>
    <chartFormat chart="3" format="323" series="1">
      <pivotArea type="data" outline="0" fieldPosition="0">
        <references count="2">
          <reference field="4294967294" count="1" selected="0">
            <x v="0"/>
          </reference>
          <reference field="1" count="1" selected="0">
            <x v="74"/>
          </reference>
        </references>
      </pivotArea>
    </chartFormat>
    <chartFormat chart="3" format="324" series="1">
      <pivotArea type="data" outline="0" fieldPosition="0">
        <references count="2">
          <reference field="4294967294" count="1" selected="0">
            <x v="0"/>
          </reference>
          <reference field="1" count="1" selected="0">
            <x v="75"/>
          </reference>
        </references>
      </pivotArea>
    </chartFormat>
    <chartFormat chart="3" format="325" series="1">
      <pivotArea type="data" outline="0" fieldPosition="0">
        <references count="2">
          <reference field="4294967294" count="1" selected="0">
            <x v="0"/>
          </reference>
          <reference field="1" count="1" selected="0">
            <x v="76"/>
          </reference>
        </references>
      </pivotArea>
    </chartFormat>
    <chartFormat chart="3" format="326" series="1">
      <pivotArea type="data" outline="0" fieldPosition="0">
        <references count="2">
          <reference field="4294967294" count="1" selected="0">
            <x v="0"/>
          </reference>
          <reference field="1" count="1" selected="0">
            <x v="77"/>
          </reference>
        </references>
      </pivotArea>
    </chartFormat>
    <chartFormat chart="3" format="327" series="1">
      <pivotArea type="data" outline="0" fieldPosition="0">
        <references count="2">
          <reference field="4294967294" count="1" selected="0">
            <x v="0"/>
          </reference>
          <reference field="1" count="1" selected="0">
            <x v="78"/>
          </reference>
        </references>
      </pivotArea>
    </chartFormat>
    <chartFormat chart="3" format="328" series="1">
      <pivotArea type="data" outline="0" fieldPosition="0">
        <references count="2">
          <reference field="4294967294" count="1" selected="0">
            <x v="0"/>
          </reference>
          <reference field="1" count="1" selected="0">
            <x v="79"/>
          </reference>
        </references>
      </pivotArea>
    </chartFormat>
    <chartFormat chart="3" format="329" series="1">
      <pivotArea type="data" outline="0" fieldPosition="0">
        <references count="2">
          <reference field="4294967294" count="1" selected="0">
            <x v="0"/>
          </reference>
          <reference field="1" count="1" selected="0">
            <x v="80"/>
          </reference>
        </references>
      </pivotArea>
    </chartFormat>
    <chartFormat chart="3" format="330" series="1">
      <pivotArea type="data" outline="0" fieldPosition="0">
        <references count="2">
          <reference field="4294967294" count="1" selected="0">
            <x v="0"/>
          </reference>
          <reference field="1" count="1" selected="0">
            <x v="81"/>
          </reference>
        </references>
      </pivotArea>
    </chartFormat>
    <chartFormat chart="3" format="331" series="1">
      <pivotArea type="data" outline="0" fieldPosition="0">
        <references count="2">
          <reference field="4294967294" count="1" selected="0">
            <x v="0"/>
          </reference>
          <reference field="1" count="1" selected="0">
            <x v="82"/>
          </reference>
        </references>
      </pivotArea>
    </chartFormat>
    <chartFormat chart="3" format="332" series="1">
      <pivotArea type="data" outline="0" fieldPosition="0">
        <references count="2">
          <reference field="4294967294" count="1" selected="0">
            <x v="0"/>
          </reference>
          <reference field="1" count="1" selected="0">
            <x v="83"/>
          </reference>
        </references>
      </pivotArea>
    </chartFormat>
    <chartFormat chart="3" format="333" series="1">
      <pivotArea type="data" outline="0" fieldPosition="0">
        <references count="2">
          <reference field="4294967294" count="1" selected="0">
            <x v="0"/>
          </reference>
          <reference field="1" count="1" selected="0">
            <x v="84"/>
          </reference>
        </references>
      </pivotArea>
    </chartFormat>
    <chartFormat chart="3" format="334" series="1">
      <pivotArea type="data" outline="0" fieldPosition="0">
        <references count="2">
          <reference field="4294967294" count="1" selected="0">
            <x v="0"/>
          </reference>
          <reference field="1" count="1" selected="0">
            <x v="85"/>
          </reference>
        </references>
      </pivotArea>
    </chartFormat>
    <chartFormat chart="3" format="335" series="1">
      <pivotArea type="data" outline="0" fieldPosition="0">
        <references count="2">
          <reference field="4294967294" count="1" selected="0">
            <x v="0"/>
          </reference>
          <reference field="1" count="1" selected="0">
            <x v="86"/>
          </reference>
        </references>
      </pivotArea>
    </chartFormat>
    <chartFormat chart="3" format="336" series="1">
      <pivotArea type="data" outline="0" fieldPosition="0">
        <references count="2">
          <reference field="4294967294" count="1" selected="0">
            <x v="0"/>
          </reference>
          <reference field="1" count="1" selected="0">
            <x v="87"/>
          </reference>
        </references>
      </pivotArea>
    </chartFormat>
    <chartFormat chart="3" format="337" series="1">
      <pivotArea type="data" outline="0" fieldPosition="0">
        <references count="2">
          <reference field="4294967294" count="1" selected="0">
            <x v="0"/>
          </reference>
          <reference field="1" count="1" selected="0">
            <x v="88"/>
          </reference>
        </references>
      </pivotArea>
    </chartFormat>
    <chartFormat chart="3" format="338" series="1">
      <pivotArea type="data" outline="0" fieldPosition="0">
        <references count="2">
          <reference field="4294967294" count="1" selected="0">
            <x v="0"/>
          </reference>
          <reference field="1" count="1" selected="0">
            <x v="89"/>
          </reference>
        </references>
      </pivotArea>
    </chartFormat>
    <chartFormat chart="3" format="339" series="1">
      <pivotArea type="data" outline="0" fieldPosition="0">
        <references count="2">
          <reference field="4294967294" count="1" selected="0">
            <x v="0"/>
          </reference>
          <reference field="1" count="1" selected="0">
            <x v="90"/>
          </reference>
        </references>
      </pivotArea>
    </chartFormat>
    <chartFormat chart="3" format="340" series="1">
      <pivotArea type="data" outline="0" fieldPosition="0">
        <references count="2">
          <reference field="4294967294" count="1" selected="0">
            <x v="0"/>
          </reference>
          <reference field="1" count="1" selected="0">
            <x v="91"/>
          </reference>
        </references>
      </pivotArea>
    </chartFormat>
    <chartFormat chart="3" format="341" series="1">
      <pivotArea type="data" outline="0" fieldPosition="0">
        <references count="2">
          <reference field="4294967294" count="1" selected="0">
            <x v="0"/>
          </reference>
          <reference field="1" count="1" selected="0">
            <x v="92"/>
          </reference>
        </references>
      </pivotArea>
    </chartFormat>
    <chartFormat chart="3" format="342" series="1">
      <pivotArea type="data" outline="0" fieldPosition="0">
        <references count="2">
          <reference field="4294967294" count="1" selected="0">
            <x v="0"/>
          </reference>
          <reference field="1" count="1" selected="0">
            <x v="93"/>
          </reference>
        </references>
      </pivotArea>
    </chartFormat>
    <chartFormat chart="3" format="343" series="1">
      <pivotArea type="data" outline="0" fieldPosition="0">
        <references count="2">
          <reference field="4294967294" count="1" selected="0">
            <x v="0"/>
          </reference>
          <reference field="1" count="1" selected="0">
            <x v="94"/>
          </reference>
        </references>
      </pivotArea>
    </chartFormat>
    <chartFormat chart="3" format="344" series="1">
      <pivotArea type="data" outline="0" fieldPosition="0">
        <references count="2">
          <reference field="4294967294" count="1" selected="0">
            <x v="0"/>
          </reference>
          <reference field="1" count="1" selected="0">
            <x v="95"/>
          </reference>
        </references>
      </pivotArea>
    </chartFormat>
    <chartFormat chart="3" format="345" series="1">
      <pivotArea type="data" outline="0" fieldPosition="0">
        <references count="2">
          <reference field="4294967294" count="1" selected="0">
            <x v="0"/>
          </reference>
          <reference field="1" count="1" selected="0">
            <x v="96"/>
          </reference>
        </references>
      </pivotArea>
    </chartFormat>
    <chartFormat chart="3" format="346" series="1">
      <pivotArea type="data" outline="0" fieldPosition="0">
        <references count="2">
          <reference field="4294967294" count="1" selected="0">
            <x v="0"/>
          </reference>
          <reference field="1" count="1" selected="0">
            <x v="97"/>
          </reference>
        </references>
      </pivotArea>
    </chartFormat>
    <chartFormat chart="3" format="347" series="1">
      <pivotArea type="data" outline="0" fieldPosition="0">
        <references count="2">
          <reference field="4294967294" count="1" selected="0">
            <x v="0"/>
          </reference>
          <reference field="1" count="1" selected="0">
            <x v="98"/>
          </reference>
        </references>
      </pivotArea>
    </chartFormat>
    <chartFormat chart="3" format="348" series="1">
      <pivotArea type="data" outline="0" fieldPosition="0">
        <references count="2">
          <reference field="4294967294" count="1" selected="0">
            <x v="0"/>
          </reference>
          <reference field="1" count="1" selected="0">
            <x v="99"/>
          </reference>
        </references>
      </pivotArea>
    </chartFormat>
    <chartFormat chart="3" format="349" series="1">
      <pivotArea type="data" outline="0" fieldPosition="0">
        <references count="2">
          <reference field="4294967294" count="1" selected="0">
            <x v="0"/>
          </reference>
          <reference field="1" count="1" selected="0">
            <x v="100"/>
          </reference>
        </references>
      </pivotArea>
    </chartFormat>
    <chartFormat chart="3" format="350" series="1">
      <pivotArea type="data" outline="0" fieldPosition="0">
        <references count="2">
          <reference field="4294967294" count="1" selected="0">
            <x v="0"/>
          </reference>
          <reference field="1" count="1" selected="0">
            <x v="101"/>
          </reference>
        </references>
      </pivotArea>
    </chartFormat>
    <chartFormat chart="3" format="351" series="1">
      <pivotArea type="data" outline="0" fieldPosition="0">
        <references count="2">
          <reference field="4294967294" count="1" selected="0">
            <x v="0"/>
          </reference>
          <reference field="1" count="1" selected="0">
            <x v="102"/>
          </reference>
        </references>
      </pivotArea>
    </chartFormat>
    <chartFormat chart="3" format="352" series="1">
      <pivotArea type="data" outline="0" fieldPosition="0">
        <references count="2">
          <reference field="4294967294" count="1" selected="0">
            <x v="0"/>
          </reference>
          <reference field="1" count="1" selected="0">
            <x v="103"/>
          </reference>
        </references>
      </pivotArea>
    </chartFormat>
    <chartFormat chart="3" format="353" series="1">
      <pivotArea type="data" outline="0" fieldPosition="0">
        <references count="2">
          <reference field="4294967294" count="1" selected="0">
            <x v="0"/>
          </reference>
          <reference field="1" count="1" selected="0">
            <x v="104"/>
          </reference>
        </references>
      </pivotArea>
    </chartFormat>
    <chartFormat chart="3" format="354" series="1">
      <pivotArea type="data" outline="0" fieldPosition="0">
        <references count="2">
          <reference field="4294967294" count="1" selected="0">
            <x v="0"/>
          </reference>
          <reference field="1" count="1" selected="0">
            <x v="105"/>
          </reference>
        </references>
      </pivotArea>
    </chartFormat>
    <chartFormat chart="3" format="355" series="1">
      <pivotArea type="data" outline="0" fieldPosition="0">
        <references count="2">
          <reference field="4294967294" count="1" selected="0">
            <x v="0"/>
          </reference>
          <reference field="1" count="1" selected="0">
            <x v="106"/>
          </reference>
        </references>
      </pivotArea>
    </chartFormat>
    <chartFormat chart="3" format="356" series="1">
      <pivotArea type="data" outline="0" fieldPosition="0">
        <references count="2">
          <reference field="4294967294" count="1" selected="0">
            <x v="0"/>
          </reference>
          <reference field="1" count="1" selected="0">
            <x v="107"/>
          </reference>
        </references>
      </pivotArea>
    </chartFormat>
    <chartFormat chart="3" format="357" series="1">
      <pivotArea type="data" outline="0" fieldPosition="0">
        <references count="2">
          <reference field="4294967294" count="1" selected="0">
            <x v="0"/>
          </reference>
          <reference field="1" count="1" selected="0">
            <x v="108"/>
          </reference>
        </references>
      </pivotArea>
    </chartFormat>
    <chartFormat chart="3" format="358" series="1">
      <pivotArea type="data" outline="0" fieldPosition="0">
        <references count="2">
          <reference field="4294967294" count="1" selected="0">
            <x v="0"/>
          </reference>
          <reference field="1" count="1" selected="0">
            <x v="109"/>
          </reference>
        </references>
      </pivotArea>
    </chartFormat>
    <chartFormat chart="3" format="359" series="1">
      <pivotArea type="data" outline="0" fieldPosition="0">
        <references count="2">
          <reference field="4294967294" count="1" selected="0">
            <x v="0"/>
          </reference>
          <reference field="1" count="1" selected="0">
            <x v="110"/>
          </reference>
        </references>
      </pivotArea>
    </chartFormat>
    <chartFormat chart="3" format="360" series="1">
      <pivotArea type="data" outline="0" fieldPosition="0">
        <references count="2">
          <reference field="4294967294" count="1" selected="0">
            <x v="0"/>
          </reference>
          <reference field="1" count="1" selected="0">
            <x v="111"/>
          </reference>
        </references>
      </pivotArea>
    </chartFormat>
    <chartFormat chart="3" format="361" series="1">
      <pivotArea type="data" outline="0" fieldPosition="0">
        <references count="2">
          <reference field="4294967294" count="1" selected="0">
            <x v="0"/>
          </reference>
          <reference field="1" count="1" selected="0">
            <x v="112"/>
          </reference>
        </references>
      </pivotArea>
    </chartFormat>
    <chartFormat chart="3" format="362" series="1">
      <pivotArea type="data" outline="0" fieldPosition="0">
        <references count="2">
          <reference field="4294967294" count="1" selected="0">
            <x v="0"/>
          </reference>
          <reference field="1" count="1" selected="0">
            <x v="113"/>
          </reference>
        </references>
      </pivotArea>
    </chartFormat>
    <chartFormat chart="3" format="363" series="1">
      <pivotArea type="data" outline="0" fieldPosition="0">
        <references count="2">
          <reference field="4294967294" count="1" selected="0">
            <x v="0"/>
          </reference>
          <reference field="1" count="1" selected="0">
            <x v="114"/>
          </reference>
        </references>
      </pivotArea>
    </chartFormat>
    <chartFormat chart="3" format="364" series="1">
      <pivotArea type="data" outline="0" fieldPosition="0">
        <references count="2">
          <reference field="4294967294" count="1" selected="0">
            <x v="0"/>
          </reference>
          <reference field="1" count="1" selected="0">
            <x v="115"/>
          </reference>
        </references>
      </pivotArea>
    </chartFormat>
    <chartFormat chart="3" format="365" series="1">
      <pivotArea type="data" outline="0" fieldPosition="0">
        <references count="2">
          <reference field="4294967294" count="1" selected="0">
            <x v="0"/>
          </reference>
          <reference field="1" count="1" selected="0">
            <x v="116"/>
          </reference>
        </references>
      </pivotArea>
    </chartFormat>
    <chartFormat chart="3" format="366" series="1">
      <pivotArea type="data" outline="0" fieldPosition="0">
        <references count="2">
          <reference field="4294967294" count="1" selected="0">
            <x v="0"/>
          </reference>
          <reference field="1" count="1" selected="0">
            <x v="117"/>
          </reference>
        </references>
      </pivotArea>
    </chartFormat>
    <chartFormat chart="3" format="367" series="1">
      <pivotArea type="data" outline="0" fieldPosition="0">
        <references count="2">
          <reference field="4294967294" count="1" selected="0">
            <x v="0"/>
          </reference>
          <reference field="1" count="1" selected="0">
            <x v="118"/>
          </reference>
        </references>
      </pivotArea>
    </chartFormat>
    <chartFormat chart="3" format="368" series="1">
      <pivotArea type="data" outline="0" fieldPosition="0">
        <references count="2">
          <reference field="4294967294" count="1" selected="0">
            <x v="0"/>
          </reference>
          <reference field="1" count="1" selected="0">
            <x v="119"/>
          </reference>
        </references>
      </pivotArea>
    </chartFormat>
    <chartFormat chart="3" format="369" series="1">
      <pivotArea type="data" outline="0" fieldPosition="0">
        <references count="2">
          <reference field="4294967294" count="1" selected="0">
            <x v="0"/>
          </reference>
          <reference field="1" count="1" selected="0">
            <x v="120"/>
          </reference>
        </references>
      </pivotArea>
    </chartFormat>
    <chartFormat chart="3" format="370" series="1">
      <pivotArea type="data" outline="0" fieldPosition="0">
        <references count="2">
          <reference field="4294967294" count="1" selected="0">
            <x v="0"/>
          </reference>
          <reference field="1" count="1" selected="0">
            <x v="121"/>
          </reference>
        </references>
      </pivotArea>
    </chartFormat>
    <chartFormat chart="3" format="371" series="1">
      <pivotArea type="data" outline="0" fieldPosition="0">
        <references count="2">
          <reference field="4294967294" count="1" selected="0">
            <x v="0"/>
          </reference>
          <reference field="1" count="1" selected="0">
            <x v="122"/>
          </reference>
        </references>
      </pivotArea>
    </chartFormat>
    <chartFormat chart="3" format="372" series="1">
      <pivotArea type="data" outline="0" fieldPosition="0">
        <references count="2">
          <reference field="4294967294" count="1" selected="0">
            <x v="0"/>
          </reference>
          <reference field="1" count="1" selected="0">
            <x v="123"/>
          </reference>
        </references>
      </pivotArea>
    </chartFormat>
    <chartFormat chart="3" format="373" series="1">
      <pivotArea type="data" outline="0" fieldPosition="0">
        <references count="2">
          <reference field="4294967294" count="1" selected="0">
            <x v="0"/>
          </reference>
          <reference field="1" count="1" selected="0">
            <x v="124"/>
          </reference>
        </references>
      </pivotArea>
    </chartFormat>
    <chartFormat chart="3" format="374" series="1">
      <pivotArea type="data" outline="0" fieldPosition="0">
        <references count="2">
          <reference field="4294967294" count="1" selected="0">
            <x v="0"/>
          </reference>
          <reference field="1" count="1" selected="0">
            <x v="125"/>
          </reference>
        </references>
      </pivotArea>
    </chartFormat>
    <chartFormat chart="3" format="375" series="1">
      <pivotArea type="data" outline="0" fieldPosition="0">
        <references count="2">
          <reference field="4294967294" count="1" selected="0">
            <x v="0"/>
          </reference>
          <reference field="1" count="1" selected="0">
            <x v="126"/>
          </reference>
        </references>
      </pivotArea>
    </chartFormat>
    <chartFormat chart="3" format="376" series="1">
      <pivotArea type="data" outline="0" fieldPosition="0">
        <references count="2">
          <reference field="4294967294" count="1" selected="0">
            <x v="0"/>
          </reference>
          <reference field="1" count="1" selected="0">
            <x v="127"/>
          </reference>
        </references>
      </pivotArea>
    </chartFormat>
    <chartFormat chart="3" format="377" series="1">
      <pivotArea type="data" outline="0" fieldPosition="0">
        <references count="2">
          <reference field="4294967294" count="1" selected="0">
            <x v="0"/>
          </reference>
          <reference field="1" count="1" selected="0">
            <x v="128"/>
          </reference>
        </references>
      </pivotArea>
    </chartFormat>
    <chartFormat chart="3" format="378" series="1">
      <pivotArea type="data" outline="0" fieldPosition="0">
        <references count="2">
          <reference field="4294967294" count="1" selected="0">
            <x v="0"/>
          </reference>
          <reference field="1" count="1" selected="0">
            <x v="129"/>
          </reference>
        </references>
      </pivotArea>
    </chartFormat>
    <chartFormat chart="3" format="379" series="1">
      <pivotArea type="data" outline="0" fieldPosition="0">
        <references count="2">
          <reference field="4294967294" count="1" selected="0">
            <x v="0"/>
          </reference>
          <reference field="1" count="1" selected="0">
            <x v="130"/>
          </reference>
        </references>
      </pivotArea>
    </chartFormat>
    <chartFormat chart="3" format="380" series="1">
      <pivotArea type="data" outline="0" fieldPosition="0">
        <references count="2">
          <reference field="4294967294" count="1" selected="0">
            <x v="0"/>
          </reference>
          <reference field="1" count="1" selected="0">
            <x v="131"/>
          </reference>
        </references>
      </pivotArea>
    </chartFormat>
    <chartFormat chart="3" format="381" series="1">
      <pivotArea type="data" outline="0" fieldPosition="0">
        <references count="2">
          <reference field="4294967294" count="1" selected="0">
            <x v="0"/>
          </reference>
          <reference field="1" count="1" selected="0">
            <x v="132"/>
          </reference>
        </references>
      </pivotArea>
    </chartFormat>
    <chartFormat chart="3" format="382" series="1">
      <pivotArea type="data" outline="0" fieldPosition="0">
        <references count="2">
          <reference field="4294967294" count="1" selected="0">
            <x v="0"/>
          </reference>
          <reference field="1" count="1" selected="0">
            <x v="133"/>
          </reference>
        </references>
      </pivotArea>
    </chartFormat>
    <chartFormat chart="3" format="383" series="1">
      <pivotArea type="data" outline="0" fieldPosition="0">
        <references count="2">
          <reference field="4294967294" count="1" selected="0">
            <x v="0"/>
          </reference>
          <reference field="1" count="1" selected="0">
            <x v="134"/>
          </reference>
        </references>
      </pivotArea>
    </chartFormat>
    <chartFormat chart="3" format="384" series="1">
      <pivotArea type="data" outline="0" fieldPosition="0">
        <references count="2">
          <reference field="4294967294" count="1" selected="0">
            <x v="0"/>
          </reference>
          <reference field="1" count="1" selected="0">
            <x v="135"/>
          </reference>
        </references>
      </pivotArea>
    </chartFormat>
    <chartFormat chart="3" format="385" series="1">
      <pivotArea type="data" outline="0" fieldPosition="0">
        <references count="2">
          <reference field="4294967294" count="1" selected="0">
            <x v="0"/>
          </reference>
          <reference field="1" count="1" selected="0">
            <x v="136"/>
          </reference>
        </references>
      </pivotArea>
    </chartFormat>
    <chartFormat chart="3" format="386" series="1">
      <pivotArea type="data" outline="0" fieldPosition="0">
        <references count="2">
          <reference field="4294967294" count="1" selected="0">
            <x v="0"/>
          </reference>
          <reference field="1" count="1" selected="0">
            <x v="137"/>
          </reference>
        </references>
      </pivotArea>
    </chartFormat>
    <chartFormat chart="3" format="387" series="1">
      <pivotArea type="data" outline="0" fieldPosition="0">
        <references count="2">
          <reference field="4294967294" count="1" selected="0">
            <x v="0"/>
          </reference>
          <reference field="1" count="1" selected="0">
            <x v="138"/>
          </reference>
        </references>
      </pivotArea>
    </chartFormat>
    <chartFormat chart="3" format="388" series="1">
      <pivotArea type="data" outline="0" fieldPosition="0">
        <references count="2">
          <reference field="4294967294" count="1" selected="0">
            <x v="0"/>
          </reference>
          <reference field="1" count="1" selected="0">
            <x v="139"/>
          </reference>
        </references>
      </pivotArea>
    </chartFormat>
    <chartFormat chart="3" format="389" series="1">
      <pivotArea type="data" outline="0" fieldPosition="0">
        <references count="2">
          <reference field="4294967294" count="1" selected="0">
            <x v="0"/>
          </reference>
          <reference field="1" count="1" selected="0">
            <x v="140"/>
          </reference>
        </references>
      </pivotArea>
    </chartFormat>
    <chartFormat chart="3" format="390" series="1">
      <pivotArea type="data" outline="0" fieldPosition="0">
        <references count="2">
          <reference field="4294967294" count="1" selected="0">
            <x v="0"/>
          </reference>
          <reference field="1" count="1" selected="0">
            <x v="141"/>
          </reference>
        </references>
      </pivotArea>
    </chartFormat>
    <chartFormat chart="3" format="391" series="1">
      <pivotArea type="data" outline="0" fieldPosition="0">
        <references count="2">
          <reference field="4294967294" count="1" selected="0">
            <x v="0"/>
          </reference>
          <reference field="1" count="1" selected="0">
            <x v="142"/>
          </reference>
        </references>
      </pivotArea>
    </chartFormat>
    <chartFormat chart="3" format="392" series="1">
      <pivotArea type="data" outline="0" fieldPosition="0">
        <references count="2">
          <reference field="4294967294" count="1" selected="0">
            <x v="0"/>
          </reference>
          <reference field="1" count="1" selected="0">
            <x v="143"/>
          </reference>
        </references>
      </pivotArea>
    </chartFormat>
    <chartFormat chart="3" format="393" series="1">
      <pivotArea type="data" outline="0" fieldPosition="0">
        <references count="2">
          <reference field="4294967294" count="1" selected="0">
            <x v="0"/>
          </reference>
          <reference field="1" count="1" selected="0">
            <x v="144"/>
          </reference>
        </references>
      </pivotArea>
    </chartFormat>
    <chartFormat chart="3" format="394" series="1">
      <pivotArea type="data" outline="0" fieldPosition="0">
        <references count="2">
          <reference field="4294967294" count="1" selected="0">
            <x v="0"/>
          </reference>
          <reference field="1" count="1" selected="0">
            <x v="145"/>
          </reference>
        </references>
      </pivotArea>
    </chartFormat>
    <chartFormat chart="3" format="395" series="1">
      <pivotArea type="data" outline="0" fieldPosition="0">
        <references count="2">
          <reference field="4294967294" count="1" selected="0">
            <x v="0"/>
          </reference>
          <reference field="1" count="1" selected="0">
            <x v="146"/>
          </reference>
        </references>
      </pivotArea>
    </chartFormat>
    <chartFormat chart="3" format="396" series="1">
      <pivotArea type="data" outline="0" fieldPosition="0">
        <references count="2">
          <reference field="4294967294" count="1" selected="0">
            <x v="0"/>
          </reference>
          <reference field="1" count="1" selected="0">
            <x v="147"/>
          </reference>
        </references>
      </pivotArea>
    </chartFormat>
    <chartFormat chart="3" format="397" series="1">
      <pivotArea type="data" outline="0" fieldPosition="0">
        <references count="2">
          <reference field="4294967294" count="1" selected="0">
            <x v="0"/>
          </reference>
          <reference field="1" count="1" selected="0">
            <x v="148"/>
          </reference>
        </references>
      </pivotArea>
    </chartFormat>
    <chartFormat chart="3" format="398" series="1">
      <pivotArea type="data" outline="0" fieldPosition="0">
        <references count="2">
          <reference field="4294967294" count="1" selected="0">
            <x v="0"/>
          </reference>
          <reference field="1" count="1" selected="0">
            <x v="149"/>
          </reference>
        </references>
      </pivotArea>
    </chartFormat>
    <chartFormat chart="3" format="399" series="1">
      <pivotArea type="data" outline="0" fieldPosition="0">
        <references count="2">
          <reference field="4294967294" count="1" selected="0">
            <x v="0"/>
          </reference>
          <reference field="1" count="1" selected="0">
            <x v="150"/>
          </reference>
        </references>
      </pivotArea>
    </chartFormat>
    <chartFormat chart="3" format="400" series="1">
      <pivotArea type="data" outline="0" fieldPosition="0">
        <references count="2">
          <reference field="4294967294" count="1" selected="0">
            <x v="0"/>
          </reference>
          <reference field="1" count="1" selected="0">
            <x v="151"/>
          </reference>
        </references>
      </pivotArea>
    </chartFormat>
    <chartFormat chart="3" format="401" series="1">
      <pivotArea type="data" outline="0" fieldPosition="0">
        <references count="2">
          <reference field="4294967294" count="1" selected="0">
            <x v="0"/>
          </reference>
          <reference field="1" count="1" selected="0">
            <x v="152"/>
          </reference>
        </references>
      </pivotArea>
    </chartFormat>
    <chartFormat chart="3" format="402" series="1">
      <pivotArea type="data" outline="0" fieldPosition="0">
        <references count="2">
          <reference field="4294967294" count="1" selected="0">
            <x v="0"/>
          </reference>
          <reference field="1" count="1" selected="0">
            <x v="153"/>
          </reference>
        </references>
      </pivotArea>
    </chartFormat>
    <chartFormat chart="3" format="403" series="1">
      <pivotArea type="data" outline="0" fieldPosition="0">
        <references count="2">
          <reference field="4294967294" count="1" selected="0">
            <x v="0"/>
          </reference>
          <reference field="1" count="1" selected="0">
            <x v="154"/>
          </reference>
        </references>
      </pivotArea>
    </chartFormat>
    <chartFormat chart="3" format="404" series="1">
      <pivotArea type="data" outline="0" fieldPosition="0">
        <references count="2">
          <reference field="4294967294" count="1" selected="0">
            <x v="0"/>
          </reference>
          <reference field="1" count="1" selected="0">
            <x v="155"/>
          </reference>
        </references>
      </pivotArea>
    </chartFormat>
    <chartFormat chart="3" format="405" series="1">
      <pivotArea type="data" outline="0" fieldPosition="0">
        <references count="2">
          <reference field="4294967294" count="1" selected="0">
            <x v="0"/>
          </reference>
          <reference field="1" count="1" selected="0">
            <x v="156"/>
          </reference>
        </references>
      </pivotArea>
    </chartFormat>
    <chartFormat chart="3" format="406" series="1">
      <pivotArea type="data" outline="0" fieldPosition="0">
        <references count="2">
          <reference field="4294967294" count="1" selected="0">
            <x v="0"/>
          </reference>
          <reference field="1" count="1" selected="0">
            <x v="157"/>
          </reference>
        </references>
      </pivotArea>
    </chartFormat>
    <chartFormat chart="3" format="407" series="1">
      <pivotArea type="data" outline="0" fieldPosition="0">
        <references count="2">
          <reference field="4294967294" count="1" selected="0">
            <x v="0"/>
          </reference>
          <reference field="1" count="1" selected="0">
            <x v="158"/>
          </reference>
        </references>
      </pivotArea>
    </chartFormat>
    <chartFormat chart="3" format="408" series="1">
      <pivotArea type="data" outline="0" fieldPosition="0">
        <references count="2">
          <reference field="4294967294" count="1" selected="0">
            <x v="0"/>
          </reference>
          <reference field="1" count="1" selected="0">
            <x v="159"/>
          </reference>
        </references>
      </pivotArea>
    </chartFormat>
    <chartFormat chart="3" format="409" series="1">
      <pivotArea type="data" outline="0" fieldPosition="0">
        <references count="2">
          <reference field="4294967294" count="1" selected="0">
            <x v="0"/>
          </reference>
          <reference field="1" count="1" selected="0">
            <x v="160"/>
          </reference>
        </references>
      </pivotArea>
    </chartFormat>
    <chartFormat chart="3" format="410" series="1">
      <pivotArea type="data" outline="0" fieldPosition="0">
        <references count="2">
          <reference field="4294967294" count="1" selected="0">
            <x v="0"/>
          </reference>
          <reference field="1" count="1" selected="0">
            <x v="161"/>
          </reference>
        </references>
      </pivotArea>
    </chartFormat>
    <chartFormat chart="3" format="411" series="1">
      <pivotArea type="data" outline="0" fieldPosition="0">
        <references count="2">
          <reference field="4294967294" count="1" selected="0">
            <x v="0"/>
          </reference>
          <reference field="1" count="1" selected="0">
            <x v="162"/>
          </reference>
        </references>
      </pivotArea>
    </chartFormat>
    <chartFormat chart="3" format="412" series="1">
      <pivotArea type="data" outline="0" fieldPosition="0">
        <references count="2">
          <reference field="4294967294" count="1" selected="0">
            <x v="0"/>
          </reference>
          <reference field="1" count="1" selected="0">
            <x v="163"/>
          </reference>
        </references>
      </pivotArea>
    </chartFormat>
    <chartFormat chart="3" format="413" series="1">
      <pivotArea type="data" outline="0" fieldPosition="0">
        <references count="2">
          <reference field="4294967294" count="1" selected="0">
            <x v="0"/>
          </reference>
          <reference field="1" count="1" selected="0">
            <x v="164"/>
          </reference>
        </references>
      </pivotArea>
    </chartFormat>
    <chartFormat chart="3" format="414" series="1">
      <pivotArea type="data" outline="0" fieldPosition="0">
        <references count="2">
          <reference field="4294967294" count="1" selected="0">
            <x v="0"/>
          </reference>
          <reference field="1" count="1" selected="0">
            <x v="165"/>
          </reference>
        </references>
      </pivotArea>
    </chartFormat>
    <chartFormat chart="3" format="415" series="1">
      <pivotArea type="data" outline="0" fieldPosition="0">
        <references count="2">
          <reference field="4294967294" count="1" selected="0">
            <x v="0"/>
          </reference>
          <reference field="1" count="1" selected="0">
            <x v="166"/>
          </reference>
        </references>
      </pivotArea>
    </chartFormat>
    <chartFormat chart="3" format="416" series="1">
      <pivotArea type="data" outline="0" fieldPosition="0">
        <references count="2">
          <reference field="4294967294" count="1" selected="0">
            <x v="0"/>
          </reference>
          <reference field="1" count="1" selected="0">
            <x v="167"/>
          </reference>
        </references>
      </pivotArea>
    </chartFormat>
    <chartFormat chart="3" format="417" series="1">
      <pivotArea type="data" outline="0" fieldPosition="0">
        <references count="2">
          <reference field="4294967294" count="1" selected="0">
            <x v="0"/>
          </reference>
          <reference field="1" count="1" selected="0">
            <x v="168"/>
          </reference>
        </references>
      </pivotArea>
    </chartFormat>
    <chartFormat chart="3" format="418" series="1">
      <pivotArea type="data" outline="0" fieldPosition="0">
        <references count="2">
          <reference field="4294967294" count="1" selected="0">
            <x v="0"/>
          </reference>
          <reference field="1" count="1" selected="0">
            <x v="169"/>
          </reference>
        </references>
      </pivotArea>
    </chartFormat>
    <chartFormat chart="3" format="419" series="1">
      <pivotArea type="data" outline="0" fieldPosition="0">
        <references count="2">
          <reference field="4294967294" count="1" selected="0">
            <x v="0"/>
          </reference>
          <reference field="1" count="1" selected="0">
            <x v="170"/>
          </reference>
        </references>
      </pivotArea>
    </chartFormat>
    <chartFormat chart="3" format="420" series="1">
      <pivotArea type="data" outline="0" fieldPosition="0">
        <references count="2">
          <reference field="4294967294" count="1" selected="0">
            <x v="0"/>
          </reference>
          <reference field="1" count="1" selected="0">
            <x v="171"/>
          </reference>
        </references>
      </pivotArea>
    </chartFormat>
    <chartFormat chart="3" format="421" series="1">
      <pivotArea type="data" outline="0" fieldPosition="0">
        <references count="2">
          <reference field="4294967294" count="1" selected="0">
            <x v="0"/>
          </reference>
          <reference field="1" count="1" selected="0">
            <x v="172"/>
          </reference>
        </references>
      </pivotArea>
    </chartFormat>
    <chartFormat chart="3" format="422" series="1">
      <pivotArea type="data" outline="0" fieldPosition="0">
        <references count="2">
          <reference field="4294967294" count="1" selected="0">
            <x v="0"/>
          </reference>
          <reference field="1" count="1" selected="0">
            <x v="173"/>
          </reference>
        </references>
      </pivotArea>
    </chartFormat>
    <chartFormat chart="3" format="423" series="1">
      <pivotArea type="data" outline="0" fieldPosition="0">
        <references count="2">
          <reference field="4294967294" count="1" selected="0">
            <x v="0"/>
          </reference>
          <reference field="1" count="1" selected="0">
            <x v="174"/>
          </reference>
        </references>
      </pivotArea>
    </chartFormat>
    <chartFormat chart="3" format="424" series="1">
      <pivotArea type="data" outline="0" fieldPosition="0">
        <references count="2">
          <reference field="4294967294" count="1" selected="0">
            <x v="0"/>
          </reference>
          <reference field="1" count="1" selected="0">
            <x v="175"/>
          </reference>
        </references>
      </pivotArea>
    </chartFormat>
    <chartFormat chart="3" format="425" series="1">
      <pivotArea type="data" outline="0" fieldPosition="0">
        <references count="2">
          <reference field="4294967294" count="1" selected="0">
            <x v="0"/>
          </reference>
          <reference field="1" count="1" selected="0">
            <x v="176"/>
          </reference>
        </references>
      </pivotArea>
    </chartFormat>
    <chartFormat chart="3" format="426" series="1">
      <pivotArea type="data" outline="0" fieldPosition="0">
        <references count="2">
          <reference field="4294967294" count="1" selected="0">
            <x v="0"/>
          </reference>
          <reference field="1" count="1" selected="0">
            <x v="177"/>
          </reference>
        </references>
      </pivotArea>
    </chartFormat>
    <chartFormat chart="3" format="427" series="1">
      <pivotArea type="data" outline="0" fieldPosition="0">
        <references count="2">
          <reference field="4294967294" count="1" selected="0">
            <x v="0"/>
          </reference>
          <reference field="1" count="1" selected="0">
            <x v="178"/>
          </reference>
        </references>
      </pivotArea>
    </chartFormat>
    <chartFormat chart="3" format="428" series="1">
      <pivotArea type="data" outline="0" fieldPosition="0">
        <references count="2">
          <reference field="4294967294" count="1" selected="0">
            <x v="0"/>
          </reference>
          <reference field="1" count="1" selected="0">
            <x v="179"/>
          </reference>
        </references>
      </pivotArea>
    </chartFormat>
    <chartFormat chart="3" format="429" series="1">
      <pivotArea type="data" outline="0" fieldPosition="0">
        <references count="2">
          <reference field="4294967294" count="1" selected="0">
            <x v="0"/>
          </reference>
          <reference field="1" count="1" selected="0">
            <x v="180"/>
          </reference>
        </references>
      </pivotArea>
    </chartFormat>
    <chartFormat chart="3" format="430" series="1">
      <pivotArea type="data" outline="0" fieldPosition="0">
        <references count="2">
          <reference field="4294967294" count="1" selected="0">
            <x v="0"/>
          </reference>
          <reference field="1" count="1" selected="0">
            <x v="181"/>
          </reference>
        </references>
      </pivotArea>
    </chartFormat>
    <chartFormat chart="3" format="431" series="1">
      <pivotArea type="data" outline="0" fieldPosition="0">
        <references count="2">
          <reference field="4294967294" count="1" selected="0">
            <x v="0"/>
          </reference>
          <reference field="1" count="1" selected="0">
            <x v="182"/>
          </reference>
        </references>
      </pivotArea>
    </chartFormat>
    <chartFormat chart="3" format="432" series="1">
      <pivotArea type="data" outline="0" fieldPosition="0">
        <references count="2">
          <reference field="4294967294" count="1" selected="0">
            <x v="0"/>
          </reference>
          <reference field="1" count="1" selected="0">
            <x v="183"/>
          </reference>
        </references>
      </pivotArea>
    </chartFormat>
    <chartFormat chart="3" format="433" series="1">
      <pivotArea type="data" outline="0" fieldPosition="0">
        <references count="2">
          <reference field="4294967294" count="1" selected="0">
            <x v="0"/>
          </reference>
          <reference field="1" count="1" selected="0">
            <x v="184"/>
          </reference>
        </references>
      </pivotArea>
    </chartFormat>
    <chartFormat chart="3" format="434" series="1">
      <pivotArea type="data" outline="0" fieldPosition="0">
        <references count="2">
          <reference field="4294967294" count="1" selected="0">
            <x v="0"/>
          </reference>
          <reference field="1" count="1" selected="0">
            <x v="185"/>
          </reference>
        </references>
      </pivotArea>
    </chartFormat>
    <chartFormat chart="3" format="435" series="1">
      <pivotArea type="data" outline="0" fieldPosition="0">
        <references count="2">
          <reference field="4294967294" count="1" selected="0">
            <x v="0"/>
          </reference>
          <reference field="1" count="1" selected="0">
            <x v="186"/>
          </reference>
        </references>
      </pivotArea>
    </chartFormat>
    <chartFormat chart="3" format="436" series="1">
      <pivotArea type="data" outline="0" fieldPosition="0">
        <references count="2">
          <reference field="4294967294" count="1" selected="0">
            <x v="0"/>
          </reference>
          <reference field="1" count="1" selected="0">
            <x v="187"/>
          </reference>
        </references>
      </pivotArea>
    </chartFormat>
    <chartFormat chart="3" format="437" series="1">
      <pivotArea type="data" outline="0" fieldPosition="0">
        <references count="2">
          <reference field="4294967294" count="1" selected="0">
            <x v="0"/>
          </reference>
          <reference field="1" count="1" selected="0">
            <x v="188"/>
          </reference>
        </references>
      </pivotArea>
    </chartFormat>
    <chartFormat chart="3" format="438" series="1">
      <pivotArea type="data" outline="0" fieldPosition="0">
        <references count="2">
          <reference field="4294967294" count="1" selected="0">
            <x v="0"/>
          </reference>
          <reference field="1" count="1" selected="0">
            <x v="189"/>
          </reference>
        </references>
      </pivotArea>
    </chartFormat>
    <chartFormat chart="3" format="439" series="1">
      <pivotArea type="data" outline="0" fieldPosition="0">
        <references count="2">
          <reference field="4294967294" count="1" selected="0">
            <x v="0"/>
          </reference>
          <reference field="1" count="1" selected="0">
            <x v="190"/>
          </reference>
        </references>
      </pivotArea>
    </chartFormat>
    <chartFormat chart="3" format="440" series="1">
      <pivotArea type="data" outline="0" fieldPosition="0">
        <references count="2">
          <reference field="4294967294" count="1" selected="0">
            <x v="0"/>
          </reference>
          <reference field="1" count="1" selected="0">
            <x v="191"/>
          </reference>
        </references>
      </pivotArea>
    </chartFormat>
    <chartFormat chart="3" format="441" series="1">
      <pivotArea type="data" outline="0" fieldPosition="0">
        <references count="2">
          <reference field="4294967294" count="1" selected="0">
            <x v="0"/>
          </reference>
          <reference field="1" count="1" selected="0">
            <x v="192"/>
          </reference>
        </references>
      </pivotArea>
    </chartFormat>
    <chartFormat chart="3" format="442" series="1">
      <pivotArea type="data" outline="0" fieldPosition="0">
        <references count="2">
          <reference field="4294967294" count="1" selected="0">
            <x v="0"/>
          </reference>
          <reference field="1" count="1" selected="0">
            <x v="193"/>
          </reference>
        </references>
      </pivotArea>
    </chartFormat>
    <chartFormat chart="3" format="443" series="1">
      <pivotArea type="data" outline="0" fieldPosition="0">
        <references count="2">
          <reference field="4294967294" count="1" selected="0">
            <x v="0"/>
          </reference>
          <reference field="1" count="1" selected="0">
            <x v="194"/>
          </reference>
        </references>
      </pivotArea>
    </chartFormat>
    <chartFormat chart="3" format="444" series="1">
      <pivotArea type="data" outline="0" fieldPosition="0">
        <references count="2">
          <reference field="4294967294" count="1" selected="0">
            <x v="0"/>
          </reference>
          <reference field="1" count="1" selected="0">
            <x v="195"/>
          </reference>
        </references>
      </pivotArea>
    </chartFormat>
    <chartFormat chart="3" format="445" series="1">
      <pivotArea type="data" outline="0" fieldPosition="0">
        <references count="2">
          <reference field="4294967294" count="1" selected="0">
            <x v="0"/>
          </reference>
          <reference field="1" count="1" selected="0">
            <x v="196"/>
          </reference>
        </references>
      </pivotArea>
    </chartFormat>
    <chartFormat chart="3" format="446" series="1">
      <pivotArea type="data" outline="0" fieldPosition="0">
        <references count="2">
          <reference field="4294967294" count="1" selected="0">
            <x v="0"/>
          </reference>
          <reference field="1" count="1" selected="0">
            <x v="197"/>
          </reference>
        </references>
      </pivotArea>
    </chartFormat>
    <chartFormat chart="3" format="447" series="1">
      <pivotArea type="data" outline="0" fieldPosition="0">
        <references count="2">
          <reference field="4294967294" count="1" selected="0">
            <x v="0"/>
          </reference>
          <reference field="1" count="1" selected="0">
            <x v="198"/>
          </reference>
        </references>
      </pivotArea>
    </chartFormat>
    <chartFormat chart="3" format="448" series="1">
      <pivotArea type="data" outline="0" fieldPosition="0">
        <references count="2">
          <reference field="4294967294" count="1" selected="0">
            <x v="0"/>
          </reference>
          <reference field="1" count="1" selected="0">
            <x v="199"/>
          </reference>
        </references>
      </pivotArea>
    </chartFormat>
    <chartFormat chart="3" format="449" series="1">
      <pivotArea type="data" outline="0" fieldPosition="0">
        <references count="2">
          <reference field="4294967294" count="1" selected="0">
            <x v="0"/>
          </reference>
          <reference field="1" count="1" selected="0">
            <x v="200"/>
          </reference>
        </references>
      </pivotArea>
    </chartFormat>
    <chartFormat chart="3" format="450" series="1">
      <pivotArea type="data" outline="0" fieldPosition="0">
        <references count="2">
          <reference field="4294967294" count="1" selected="0">
            <x v="0"/>
          </reference>
          <reference field="1" count="1" selected="0">
            <x v="201"/>
          </reference>
        </references>
      </pivotArea>
    </chartFormat>
    <chartFormat chart="3" format="451" series="1">
      <pivotArea type="data" outline="0" fieldPosition="0">
        <references count="2">
          <reference field="4294967294" count="1" selected="0">
            <x v="0"/>
          </reference>
          <reference field="1" count="1" selected="0">
            <x v="202"/>
          </reference>
        </references>
      </pivotArea>
    </chartFormat>
    <chartFormat chart="3" format="452" series="1">
      <pivotArea type="data" outline="0" fieldPosition="0">
        <references count="2">
          <reference field="4294967294" count="1" selected="0">
            <x v="0"/>
          </reference>
          <reference field="1" count="1" selected="0">
            <x v="203"/>
          </reference>
        </references>
      </pivotArea>
    </chartFormat>
    <chartFormat chart="3" format="453" series="1">
      <pivotArea type="data" outline="0" fieldPosition="0">
        <references count="2">
          <reference field="4294967294" count="1" selected="0">
            <x v="0"/>
          </reference>
          <reference field="1" count="1" selected="0">
            <x v="204"/>
          </reference>
        </references>
      </pivotArea>
    </chartFormat>
    <chartFormat chart="3" format="454" series="1">
      <pivotArea type="data" outline="0" fieldPosition="0">
        <references count="2">
          <reference field="4294967294" count="1" selected="0">
            <x v="0"/>
          </reference>
          <reference field="1" count="1" selected="0">
            <x v="205"/>
          </reference>
        </references>
      </pivotArea>
    </chartFormat>
    <chartFormat chart="3" format="455" series="1">
      <pivotArea type="data" outline="0" fieldPosition="0">
        <references count="2">
          <reference field="4294967294" count="1" selected="0">
            <x v="0"/>
          </reference>
          <reference field="1" count="1" selected="0">
            <x v="206"/>
          </reference>
        </references>
      </pivotArea>
    </chartFormat>
    <chartFormat chart="3" format="456" series="1">
      <pivotArea type="data" outline="0" fieldPosition="0">
        <references count="2">
          <reference field="4294967294" count="1" selected="0">
            <x v="0"/>
          </reference>
          <reference field="1" count="1" selected="0">
            <x v="207"/>
          </reference>
        </references>
      </pivotArea>
    </chartFormat>
    <chartFormat chart="3" format="457" series="1">
      <pivotArea type="data" outline="0" fieldPosition="0">
        <references count="2">
          <reference field="4294967294" count="1" selected="0">
            <x v="0"/>
          </reference>
          <reference field="1" count="1" selected="0">
            <x v="208"/>
          </reference>
        </references>
      </pivotArea>
    </chartFormat>
    <chartFormat chart="3" format="458" series="1">
      <pivotArea type="data" outline="0" fieldPosition="0">
        <references count="2">
          <reference field="4294967294" count="1" selected="0">
            <x v="0"/>
          </reference>
          <reference field="1" count="1" selected="0">
            <x v="209"/>
          </reference>
        </references>
      </pivotArea>
    </chartFormat>
    <chartFormat chart="3" format="459" series="1">
      <pivotArea type="data" outline="0" fieldPosition="0">
        <references count="2">
          <reference field="4294967294" count="1" selected="0">
            <x v="0"/>
          </reference>
          <reference field="1" count="1" selected="0">
            <x v="210"/>
          </reference>
        </references>
      </pivotArea>
    </chartFormat>
    <chartFormat chart="3" format="460" series="1">
      <pivotArea type="data" outline="0" fieldPosition="0">
        <references count="2">
          <reference field="4294967294" count="1" selected="0">
            <x v="0"/>
          </reference>
          <reference field="1" count="1" selected="0">
            <x v="211"/>
          </reference>
        </references>
      </pivotArea>
    </chartFormat>
    <chartFormat chart="3" format="461" series="1">
      <pivotArea type="data" outline="0" fieldPosition="0">
        <references count="2">
          <reference field="4294967294" count="1" selected="0">
            <x v="0"/>
          </reference>
          <reference field="1" count="1" selected="0">
            <x v="212"/>
          </reference>
        </references>
      </pivotArea>
    </chartFormat>
    <chartFormat chart="3" format="462" series="1">
      <pivotArea type="data" outline="0" fieldPosition="0">
        <references count="2">
          <reference field="4294967294" count="1" selected="0">
            <x v="0"/>
          </reference>
          <reference field="1" count="1" selected="0">
            <x v="213"/>
          </reference>
        </references>
      </pivotArea>
    </chartFormat>
    <chartFormat chart="3" format="463" series="1">
      <pivotArea type="data" outline="0" fieldPosition="0">
        <references count="2">
          <reference field="4294967294" count="1" selected="0">
            <x v="0"/>
          </reference>
          <reference field="1" count="1" selected="0">
            <x v="214"/>
          </reference>
        </references>
      </pivotArea>
    </chartFormat>
    <chartFormat chart="3" format="464" series="1">
      <pivotArea type="data" outline="0" fieldPosition="0">
        <references count="2">
          <reference field="4294967294" count="1" selected="0">
            <x v="0"/>
          </reference>
          <reference field="1" count="1" selected="0">
            <x v="215"/>
          </reference>
        </references>
      </pivotArea>
    </chartFormat>
    <chartFormat chart="3" format="465" series="1">
      <pivotArea type="data" outline="0" fieldPosition="0">
        <references count="2">
          <reference field="4294967294" count="1" selected="0">
            <x v="0"/>
          </reference>
          <reference field="1" count="1" selected="0">
            <x v="216"/>
          </reference>
        </references>
      </pivotArea>
    </chartFormat>
    <chartFormat chart="3" format="466" series="1">
      <pivotArea type="data" outline="0" fieldPosition="0">
        <references count="2">
          <reference field="4294967294" count="1" selected="0">
            <x v="0"/>
          </reference>
          <reference field="1" count="1" selected="0">
            <x v="217"/>
          </reference>
        </references>
      </pivotArea>
    </chartFormat>
    <chartFormat chart="3" format="467" series="1">
      <pivotArea type="data" outline="0" fieldPosition="0">
        <references count="2">
          <reference field="4294967294" count="1" selected="0">
            <x v="0"/>
          </reference>
          <reference field="1" count="1" selected="0">
            <x v="218"/>
          </reference>
        </references>
      </pivotArea>
    </chartFormat>
    <chartFormat chart="3" format="468" series="1">
      <pivotArea type="data" outline="0" fieldPosition="0">
        <references count="2">
          <reference field="4294967294" count="1" selected="0">
            <x v="0"/>
          </reference>
          <reference field="1" count="1" selected="0">
            <x v="219"/>
          </reference>
        </references>
      </pivotArea>
    </chartFormat>
    <chartFormat chart="3" format="469" series="1">
      <pivotArea type="data" outline="0" fieldPosition="0">
        <references count="2">
          <reference field="4294967294" count="1" selected="0">
            <x v="0"/>
          </reference>
          <reference field="1" count="1" selected="0">
            <x v="220"/>
          </reference>
        </references>
      </pivotArea>
    </chartFormat>
    <chartFormat chart="3" format="470" series="1">
      <pivotArea type="data" outline="0" fieldPosition="0">
        <references count="2">
          <reference field="4294967294" count="1" selected="0">
            <x v="0"/>
          </reference>
          <reference field="1" count="1" selected="0">
            <x v="221"/>
          </reference>
        </references>
      </pivotArea>
    </chartFormat>
    <chartFormat chart="3" format="471" series="1">
      <pivotArea type="data" outline="0" fieldPosition="0">
        <references count="2">
          <reference field="4294967294" count="1" selected="0">
            <x v="0"/>
          </reference>
          <reference field="1" count="1" selected="0">
            <x v="222"/>
          </reference>
        </references>
      </pivotArea>
    </chartFormat>
    <chartFormat chart="3" format="472" series="1">
      <pivotArea type="data" outline="0" fieldPosition="0">
        <references count="2">
          <reference field="4294967294" count="1" selected="0">
            <x v="0"/>
          </reference>
          <reference field="1" count="1" selected="0">
            <x v="223"/>
          </reference>
        </references>
      </pivotArea>
    </chartFormat>
    <chartFormat chart="3" format="473" series="1">
      <pivotArea type="data" outline="0" fieldPosition="0">
        <references count="2">
          <reference field="4294967294" count="1" selected="0">
            <x v="0"/>
          </reference>
          <reference field="1" count="1" selected="0">
            <x v="224"/>
          </reference>
        </references>
      </pivotArea>
    </chartFormat>
    <chartFormat chart="3" format="474" series="1">
      <pivotArea type="data" outline="0" fieldPosition="0">
        <references count="2">
          <reference field="4294967294" count="1" selected="0">
            <x v="0"/>
          </reference>
          <reference field="1" count="1" selected="0">
            <x v="225"/>
          </reference>
        </references>
      </pivotArea>
    </chartFormat>
    <chartFormat chart="3" format="475" series="1">
      <pivotArea type="data" outline="0" fieldPosition="0">
        <references count="2">
          <reference field="4294967294" count="1" selected="0">
            <x v="0"/>
          </reference>
          <reference field="1" count="1" selected="0">
            <x v="226"/>
          </reference>
        </references>
      </pivotArea>
    </chartFormat>
    <chartFormat chart="3" format="476" series="1">
      <pivotArea type="data" outline="0" fieldPosition="0">
        <references count="2">
          <reference field="4294967294" count="1" selected="0">
            <x v="0"/>
          </reference>
          <reference field="1" count="1" selected="0">
            <x v="227"/>
          </reference>
        </references>
      </pivotArea>
    </chartFormat>
    <chartFormat chart="3" format="477" series="1">
      <pivotArea type="data" outline="0" fieldPosition="0">
        <references count="2">
          <reference field="4294967294" count="1" selected="0">
            <x v="0"/>
          </reference>
          <reference field="1" count="1" selected="0">
            <x v="228"/>
          </reference>
        </references>
      </pivotArea>
    </chartFormat>
    <chartFormat chart="3" format="478" series="1">
      <pivotArea type="data" outline="0" fieldPosition="0">
        <references count="2">
          <reference field="4294967294" count="1" selected="0">
            <x v="0"/>
          </reference>
          <reference field="1" count="1" selected="0">
            <x v="229"/>
          </reference>
        </references>
      </pivotArea>
    </chartFormat>
    <chartFormat chart="3" format="479" series="1">
      <pivotArea type="data" outline="0" fieldPosition="0">
        <references count="2">
          <reference field="4294967294" count="1" selected="0">
            <x v="0"/>
          </reference>
          <reference field="1" count="1" selected="0">
            <x v="230"/>
          </reference>
        </references>
      </pivotArea>
    </chartFormat>
    <chartFormat chart="3" format="480" series="1">
      <pivotArea type="data" outline="0" fieldPosition="0">
        <references count="2">
          <reference field="4294967294" count="1" selected="0">
            <x v="0"/>
          </reference>
          <reference field="1" count="1" selected="0">
            <x v="231"/>
          </reference>
        </references>
      </pivotArea>
    </chartFormat>
    <chartFormat chart="3" format="481" series="1">
      <pivotArea type="data" outline="0" fieldPosition="0">
        <references count="2">
          <reference field="4294967294" count="1" selected="0">
            <x v="0"/>
          </reference>
          <reference field="1" count="1" selected="0">
            <x v="232"/>
          </reference>
        </references>
      </pivotArea>
    </chartFormat>
    <chartFormat chart="3" format="482" series="1">
      <pivotArea type="data" outline="0" fieldPosition="0">
        <references count="2">
          <reference field="4294967294" count="1" selected="0">
            <x v="0"/>
          </reference>
          <reference field="1" count="1" selected="0">
            <x v="233"/>
          </reference>
        </references>
      </pivotArea>
    </chartFormat>
    <chartFormat chart="3" format="483" series="1">
      <pivotArea type="data" outline="0" fieldPosition="0">
        <references count="2">
          <reference field="4294967294" count="1" selected="0">
            <x v="0"/>
          </reference>
          <reference field="1" count="1" selected="0">
            <x v="234"/>
          </reference>
        </references>
      </pivotArea>
    </chartFormat>
    <chartFormat chart="3" format="484" series="1">
      <pivotArea type="data" outline="0" fieldPosition="0">
        <references count="2">
          <reference field="4294967294" count="1" selected="0">
            <x v="0"/>
          </reference>
          <reference field="1" count="1" selected="0">
            <x v="235"/>
          </reference>
        </references>
      </pivotArea>
    </chartFormat>
    <chartFormat chart="3" format="485" series="1">
      <pivotArea type="data" outline="0" fieldPosition="0">
        <references count="2">
          <reference field="4294967294" count="1" selected="0">
            <x v="0"/>
          </reference>
          <reference field="1" count="1" selected="0">
            <x v="236"/>
          </reference>
        </references>
      </pivotArea>
    </chartFormat>
    <chartFormat chart="3" format="486" series="1">
      <pivotArea type="data" outline="0" fieldPosition="0">
        <references count="2">
          <reference field="4294967294" count="1" selected="0">
            <x v="0"/>
          </reference>
          <reference field="1" count="1" selected="0">
            <x v="237"/>
          </reference>
        </references>
      </pivotArea>
    </chartFormat>
    <chartFormat chart="3" format="487" series="1">
      <pivotArea type="data" outline="0" fieldPosition="0">
        <references count="2">
          <reference field="4294967294" count="1" selected="0">
            <x v="0"/>
          </reference>
          <reference field="1" count="1" selected="0">
            <x v="238"/>
          </reference>
        </references>
      </pivotArea>
    </chartFormat>
    <chartFormat chart="3" format="488" series="1">
      <pivotArea type="data" outline="0" fieldPosition="0">
        <references count="2">
          <reference field="4294967294" count="1" selected="0">
            <x v="0"/>
          </reference>
          <reference field="1" count="1" selected="0">
            <x v="239"/>
          </reference>
        </references>
      </pivotArea>
    </chartFormat>
    <chartFormat chart="3" format="489" series="1">
      <pivotArea type="data" outline="0" fieldPosition="0">
        <references count="2">
          <reference field="4294967294" count="1" selected="0">
            <x v="0"/>
          </reference>
          <reference field="1" count="1" selected="0">
            <x v="240"/>
          </reference>
        </references>
      </pivotArea>
    </chartFormat>
    <chartFormat chart="3" format="490" series="1">
      <pivotArea type="data" outline="0" fieldPosition="0">
        <references count="2">
          <reference field="4294967294" count="1" selected="0">
            <x v="0"/>
          </reference>
          <reference field="1" count="1" selected="0">
            <x v="241"/>
          </reference>
        </references>
      </pivotArea>
    </chartFormat>
    <chartFormat chart="3" format="491" series="1">
      <pivotArea type="data" outline="0" fieldPosition="0">
        <references count="2">
          <reference field="4294967294" count="1" selected="0">
            <x v="0"/>
          </reference>
          <reference field="1" count="1" selected="0">
            <x v="242"/>
          </reference>
        </references>
      </pivotArea>
    </chartFormat>
    <chartFormat chart="3" format="492" series="1">
      <pivotArea type="data" outline="0" fieldPosition="0">
        <references count="2">
          <reference field="4294967294" count="1" selected="0">
            <x v="0"/>
          </reference>
          <reference field="1" count="1" selected="0">
            <x v="243"/>
          </reference>
        </references>
      </pivotArea>
    </chartFormat>
    <chartFormat chart="3" format="493" series="1">
      <pivotArea type="data" outline="0" fieldPosition="0">
        <references count="2">
          <reference field="4294967294" count="1" selected="0">
            <x v="0"/>
          </reference>
          <reference field="1" count="1" selected="0">
            <x v="244"/>
          </reference>
        </references>
      </pivotArea>
    </chartFormat>
    <chartFormat chart="3" format="494" series="1">
      <pivotArea type="data" outline="0" fieldPosition="0">
        <references count="2">
          <reference field="4294967294" count="1" selected="0">
            <x v="0"/>
          </reference>
          <reference field="1" count="1" selected="0">
            <x v="245"/>
          </reference>
        </references>
      </pivotArea>
    </chartFormat>
    <chartFormat chart="3" format="495" series="1">
      <pivotArea type="data" outline="0" fieldPosition="0">
        <references count="2">
          <reference field="4294967294" count="1" selected="0">
            <x v="0"/>
          </reference>
          <reference field="1" count="1" selected="0">
            <x v="246"/>
          </reference>
        </references>
      </pivotArea>
    </chartFormat>
    <chartFormat chart="3" format="496" series="1">
      <pivotArea type="data" outline="0" fieldPosition="0">
        <references count="2">
          <reference field="4294967294" count="1" selected="0">
            <x v="0"/>
          </reference>
          <reference field="1" count="1" selected="0">
            <x v="247"/>
          </reference>
        </references>
      </pivotArea>
    </chartFormat>
    <chartFormat chart="3" format="497" series="1">
      <pivotArea type="data" outline="0" fieldPosition="0">
        <references count="2">
          <reference field="4294967294" count="1" selected="0">
            <x v="0"/>
          </reference>
          <reference field="1" count="1" selected="0">
            <x v="248"/>
          </reference>
        </references>
      </pivotArea>
    </chartFormat>
    <chartFormat chart="3" format="498"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635075-2F23-4ED1-873A-C72B3C75F004}"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L18" firstHeaderRow="1" firstDataRow="2" firstDataCol="1"/>
  <pivotFields count="18">
    <pivotField showAll="0">
      <items count="19">
        <item x="0"/>
        <item x="1"/>
        <item x="2"/>
        <item x="3"/>
        <item x="4"/>
        <item x="5"/>
        <item x="6"/>
        <item x="7"/>
        <item x="8"/>
        <item x="9"/>
        <item x="10"/>
        <item x="11"/>
        <item x="12"/>
        <item x="13"/>
        <item x="14"/>
        <item x="15"/>
        <item x="16"/>
        <item x="17"/>
        <item t="default"/>
      </items>
    </pivotField>
    <pivotField axis="axisCol" showAll="0" measureFilter="1">
      <items count="250">
        <item x="232"/>
        <item x="233"/>
        <item x="0"/>
        <item x="85"/>
        <item x="86"/>
        <item x="170"/>
        <item x="201"/>
        <item x="171"/>
        <item x="202"/>
        <item x="103"/>
        <item x="172"/>
        <item x="87"/>
        <item x="88"/>
        <item x="1"/>
        <item x="133"/>
        <item x="22"/>
        <item x="234"/>
        <item x="55"/>
        <item x="59"/>
        <item x="157"/>
        <item x="203"/>
        <item x="134"/>
        <item x="204"/>
        <item x="205"/>
        <item x="32"/>
        <item x="195"/>
        <item x="173"/>
        <item x="174"/>
        <item x="206"/>
        <item x="89"/>
        <item x="207"/>
        <item x="104"/>
        <item x="208"/>
        <item x="60"/>
        <item x="235"/>
        <item x="61"/>
        <item x="33"/>
        <item x="135"/>
        <item x="175"/>
        <item x="209"/>
        <item x="34"/>
        <item x="76"/>
        <item x="124"/>
        <item x="58"/>
        <item x="176"/>
        <item x="158"/>
        <item x="159"/>
        <item x="2"/>
        <item x="210"/>
        <item x="211"/>
        <item x="236"/>
        <item x="237"/>
        <item x="238"/>
        <item x="35"/>
        <item x="212"/>
        <item x="160"/>
        <item x="62"/>
        <item x="36"/>
        <item x="213"/>
        <item x="37"/>
        <item x="177"/>
        <item x="23"/>
        <item x="38"/>
        <item x="136"/>
        <item x="150"/>
        <item x="214"/>
        <item x="63"/>
        <item x="77"/>
        <item x="3"/>
        <item x="105"/>
        <item x="106"/>
        <item x="178"/>
        <item x="137"/>
        <item x="90"/>
        <item x="215"/>
        <item x="39"/>
        <item x="40"/>
        <item x="179"/>
        <item x="161"/>
        <item x="4"/>
        <item x="107"/>
        <item x="41"/>
        <item x="42"/>
        <item x="125"/>
        <item x="216"/>
        <item x="162"/>
        <item x="151"/>
        <item x="91"/>
        <item x="180"/>
        <item x="108"/>
        <item x="239"/>
        <item x="240"/>
        <item x="5"/>
        <item x="64"/>
        <item x="217"/>
        <item x="196"/>
        <item x="181"/>
        <item x="182"/>
        <item x="218"/>
        <item x="241"/>
        <item x="138"/>
        <item x="92"/>
        <item x="152"/>
        <item x="65"/>
        <item x="66"/>
        <item x="109"/>
        <item x="219"/>
        <item x="220"/>
        <item x="110"/>
        <item x="221"/>
        <item x="43"/>
        <item x="93"/>
        <item x="163"/>
        <item x="67"/>
        <item x="111"/>
        <item x="24"/>
        <item x="44"/>
        <item x="68"/>
        <item x="222"/>
        <item x="45"/>
        <item x="46"/>
        <item x="6"/>
        <item x="112"/>
        <item x="139"/>
        <item x="7"/>
        <item x="197"/>
        <item x="126"/>
        <item x="140"/>
        <item x="164"/>
        <item x="153"/>
        <item x="47"/>
        <item x="165"/>
        <item x="242"/>
        <item x="69"/>
        <item x="70"/>
        <item x="223"/>
        <item x="8"/>
        <item x="141"/>
        <item x="127"/>
        <item x="142"/>
        <item x="9"/>
        <item x="113"/>
        <item x="94"/>
        <item x="48"/>
        <item x="183"/>
        <item x="154"/>
        <item x="25"/>
        <item x="198"/>
        <item x="10"/>
        <item x="71"/>
        <item x="114"/>
        <item x="243"/>
        <item x="128"/>
        <item x="166"/>
        <item x="11"/>
        <item x="95"/>
        <item x="115"/>
        <item x="49"/>
        <item x="56"/>
        <item x="184"/>
        <item x="244"/>
        <item x="167"/>
        <item x="245"/>
        <item x="50"/>
        <item x="224"/>
        <item x="185"/>
        <item x="51"/>
        <item x="12"/>
        <item x="186"/>
        <item x="187"/>
        <item x="57"/>
        <item x="13"/>
        <item x="78"/>
        <item x="14"/>
        <item x="79"/>
        <item x="80"/>
        <item x="81"/>
        <item x="188"/>
        <item x="155"/>
        <item x="96"/>
        <item x="225"/>
        <item x="116"/>
        <item x="117"/>
        <item x="118"/>
        <item x="26"/>
        <item x="189"/>
        <item x="246"/>
        <item x="97"/>
        <item x="199"/>
        <item x="143"/>
        <item x="98"/>
        <item x="15"/>
        <item x="144"/>
        <item x="190"/>
        <item x="247"/>
        <item x="168"/>
        <item x="72"/>
        <item x="73"/>
        <item x="99"/>
        <item x="100"/>
        <item x="74"/>
        <item x="145"/>
        <item x="226"/>
        <item x="146"/>
        <item x="16"/>
        <item x="147"/>
        <item x="119"/>
        <item x="120"/>
        <item x="200"/>
        <item x="156"/>
        <item x="75"/>
        <item x="191"/>
        <item x="227"/>
        <item x="129"/>
        <item x="169"/>
        <item x="27"/>
        <item x="28"/>
        <item x="29"/>
        <item x="52"/>
        <item x="228"/>
        <item x="130"/>
        <item x="229"/>
        <item x="121"/>
        <item x="131"/>
        <item x="122"/>
        <item x="53"/>
        <item x="82"/>
        <item x="83"/>
        <item x="17"/>
        <item x="148"/>
        <item x="30"/>
        <item x="31"/>
        <item x="101"/>
        <item x="54"/>
        <item x="230"/>
        <item x="231"/>
        <item x="149"/>
        <item x="132"/>
        <item x="248"/>
        <item x="102"/>
        <item x="18"/>
        <item x="19"/>
        <item x="20"/>
        <item x="192"/>
        <item x="193"/>
        <item x="84"/>
        <item x="21"/>
        <item x="123"/>
        <item x="194"/>
        <item t="default"/>
      </items>
    </pivotField>
    <pivotField axis="axisRow"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dataField="1" showAll="0">
      <items count="3069">
        <item x="1417"/>
        <item x="370"/>
        <item x="750"/>
        <item x="678"/>
        <item x="753"/>
        <item x="552"/>
        <item x="679"/>
        <item x="681"/>
        <item x="324"/>
        <item x="751"/>
        <item x="677"/>
        <item x="551"/>
        <item x="2952"/>
        <item x="555"/>
        <item x="554"/>
        <item x="2953"/>
        <item x="758"/>
        <item x="756"/>
        <item x="1793"/>
        <item x="312"/>
        <item x="1755"/>
        <item x="369"/>
        <item x="757"/>
        <item x="1188"/>
        <item x="754"/>
        <item x="307"/>
        <item x="3056"/>
        <item x="2991"/>
        <item x="2876"/>
        <item x="236"/>
        <item x="553"/>
        <item x="2875"/>
        <item x="680"/>
        <item x="755"/>
        <item x="299"/>
        <item x="375"/>
        <item x="726"/>
        <item x="352"/>
        <item x="3057"/>
        <item x="288"/>
        <item x="2990"/>
        <item x="558"/>
        <item x="3055"/>
        <item x="1623"/>
        <item x="1935"/>
        <item x="1363"/>
        <item x="3043"/>
        <item x="1834"/>
        <item x="1934"/>
        <item x="2189"/>
        <item x="540"/>
        <item x="556"/>
        <item x="2188"/>
        <item x="752"/>
        <item x="1887"/>
        <item x="3003"/>
        <item x="1977"/>
        <item x="1936"/>
        <item x="2021"/>
        <item x="3004"/>
        <item x="1259"/>
        <item x="3029"/>
        <item x="1362"/>
        <item x="1804"/>
        <item x="2849"/>
        <item x="916"/>
        <item x="682"/>
        <item x="1888"/>
        <item x="2033"/>
        <item x="1939"/>
        <item x="2167"/>
        <item x="1938"/>
        <item x="2187"/>
        <item x="326"/>
        <item x="2992"/>
        <item x="287"/>
        <item x="557"/>
        <item x="2927"/>
        <item x="1364"/>
        <item x="1999"/>
        <item x="2926"/>
        <item x="1284"/>
        <item x="2965"/>
        <item x="559"/>
        <item x="1898"/>
        <item x="2442"/>
        <item x="1537"/>
        <item x="1621"/>
        <item x="3030"/>
        <item x="1900"/>
        <item x="2252"/>
        <item x="235"/>
        <item x="2515"/>
        <item x="810"/>
        <item x="2929"/>
        <item x="564"/>
        <item x="1258"/>
        <item x="1889"/>
        <item x="2928"/>
        <item x="2964"/>
        <item x="1950"/>
        <item x="2043"/>
        <item x="3044"/>
        <item x="2018"/>
        <item x="1937"/>
        <item x="1830"/>
        <item x="1899"/>
        <item x="2343"/>
        <item x="1895"/>
        <item x="1088"/>
        <item x="1974"/>
        <item x="2800"/>
        <item x="3042"/>
        <item x="2253"/>
        <item x="842"/>
        <item x="1710"/>
        <item x="2168"/>
        <item x="1097"/>
        <item x="2186"/>
        <item x="2402"/>
        <item x="1408"/>
        <item x="2940"/>
        <item x="1880"/>
        <item x="684"/>
        <item x="1459"/>
        <item x="2428"/>
        <item x="222"/>
        <item x="2046"/>
        <item x="247"/>
        <item x="687"/>
        <item x="2680"/>
        <item x="1099"/>
        <item x="221"/>
        <item x="1561"/>
        <item x="2349"/>
        <item x="1975"/>
        <item x="1542"/>
        <item x="2031"/>
        <item x="1098"/>
        <item x="249"/>
        <item x="1996"/>
        <item x="1978"/>
        <item x="2047"/>
        <item x="1706"/>
        <item x="1872"/>
        <item x="1794"/>
        <item x="683"/>
        <item x="1249"/>
        <item x="237"/>
        <item x="2891"/>
        <item x="2022"/>
        <item x="2888"/>
        <item x="1843"/>
        <item x="1976"/>
        <item x="1187"/>
        <item x="2954"/>
        <item x="2254"/>
        <item x="1460"/>
        <item x="666"/>
        <item x="2009"/>
        <item x="351"/>
        <item x="2801"/>
        <item x="2802"/>
        <item x="1940"/>
        <item x="2344"/>
        <item x="843"/>
        <item x="2330"/>
        <item x="2605"/>
        <item x="2329"/>
        <item x="2517"/>
        <item x="1879"/>
        <item x="3031"/>
        <item x="2342"/>
        <item x="2042"/>
        <item x="1672"/>
        <item x="1949"/>
        <item x="1754"/>
        <item x="2020"/>
        <item x="759"/>
        <item x="561"/>
        <item x="2889"/>
        <item x="1185"/>
        <item x="1845"/>
        <item x="2032"/>
        <item x="1997"/>
        <item x="685"/>
        <item x="1212"/>
        <item x="1248"/>
        <item x="2242"/>
        <item x="841"/>
        <item x="2453"/>
        <item x="1286"/>
        <item x="2447"/>
        <item x="286"/>
        <item x="665"/>
        <item x="1709"/>
        <item x="1881"/>
        <item x="2434"/>
        <item x="2966"/>
        <item x="20"/>
        <item x="377"/>
        <item x="2008"/>
        <item x="2328"/>
        <item x="1186"/>
        <item x="2939"/>
        <item x="1669"/>
        <item x="39"/>
        <item x="2010"/>
        <item x="1113"/>
        <item x="1973"/>
        <item x="2941"/>
        <item x="1534"/>
        <item x="1957"/>
        <item x="13"/>
        <item x="468"/>
        <item x="1311"/>
        <item x="2025"/>
        <item x="577"/>
        <item x="2862"/>
        <item x="3034"/>
        <item x="3033"/>
        <item x="1361"/>
        <item x="1951"/>
        <item x="2044"/>
        <item x="2915"/>
        <item x="1953"/>
        <item x="2070"/>
        <item x="300"/>
        <item x="2850"/>
        <item x="915"/>
        <item x="2448"/>
        <item x="2516"/>
        <item x="1620"/>
        <item x="1262"/>
        <item x="1803"/>
        <item x="560"/>
        <item x="1553"/>
        <item x="289"/>
        <item x="1073"/>
        <item x="3045"/>
        <item x="2429"/>
        <item x="2520"/>
        <item x="728"/>
        <item x="2803"/>
        <item x="2241"/>
        <item x="2890"/>
        <item x="2441"/>
        <item x="40"/>
        <item x="1545"/>
        <item x="1511"/>
        <item x="1312"/>
        <item x="2603"/>
        <item x="1756"/>
        <item x="2001"/>
        <item x="2069"/>
        <item x="1250"/>
        <item x="2215"/>
        <item x="1829"/>
        <item x="1213"/>
        <item x="316"/>
        <item x="1624"/>
        <item x="730"/>
        <item x="2518"/>
        <item x="2341"/>
        <item x="2035"/>
        <item x="2804"/>
        <item x="1497"/>
        <item x="2607"/>
        <item x="1952"/>
        <item x="1184"/>
        <item x="1061"/>
        <item x="1486"/>
        <item x="1948"/>
        <item x="1285"/>
        <item x="1837"/>
        <item x="2331"/>
        <item x="2752"/>
        <item x="1870"/>
        <item x="2169"/>
        <item x="839"/>
        <item x="1087"/>
        <item x="2705"/>
        <item x="1901"/>
        <item x="2011"/>
        <item x="2451"/>
        <item x="1128"/>
        <item x="664"/>
        <item x="311"/>
        <item x="2165"/>
        <item x="1138"/>
        <item x="2679"/>
        <item x="225"/>
        <item x="1246"/>
        <item x="1197"/>
        <item x="2139"/>
        <item x="1014"/>
        <item x="2068"/>
        <item x="2166"/>
        <item x="223"/>
        <item x="838"/>
        <item x="2345"/>
        <item x="24"/>
        <item x="2184"/>
        <item x="1868"/>
        <item x="2305"/>
        <item x="2604"/>
        <item x="811"/>
        <item x="2401"/>
        <item x="2450"/>
        <item x="1547"/>
        <item x="2892"/>
        <item x="2519"/>
        <item x="2216"/>
        <item x="1034"/>
        <item x="2893"/>
        <item x="1758"/>
        <item x="3032"/>
        <item x="1998"/>
        <item x="770"/>
        <item x="835"/>
        <item x="2034"/>
        <item x="1707"/>
        <item x="1781"/>
        <item x="2045"/>
        <item x="2427"/>
        <item x="2348"/>
        <item x="1498"/>
        <item x="1211"/>
        <item x="2432"/>
        <item x="2019"/>
        <item x="376"/>
        <item x="2894"/>
        <item x="3047"/>
        <item x="224"/>
        <item x="1287"/>
        <item x="130"/>
        <item x="1941"/>
        <item x="1001"/>
        <item x="688"/>
        <item x="1260"/>
        <item x="374"/>
        <item x="1114"/>
        <item x="2405"/>
        <item x="1261"/>
        <item x="1004"/>
        <item x="2681"/>
        <item x="1072"/>
        <item x="1461"/>
        <item x="1757"/>
        <item x="3016"/>
        <item x="2901"/>
        <item x="2981"/>
        <item x="2249"/>
        <item x="1698"/>
        <item x="1536"/>
        <item x="2012"/>
        <item x="305"/>
        <item x="1226"/>
        <item x="2930"/>
        <item x="1127"/>
        <item x="1708"/>
        <item x="2404"/>
        <item x="1622"/>
        <item x="760"/>
        <item x="2851"/>
        <item x="3046"/>
        <item x="2977"/>
        <item x="320"/>
        <item x="1902"/>
        <item x="1979"/>
        <item x="464"/>
        <item x="1225"/>
        <item x="21"/>
        <item x="2431"/>
        <item x="1365"/>
        <item x="1074"/>
        <item x="2255"/>
        <item x="1247"/>
        <item x="1105"/>
        <item x="1826"/>
        <item x="2352"/>
        <item x="840"/>
        <item x="669"/>
        <item x="462"/>
        <item x="1499"/>
        <item x="1554"/>
        <item x="1409"/>
        <item x="2702"/>
        <item x="1106"/>
        <item x="1337"/>
        <item x="2902"/>
        <item x="944"/>
        <item x="2300"/>
        <item x="2338"/>
        <item x="686"/>
        <item x="1538"/>
        <item x="3058"/>
        <item x="565"/>
        <item x="2403"/>
        <item x="2937"/>
        <item x="317"/>
        <item x="1189"/>
        <item x="2440"/>
        <item x="1827"/>
        <item x="2351"/>
        <item x="849"/>
        <item x="2944"/>
        <item x="1925"/>
        <item x="809"/>
        <item x="542"/>
        <item x="2978"/>
        <item x="1876"/>
        <item x="3017"/>
        <item x="250"/>
        <item x="1625"/>
        <item x="2443"/>
        <item x="2995"/>
        <item x="1124"/>
        <item x="1871"/>
        <item x="872"/>
        <item x="2350"/>
        <item x="1835"/>
        <item x="27"/>
        <item x="1947"/>
        <item x="837"/>
        <item x="17"/>
        <item x="2863"/>
        <item x="2118"/>
        <item x="527"/>
        <item x="2805"/>
        <item x="2201"/>
        <item x="1965"/>
        <item x="1877"/>
        <item x="2024"/>
        <item x="1060"/>
        <item x="1828"/>
        <item x="2838"/>
        <item x="42"/>
        <item x="1614"/>
        <item x="1033"/>
        <item x="2023"/>
        <item x="2048"/>
        <item x="2057"/>
        <item x="2630"/>
        <item x="248"/>
        <item x="198"/>
        <item x="1980"/>
        <item x="1089"/>
        <item x="2521"/>
        <item x="1961"/>
        <item x="1578"/>
        <item x="1223"/>
        <item x="1136"/>
        <item x="28"/>
        <item x="1713"/>
        <item x="538"/>
        <item x="2914"/>
        <item x="1107"/>
        <item x="196"/>
        <item x="323"/>
        <item x="1924"/>
        <item x="2332"/>
        <item x="761"/>
        <item x="1100"/>
        <item x="2435"/>
        <item x="2430"/>
        <item x="886"/>
        <item x="1795"/>
        <item x="2049"/>
        <item x="1805"/>
        <item x="1576"/>
        <item x="603"/>
        <item x="1954"/>
        <item x="354"/>
        <item x="117"/>
        <item x="2185"/>
        <item x="1198"/>
        <item x="26"/>
        <item x="1615"/>
        <item x="2015"/>
        <item x="727"/>
        <item x="747"/>
        <item x="2281"/>
        <item x="1577"/>
        <item x="876"/>
        <item x="1047"/>
        <item x="1780"/>
        <item x="1854"/>
        <item x="2931"/>
        <item x="3059"/>
        <item x="2525"/>
        <item x="2013"/>
        <item x="2243"/>
        <item x="1015"/>
        <item x="315"/>
        <item x="245"/>
        <item x="2339"/>
        <item x="1564"/>
        <item x="2595"/>
        <item x="1712"/>
        <item x="294"/>
        <item x="1140"/>
        <item x="19"/>
        <item x="23"/>
        <item x="3035"/>
        <item x="18"/>
        <item x="1139"/>
        <item x="2455"/>
        <item x="1869"/>
        <item x="2303"/>
        <item x="14"/>
        <item x="3048"/>
        <item x="2154"/>
        <item x="2301"/>
        <item x="1512"/>
        <item x="1215"/>
        <item x="1125"/>
        <item x="1075"/>
        <item x="1844"/>
        <item x="16"/>
        <item x="1842"/>
        <item x="982"/>
        <item x="2212"/>
        <item x="2306"/>
        <item x="487"/>
        <item x="251"/>
        <item x="1255"/>
        <item x="293"/>
        <item x="1191"/>
        <item x="2071"/>
        <item x="2900"/>
        <item x="1875"/>
        <item x="632"/>
        <item x="1825"/>
        <item x="1696"/>
        <item x="1199"/>
        <item x="1266"/>
        <item x="1336"/>
        <item x="1002"/>
        <item x="1964"/>
        <item x="2839"/>
        <item x="3005"/>
        <item x="371"/>
        <item x="1112"/>
        <item x="3018"/>
        <item x="830"/>
        <item x="2137"/>
        <item x="1123"/>
        <item x="1288"/>
        <item x="2155"/>
        <item x="319"/>
        <item x="2703"/>
        <item x="1094"/>
        <item x="1671"/>
        <item x="1557"/>
        <item x="2943"/>
        <item x="1096"/>
        <item x="2433"/>
        <item x="1120"/>
        <item x="2932"/>
        <item x="2522"/>
        <item x="2454"/>
        <item x="2153"/>
        <item x="1806"/>
        <item x="871"/>
        <item x="1077"/>
        <item x="195"/>
        <item x="2275"/>
        <item x="1129"/>
        <item x="1931"/>
        <item x="1017"/>
        <item x="1063"/>
        <item x="43"/>
        <item x="1906"/>
        <item x="2980"/>
        <item x="1180"/>
        <item x="2290"/>
        <item x="668"/>
        <item x="1111"/>
        <item x="2283"/>
        <item x="1885"/>
        <item x="2257"/>
        <item x="2704"/>
        <item x="2333"/>
        <item x="731"/>
        <item x="1593"/>
        <item x="1796"/>
        <item x="1905"/>
        <item x="1095"/>
        <item x="2942"/>
        <item x="1600"/>
        <item x="1847"/>
        <item x="1133"/>
        <item x="1005"/>
        <item x="1841"/>
        <item x="1541"/>
        <item x="1200"/>
        <item x="1963"/>
        <item x="2280"/>
        <item x="2678"/>
        <item x="528"/>
        <item x="2307"/>
        <item x="332"/>
        <item x="848"/>
        <item x="2979"/>
        <item x="1335"/>
        <item x="1066"/>
        <item x="2594"/>
        <item x="226"/>
        <item x="2211"/>
        <item x="2240"/>
        <item x="1612"/>
        <item x="1115"/>
        <item x="2183"/>
        <item x="626"/>
        <item x="2982"/>
        <item x="639"/>
        <item x="1214"/>
        <item x="15"/>
        <item x="2297"/>
        <item x="1360"/>
        <item x="252"/>
        <item x="2899"/>
        <item x="2916"/>
        <item x="1374"/>
        <item x="2284"/>
        <item x="1086"/>
        <item x="1981"/>
        <item x="2591"/>
        <item x="836"/>
        <item x="1500"/>
        <item x="2200"/>
        <item x="2683"/>
        <item x="2687"/>
        <item x="1473"/>
        <item x="1110"/>
        <item x="1962"/>
        <item x="2606"/>
        <item x="515"/>
        <item x="2250"/>
        <item x="1533"/>
        <item x="1571"/>
        <item x="2903"/>
        <item x="2320"/>
        <item x="1131"/>
        <item x="2285"/>
        <item x="627"/>
        <item x="1224"/>
        <item x="889"/>
        <item x="1598"/>
        <item x="2452"/>
        <item x="1487"/>
        <item x="2217"/>
        <item x="1201"/>
        <item x="2278"/>
        <item x="1411"/>
        <item x="1890"/>
        <item x="2806"/>
        <item x="1836"/>
        <item x="2014"/>
        <item x="1695"/>
        <item x="1960"/>
        <item x="1904"/>
        <item x="887"/>
        <item x="2258"/>
        <item x="2256"/>
        <item x="1137"/>
        <item x="244"/>
        <item x="1472"/>
        <item x="1091"/>
        <item x="2631"/>
        <item x="2138"/>
        <item x="1809"/>
        <item x="2247"/>
        <item x="1254"/>
        <item x="2319"/>
        <item x="1955"/>
        <item x="1543"/>
        <item x="1294"/>
        <item x="1808"/>
        <item x="2218"/>
        <item x="2955"/>
        <item x="2753"/>
        <item x="2334"/>
        <item x="1109"/>
        <item x="909"/>
        <item x="141"/>
        <item x="1222"/>
        <item x="892"/>
        <item x="1263"/>
        <item x="2676"/>
        <item x="1353"/>
        <item x="1670"/>
        <item x="1631"/>
        <item x="2444"/>
        <item x="1592"/>
        <item x="1141"/>
        <item x="1610"/>
        <item x="2119"/>
        <item x="1062"/>
        <item x="2182"/>
        <item x="2054"/>
        <item x="1629"/>
        <item x="1090"/>
        <item x="1000"/>
        <item x="2156"/>
        <item x="1338"/>
        <item x="1130"/>
        <item x="2245"/>
        <item x="1714"/>
        <item x="41"/>
        <item x="1310"/>
        <item x="1018"/>
        <item x="2276"/>
        <item x="1700"/>
        <item x="1599"/>
        <item x="1256"/>
        <item x="1108"/>
        <item x="1730"/>
        <item x="1606"/>
        <item x="729"/>
        <item x="2554"/>
        <item x="1575"/>
        <item x="2456"/>
        <item x="1427"/>
        <item x="1134"/>
        <item x="769"/>
        <item x="1231"/>
        <item x="1656"/>
        <item x="238"/>
        <item x="2946"/>
        <item x="199"/>
        <item x="2000"/>
        <item x="1873"/>
        <item x="1852"/>
        <item x="721"/>
        <item x="2706"/>
        <item x="1484"/>
        <item x="885"/>
        <item x="877"/>
        <item x="856"/>
        <item x="567"/>
        <item x="2956"/>
        <item x="1585"/>
        <item x="1967"/>
        <item x="2298"/>
        <item x="1464"/>
        <item x="1597"/>
        <item x="2406"/>
        <item x="2945"/>
        <item x="2056"/>
        <item x="878"/>
        <item x="2438"/>
        <item x="1922"/>
        <item x="2967"/>
        <item x="22"/>
        <item x="1162"/>
        <item x="831"/>
        <item x="579"/>
        <item x="1893"/>
        <item x="1591"/>
        <item x="1966"/>
        <item x="1410"/>
        <item x="2686"/>
        <item x="2608"/>
        <item x="2677"/>
        <item x="1544"/>
        <item x="2117"/>
        <item x="875"/>
        <item x="1174"/>
        <item x="2050"/>
        <item x="1251"/>
        <item x="2260"/>
        <item x="2807"/>
        <item x="2219"/>
        <item x="1216"/>
        <item x="2026"/>
        <item x="1956"/>
        <item x="2628"/>
        <item x="799"/>
        <item x="722"/>
        <item x="1608"/>
        <item x="1855"/>
        <item x="568"/>
        <item x="2090"/>
        <item x="2304"/>
        <item x="1848"/>
        <item x="2292"/>
        <item x="1529"/>
        <item x="322"/>
        <item x="134"/>
        <item x="1160"/>
        <item x="1798"/>
        <item x="914"/>
        <item x="2682"/>
        <item x="2493"/>
        <item x="2176"/>
        <item x="2214"/>
        <item x="1958"/>
        <item x="2347"/>
        <item x="890"/>
        <item x="539"/>
        <item x="2810"/>
        <item x="2279"/>
        <item x="631"/>
        <item x="1589"/>
        <item x="2157"/>
        <item x="873"/>
        <item x="1366"/>
        <item x="229"/>
        <item x="2336"/>
        <item x="368"/>
        <item x="767"/>
        <item x="1474"/>
        <item x="1510"/>
        <item x="1485"/>
        <item x="1085"/>
        <item x="1008"/>
        <item x="884"/>
        <item x="239"/>
        <item x="2244"/>
        <item x="1921"/>
        <item x="104"/>
        <item x="2282"/>
        <item x="2337"/>
        <item x="1104"/>
        <item x="1562"/>
        <item x="1968"/>
        <item x="1894"/>
        <item x="1471"/>
        <item x="397"/>
        <item x="463"/>
        <item x="945"/>
        <item x="2593"/>
        <item x="2296"/>
        <item x="2181"/>
        <item x="833"/>
        <item x="2267"/>
        <item x="1535"/>
        <item x="2002"/>
        <item x="1093"/>
        <item x="2685"/>
        <item x="1546"/>
        <item x="1613"/>
        <item x="1492"/>
        <item x="1076"/>
        <item x="2213"/>
        <item x="1003"/>
        <item x="2718"/>
        <item x="2837"/>
        <item x="2727"/>
        <item x="917"/>
        <item x="2852"/>
        <item x="910"/>
        <item x="1601"/>
        <item x="3060"/>
        <item x="2897"/>
        <item x="2439"/>
        <item x="578"/>
        <item x="109"/>
        <item x="2898"/>
        <item x="2317"/>
        <item x="1319"/>
        <item x="1711"/>
        <item x="2335"/>
        <item x="1293"/>
        <item x="3036"/>
        <item x="1313"/>
        <item x="1339"/>
        <item x="1581"/>
        <item x="1838"/>
        <item x="143"/>
        <item x="526"/>
        <item x="1370"/>
        <item x="2983"/>
        <item x="605"/>
        <item x="1489"/>
        <item x="118"/>
        <item x="911"/>
        <item x="1221"/>
        <item x="2055"/>
        <item x="1101"/>
        <item x="1668"/>
        <item x="1923"/>
        <item x="2316"/>
        <item x="1617"/>
        <item x="1267"/>
        <item x="3050"/>
        <item x="851"/>
        <item x="1699"/>
        <item x="1021"/>
        <item x="2172"/>
        <item x="2318"/>
        <item x="2968"/>
        <item x="1268"/>
        <item x="2175"/>
        <item x="1516"/>
        <item x="327"/>
        <item x="2036"/>
        <item x="1903"/>
        <item x="197"/>
        <item x="2938"/>
        <item x="1697"/>
        <item x="529"/>
        <item x="1944"/>
        <item x="882"/>
        <item x="2224"/>
        <item x="365"/>
        <item x="1540"/>
        <item x="714"/>
        <item x="2346"/>
        <item x="2446"/>
        <item x="2726"/>
        <item x="2293"/>
        <item x="2261"/>
        <item x="2170"/>
        <item x="1731"/>
        <item x="1742"/>
        <item x="1596"/>
        <item x="920"/>
        <item x="1126"/>
        <item x="1232"/>
        <item x="1027"/>
        <item x="1341"/>
        <item x="1462"/>
        <item x="2378"/>
        <item x="2206"/>
        <item x="1059"/>
        <item x="182"/>
        <item x="1488"/>
        <item x="2007"/>
        <item x="1574"/>
        <item x="2993"/>
        <item x="1797"/>
        <item x="2299"/>
        <item x="1886"/>
        <item x="2904"/>
        <item x="1616"/>
        <item x="358"/>
        <item x="436"/>
        <item x="2135"/>
        <item x="1161"/>
        <item x="1192"/>
        <item x="1080"/>
        <item x="1874"/>
        <item x="1566"/>
        <item x="1253"/>
        <item x="243"/>
        <item x="2969"/>
        <item x="1558"/>
        <item x="883"/>
        <item x="2895"/>
        <item x="1801"/>
        <item x="1832"/>
        <item x="904"/>
        <item x="1121"/>
        <item x="1942"/>
        <item x="1142"/>
        <item x="2424"/>
        <item x="331"/>
        <item x="1119"/>
        <item x="893"/>
        <item x="2291"/>
        <item x="2356"/>
        <item x="1532"/>
        <item x="1385"/>
        <item x="2287"/>
        <item x="1840"/>
        <item x="1583"/>
        <item x="1210"/>
        <item x="2592"/>
        <item x="133"/>
        <item x="1290"/>
        <item x="1257"/>
        <item x="382"/>
        <item x="2957"/>
        <item x="1602"/>
        <item x="1618"/>
        <item x="1190"/>
        <item x="2294"/>
        <item x="3061"/>
        <item x="1807"/>
        <item x="3037"/>
        <item x="2198"/>
        <item x="1548"/>
        <item x="667"/>
        <item x="2152"/>
        <item x="2597"/>
        <item x="732"/>
        <item x="1143"/>
        <item x="1170"/>
        <item x="1020"/>
        <item x="314"/>
        <item x="2629"/>
        <item x="888"/>
        <item x="1367"/>
        <item x="278"/>
        <item x="1340"/>
        <item x="136"/>
        <item x="2149"/>
        <item x="2017"/>
        <item x="2896"/>
        <item x="834"/>
        <item x="1209"/>
        <item x="1046"/>
        <item x="1415"/>
        <item x="147"/>
        <item x="1289"/>
        <item x="2067"/>
        <item x="2632"/>
        <item x="1177"/>
        <item x="733"/>
        <item x="1831"/>
        <item x="855"/>
        <item x="1628"/>
        <item x="2717"/>
        <item x="1463"/>
        <item x="2274"/>
        <item x="1891"/>
        <item x="2041"/>
        <item x="2947"/>
        <item x="1563"/>
        <item x="2295"/>
        <item x="398"/>
        <item x="1173"/>
        <item x="304"/>
        <item x="723"/>
        <item x="1252"/>
        <item x="1584"/>
        <item x="3019"/>
        <item x="2225"/>
        <item x="2228"/>
        <item x="566"/>
        <item x="2268"/>
        <item x="1932"/>
        <item x="1573"/>
        <item x="2905"/>
        <item x="2610"/>
        <item x="2411"/>
        <item x="969"/>
        <item x="470"/>
        <item x="768"/>
        <item x="716"/>
        <item x="1132"/>
        <item x="261"/>
        <item x="1782"/>
        <item x="2383"/>
        <item x="2199"/>
        <item x="128"/>
        <item x="2040"/>
        <item x="1016"/>
        <item x="2407"/>
        <item x="2150"/>
        <item x="1048"/>
        <item x="2037"/>
        <item x="132"/>
        <item x="2684"/>
        <item x="1896"/>
        <item x="1605"/>
        <item x="472"/>
        <item x="897"/>
        <item x="1084"/>
        <item x="581"/>
        <item x="2386"/>
        <item x="2445"/>
        <item x="922"/>
        <item x="2523"/>
        <item x="1694"/>
        <item x="908"/>
        <item x="2436"/>
        <item x="748"/>
        <item x="2409"/>
        <item x="852"/>
        <item x="1202"/>
        <item x="1176"/>
        <item x="2262"/>
        <item x="361"/>
        <item x="1839"/>
        <item x="1079"/>
        <item x="880"/>
        <item x="372"/>
        <item x="2227"/>
        <item x="1175"/>
        <item x="1217"/>
        <item x="330"/>
        <item x="2864"/>
        <item x="525"/>
        <item x="1116"/>
        <item x="2259"/>
        <item x="1927"/>
        <item x="1846"/>
        <item x="30"/>
        <item x="106"/>
        <item x="1810"/>
        <item x="260"/>
        <item x="1207"/>
        <item x="449"/>
        <item x="2707"/>
        <item x="1784"/>
        <item x="25"/>
        <item x="1611"/>
        <item x="2105"/>
        <item x="734"/>
        <item x="652"/>
        <item x="140"/>
        <item x="2714"/>
        <item x="2273"/>
        <item x="1373"/>
        <item x="2853"/>
        <item x="850"/>
        <item x="912"/>
        <item x="1878"/>
        <item x="771"/>
        <item x="874"/>
        <item x="1118"/>
        <item x="2220"/>
        <item x="2051"/>
        <item x="2193"/>
        <item x="29"/>
        <item x="306"/>
        <item x="1559"/>
        <item x="766"/>
        <item x="778"/>
        <item x="1182"/>
        <item x="2733"/>
        <item x="2178"/>
        <item x="1291"/>
        <item x="1377"/>
        <item x="386"/>
        <item x="740"/>
        <item x="1800"/>
        <item x="1092"/>
        <item x="516"/>
        <item x="2408"/>
        <item x="2106"/>
        <item x="2627"/>
        <item x="321"/>
        <item x="2385"/>
        <item x="156"/>
        <item x="3053"/>
        <item x="2209"/>
        <item x="2196"/>
        <item x="765"/>
        <item x="241"/>
        <item x="913"/>
        <item x="630"/>
        <item x="879"/>
        <item x="2039"/>
        <item x="145"/>
        <item x="1452"/>
        <item x="2609"/>
        <item x="1314"/>
        <item x="1586"/>
        <item x="2754"/>
        <item x="2555"/>
        <item x="262"/>
        <item x="1539"/>
        <item x="1219"/>
        <item x="2719"/>
        <item x="1382"/>
        <item x="2495"/>
        <item x="366"/>
        <item x="569"/>
        <item x="1609"/>
        <item x="2072"/>
        <item x="52"/>
        <item x="107"/>
        <item x="628"/>
        <item x="2994"/>
        <item x="854"/>
        <item x="2379"/>
        <item x="2204"/>
        <item x="2270"/>
        <item x="1083"/>
        <item x="108"/>
        <item x="907"/>
        <item x="1078"/>
        <item x="2716"/>
        <item x="1513"/>
        <item x="822"/>
        <item x="2494"/>
        <item x="1082"/>
        <item x="2996"/>
        <item x="44"/>
        <item x="2016"/>
        <item x="355"/>
        <item x="2426"/>
        <item x="905"/>
        <item x="1149"/>
        <item x="2457"/>
        <item x="2479"/>
        <item x="1783"/>
        <item x="2162"/>
        <item x="580"/>
        <item x="2553"/>
        <item x="1743"/>
        <item x="1064"/>
        <item x="779"/>
        <item x="1218"/>
        <item x="2222"/>
        <item x="2410"/>
        <item x="2755"/>
        <item x="1007"/>
        <item x="923"/>
        <item x="846"/>
        <item x="1833"/>
        <item x="31"/>
        <item x="467"/>
        <item x="1194"/>
        <item x="1383"/>
        <item x="2191"/>
        <item x="2720"/>
        <item x="1375"/>
        <item x="2133"/>
        <item x="1926"/>
        <item x="1424"/>
        <item x="1945"/>
        <item x="2073"/>
        <item x="2496"/>
        <item x="466"/>
        <item x="1371"/>
        <item x="1369"/>
        <item x="2377"/>
        <item x="2308"/>
        <item x="2179"/>
        <item x="2082"/>
        <item x="2777"/>
        <item x="1590"/>
        <item x="2917"/>
        <item x="1929"/>
        <item x="1227"/>
        <item x="2476"/>
        <item x="2081"/>
        <item x="2003"/>
        <item x="931"/>
        <item x="814"/>
        <item x="1332"/>
        <item x="2136"/>
        <item x="970"/>
        <item x="1853"/>
        <item x="1884"/>
        <item x="891"/>
        <item x="131"/>
        <item x="119"/>
        <item x="309"/>
        <item x="1907"/>
        <item x="571"/>
        <item x="2596"/>
        <item x="2060"/>
        <item x="325"/>
        <item x="2202"/>
        <item x="798"/>
        <item x="2210"/>
        <item x="1626"/>
        <item x="2663"/>
        <item x="1491"/>
        <item x="137"/>
        <item x="1272"/>
        <item x="2263"/>
        <item x="870"/>
        <item x="263"/>
        <item x="2948"/>
        <item x="613"/>
        <item x="1352"/>
        <item x="2724"/>
        <item x="1292"/>
        <item x="2384"/>
        <item x="1453"/>
        <item x="2171"/>
        <item x="921"/>
        <item x="2524"/>
        <item x="110"/>
        <item x="2120"/>
        <item x="530"/>
        <item x="2311"/>
        <item x="763"/>
        <item x="1135"/>
        <item x="780"/>
        <item x="3038"/>
        <item x="2205"/>
        <item x="896"/>
        <item x="2933"/>
        <item x="1587"/>
        <item x="2177"/>
        <item x="387"/>
        <item x="1514"/>
        <item x="202"/>
        <item x="2811"/>
        <item x="899"/>
        <item x="2288"/>
        <item x="800"/>
        <item x="385"/>
        <item x="2731"/>
        <item x="1265"/>
        <item x="1220"/>
        <item x="2058"/>
        <item x="2131"/>
        <item x="806"/>
        <item x="2174"/>
        <item x="832"/>
        <item x="1035"/>
        <item x="298"/>
        <item x="1169"/>
        <item x="2145"/>
        <item x="2665"/>
        <item x="2059"/>
        <item x="1716"/>
        <item x="2004"/>
        <item x="2478"/>
        <item x="776"/>
        <item x="1984"/>
        <item x="2477"/>
        <item x="1412"/>
        <item x="1595"/>
        <item x="2792"/>
        <item x="1580"/>
        <item x="1428"/>
        <item x="1811"/>
        <item x="2854"/>
        <item x="1704"/>
        <item x="2107"/>
        <item x="1515"/>
        <item x="1930"/>
        <item x="2163"/>
        <item x="2108"/>
        <item x="2302"/>
        <item x="2084"/>
        <item x="812"/>
        <item x="1181"/>
        <item x="2840"/>
        <item x="380"/>
        <item x="2269"/>
        <item x="2321"/>
        <item x="2221"/>
        <item x="736"/>
        <item x="2248"/>
        <item x="2143"/>
        <item x="2613"/>
        <item x="1405"/>
        <item x="762"/>
        <item x="0"/>
        <item x="1195"/>
        <item x="363"/>
        <item x="2934"/>
        <item x="1701"/>
        <item x="2984"/>
        <item x="2492"/>
        <item x="604"/>
        <item x="121"/>
        <item x="531"/>
        <item x="2142"/>
        <item x="777"/>
        <item x="2104"/>
        <item x="2140"/>
        <item x="1715"/>
        <item x="2760"/>
        <item x="1163"/>
        <item x="1264"/>
        <item x="2075"/>
        <item x="488"/>
        <item x="2197"/>
        <item x="1446"/>
        <item x="2480"/>
        <item x="105"/>
        <item x="2092"/>
        <item x="1205"/>
        <item x="2813"/>
        <item x="1520"/>
        <item x="570"/>
        <item x="2322"/>
        <item x="900"/>
        <item x="1524"/>
        <item x="242"/>
        <item x="55"/>
        <item x="2132"/>
        <item x="1759"/>
        <item x="146"/>
        <item x="2074"/>
        <item x="1604"/>
        <item x="1734"/>
        <item x="2079"/>
        <item x="929"/>
        <item x="2289"/>
        <item x="2195"/>
        <item x="815"/>
        <item x="845"/>
        <item x="2089"/>
        <item x="2425"/>
        <item x="1501"/>
        <item x="671"/>
        <item x="135"/>
        <item x="584"/>
        <item x="717"/>
        <item x="2918"/>
        <item x="388"/>
        <item x="2151"/>
        <item x="2194"/>
        <item x="774"/>
        <item x="895"/>
        <item x="1103"/>
        <item x="53"/>
        <item x="2246"/>
        <item x="807"/>
        <item x="1229"/>
        <item x="1475"/>
        <item x="234"/>
        <item x="572"/>
        <item x="2095"/>
        <item x="853"/>
        <item x="1733"/>
        <item x="1582"/>
        <item x="2949"/>
        <item x="240"/>
        <item x="3039"/>
        <item x="2985"/>
        <item x="2130"/>
        <item x="1530"/>
        <item x="142"/>
        <item x="329"/>
        <item x="254"/>
        <item x="1317"/>
        <item x="1355"/>
        <item x="2078"/>
        <item x="1959"/>
        <item x="672"/>
        <item x="1493"/>
        <item x="820"/>
        <item x="801"/>
        <item x="2688"/>
        <item x="2038"/>
        <item x="2412"/>
        <item x="995"/>
        <item x="2325"/>
        <item x="1068"/>
        <item x="1946"/>
        <item x="828"/>
        <item x="1579"/>
        <item x="2364"/>
        <item x="206"/>
        <item x="203"/>
        <item x="1717"/>
        <item x="2266"/>
        <item x="183"/>
        <item x="739"/>
        <item x="1158"/>
        <item x="1269"/>
        <item x="2223"/>
        <item x="2207"/>
        <item x="804"/>
        <item x="389"/>
        <item x="2788"/>
        <item x="1799"/>
        <item x="2229"/>
        <item x="2271"/>
        <item x="2380"/>
        <item x="2611"/>
        <item x="1178"/>
        <item x="1398"/>
        <item x="1081"/>
        <item x="1603"/>
        <item x="2272"/>
        <item x="2531"/>
        <item x="2958"/>
        <item x="349"/>
        <item x="2286"/>
        <item x="157"/>
        <item x="144"/>
        <item x="2715"/>
        <item x="901"/>
        <item x="359"/>
        <item x="2190"/>
        <item x="2730"/>
        <item x="47"/>
        <item x="1849"/>
        <item x="230"/>
        <item x="1397"/>
        <item x="2708"/>
        <item x="1148"/>
        <item x="2"/>
        <item x="2093"/>
        <item x="313"/>
        <item x="56"/>
        <item x="2664"/>
        <item x="924"/>
        <item x="2865"/>
        <item x="2226"/>
        <item x="2732"/>
        <item x="1206"/>
        <item x="715"/>
        <item x="270"/>
        <item x="1204"/>
        <item x="2637"/>
        <item x="1551"/>
        <item x="1569"/>
        <item x="139"/>
        <item x="1386"/>
        <item x="2814"/>
        <item x="773"/>
        <item x="48"/>
        <item x="438"/>
        <item x="2449"/>
        <item x="898"/>
        <item x="1490"/>
        <item x="1157"/>
        <item x="1351"/>
        <item x="1607"/>
        <item x="1469"/>
        <item x="1507"/>
        <item x="2208"/>
        <item x="1230"/>
        <item x="1309"/>
        <item x="601"/>
        <item x="2053"/>
        <item x="54"/>
        <item x="2367"/>
        <item x="805"/>
        <item x="253"/>
        <item x="2556"/>
        <item x="3049"/>
        <item x="346"/>
        <item x="2986"/>
        <item x="2780"/>
        <item x="1376"/>
        <item x="2357"/>
        <item x="2497"/>
        <item x="847"/>
        <item x="2192"/>
        <item x="919"/>
        <item x="2141"/>
        <item x="2557"/>
        <item x="2363"/>
        <item x="1318"/>
        <item x="1550"/>
        <item x="1928"/>
        <item x="1969"/>
        <item x="273"/>
        <item x="2006"/>
        <item x="1171"/>
        <item x="2866"/>
        <item x="1381"/>
        <item x="45"/>
        <item x="641"/>
        <item x="2723"/>
        <item x="2083"/>
        <item x="657"/>
        <item x="2761"/>
        <item x="775"/>
        <item x="120"/>
        <item x="1414"/>
        <item x="2096"/>
        <item x="111"/>
        <item x="2326"/>
        <item x="339"/>
        <item x="2598"/>
        <item x="2667"/>
        <item x="3054"/>
        <item x="656"/>
        <item x="46"/>
        <item x="179"/>
        <item x="994"/>
        <item x="2634"/>
        <item x="204"/>
        <item x="1022"/>
        <item x="544"/>
        <item x="2134"/>
        <item x="1567"/>
        <item x="1168"/>
        <item x="928"/>
        <item x="1588"/>
        <item x="2617"/>
        <item x="1117"/>
        <item x="2231"/>
        <item x="2808"/>
        <item x="1150"/>
        <item x="2721"/>
        <item x="184"/>
        <item x="303"/>
        <item x="844"/>
        <item x="2528"/>
        <item x="205"/>
        <item x="2779"/>
        <item x="2144"/>
        <item x="2529"/>
        <item x="1166"/>
        <item x="2656"/>
        <item x="2312"/>
        <item x="1193"/>
        <item x="2340"/>
        <item x="2757"/>
        <item x="200"/>
        <item x="1444"/>
        <item x="2314"/>
        <item x="1333"/>
        <item x="3062"/>
        <item x="1040"/>
        <item x="903"/>
        <item x="33"/>
        <item x="824"/>
        <item x="2251"/>
        <item x="813"/>
        <item x="541"/>
        <item x="2313"/>
        <item x="2097"/>
        <item x="764"/>
        <item x="2790"/>
        <item x="1036"/>
        <item x="1196"/>
        <item x="1970"/>
        <item x="2230"/>
        <item x="737"/>
        <item x="1320"/>
        <item x="1023"/>
        <item x="1235"/>
        <item x="614"/>
        <item x="782"/>
        <item x="2414"/>
        <item x="2121"/>
        <item x="2101"/>
        <item x="3020"/>
        <item x="670"/>
        <item x="802"/>
        <item x="1760"/>
        <item x="2481"/>
        <item x="400"/>
        <item x="1466"/>
        <item x="718"/>
        <item x="1050"/>
        <item x="1069"/>
        <item x="1565"/>
        <item x="2382"/>
        <item x="1147"/>
        <item x="902"/>
        <item x="2722"/>
        <item x="465"/>
        <item x="2532"/>
        <item x="2173"/>
        <item x="781"/>
        <item x="2666"/>
        <item x="971"/>
        <item x="2076"/>
        <item x="232"/>
        <item x="2080"/>
        <item x="2324"/>
        <item x="1342"/>
        <item x="925"/>
        <item x="1164"/>
        <item x="2728"/>
        <item x="2102"/>
        <item x="1179"/>
        <item x="1702"/>
        <item x="2809"/>
        <item x="1315"/>
        <item x="783"/>
        <item x="1402"/>
        <item x="2599"/>
        <item x="3051"/>
        <item x="1476"/>
        <item x="2109"/>
        <item x="2997"/>
        <item x="2789"/>
        <item x="159"/>
        <item x="2085"/>
        <item x="1432"/>
        <item x="640"/>
        <item x="2935"/>
        <item x="1523"/>
        <item x="2094"/>
        <item x="1152"/>
        <item x="2128"/>
        <item x="2615"/>
        <item x="823"/>
        <item x="585"/>
        <item x="1391"/>
        <item x="2600"/>
        <item x="228"/>
        <item x="338"/>
        <item x="1275"/>
        <item x="1762"/>
        <item x="2114"/>
        <item x="2180"/>
        <item x="1049"/>
        <item x="1394"/>
        <item x="1326"/>
        <item x="1675"/>
        <item x="2794"/>
        <item x="2491"/>
        <item x="2778"/>
        <item x="231"/>
        <item x="2309"/>
        <item x="1627"/>
        <item x="582"/>
        <item x="1271"/>
        <item x="1722"/>
        <item x="1343"/>
        <item x="2381"/>
        <item x="1943"/>
        <item x="2310"/>
        <item x="308"/>
        <item x="741"/>
        <item x="972"/>
        <item x="1468"/>
        <item x="586"/>
        <item x="1067"/>
        <item x="173"/>
        <item x="1440"/>
        <item x="3040"/>
        <item x="1765"/>
        <item x="512"/>
        <item x="1390"/>
        <item x="2545"/>
        <item x="348"/>
        <item x="2791"/>
        <item x="1570"/>
        <item x="1503"/>
        <item x="743"/>
        <item x="3041"/>
        <item x="2098"/>
        <item x="645"/>
        <item x="129"/>
        <item x="1028"/>
        <item x="1495"/>
        <item x="1555"/>
        <item x="744"/>
        <item x="1400"/>
        <item x="2323"/>
        <item x="543"/>
        <item x="2087"/>
        <item x="1883"/>
        <item x="2027"/>
        <item x="1749"/>
        <item x="148"/>
        <item x="2816"/>
        <item x="2374"/>
        <item x="2635"/>
        <item x="1443"/>
        <item x="2729"/>
        <item x="1527"/>
        <item x="2710"/>
        <item x="1368"/>
        <item x="1465"/>
        <item x="1378"/>
        <item x="1637"/>
        <item x="2203"/>
        <item x="2061"/>
        <item x="246"/>
        <item x="797"/>
        <item x="983"/>
        <item x="153"/>
        <item x="1594"/>
        <item x="1273"/>
        <item x="2815"/>
        <item x="3052"/>
        <item x="1102"/>
        <item x="1703"/>
        <item x="450"/>
        <item x="746"/>
        <item x="2161"/>
        <item x="1767"/>
        <item x="2148"/>
        <item x="654"/>
        <item x="930"/>
        <item x="1433"/>
        <item x="2387"/>
        <item x="172"/>
        <item x="1435"/>
        <item x="1234"/>
        <item x="2146"/>
        <item x="2111"/>
        <item x="2841"/>
        <item x="1856"/>
        <item x="2793"/>
        <item x="2526"/>
        <item x="32"/>
        <item x="1153"/>
        <item x="1144"/>
        <item x="1494"/>
        <item x="1971"/>
        <item x="122"/>
        <item x="2391"/>
        <item x="2237"/>
        <item x="1203"/>
        <item x="1151"/>
        <item x="2112"/>
        <item x="2158"/>
        <item x="1430"/>
        <item x="1982"/>
        <item x="347"/>
        <item x="208"/>
        <item x="34"/>
        <item x="1379"/>
        <item x="2756"/>
        <item x="1418"/>
        <item x="1658"/>
        <item x="629"/>
        <item x="2052"/>
        <item x="1882"/>
        <item x="1350"/>
        <item x="2099"/>
        <item x="2527"/>
        <item x="616"/>
        <item x="1987"/>
        <item x="2490"/>
        <item x="2366"/>
        <item x="2668"/>
        <item x="112"/>
        <item x="301"/>
        <item x="532"/>
        <item x="166"/>
        <item x="826"/>
        <item x="2368"/>
        <item x="2361"/>
        <item x="2122"/>
        <item x="2616"/>
        <item x="2127"/>
        <item x="2612"/>
        <item x="2709"/>
        <item x="3006"/>
        <item x="274"/>
        <item x="2633"/>
        <item x="185"/>
        <item x="337"/>
        <item x="227"/>
        <item x="1421"/>
        <item x="742"/>
        <item x="3007"/>
        <item x="2463"/>
        <item x="735"/>
        <item x="2232"/>
        <item x="1295"/>
        <item x="745"/>
        <item x="642"/>
        <item x="138"/>
        <item x="2077"/>
        <item x="2372"/>
        <item x="2028"/>
        <item x="489"/>
        <item x="926"/>
        <item x="2088"/>
        <item x="545"/>
        <item x="1732"/>
        <item x="1024"/>
        <item x="2373"/>
        <item x="2736"/>
        <item x="857"/>
        <item x="1413"/>
        <item x="2355"/>
        <item x="1766"/>
        <item x="2277"/>
        <item x="1505"/>
        <item x="1358"/>
        <item x="932"/>
        <item x="1477"/>
        <item x="1228"/>
        <item x="290"/>
        <item x="2354"/>
        <item x="2734"/>
        <item x="3008"/>
        <item x="1673"/>
        <item x="1519"/>
        <item x="1525"/>
        <item x="1277"/>
        <item x="2621"/>
        <item x="2498"/>
        <item x="2711"/>
        <item x="1972"/>
        <item x="264"/>
        <item x="2499"/>
        <item x="1403"/>
        <item x="189"/>
        <item x="984"/>
        <item x="2353"/>
        <item x="1657"/>
        <item x="2763"/>
        <item x="1"/>
        <item x="38"/>
        <item x="1552"/>
        <item x="469"/>
        <item x="310"/>
        <item x="1009"/>
        <item x="2124"/>
        <item x="1634"/>
        <item x="383"/>
        <item x="2147"/>
        <item x="1728"/>
        <item x="2773"/>
        <item x="1643"/>
        <item x="1122"/>
        <item x="475"/>
        <item x="719"/>
        <item x="2776"/>
        <item x="1159"/>
        <item x="514"/>
        <item x="1030"/>
        <item x="292"/>
        <item x="860"/>
        <item x="2233"/>
        <item x="653"/>
        <item x="1750"/>
        <item x="2315"/>
        <item x="1619"/>
        <item x="1406"/>
        <item x="158"/>
        <item x="1467"/>
        <item x="277"/>
        <item x="1449"/>
        <item x="1989"/>
        <item x="918"/>
        <item x="451"/>
        <item x="2636"/>
        <item x="2764"/>
        <item x="37"/>
        <item x="2465"/>
        <item x="1029"/>
        <item x="2737"/>
        <item x="818"/>
        <item x="1070"/>
        <item x="1156"/>
        <item x="59"/>
        <item x="1851"/>
        <item x="1860"/>
        <item x="720"/>
        <item x="57"/>
        <item x="2959"/>
        <item x="1744"/>
        <item x="36"/>
        <item x="1208"/>
        <item x="2359"/>
        <item x="1506"/>
        <item x="1233"/>
        <item x="583"/>
        <item x="399"/>
        <item x="171"/>
        <item x="2774"/>
        <item x="1154"/>
        <item x="933"/>
        <item x="817"/>
        <item x="829"/>
        <item x="1357"/>
        <item x="373"/>
        <item x="2654"/>
        <item x="1305"/>
        <item x="588"/>
        <item x="493"/>
        <item x="2530"/>
        <item x="546"/>
        <item x="2091"/>
        <item x="1549"/>
        <item x="2818"/>
        <item x="160"/>
        <item x="2712"/>
        <item x="2951"/>
        <item x="1345"/>
        <item x="1560"/>
        <item x="150"/>
        <item x="2370"/>
        <item x="2827"/>
        <item x="2817"/>
        <item x="2482"/>
        <item x="979"/>
        <item x="1425"/>
        <item x="1457"/>
        <item x="269"/>
        <item x="2619"/>
        <item x="1635"/>
        <item x="573"/>
        <item x="255"/>
        <item x="1508"/>
        <item x="1892"/>
        <item x="517"/>
        <item x="738"/>
        <item x="113"/>
        <item x="2670"/>
        <item x="980"/>
        <item x="2086"/>
        <item x="296"/>
        <item x="2464"/>
        <item x="2115"/>
        <item x="360"/>
        <item x="1705"/>
        <item x="1933"/>
        <item x="424"/>
        <item x="384"/>
        <item x="367"/>
        <item x="513"/>
        <item x="341"/>
        <item x="1439"/>
        <item x="154"/>
        <item x="2029"/>
        <item x="165"/>
        <item x="2371"/>
        <item x="1071"/>
        <item x="3063"/>
        <item x="2467"/>
        <item x="1431"/>
        <item x="2500"/>
        <item x="2867"/>
        <item x="2906"/>
        <item x="2100"/>
        <item x="615"/>
        <item x="2126"/>
        <item x="1183"/>
        <item x="2758"/>
        <item x="2065"/>
        <item x="1556"/>
        <item x="1723"/>
        <item x="1761"/>
        <item x="1450"/>
        <item x="3021"/>
        <item x="2123"/>
        <item x="3"/>
        <item x="1279"/>
        <item x="619"/>
        <item x="2238"/>
        <item x="2829"/>
        <item x="1764"/>
        <item x="1633"/>
        <item x="1859"/>
        <item x="1568"/>
        <item x="533"/>
        <item x="1679"/>
        <item x="1802"/>
        <item x="1642"/>
        <item x="2601"/>
        <item x="518"/>
        <item x="2110"/>
        <item x="152"/>
        <item x="1155"/>
        <item x="1790"/>
        <item x="471"/>
        <item x="2828"/>
        <item x="2655"/>
        <item x="256"/>
        <item x="2812"/>
        <item x="821"/>
        <item x="643"/>
        <item x="271"/>
        <item x="2768"/>
        <item x="2920"/>
        <item x="827"/>
        <item x="4"/>
        <item x="1850"/>
        <item x="2657"/>
        <item x="2125"/>
        <item x="1441"/>
        <item x="151"/>
        <item x="1518"/>
        <item x="2375"/>
        <item x="1632"/>
        <item x="724"/>
        <item x="2669"/>
        <item x="1307"/>
        <item x="2987"/>
        <item x="1145"/>
        <item x="927"/>
        <item x="1727"/>
        <item x="79"/>
        <item x="2618"/>
        <item x="825"/>
        <item x="427"/>
        <item x="2831"/>
        <item x="2762"/>
        <item x="2759"/>
        <item x="978"/>
        <item x="1660"/>
        <item x="2558"/>
        <item x="655"/>
        <item x="2795"/>
        <item x="2825"/>
        <item x="2563"/>
        <item x="2767"/>
        <item x="1641"/>
        <item x="2113"/>
        <item x="1636"/>
        <item x="1399"/>
        <item x="1387"/>
        <item x="2735"/>
        <item x="78"/>
        <item x="426"/>
        <item x="336"/>
        <item x="1042"/>
        <item x="2826"/>
        <item x="863"/>
        <item x="379"/>
        <item x="1051"/>
        <item x="35"/>
        <item x="1526"/>
        <item x="662"/>
        <item x="2919"/>
        <item x="291"/>
        <item x="1983"/>
        <item x="209"/>
        <item x="1419"/>
        <item x="2546"/>
        <item x="816"/>
        <item x="490"/>
        <item x="2796"/>
        <item x="2160"/>
        <item x="318"/>
        <item x="1451"/>
        <item x="803"/>
        <item x="1359"/>
        <item x="1348"/>
        <item x="2369"/>
        <item x="819"/>
        <item x="1644"/>
        <item x="1239"/>
        <item x="2797"/>
        <item x="2416"/>
        <item x="1372"/>
        <item x="2358"/>
        <item x="1354"/>
        <item x="1429"/>
        <item x="1985"/>
        <item x="65"/>
        <item x="1897"/>
        <item x="535"/>
        <item x="423"/>
        <item x="66"/>
        <item x="1316"/>
        <item x="674"/>
        <item x="633"/>
        <item x="1504"/>
        <item x="2646"/>
        <item x="2483"/>
        <item x="1478"/>
        <item x="2907"/>
        <item x="1630"/>
        <item x="2064"/>
        <item x="186"/>
        <item x="2765"/>
        <item x="934"/>
        <item x="2234"/>
        <item x="784"/>
        <item x="1037"/>
        <item x="333"/>
        <item x="647"/>
        <item x="2921"/>
        <item x="996"/>
        <item x="1482"/>
        <item x="1401"/>
        <item x="935"/>
        <item x="2798"/>
        <item x="673"/>
        <item x="1344"/>
        <item x="50"/>
        <item x="343"/>
        <item x="2620"/>
        <item x="1389"/>
        <item x="201"/>
        <item x="2769"/>
        <item x="1788"/>
        <item x="1243"/>
        <item x="1065"/>
        <item x="390"/>
        <item x="1659"/>
        <item x="93"/>
        <item x="2417"/>
        <item x="2544"/>
        <item x="1303"/>
        <item x="2005"/>
        <item x="976"/>
        <item x="574"/>
        <item x="618"/>
        <item x="1863"/>
        <item x="1244"/>
        <item x="2327"/>
        <item x="149"/>
        <item x="1349"/>
        <item x="1438"/>
        <item x="1276"/>
        <item x="2832"/>
        <item x="1746"/>
        <item x="295"/>
        <item x="1041"/>
        <item x="958"/>
        <item x="1986"/>
        <item x="772"/>
        <item x="258"/>
        <item x="2624"/>
        <item x="207"/>
        <item x="1167"/>
        <item x="2781"/>
        <item x="491"/>
        <item x="977"/>
        <item x="174"/>
        <item x="2486"/>
        <item x="2459"/>
        <item x="549"/>
        <item x="1724"/>
        <item x="2062"/>
        <item x="2855"/>
        <item x="2360"/>
        <item x="437"/>
        <item x="940"/>
        <item x="2651"/>
        <item x="2159"/>
        <item x="1281"/>
        <item x="859"/>
        <item x="2063"/>
        <item x="1502"/>
        <item x="1146"/>
        <item x="2458"/>
        <item x="2766"/>
        <item x="1821"/>
        <item x="335"/>
        <item x="1678"/>
        <item x="997"/>
        <item x="590"/>
        <item x="2738"/>
        <item x="257"/>
        <item x="1395"/>
        <item x="127"/>
        <item x="2362"/>
        <item x="378"/>
        <item x="1448"/>
        <item x="1480"/>
        <item x="2164"/>
        <item x="548"/>
        <item x="58"/>
        <item x="2533"/>
        <item x="1380"/>
        <item x="2820"/>
        <item x="453"/>
        <item x="1043"/>
        <item x="2265"/>
        <item x="1242"/>
        <item x="345"/>
        <item x="167"/>
        <item x="2030"/>
        <item x="1638"/>
        <item x="2542"/>
        <item x="1324"/>
        <item x="2671"/>
        <item x="1729"/>
        <item x="49"/>
        <item x="988"/>
        <item x="1423"/>
        <item x="2830"/>
        <item x="1721"/>
        <item x="2950"/>
        <item x="1787"/>
        <item x="1384"/>
        <item x="2534"/>
        <item x="2466"/>
        <item x="2547"/>
        <item x="3002"/>
        <item x="2559"/>
        <item x="2625"/>
        <item x="155"/>
        <item x="1770"/>
        <item x="1639"/>
        <item x="1738"/>
        <item x="1038"/>
        <item x="272"/>
        <item x="2560"/>
        <item x="2782"/>
        <item x="276"/>
        <item x="1690"/>
        <item x="1165"/>
        <item x="1039"/>
        <item x="2602"/>
        <item x="476"/>
        <item x="2713"/>
        <item x="1006"/>
        <item x="1456"/>
        <item x="1528"/>
        <item x="1031"/>
        <item x="936"/>
        <item x="1479"/>
        <item x="1442"/>
        <item x="102"/>
        <item x="1865"/>
        <item x="2842"/>
        <item x="1388"/>
        <item x="973"/>
        <item x="1010"/>
        <item x="1751"/>
        <item x="2799"/>
        <item x="233"/>
        <item x="499"/>
        <item x="2819"/>
        <item x="2843"/>
        <item x="3065"/>
        <item x="1667"/>
        <item x="2833"/>
        <item x="617"/>
        <item x="1688"/>
        <item x="1236"/>
        <item x="939"/>
        <item x="862"/>
        <item x="452"/>
        <item x="1296"/>
        <item x="1026"/>
        <item x="611"/>
        <item x="1356"/>
        <item x="974"/>
        <item x="492"/>
        <item x="7"/>
        <item x="176"/>
        <item x="2821"/>
        <item x="1011"/>
        <item x="2846"/>
        <item x="2725"/>
        <item x="124"/>
        <item x="1522"/>
        <item x="265"/>
        <item x="123"/>
        <item x="2673"/>
        <item x="357"/>
        <item x="1422"/>
        <item x="98"/>
        <item x="2437"/>
        <item x="1056"/>
        <item x="1649"/>
        <item x="161"/>
        <item x="1640"/>
        <item x="2658"/>
        <item x="96"/>
        <item x="268"/>
        <item x="1509"/>
        <item x="2936"/>
        <item x="2236"/>
        <item x="2413"/>
        <item x="180"/>
        <item x="1044"/>
        <item x="675"/>
        <item x="1454"/>
        <item x="635"/>
        <item x="1517"/>
        <item x="410"/>
        <item x="163"/>
        <item x="175"/>
        <item x="1237"/>
        <item x="1012"/>
        <item x="267"/>
        <item x="162"/>
        <item x="2652"/>
        <item x="2564"/>
        <item x="1785"/>
        <item x="3009"/>
        <item x="1481"/>
        <item x="178"/>
        <item x="1393"/>
        <item x="1735"/>
        <item x="646"/>
        <item x="417"/>
        <item x="2856"/>
        <item x="1763"/>
        <item x="989"/>
        <item x="1057"/>
        <item x="2235"/>
        <item x="1779"/>
        <item x="2674"/>
        <item x="480"/>
        <item x="1404"/>
        <item x="1346"/>
        <item x="1771"/>
        <item x="941"/>
        <item x="1238"/>
        <item x="2868"/>
        <item x="188"/>
        <item x="2672"/>
        <item x="2489"/>
        <item x="2643"/>
        <item x="2103"/>
        <item x="3001"/>
        <item x="985"/>
        <item x="1054"/>
        <item x="2129"/>
        <item x="1572"/>
        <item x="894"/>
        <item x="1270"/>
        <item x="51"/>
        <item x="1736"/>
        <item x="1053"/>
        <item x="3000"/>
        <item x="210"/>
        <item x="1325"/>
        <item x="100"/>
        <item x="1791"/>
        <item x="1392"/>
        <item x="177"/>
        <item x="503"/>
        <item x="2873"/>
        <item x="547"/>
        <item x="1241"/>
        <item x="328"/>
        <item x="95"/>
        <item x="2562"/>
        <item x="946"/>
        <item x="519"/>
        <item x="2961"/>
        <item x="1172"/>
        <item x="494"/>
        <item x="1726"/>
        <item x="187"/>
        <item x="350"/>
        <item x="2653"/>
        <item x="91"/>
        <item x="2877"/>
        <item x="1908"/>
        <item x="440"/>
        <item x="2415"/>
        <item x="1663"/>
        <item x="2487"/>
        <item x="2501"/>
        <item x="2823"/>
        <item x="858"/>
        <item x="1753"/>
        <item x="649"/>
        <item x="1666"/>
        <item x="2460"/>
        <item x="6"/>
        <item x="2785"/>
        <item x="2484"/>
        <item x="259"/>
        <item x="964"/>
        <item x="362"/>
        <item x="2239"/>
        <item x="2468"/>
        <item x="2908"/>
        <item x="658"/>
        <item x="1240"/>
        <item x="975"/>
        <item x="2561"/>
        <item x="1278"/>
        <item x="170"/>
        <item x="478"/>
        <item x="1280"/>
        <item x="881"/>
        <item x="2835"/>
        <item x="1052"/>
        <item x="2623"/>
        <item x="2376"/>
        <item x="2641"/>
        <item x="1674"/>
        <item x="1909"/>
        <item x="10"/>
        <item x="164"/>
        <item x="957"/>
        <item x="1458"/>
        <item x="2264"/>
        <item x="2783"/>
        <item x="279"/>
        <item x="606"/>
        <item x="986"/>
        <item x="2537"/>
        <item x="211"/>
        <item x="1789"/>
        <item x="952"/>
        <item x="2998"/>
        <item x="2770"/>
        <item x="1322"/>
        <item x="1055"/>
        <item x="1752"/>
        <item x="644"/>
        <item x="1274"/>
        <item x="589"/>
        <item x="2116"/>
        <item x="125"/>
        <item x="1739"/>
        <item x="2622"/>
        <item x="1447"/>
        <item x="2543"/>
        <item x="949"/>
        <item x="587"/>
        <item x="1661"/>
        <item x="334"/>
        <item x="1769"/>
        <item x="2911"/>
        <item x="1862"/>
        <item x="575"/>
        <item x="2844"/>
        <item x="2999"/>
        <item x="1681"/>
        <item x="2784"/>
        <item x="169"/>
        <item x="868"/>
        <item x="954"/>
        <item x="1331"/>
        <item x="2775"/>
        <item x="2845"/>
        <item x="1786"/>
        <item x="2923"/>
        <item x="190"/>
        <item x="1792"/>
        <item x="2847"/>
        <item x="1914"/>
        <item x="2857"/>
        <item x="2626"/>
        <item x="2565"/>
        <item x="2786"/>
        <item x="534"/>
        <item x="1645"/>
        <item x="1302"/>
        <item x="1483"/>
        <item x="1745"/>
        <item x="937"/>
        <item x="1912"/>
        <item x="364"/>
        <item x="116"/>
        <item x="1725"/>
        <item x="3022"/>
        <item x="2550"/>
        <item x="11"/>
        <item x="181"/>
        <item x="1416"/>
        <item x="992"/>
        <item x="1420"/>
        <item x="991"/>
        <item x="1988"/>
        <item x="2614"/>
        <item x="607"/>
        <item x="1691"/>
        <item x="808"/>
        <item x="1025"/>
        <item x="864"/>
        <item x="1665"/>
        <item x="1864"/>
        <item x="1676"/>
        <item x="1915"/>
        <item x="62"/>
        <item x="495"/>
        <item x="659"/>
        <item x="484"/>
        <item x="1426"/>
        <item x="2485"/>
        <item x="1304"/>
        <item x="1308"/>
        <item x="353"/>
        <item x="1407"/>
        <item x="600"/>
        <item x="9"/>
        <item x="500"/>
        <item x="2922"/>
        <item x="12"/>
        <item x="1990"/>
        <item x="1013"/>
        <item x="275"/>
        <item x="3064"/>
        <item x="2469"/>
        <item x="2638"/>
        <item x="1822"/>
        <item x="663"/>
        <item x="634"/>
        <item x="1496"/>
        <item x="2660"/>
        <item x="1768"/>
        <item x="1327"/>
        <item x="2960"/>
        <item x="948"/>
        <item x="2471"/>
        <item x="1778"/>
        <item x="947"/>
        <item x="114"/>
        <item x="2822"/>
        <item x="2972"/>
        <item x="2644"/>
        <item x="193"/>
        <item x="592"/>
        <item x="1282"/>
        <item x="906"/>
        <item x="447"/>
        <item x="2541"/>
        <item x="481"/>
        <item x="1720"/>
        <item x="2535"/>
        <item x="861"/>
        <item x="1648"/>
        <item x="2640"/>
        <item x="953"/>
        <item x="381"/>
        <item x="1913"/>
        <item x="1858"/>
        <item x="676"/>
        <item x="1650"/>
        <item x="2874"/>
        <item x="597"/>
        <item x="2858"/>
        <item x="2925"/>
        <item x="1772"/>
        <item x="1646"/>
        <item x="2771"/>
        <item x="425"/>
        <item x="593"/>
        <item x="1330"/>
        <item x="2474"/>
        <item x="951"/>
        <item x="990"/>
        <item x="1773"/>
        <item x="115"/>
        <item x="439"/>
        <item x="2834"/>
        <item x="520"/>
        <item x="168"/>
        <item x="5"/>
        <item x="2639"/>
        <item x="2551"/>
        <item x="2422"/>
        <item x="2642"/>
        <item x="660"/>
        <item x="963"/>
        <item x="1910"/>
        <item x="479"/>
        <item x="2470"/>
        <item x="938"/>
        <item x="2909"/>
        <item x="2540"/>
        <item x="2536"/>
        <item x="1994"/>
        <item x="413"/>
        <item x="126"/>
        <item x="576"/>
        <item x="1455"/>
        <item x="192"/>
        <item x="412"/>
        <item x="1693"/>
        <item x="266"/>
        <item x="505"/>
        <item x="1321"/>
        <item x="1737"/>
        <item x="212"/>
        <item x="1306"/>
        <item x="1819"/>
        <item x="2507"/>
        <item x="867"/>
        <item x="1323"/>
        <item x="391"/>
        <item x="64"/>
        <item x="302"/>
        <item x="454"/>
        <item x="1436"/>
        <item x="477"/>
        <item x="950"/>
        <item x="1748"/>
        <item x="1686"/>
        <item x="394"/>
        <item x="1861"/>
        <item x="3010"/>
        <item x="1664"/>
        <item x="999"/>
        <item x="1245"/>
        <item x="1992"/>
        <item x="595"/>
        <item x="1823"/>
        <item x="60"/>
        <item x="2695"/>
        <item x="1347"/>
        <item x="959"/>
        <item x="411"/>
        <item x="441"/>
        <item x="1911"/>
        <item x="1747"/>
        <item x="2924"/>
        <item x="8"/>
        <item x="1329"/>
        <item x="89"/>
        <item x="1297"/>
        <item x="648"/>
        <item x="2970"/>
        <item x="219"/>
        <item x="2910"/>
        <item x="2772"/>
        <item x="1470"/>
        <item x="88"/>
        <item x="1647"/>
        <item x="80"/>
        <item x="661"/>
        <item x="1531"/>
        <item x="2538"/>
        <item x="1689"/>
        <item x="998"/>
        <item x="2691"/>
        <item x="2508"/>
        <item x="2548"/>
        <item x="2694"/>
        <item x="2859"/>
        <item x="3066"/>
        <item x="1718"/>
        <item x="2880"/>
        <item x="1521"/>
        <item x="749"/>
        <item x="344"/>
        <item x="284"/>
        <item x="297"/>
        <item x="596"/>
        <item x="966"/>
        <item x="1680"/>
        <item x="2571"/>
        <item x="2066"/>
        <item x="1437"/>
        <item x="2976"/>
        <item x="280"/>
        <item x="2365"/>
        <item x="608"/>
        <item x="1916"/>
        <item x="594"/>
        <item x="94"/>
        <item x="2472"/>
        <item x="87"/>
        <item x="965"/>
        <item x="393"/>
        <item x="101"/>
        <item x="2836"/>
        <item x="2973"/>
        <item x="2693"/>
        <item x="1434"/>
        <item x="86"/>
        <item x="416"/>
        <item x="987"/>
        <item x="620"/>
        <item x="2569"/>
        <item x="2473"/>
        <item x="92"/>
        <item x="1995"/>
        <item x="429"/>
        <item x="342"/>
        <item x="2741"/>
        <item x="2861"/>
        <item x="1662"/>
        <item x="1917"/>
        <item x="955"/>
        <item x="1812"/>
        <item x="90"/>
        <item x="428"/>
        <item x="2390"/>
        <item x="2787"/>
        <item x="213"/>
        <item x="865"/>
        <item x="283"/>
        <item x="448"/>
        <item x="1857"/>
        <item x="281"/>
        <item x="1058"/>
        <item x="214"/>
        <item x="2882"/>
        <item x="191"/>
        <item x="866"/>
        <item x="550"/>
        <item x="563"/>
        <item x="474"/>
        <item x="2418"/>
        <item x="536"/>
        <item x="1328"/>
        <item x="97"/>
        <item x="1685"/>
        <item x="967"/>
        <item x="2661"/>
        <item x="2675"/>
        <item x="609"/>
        <item x="63"/>
        <item x="1777"/>
        <item x="2506"/>
        <item x="1719"/>
        <item x="1677"/>
        <item x="2963"/>
        <item x="356"/>
        <item x="562"/>
        <item x="3015"/>
        <item x="2740"/>
        <item x="3023"/>
        <item x="1817"/>
        <item x="2552"/>
        <item x="2743"/>
        <item x="473"/>
        <item x="85"/>
        <item x="446"/>
        <item x="392"/>
        <item x="869"/>
        <item x="2549"/>
        <item x="218"/>
        <item x="2659"/>
        <item x="1774"/>
        <item x="99"/>
        <item x="942"/>
        <item x="2824"/>
        <item x="2690"/>
        <item x="2389"/>
        <item x="285"/>
        <item x="1775"/>
        <item x="1820"/>
        <item x="2696"/>
        <item x="81"/>
        <item x="2572"/>
        <item x="2461"/>
        <item x="2974"/>
        <item x="522"/>
        <item x="1991"/>
        <item x="68"/>
        <item x="591"/>
        <item x="83"/>
        <item x="2689"/>
        <item x="282"/>
        <item x="598"/>
        <item x="501"/>
        <item x="420"/>
        <item x="496"/>
        <item x="70"/>
        <item x="2860"/>
        <item x="1824"/>
        <item x="610"/>
        <item x="1815"/>
        <item x="2488"/>
        <item x="502"/>
        <item x="2505"/>
        <item x="2872"/>
        <item x="82"/>
        <item x="637"/>
        <item x="1653"/>
        <item x="2744"/>
        <item x="75"/>
        <item x="3067"/>
        <item x="2539"/>
        <item x="84"/>
        <item x="76"/>
        <item x="1301"/>
        <item x="67"/>
        <item x="1651"/>
        <item x="960"/>
        <item x="2509"/>
        <item x="1445"/>
        <item x="2848"/>
        <item x="2988"/>
        <item x="414"/>
        <item x="1652"/>
        <item x="442"/>
        <item x="2739"/>
        <item x="636"/>
        <item x="2692"/>
        <item x="2870"/>
        <item x="2645"/>
        <item x="415"/>
        <item x="72"/>
        <item x="2745"/>
        <item x="2962"/>
        <item x="1993"/>
        <item x="961"/>
        <item x="3024"/>
        <item x="523"/>
        <item x="2568"/>
        <item x="1918"/>
        <item x="3028"/>
        <item x="962"/>
        <item x="456"/>
        <item x="74"/>
        <item x="1818"/>
        <item x="1866"/>
        <item x="2576"/>
        <item x="2420"/>
        <item x="524"/>
        <item x="2582"/>
        <item x="1019"/>
        <item x="1334"/>
        <item x="1740"/>
        <item x="2398"/>
        <item x="1396"/>
        <item x="2570"/>
        <item x="1654"/>
        <item x="340"/>
        <item x="2504"/>
        <item x="1283"/>
        <item x="497"/>
        <item x="1692"/>
        <item x="421"/>
        <item x="2883"/>
        <item x="2647"/>
        <item x="1813"/>
        <item x="73"/>
        <item x="1814"/>
        <item x="2566"/>
        <item x="444"/>
        <item x="2742"/>
        <item x="2503"/>
        <item x="3027"/>
        <item x="2869"/>
        <item x="71"/>
        <item x="3025"/>
        <item x="599"/>
        <item x="2746"/>
        <item x="623"/>
        <item x="194"/>
        <item x="504"/>
        <item x="2399"/>
        <item x="725"/>
        <item x="2575"/>
        <item x="402"/>
        <item x="422"/>
        <item x="2475"/>
        <item x="77"/>
        <item x="216"/>
        <item x="2579"/>
        <item x="521"/>
        <item x="455"/>
        <item x="69"/>
        <item x="418"/>
        <item x="2871"/>
        <item x="702"/>
        <item x="1655"/>
        <item x="2648"/>
        <item x="2699"/>
        <item x="621"/>
        <item x="2502"/>
        <item x="2749"/>
        <item x="2511"/>
        <item x="638"/>
        <item x="2698"/>
        <item x="1816"/>
        <item x="602"/>
        <item x="1682"/>
        <item x="2750"/>
        <item x="419"/>
        <item x="1919"/>
        <item x="2989"/>
        <item x="430"/>
        <item x="2649"/>
        <item x="2662"/>
        <item x="2567"/>
        <item x="651"/>
        <item x="482"/>
        <item x="705"/>
        <item x="2881"/>
        <item x="2574"/>
        <item x="2392"/>
        <item x="2912"/>
        <item x="3026"/>
        <item x="1741"/>
        <item x="2878"/>
        <item x="2421"/>
        <item x="2513"/>
        <item x="220"/>
        <item x="622"/>
        <item x="457"/>
        <item x="2514"/>
        <item x="2577"/>
        <item x="2512"/>
        <item x="612"/>
        <item x="2580"/>
        <item x="103"/>
        <item x="2396"/>
        <item x="485"/>
        <item x="2748"/>
        <item x="650"/>
        <item x="2510"/>
        <item x="445"/>
        <item x="2578"/>
        <item x="2419"/>
        <item x="2573"/>
        <item x="2700"/>
        <item x="506"/>
        <item x="981"/>
        <item x="2975"/>
        <item x="624"/>
        <item x="1684"/>
        <item x="498"/>
        <item x="1776"/>
        <item x="795"/>
        <item x="3014"/>
        <item x="2747"/>
        <item x="486"/>
        <item x="2583"/>
        <item x="2971"/>
        <item x="2697"/>
        <item x="1687"/>
        <item x="443"/>
        <item x="2395"/>
        <item x="433"/>
        <item x="537"/>
        <item x="395"/>
        <item x="706"/>
        <item x="483"/>
        <item x="2388"/>
        <item x="704"/>
        <item x="2397"/>
        <item x="3013"/>
        <item x="1032"/>
        <item x="1045"/>
        <item x="1683"/>
        <item x="215"/>
        <item x="2884"/>
        <item x="1300"/>
        <item x="625"/>
        <item x="2886"/>
        <item x="2581"/>
        <item x="2879"/>
        <item x="2585"/>
        <item x="2394"/>
        <item x="2584"/>
        <item x="993"/>
        <item x="1920"/>
        <item x="401"/>
        <item x="459"/>
        <item x="2393"/>
        <item x="2650"/>
        <item x="2751"/>
        <item x="509"/>
        <item x="1867"/>
        <item x="2701"/>
        <item x="460"/>
        <item x="431"/>
        <item x="2423"/>
        <item x="3011"/>
        <item x="943"/>
        <item x="2913"/>
        <item x="2586"/>
        <item x="510"/>
        <item x="2462"/>
        <item x="508"/>
        <item x="3012"/>
        <item x="2400"/>
        <item x="2588"/>
        <item x="507"/>
        <item x="956"/>
        <item x="2587"/>
        <item x="217"/>
        <item x="404"/>
        <item x="703"/>
        <item x="403"/>
        <item x="458"/>
        <item x="707"/>
        <item x="2589"/>
        <item x="407"/>
        <item x="1299"/>
        <item x="435"/>
        <item x="434"/>
        <item x="405"/>
        <item x="409"/>
        <item x="1298"/>
        <item x="408"/>
        <item x="794"/>
        <item x="786"/>
        <item x="793"/>
        <item x="2885"/>
        <item x="785"/>
        <item x="461"/>
        <item x="432"/>
        <item x="61"/>
        <item x="396"/>
        <item x="796"/>
        <item x="968"/>
        <item x="791"/>
        <item x="2887"/>
        <item x="789"/>
        <item x="792"/>
        <item x="694"/>
        <item x="790"/>
        <item x="2590"/>
        <item x="689"/>
        <item x="787"/>
        <item x="693"/>
        <item x="511"/>
        <item x="696"/>
        <item x="788"/>
        <item x="406"/>
        <item x="695"/>
        <item x="711"/>
        <item x="690"/>
        <item x="698"/>
        <item x="692"/>
        <item x="712"/>
        <item x="697"/>
        <item x="691"/>
        <item x="710"/>
        <item x="709"/>
        <item x="708"/>
        <item x="699"/>
        <item x="713"/>
        <item x="700"/>
        <item x="701"/>
        <item t="default"/>
      </items>
    </pivotField>
    <pivotField showAll="0"/>
    <pivotField showAll="0"/>
    <pivotField showAll="0"/>
    <pivotField showAll="0"/>
    <pivotField showAll="0"/>
    <pivotField showAll="0"/>
    <pivotField showAll="0"/>
  </pivotFields>
  <rowFields count="1">
    <field x="2"/>
  </rowFields>
  <rowItems count="14">
    <i>
      <x/>
    </i>
    <i>
      <x v="1"/>
    </i>
    <i>
      <x v="2"/>
    </i>
    <i>
      <x v="3"/>
    </i>
    <i>
      <x v="4"/>
    </i>
    <i>
      <x v="5"/>
    </i>
    <i>
      <x v="6"/>
    </i>
    <i>
      <x v="7"/>
    </i>
    <i>
      <x v="8"/>
    </i>
    <i>
      <x v="9"/>
    </i>
    <i>
      <x v="10"/>
    </i>
    <i>
      <x v="11"/>
    </i>
    <i>
      <x v="12"/>
    </i>
    <i t="grand">
      <x/>
    </i>
  </rowItems>
  <colFields count="1">
    <field x="1"/>
  </colFields>
  <colItems count="11">
    <i>
      <x v="16"/>
    </i>
    <i>
      <x v="25"/>
    </i>
    <i>
      <x v="36"/>
    </i>
    <i>
      <x v="48"/>
    </i>
    <i>
      <x v="53"/>
    </i>
    <i>
      <x v="81"/>
    </i>
    <i>
      <x v="93"/>
    </i>
    <i>
      <x v="135"/>
    </i>
    <i>
      <x v="158"/>
    </i>
    <i>
      <x v="170"/>
    </i>
    <i t="grand">
      <x/>
    </i>
  </colItems>
  <dataFields count="1">
    <dataField name="Sum of Crime_Rate" fld="10" baseField="0" baseItem="0"/>
  </dataFields>
  <chartFormats count="27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0" format="11" series="1">
      <pivotArea type="data" outline="0" fieldPosition="0">
        <references count="2">
          <reference field="4294967294" count="1" selected="0">
            <x v="0"/>
          </reference>
          <reference field="1" count="1" selected="0">
            <x v="11"/>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0" format="13" series="1">
      <pivotArea type="data" outline="0" fieldPosition="0">
        <references count="2">
          <reference field="4294967294" count="1" selected="0">
            <x v="0"/>
          </reference>
          <reference field="1" count="1" selected="0">
            <x v="13"/>
          </reference>
        </references>
      </pivotArea>
    </chartFormat>
    <chartFormat chart="0" format="14" series="1">
      <pivotArea type="data" outline="0" fieldPosition="0">
        <references count="2">
          <reference field="4294967294" count="1" selected="0">
            <x v="0"/>
          </reference>
          <reference field="1" count="1" selected="0">
            <x v="14"/>
          </reference>
        </references>
      </pivotArea>
    </chartFormat>
    <chartFormat chart="0" format="15" series="1">
      <pivotArea type="data" outline="0" fieldPosition="0">
        <references count="2">
          <reference field="4294967294" count="1" selected="0">
            <x v="0"/>
          </reference>
          <reference field="1" count="1" selected="0">
            <x v="15"/>
          </reference>
        </references>
      </pivotArea>
    </chartFormat>
    <chartFormat chart="0" format="16" series="1">
      <pivotArea type="data" outline="0" fieldPosition="0">
        <references count="2">
          <reference field="4294967294" count="1" selected="0">
            <x v="0"/>
          </reference>
          <reference field="1" count="1" selected="0">
            <x v="16"/>
          </reference>
        </references>
      </pivotArea>
    </chartFormat>
    <chartFormat chart="0" format="17" series="1">
      <pivotArea type="data" outline="0" fieldPosition="0">
        <references count="2">
          <reference field="4294967294" count="1" selected="0">
            <x v="0"/>
          </reference>
          <reference field="1" count="1" selected="0">
            <x v="17"/>
          </reference>
        </references>
      </pivotArea>
    </chartFormat>
    <chartFormat chart="0" format="18" series="1">
      <pivotArea type="data" outline="0" fieldPosition="0">
        <references count="2">
          <reference field="4294967294" count="1" selected="0">
            <x v="0"/>
          </reference>
          <reference field="1" count="1" selected="0">
            <x v="18"/>
          </reference>
        </references>
      </pivotArea>
    </chartFormat>
    <chartFormat chart="0" format="19" series="1">
      <pivotArea type="data" outline="0" fieldPosition="0">
        <references count="2">
          <reference field="4294967294" count="1" selected="0">
            <x v="0"/>
          </reference>
          <reference field="1" count="1" selected="0">
            <x v="19"/>
          </reference>
        </references>
      </pivotArea>
    </chartFormat>
    <chartFormat chart="0" format="20" series="1">
      <pivotArea type="data" outline="0" fieldPosition="0">
        <references count="2">
          <reference field="4294967294" count="1" selected="0">
            <x v="0"/>
          </reference>
          <reference field="1" count="1" selected="0">
            <x v="20"/>
          </reference>
        </references>
      </pivotArea>
    </chartFormat>
    <chartFormat chart="0" format="21" series="1">
      <pivotArea type="data" outline="0" fieldPosition="0">
        <references count="2">
          <reference field="4294967294" count="1" selected="0">
            <x v="0"/>
          </reference>
          <reference field="1" count="1" selected="0">
            <x v="21"/>
          </reference>
        </references>
      </pivotArea>
    </chartFormat>
    <chartFormat chart="0" format="22" series="1">
      <pivotArea type="data" outline="0" fieldPosition="0">
        <references count="2">
          <reference field="4294967294" count="1" selected="0">
            <x v="0"/>
          </reference>
          <reference field="1" count="1" selected="0">
            <x v="22"/>
          </reference>
        </references>
      </pivotArea>
    </chartFormat>
    <chartFormat chart="0" format="23" series="1">
      <pivotArea type="data" outline="0" fieldPosition="0">
        <references count="2">
          <reference field="4294967294" count="1" selected="0">
            <x v="0"/>
          </reference>
          <reference field="1" count="1" selected="0">
            <x v="23"/>
          </reference>
        </references>
      </pivotArea>
    </chartFormat>
    <chartFormat chart="0" format="24" series="1">
      <pivotArea type="data" outline="0" fieldPosition="0">
        <references count="2">
          <reference field="4294967294" count="1" selected="0">
            <x v="0"/>
          </reference>
          <reference field="1" count="1" selected="0">
            <x v="24"/>
          </reference>
        </references>
      </pivotArea>
    </chartFormat>
    <chartFormat chart="0" format="25" series="1">
      <pivotArea type="data" outline="0" fieldPosition="0">
        <references count="2">
          <reference field="4294967294" count="1" selected="0">
            <x v="0"/>
          </reference>
          <reference field="1" count="1" selected="0">
            <x v="25"/>
          </reference>
        </references>
      </pivotArea>
    </chartFormat>
    <chartFormat chart="0" format="26" series="1">
      <pivotArea type="data" outline="0" fieldPosition="0">
        <references count="2">
          <reference field="4294967294" count="1" selected="0">
            <x v="0"/>
          </reference>
          <reference field="1" count="1" selected="0">
            <x v="26"/>
          </reference>
        </references>
      </pivotArea>
    </chartFormat>
    <chartFormat chart="0" format="27" series="1">
      <pivotArea type="data" outline="0" fieldPosition="0">
        <references count="2">
          <reference field="4294967294" count="1" selected="0">
            <x v="0"/>
          </reference>
          <reference field="1" count="1" selected="0">
            <x v="27"/>
          </reference>
        </references>
      </pivotArea>
    </chartFormat>
    <chartFormat chart="0" format="28" series="1">
      <pivotArea type="data" outline="0" fieldPosition="0">
        <references count="2">
          <reference field="4294967294" count="1" selected="0">
            <x v="0"/>
          </reference>
          <reference field="1" count="1" selected="0">
            <x v="28"/>
          </reference>
        </references>
      </pivotArea>
    </chartFormat>
    <chartFormat chart="0" format="29" series="1">
      <pivotArea type="data" outline="0" fieldPosition="0">
        <references count="2">
          <reference field="4294967294" count="1" selected="0">
            <x v="0"/>
          </reference>
          <reference field="1" count="1" selected="0">
            <x v="29"/>
          </reference>
        </references>
      </pivotArea>
    </chartFormat>
    <chartFormat chart="0" format="30" series="1">
      <pivotArea type="data" outline="0" fieldPosition="0">
        <references count="2">
          <reference field="4294967294" count="1" selected="0">
            <x v="0"/>
          </reference>
          <reference field="1" count="1" selected="0">
            <x v="30"/>
          </reference>
        </references>
      </pivotArea>
    </chartFormat>
    <chartFormat chart="0" format="31" series="1">
      <pivotArea type="data" outline="0" fieldPosition="0">
        <references count="2">
          <reference field="4294967294" count="1" selected="0">
            <x v="0"/>
          </reference>
          <reference field="1" count="1" selected="0">
            <x v="31"/>
          </reference>
        </references>
      </pivotArea>
    </chartFormat>
    <chartFormat chart="0" format="32" series="1">
      <pivotArea type="data" outline="0" fieldPosition="0">
        <references count="2">
          <reference field="4294967294" count="1" selected="0">
            <x v="0"/>
          </reference>
          <reference field="1" count="1" selected="0">
            <x v="32"/>
          </reference>
        </references>
      </pivotArea>
    </chartFormat>
    <chartFormat chart="0" format="33" series="1">
      <pivotArea type="data" outline="0" fieldPosition="0">
        <references count="2">
          <reference field="4294967294" count="1" selected="0">
            <x v="0"/>
          </reference>
          <reference field="1" count="1" selected="0">
            <x v="33"/>
          </reference>
        </references>
      </pivotArea>
    </chartFormat>
    <chartFormat chart="0" format="34" series="1">
      <pivotArea type="data" outline="0" fieldPosition="0">
        <references count="2">
          <reference field="4294967294" count="1" selected="0">
            <x v="0"/>
          </reference>
          <reference field="1" count="1" selected="0">
            <x v="34"/>
          </reference>
        </references>
      </pivotArea>
    </chartFormat>
    <chartFormat chart="0" format="35" series="1">
      <pivotArea type="data" outline="0" fieldPosition="0">
        <references count="2">
          <reference field="4294967294" count="1" selected="0">
            <x v="0"/>
          </reference>
          <reference field="1" count="1" selected="0">
            <x v="35"/>
          </reference>
        </references>
      </pivotArea>
    </chartFormat>
    <chartFormat chart="0" format="36" series="1">
      <pivotArea type="data" outline="0" fieldPosition="0">
        <references count="2">
          <reference field="4294967294" count="1" selected="0">
            <x v="0"/>
          </reference>
          <reference field="1" count="1" selected="0">
            <x v="36"/>
          </reference>
        </references>
      </pivotArea>
    </chartFormat>
    <chartFormat chart="0" format="37" series="1">
      <pivotArea type="data" outline="0" fieldPosition="0">
        <references count="2">
          <reference field="4294967294" count="1" selected="0">
            <x v="0"/>
          </reference>
          <reference field="1" count="1" selected="0">
            <x v="37"/>
          </reference>
        </references>
      </pivotArea>
    </chartFormat>
    <chartFormat chart="0" format="38" series="1">
      <pivotArea type="data" outline="0" fieldPosition="0">
        <references count="2">
          <reference field="4294967294" count="1" selected="0">
            <x v="0"/>
          </reference>
          <reference field="1" count="1" selected="0">
            <x v="38"/>
          </reference>
        </references>
      </pivotArea>
    </chartFormat>
    <chartFormat chart="0" format="39" series="1">
      <pivotArea type="data" outline="0" fieldPosition="0">
        <references count="2">
          <reference field="4294967294" count="1" selected="0">
            <x v="0"/>
          </reference>
          <reference field="1" count="1" selected="0">
            <x v="39"/>
          </reference>
        </references>
      </pivotArea>
    </chartFormat>
    <chartFormat chart="0" format="40" series="1">
      <pivotArea type="data" outline="0" fieldPosition="0">
        <references count="2">
          <reference field="4294967294" count="1" selected="0">
            <x v="0"/>
          </reference>
          <reference field="1" count="1" selected="0">
            <x v="40"/>
          </reference>
        </references>
      </pivotArea>
    </chartFormat>
    <chartFormat chart="0" format="41" series="1">
      <pivotArea type="data" outline="0" fieldPosition="0">
        <references count="2">
          <reference field="4294967294" count="1" selected="0">
            <x v="0"/>
          </reference>
          <reference field="1" count="1" selected="0">
            <x v="41"/>
          </reference>
        </references>
      </pivotArea>
    </chartFormat>
    <chartFormat chart="0" format="42" series="1">
      <pivotArea type="data" outline="0" fieldPosition="0">
        <references count="2">
          <reference field="4294967294" count="1" selected="0">
            <x v="0"/>
          </reference>
          <reference field="1" count="1" selected="0">
            <x v="42"/>
          </reference>
        </references>
      </pivotArea>
    </chartFormat>
    <chartFormat chart="0" format="43" series="1">
      <pivotArea type="data" outline="0" fieldPosition="0">
        <references count="2">
          <reference field="4294967294" count="1" selected="0">
            <x v="0"/>
          </reference>
          <reference field="1" count="1" selected="0">
            <x v="43"/>
          </reference>
        </references>
      </pivotArea>
    </chartFormat>
    <chartFormat chart="0" format="44" series="1">
      <pivotArea type="data" outline="0" fieldPosition="0">
        <references count="2">
          <reference field="4294967294" count="1" selected="0">
            <x v="0"/>
          </reference>
          <reference field="1" count="1" selected="0">
            <x v="44"/>
          </reference>
        </references>
      </pivotArea>
    </chartFormat>
    <chartFormat chart="0" format="45" series="1">
      <pivotArea type="data" outline="0" fieldPosition="0">
        <references count="2">
          <reference field="4294967294" count="1" selected="0">
            <x v="0"/>
          </reference>
          <reference field="1" count="1" selected="0">
            <x v="45"/>
          </reference>
        </references>
      </pivotArea>
    </chartFormat>
    <chartFormat chart="0" format="46" series="1">
      <pivotArea type="data" outline="0" fieldPosition="0">
        <references count="2">
          <reference field="4294967294" count="1" selected="0">
            <x v="0"/>
          </reference>
          <reference field="1" count="1" selected="0">
            <x v="46"/>
          </reference>
        </references>
      </pivotArea>
    </chartFormat>
    <chartFormat chart="0" format="47" series="1">
      <pivotArea type="data" outline="0" fieldPosition="0">
        <references count="2">
          <reference field="4294967294" count="1" selected="0">
            <x v="0"/>
          </reference>
          <reference field="1" count="1" selected="0">
            <x v="47"/>
          </reference>
        </references>
      </pivotArea>
    </chartFormat>
    <chartFormat chart="0" format="48" series="1">
      <pivotArea type="data" outline="0" fieldPosition="0">
        <references count="2">
          <reference field="4294967294" count="1" selected="0">
            <x v="0"/>
          </reference>
          <reference field="1" count="1" selected="0">
            <x v="48"/>
          </reference>
        </references>
      </pivotArea>
    </chartFormat>
    <chartFormat chart="0" format="49" series="1">
      <pivotArea type="data" outline="0" fieldPosition="0">
        <references count="2">
          <reference field="4294967294" count="1" selected="0">
            <x v="0"/>
          </reference>
          <reference field="1" count="1" selected="0">
            <x v="49"/>
          </reference>
        </references>
      </pivotArea>
    </chartFormat>
    <chartFormat chart="0" format="50" series="1">
      <pivotArea type="data" outline="0" fieldPosition="0">
        <references count="2">
          <reference field="4294967294" count="1" selected="0">
            <x v="0"/>
          </reference>
          <reference field="1" count="1" selected="0">
            <x v="50"/>
          </reference>
        </references>
      </pivotArea>
    </chartFormat>
    <chartFormat chart="0" format="51" series="1">
      <pivotArea type="data" outline="0" fieldPosition="0">
        <references count="2">
          <reference field="4294967294" count="1" selected="0">
            <x v="0"/>
          </reference>
          <reference field="1" count="1" selected="0">
            <x v="51"/>
          </reference>
        </references>
      </pivotArea>
    </chartFormat>
    <chartFormat chart="0" format="52" series="1">
      <pivotArea type="data" outline="0" fieldPosition="0">
        <references count="2">
          <reference field="4294967294" count="1" selected="0">
            <x v="0"/>
          </reference>
          <reference field="1" count="1" selected="0">
            <x v="52"/>
          </reference>
        </references>
      </pivotArea>
    </chartFormat>
    <chartFormat chart="0" format="53" series="1">
      <pivotArea type="data" outline="0" fieldPosition="0">
        <references count="2">
          <reference field="4294967294" count="1" selected="0">
            <x v="0"/>
          </reference>
          <reference field="1" count="1" selected="0">
            <x v="53"/>
          </reference>
        </references>
      </pivotArea>
    </chartFormat>
    <chartFormat chart="0" format="54" series="1">
      <pivotArea type="data" outline="0" fieldPosition="0">
        <references count="2">
          <reference field="4294967294" count="1" selected="0">
            <x v="0"/>
          </reference>
          <reference field="1" count="1" selected="0">
            <x v="54"/>
          </reference>
        </references>
      </pivotArea>
    </chartFormat>
    <chartFormat chart="0" format="55" series="1">
      <pivotArea type="data" outline="0" fieldPosition="0">
        <references count="2">
          <reference field="4294967294" count="1" selected="0">
            <x v="0"/>
          </reference>
          <reference field="1" count="1" selected="0">
            <x v="55"/>
          </reference>
        </references>
      </pivotArea>
    </chartFormat>
    <chartFormat chart="0" format="56" series="1">
      <pivotArea type="data" outline="0" fieldPosition="0">
        <references count="2">
          <reference field="4294967294" count="1" selected="0">
            <x v="0"/>
          </reference>
          <reference field="1" count="1" selected="0">
            <x v="56"/>
          </reference>
        </references>
      </pivotArea>
    </chartFormat>
    <chartFormat chart="0" format="57" series="1">
      <pivotArea type="data" outline="0" fieldPosition="0">
        <references count="2">
          <reference field="4294967294" count="1" selected="0">
            <x v="0"/>
          </reference>
          <reference field="1" count="1" selected="0">
            <x v="57"/>
          </reference>
        </references>
      </pivotArea>
    </chartFormat>
    <chartFormat chart="0" format="58" series="1">
      <pivotArea type="data" outline="0" fieldPosition="0">
        <references count="2">
          <reference field="4294967294" count="1" selected="0">
            <x v="0"/>
          </reference>
          <reference field="1" count="1" selected="0">
            <x v="58"/>
          </reference>
        </references>
      </pivotArea>
    </chartFormat>
    <chartFormat chart="0" format="59" series="1">
      <pivotArea type="data" outline="0" fieldPosition="0">
        <references count="2">
          <reference field="4294967294" count="1" selected="0">
            <x v="0"/>
          </reference>
          <reference field="1" count="1" selected="0">
            <x v="59"/>
          </reference>
        </references>
      </pivotArea>
    </chartFormat>
    <chartFormat chart="0" format="60" series="1">
      <pivotArea type="data" outline="0" fieldPosition="0">
        <references count="2">
          <reference field="4294967294" count="1" selected="0">
            <x v="0"/>
          </reference>
          <reference field="1" count="1" selected="0">
            <x v="60"/>
          </reference>
        </references>
      </pivotArea>
    </chartFormat>
    <chartFormat chart="0" format="61" series="1">
      <pivotArea type="data" outline="0" fieldPosition="0">
        <references count="2">
          <reference field="4294967294" count="1" selected="0">
            <x v="0"/>
          </reference>
          <reference field="1" count="1" selected="0">
            <x v="61"/>
          </reference>
        </references>
      </pivotArea>
    </chartFormat>
    <chartFormat chart="0" format="62" series="1">
      <pivotArea type="data" outline="0" fieldPosition="0">
        <references count="2">
          <reference field="4294967294" count="1" selected="0">
            <x v="0"/>
          </reference>
          <reference field="1" count="1" selected="0">
            <x v="62"/>
          </reference>
        </references>
      </pivotArea>
    </chartFormat>
    <chartFormat chart="0" format="63" series="1">
      <pivotArea type="data" outline="0" fieldPosition="0">
        <references count="2">
          <reference field="4294967294" count="1" selected="0">
            <x v="0"/>
          </reference>
          <reference field="1" count="1" selected="0">
            <x v="63"/>
          </reference>
        </references>
      </pivotArea>
    </chartFormat>
    <chartFormat chart="0" format="64" series="1">
      <pivotArea type="data" outline="0" fieldPosition="0">
        <references count="2">
          <reference field="4294967294" count="1" selected="0">
            <x v="0"/>
          </reference>
          <reference field="1" count="1" selected="0">
            <x v="64"/>
          </reference>
        </references>
      </pivotArea>
    </chartFormat>
    <chartFormat chart="0" format="65" series="1">
      <pivotArea type="data" outline="0" fieldPosition="0">
        <references count="2">
          <reference field="4294967294" count="1" selected="0">
            <x v="0"/>
          </reference>
          <reference field="1" count="1" selected="0">
            <x v="65"/>
          </reference>
        </references>
      </pivotArea>
    </chartFormat>
    <chartFormat chart="0" format="66" series="1">
      <pivotArea type="data" outline="0" fieldPosition="0">
        <references count="2">
          <reference field="4294967294" count="1" selected="0">
            <x v="0"/>
          </reference>
          <reference field="1" count="1" selected="0">
            <x v="66"/>
          </reference>
        </references>
      </pivotArea>
    </chartFormat>
    <chartFormat chart="0" format="67" series="1">
      <pivotArea type="data" outline="0" fieldPosition="0">
        <references count="2">
          <reference field="4294967294" count="1" selected="0">
            <x v="0"/>
          </reference>
          <reference field="1" count="1" selected="0">
            <x v="67"/>
          </reference>
        </references>
      </pivotArea>
    </chartFormat>
    <chartFormat chart="0" format="68" series="1">
      <pivotArea type="data" outline="0" fieldPosition="0">
        <references count="2">
          <reference field="4294967294" count="1" selected="0">
            <x v="0"/>
          </reference>
          <reference field="1" count="1" selected="0">
            <x v="68"/>
          </reference>
        </references>
      </pivotArea>
    </chartFormat>
    <chartFormat chart="0" format="69" series="1">
      <pivotArea type="data" outline="0" fieldPosition="0">
        <references count="2">
          <reference field="4294967294" count="1" selected="0">
            <x v="0"/>
          </reference>
          <reference field="1" count="1" selected="0">
            <x v="69"/>
          </reference>
        </references>
      </pivotArea>
    </chartFormat>
    <chartFormat chart="0" format="70" series="1">
      <pivotArea type="data" outline="0" fieldPosition="0">
        <references count="2">
          <reference field="4294967294" count="1" selected="0">
            <x v="0"/>
          </reference>
          <reference field="1" count="1" selected="0">
            <x v="70"/>
          </reference>
        </references>
      </pivotArea>
    </chartFormat>
    <chartFormat chart="0" format="71" series="1">
      <pivotArea type="data" outline="0" fieldPosition="0">
        <references count="2">
          <reference field="4294967294" count="1" selected="0">
            <x v="0"/>
          </reference>
          <reference field="1" count="1" selected="0">
            <x v="71"/>
          </reference>
        </references>
      </pivotArea>
    </chartFormat>
    <chartFormat chart="0" format="72" series="1">
      <pivotArea type="data" outline="0" fieldPosition="0">
        <references count="2">
          <reference field="4294967294" count="1" selected="0">
            <x v="0"/>
          </reference>
          <reference field="1" count="1" selected="0">
            <x v="72"/>
          </reference>
        </references>
      </pivotArea>
    </chartFormat>
    <chartFormat chart="0" format="73" series="1">
      <pivotArea type="data" outline="0" fieldPosition="0">
        <references count="2">
          <reference field="4294967294" count="1" selected="0">
            <x v="0"/>
          </reference>
          <reference field="1" count="1" selected="0">
            <x v="73"/>
          </reference>
        </references>
      </pivotArea>
    </chartFormat>
    <chartFormat chart="0" format="74" series="1">
      <pivotArea type="data" outline="0" fieldPosition="0">
        <references count="2">
          <reference field="4294967294" count="1" selected="0">
            <x v="0"/>
          </reference>
          <reference field="1" count="1" selected="0">
            <x v="74"/>
          </reference>
        </references>
      </pivotArea>
    </chartFormat>
    <chartFormat chart="0" format="75" series="1">
      <pivotArea type="data" outline="0" fieldPosition="0">
        <references count="2">
          <reference field="4294967294" count="1" selected="0">
            <x v="0"/>
          </reference>
          <reference field="1" count="1" selected="0">
            <x v="75"/>
          </reference>
        </references>
      </pivotArea>
    </chartFormat>
    <chartFormat chart="0" format="76" series="1">
      <pivotArea type="data" outline="0" fieldPosition="0">
        <references count="2">
          <reference field="4294967294" count="1" selected="0">
            <x v="0"/>
          </reference>
          <reference field="1" count="1" selected="0">
            <x v="76"/>
          </reference>
        </references>
      </pivotArea>
    </chartFormat>
    <chartFormat chart="0" format="77" series="1">
      <pivotArea type="data" outline="0" fieldPosition="0">
        <references count="2">
          <reference field="4294967294" count="1" selected="0">
            <x v="0"/>
          </reference>
          <reference field="1" count="1" selected="0">
            <x v="77"/>
          </reference>
        </references>
      </pivotArea>
    </chartFormat>
    <chartFormat chart="0" format="78" series="1">
      <pivotArea type="data" outline="0" fieldPosition="0">
        <references count="2">
          <reference field="4294967294" count="1" selected="0">
            <x v="0"/>
          </reference>
          <reference field="1" count="1" selected="0">
            <x v="78"/>
          </reference>
        </references>
      </pivotArea>
    </chartFormat>
    <chartFormat chart="0" format="79" series="1">
      <pivotArea type="data" outline="0" fieldPosition="0">
        <references count="2">
          <reference field="4294967294" count="1" selected="0">
            <x v="0"/>
          </reference>
          <reference field="1" count="1" selected="0">
            <x v="79"/>
          </reference>
        </references>
      </pivotArea>
    </chartFormat>
    <chartFormat chart="0" format="80" series="1">
      <pivotArea type="data" outline="0" fieldPosition="0">
        <references count="2">
          <reference field="4294967294" count="1" selected="0">
            <x v="0"/>
          </reference>
          <reference field="1" count="1" selected="0">
            <x v="80"/>
          </reference>
        </references>
      </pivotArea>
    </chartFormat>
    <chartFormat chart="0" format="81" series="1">
      <pivotArea type="data" outline="0" fieldPosition="0">
        <references count="2">
          <reference field="4294967294" count="1" selected="0">
            <x v="0"/>
          </reference>
          <reference field="1" count="1" selected="0">
            <x v="81"/>
          </reference>
        </references>
      </pivotArea>
    </chartFormat>
    <chartFormat chart="0" format="82" series="1">
      <pivotArea type="data" outline="0" fieldPosition="0">
        <references count="2">
          <reference field="4294967294" count="1" selected="0">
            <x v="0"/>
          </reference>
          <reference field="1" count="1" selected="0">
            <x v="82"/>
          </reference>
        </references>
      </pivotArea>
    </chartFormat>
    <chartFormat chart="0" format="83" series="1">
      <pivotArea type="data" outline="0" fieldPosition="0">
        <references count="2">
          <reference field="4294967294" count="1" selected="0">
            <x v="0"/>
          </reference>
          <reference field="1" count="1" selected="0">
            <x v="83"/>
          </reference>
        </references>
      </pivotArea>
    </chartFormat>
    <chartFormat chart="0" format="84" series="1">
      <pivotArea type="data" outline="0" fieldPosition="0">
        <references count="2">
          <reference field="4294967294" count="1" selected="0">
            <x v="0"/>
          </reference>
          <reference field="1" count="1" selected="0">
            <x v="84"/>
          </reference>
        </references>
      </pivotArea>
    </chartFormat>
    <chartFormat chart="0" format="85" series="1">
      <pivotArea type="data" outline="0" fieldPosition="0">
        <references count="2">
          <reference field="4294967294" count="1" selected="0">
            <x v="0"/>
          </reference>
          <reference field="1" count="1" selected="0">
            <x v="85"/>
          </reference>
        </references>
      </pivotArea>
    </chartFormat>
    <chartFormat chart="0" format="86" series="1">
      <pivotArea type="data" outline="0" fieldPosition="0">
        <references count="2">
          <reference field="4294967294" count="1" selected="0">
            <x v="0"/>
          </reference>
          <reference field="1" count="1" selected="0">
            <x v="86"/>
          </reference>
        </references>
      </pivotArea>
    </chartFormat>
    <chartFormat chart="0" format="87" series="1">
      <pivotArea type="data" outline="0" fieldPosition="0">
        <references count="2">
          <reference field="4294967294" count="1" selected="0">
            <x v="0"/>
          </reference>
          <reference field="1" count="1" selected="0">
            <x v="87"/>
          </reference>
        </references>
      </pivotArea>
    </chartFormat>
    <chartFormat chart="0" format="88" series="1">
      <pivotArea type="data" outline="0" fieldPosition="0">
        <references count="2">
          <reference field="4294967294" count="1" selected="0">
            <x v="0"/>
          </reference>
          <reference field="1" count="1" selected="0">
            <x v="88"/>
          </reference>
        </references>
      </pivotArea>
    </chartFormat>
    <chartFormat chart="0" format="89" series="1">
      <pivotArea type="data" outline="0" fieldPosition="0">
        <references count="2">
          <reference field="4294967294" count="1" selected="0">
            <x v="0"/>
          </reference>
          <reference field="1" count="1" selected="0">
            <x v="89"/>
          </reference>
        </references>
      </pivotArea>
    </chartFormat>
    <chartFormat chart="0" format="90" series="1">
      <pivotArea type="data" outline="0" fieldPosition="0">
        <references count="2">
          <reference field="4294967294" count="1" selected="0">
            <x v="0"/>
          </reference>
          <reference field="1" count="1" selected="0">
            <x v="90"/>
          </reference>
        </references>
      </pivotArea>
    </chartFormat>
    <chartFormat chart="0" format="91" series="1">
      <pivotArea type="data" outline="0" fieldPosition="0">
        <references count="2">
          <reference field="4294967294" count="1" selected="0">
            <x v="0"/>
          </reference>
          <reference field="1" count="1" selected="0">
            <x v="91"/>
          </reference>
        </references>
      </pivotArea>
    </chartFormat>
    <chartFormat chart="0" format="92" series="1">
      <pivotArea type="data" outline="0" fieldPosition="0">
        <references count="2">
          <reference field="4294967294" count="1" selected="0">
            <x v="0"/>
          </reference>
          <reference field="1" count="1" selected="0">
            <x v="92"/>
          </reference>
        </references>
      </pivotArea>
    </chartFormat>
    <chartFormat chart="0" format="93" series="1">
      <pivotArea type="data" outline="0" fieldPosition="0">
        <references count="2">
          <reference field="4294967294" count="1" selected="0">
            <x v="0"/>
          </reference>
          <reference field="1" count="1" selected="0">
            <x v="93"/>
          </reference>
        </references>
      </pivotArea>
    </chartFormat>
    <chartFormat chart="0" format="94" series="1">
      <pivotArea type="data" outline="0" fieldPosition="0">
        <references count="2">
          <reference field="4294967294" count="1" selected="0">
            <x v="0"/>
          </reference>
          <reference field="1" count="1" selected="0">
            <x v="94"/>
          </reference>
        </references>
      </pivotArea>
    </chartFormat>
    <chartFormat chart="0" format="95" series="1">
      <pivotArea type="data" outline="0" fieldPosition="0">
        <references count="2">
          <reference field="4294967294" count="1" selected="0">
            <x v="0"/>
          </reference>
          <reference field="1" count="1" selected="0">
            <x v="95"/>
          </reference>
        </references>
      </pivotArea>
    </chartFormat>
    <chartFormat chart="0" format="96" series="1">
      <pivotArea type="data" outline="0" fieldPosition="0">
        <references count="2">
          <reference field="4294967294" count="1" selected="0">
            <x v="0"/>
          </reference>
          <reference field="1" count="1" selected="0">
            <x v="96"/>
          </reference>
        </references>
      </pivotArea>
    </chartFormat>
    <chartFormat chart="0" format="97" series="1">
      <pivotArea type="data" outline="0" fieldPosition="0">
        <references count="2">
          <reference field="4294967294" count="1" selected="0">
            <x v="0"/>
          </reference>
          <reference field="1" count="1" selected="0">
            <x v="97"/>
          </reference>
        </references>
      </pivotArea>
    </chartFormat>
    <chartFormat chart="0" format="98" series="1">
      <pivotArea type="data" outline="0" fieldPosition="0">
        <references count="2">
          <reference field="4294967294" count="1" selected="0">
            <x v="0"/>
          </reference>
          <reference field="1" count="1" selected="0">
            <x v="98"/>
          </reference>
        </references>
      </pivotArea>
    </chartFormat>
    <chartFormat chart="0" format="99" series="1">
      <pivotArea type="data" outline="0" fieldPosition="0">
        <references count="2">
          <reference field="4294967294" count="1" selected="0">
            <x v="0"/>
          </reference>
          <reference field="1" count="1" selected="0">
            <x v="99"/>
          </reference>
        </references>
      </pivotArea>
    </chartFormat>
    <chartFormat chart="0" format="100" series="1">
      <pivotArea type="data" outline="0" fieldPosition="0">
        <references count="2">
          <reference field="4294967294" count="1" selected="0">
            <x v="0"/>
          </reference>
          <reference field="1" count="1" selected="0">
            <x v="100"/>
          </reference>
        </references>
      </pivotArea>
    </chartFormat>
    <chartFormat chart="0" format="101" series="1">
      <pivotArea type="data" outline="0" fieldPosition="0">
        <references count="2">
          <reference field="4294967294" count="1" selected="0">
            <x v="0"/>
          </reference>
          <reference field="1" count="1" selected="0">
            <x v="101"/>
          </reference>
        </references>
      </pivotArea>
    </chartFormat>
    <chartFormat chart="0" format="102" series="1">
      <pivotArea type="data" outline="0" fieldPosition="0">
        <references count="2">
          <reference field="4294967294" count="1" selected="0">
            <x v="0"/>
          </reference>
          <reference field="1" count="1" selected="0">
            <x v="102"/>
          </reference>
        </references>
      </pivotArea>
    </chartFormat>
    <chartFormat chart="0" format="103" series="1">
      <pivotArea type="data" outline="0" fieldPosition="0">
        <references count="2">
          <reference field="4294967294" count="1" selected="0">
            <x v="0"/>
          </reference>
          <reference field="1" count="1" selected="0">
            <x v="103"/>
          </reference>
        </references>
      </pivotArea>
    </chartFormat>
    <chartFormat chart="0" format="104" series="1">
      <pivotArea type="data" outline="0" fieldPosition="0">
        <references count="2">
          <reference field="4294967294" count="1" selected="0">
            <x v="0"/>
          </reference>
          <reference field="1" count="1" selected="0">
            <x v="104"/>
          </reference>
        </references>
      </pivotArea>
    </chartFormat>
    <chartFormat chart="0" format="105" series="1">
      <pivotArea type="data" outline="0" fieldPosition="0">
        <references count="2">
          <reference field="4294967294" count="1" selected="0">
            <x v="0"/>
          </reference>
          <reference field="1" count="1" selected="0">
            <x v="105"/>
          </reference>
        </references>
      </pivotArea>
    </chartFormat>
    <chartFormat chart="0" format="106" series="1">
      <pivotArea type="data" outline="0" fieldPosition="0">
        <references count="2">
          <reference field="4294967294" count="1" selected="0">
            <x v="0"/>
          </reference>
          <reference field="1" count="1" selected="0">
            <x v="106"/>
          </reference>
        </references>
      </pivotArea>
    </chartFormat>
    <chartFormat chart="0" format="107" series="1">
      <pivotArea type="data" outline="0" fieldPosition="0">
        <references count="2">
          <reference field="4294967294" count="1" selected="0">
            <x v="0"/>
          </reference>
          <reference field="1" count="1" selected="0">
            <x v="107"/>
          </reference>
        </references>
      </pivotArea>
    </chartFormat>
    <chartFormat chart="0" format="108" series="1">
      <pivotArea type="data" outline="0" fieldPosition="0">
        <references count="2">
          <reference field="4294967294" count="1" selected="0">
            <x v="0"/>
          </reference>
          <reference field="1" count="1" selected="0">
            <x v="108"/>
          </reference>
        </references>
      </pivotArea>
    </chartFormat>
    <chartFormat chart="0" format="109" series="1">
      <pivotArea type="data" outline="0" fieldPosition="0">
        <references count="2">
          <reference field="4294967294" count="1" selected="0">
            <x v="0"/>
          </reference>
          <reference field="1" count="1" selected="0">
            <x v="109"/>
          </reference>
        </references>
      </pivotArea>
    </chartFormat>
    <chartFormat chart="0" format="110" series="1">
      <pivotArea type="data" outline="0" fieldPosition="0">
        <references count="2">
          <reference field="4294967294" count="1" selected="0">
            <x v="0"/>
          </reference>
          <reference field="1" count="1" selected="0">
            <x v="110"/>
          </reference>
        </references>
      </pivotArea>
    </chartFormat>
    <chartFormat chart="0" format="111" series="1">
      <pivotArea type="data" outline="0" fieldPosition="0">
        <references count="2">
          <reference field="4294967294" count="1" selected="0">
            <x v="0"/>
          </reference>
          <reference field="1" count="1" selected="0">
            <x v="111"/>
          </reference>
        </references>
      </pivotArea>
    </chartFormat>
    <chartFormat chart="0" format="112" series="1">
      <pivotArea type="data" outline="0" fieldPosition="0">
        <references count="2">
          <reference field="4294967294" count="1" selected="0">
            <x v="0"/>
          </reference>
          <reference field="1" count="1" selected="0">
            <x v="112"/>
          </reference>
        </references>
      </pivotArea>
    </chartFormat>
    <chartFormat chart="0" format="113" series="1">
      <pivotArea type="data" outline="0" fieldPosition="0">
        <references count="2">
          <reference field="4294967294" count="1" selected="0">
            <x v="0"/>
          </reference>
          <reference field="1" count="1" selected="0">
            <x v="113"/>
          </reference>
        </references>
      </pivotArea>
    </chartFormat>
    <chartFormat chart="0" format="114" series="1">
      <pivotArea type="data" outline="0" fieldPosition="0">
        <references count="2">
          <reference field="4294967294" count="1" selected="0">
            <x v="0"/>
          </reference>
          <reference field="1" count="1" selected="0">
            <x v="114"/>
          </reference>
        </references>
      </pivotArea>
    </chartFormat>
    <chartFormat chart="0" format="115" series="1">
      <pivotArea type="data" outline="0" fieldPosition="0">
        <references count="2">
          <reference field="4294967294" count="1" selected="0">
            <x v="0"/>
          </reference>
          <reference field="1" count="1" selected="0">
            <x v="115"/>
          </reference>
        </references>
      </pivotArea>
    </chartFormat>
    <chartFormat chart="0" format="116" series="1">
      <pivotArea type="data" outline="0" fieldPosition="0">
        <references count="2">
          <reference field="4294967294" count="1" selected="0">
            <x v="0"/>
          </reference>
          <reference field="1" count="1" selected="0">
            <x v="116"/>
          </reference>
        </references>
      </pivotArea>
    </chartFormat>
    <chartFormat chart="0" format="117" series="1">
      <pivotArea type="data" outline="0" fieldPosition="0">
        <references count="2">
          <reference field="4294967294" count="1" selected="0">
            <x v="0"/>
          </reference>
          <reference field="1" count="1" selected="0">
            <x v="117"/>
          </reference>
        </references>
      </pivotArea>
    </chartFormat>
    <chartFormat chart="0" format="118" series="1">
      <pivotArea type="data" outline="0" fieldPosition="0">
        <references count="2">
          <reference field="4294967294" count="1" selected="0">
            <x v="0"/>
          </reference>
          <reference field="1" count="1" selected="0">
            <x v="118"/>
          </reference>
        </references>
      </pivotArea>
    </chartFormat>
    <chartFormat chart="0" format="119" series="1">
      <pivotArea type="data" outline="0" fieldPosition="0">
        <references count="2">
          <reference field="4294967294" count="1" selected="0">
            <x v="0"/>
          </reference>
          <reference field="1" count="1" selected="0">
            <x v="119"/>
          </reference>
        </references>
      </pivotArea>
    </chartFormat>
    <chartFormat chart="0" format="120" series="1">
      <pivotArea type="data" outline="0" fieldPosition="0">
        <references count="2">
          <reference field="4294967294" count="1" selected="0">
            <x v="0"/>
          </reference>
          <reference field="1" count="1" selected="0">
            <x v="120"/>
          </reference>
        </references>
      </pivotArea>
    </chartFormat>
    <chartFormat chart="0" format="121" series="1">
      <pivotArea type="data" outline="0" fieldPosition="0">
        <references count="2">
          <reference field="4294967294" count="1" selected="0">
            <x v="0"/>
          </reference>
          <reference field="1" count="1" selected="0">
            <x v="121"/>
          </reference>
        </references>
      </pivotArea>
    </chartFormat>
    <chartFormat chart="0" format="122" series="1">
      <pivotArea type="data" outline="0" fieldPosition="0">
        <references count="2">
          <reference field="4294967294" count="1" selected="0">
            <x v="0"/>
          </reference>
          <reference field="1" count="1" selected="0">
            <x v="122"/>
          </reference>
        </references>
      </pivotArea>
    </chartFormat>
    <chartFormat chart="0" format="123" series="1">
      <pivotArea type="data" outline="0" fieldPosition="0">
        <references count="2">
          <reference field="4294967294" count="1" selected="0">
            <x v="0"/>
          </reference>
          <reference field="1" count="1" selected="0">
            <x v="123"/>
          </reference>
        </references>
      </pivotArea>
    </chartFormat>
    <chartFormat chart="0" format="124" series="1">
      <pivotArea type="data" outline="0" fieldPosition="0">
        <references count="2">
          <reference field="4294967294" count="1" selected="0">
            <x v="0"/>
          </reference>
          <reference field="1" count="1" selected="0">
            <x v="124"/>
          </reference>
        </references>
      </pivotArea>
    </chartFormat>
    <chartFormat chart="0" format="125" series="1">
      <pivotArea type="data" outline="0" fieldPosition="0">
        <references count="2">
          <reference field="4294967294" count="1" selected="0">
            <x v="0"/>
          </reference>
          <reference field="1" count="1" selected="0">
            <x v="125"/>
          </reference>
        </references>
      </pivotArea>
    </chartFormat>
    <chartFormat chart="0" format="126" series="1">
      <pivotArea type="data" outline="0" fieldPosition="0">
        <references count="2">
          <reference field="4294967294" count="1" selected="0">
            <x v="0"/>
          </reference>
          <reference field="1" count="1" selected="0">
            <x v="126"/>
          </reference>
        </references>
      </pivotArea>
    </chartFormat>
    <chartFormat chart="0" format="127" series="1">
      <pivotArea type="data" outline="0" fieldPosition="0">
        <references count="2">
          <reference field="4294967294" count="1" selected="0">
            <x v="0"/>
          </reference>
          <reference field="1" count="1" selected="0">
            <x v="127"/>
          </reference>
        </references>
      </pivotArea>
    </chartFormat>
    <chartFormat chart="0" format="128" series="1">
      <pivotArea type="data" outline="0" fieldPosition="0">
        <references count="2">
          <reference field="4294967294" count="1" selected="0">
            <x v="0"/>
          </reference>
          <reference field="1" count="1" selected="0">
            <x v="128"/>
          </reference>
        </references>
      </pivotArea>
    </chartFormat>
    <chartFormat chart="0" format="129" series="1">
      <pivotArea type="data" outline="0" fieldPosition="0">
        <references count="2">
          <reference field="4294967294" count="1" selected="0">
            <x v="0"/>
          </reference>
          <reference field="1" count="1" selected="0">
            <x v="129"/>
          </reference>
        </references>
      </pivotArea>
    </chartFormat>
    <chartFormat chart="0" format="130" series="1">
      <pivotArea type="data" outline="0" fieldPosition="0">
        <references count="2">
          <reference field="4294967294" count="1" selected="0">
            <x v="0"/>
          </reference>
          <reference field="1" count="1" selected="0">
            <x v="130"/>
          </reference>
        </references>
      </pivotArea>
    </chartFormat>
    <chartFormat chart="0" format="131" series="1">
      <pivotArea type="data" outline="0" fieldPosition="0">
        <references count="2">
          <reference field="4294967294" count="1" selected="0">
            <x v="0"/>
          </reference>
          <reference field="1" count="1" selected="0">
            <x v="131"/>
          </reference>
        </references>
      </pivotArea>
    </chartFormat>
    <chartFormat chart="0" format="132" series="1">
      <pivotArea type="data" outline="0" fieldPosition="0">
        <references count="2">
          <reference field="4294967294" count="1" selected="0">
            <x v="0"/>
          </reference>
          <reference field="1" count="1" selected="0">
            <x v="132"/>
          </reference>
        </references>
      </pivotArea>
    </chartFormat>
    <chartFormat chart="0" format="133" series="1">
      <pivotArea type="data" outline="0" fieldPosition="0">
        <references count="2">
          <reference field="4294967294" count="1" selected="0">
            <x v="0"/>
          </reference>
          <reference field="1" count="1" selected="0">
            <x v="133"/>
          </reference>
        </references>
      </pivotArea>
    </chartFormat>
    <chartFormat chart="0" format="134" series="1">
      <pivotArea type="data" outline="0" fieldPosition="0">
        <references count="2">
          <reference field="4294967294" count="1" selected="0">
            <x v="0"/>
          </reference>
          <reference field="1" count="1" selected="0">
            <x v="134"/>
          </reference>
        </references>
      </pivotArea>
    </chartFormat>
    <chartFormat chart="0" format="135" series="1">
      <pivotArea type="data" outline="0" fieldPosition="0">
        <references count="2">
          <reference field="4294967294" count="1" selected="0">
            <x v="0"/>
          </reference>
          <reference field="1" count="1" selected="0">
            <x v="135"/>
          </reference>
        </references>
      </pivotArea>
    </chartFormat>
    <chartFormat chart="0" format="136" series="1">
      <pivotArea type="data" outline="0" fieldPosition="0">
        <references count="2">
          <reference field="4294967294" count="1" selected="0">
            <x v="0"/>
          </reference>
          <reference field="1" count="1" selected="0">
            <x v="136"/>
          </reference>
        </references>
      </pivotArea>
    </chartFormat>
    <chartFormat chart="0" format="137" series="1">
      <pivotArea type="data" outline="0" fieldPosition="0">
        <references count="2">
          <reference field="4294967294" count="1" selected="0">
            <x v="0"/>
          </reference>
          <reference field="1" count="1" selected="0">
            <x v="137"/>
          </reference>
        </references>
      </pivotArea>
    </chartFormat>
    <chartFormat chart="0" format="138" series="1">
      <pivotArea type="data" outline="0" fieldPosition="0">
        <references count="2">
          <reference field="4294967294" count="1" selected="0">
            <x v="0"/>
          </reference>
          <reference field="1" count="1" selected="0">
            <x v="138"/>
          </reference>
        </references>
      </pivotArea>
    </chartFormat>
    <chartFormat chart="0" format="139" series="1">
      <pivotArea type="data" outline="0" fieldPosition="0">
        <references count="2">
          <reference field="4294967294" count="1" selected="0">
            <x v="0"/>
          </reference>
          <reference field="1" count="1" selected="0">
            <x v="139"/>
          </reference>
        </references>
      </pivotArea>
    </chartFormat>
    <chartFormat chart="0" format="140" series="1">
      <pivotArea type="data" outline="0" fieldPosition="0">
        <references count="2">
          <reference field="4294967294" count="1" selected="0">
            <x v="0"/>
          </reference>
          <reference field="1" count="1" selected="0">
            <x v="140"/>
          </reference>
        </references>
      </pivotArea>
    </chartFormat>
    <chartFormat chart="0" format="141" series="1">
      <pivotArea type="data" outline="0" fieldPosition="0">
        <references count="2">
          <reference field="4294967294" count="1" selected="0">
            <x v="0"/>
          </reference>
          <reference field="1" count="1" selected="0">
            <x v="141"/>
          </reference>
        </references>
      </pivotArea>
    </chartFormat>
    <chartFormat chart="0" format="142" series="1">
      <pivotArea type="data" outline="0" fieldPosition="0">
        <references count="2">
          <reference field="4294967294" count="1" selected="0">
            <x v="0"/>
          </reference>
          <reference field="1" count="1" selected="0">
            <x v="142"/>
          </reference>
        </references>
      </pivotArea>
    </chartFormat>
    <chartFormat chart="0" format="143" series="1">
      <pivotArea type="data" outline="0" fieldPosition="0">
        <references count="2">
          <reference field="4294967294" count="1" selected="0">
            <x v="0"/>
          </reference>
          <reference field="1" count="1" selected="0">
            <x v="143"/>
          </reference>
        </references>
      </pivotArea>
    </chartFormat>
    <chartFormat chart="0" format="144" series="1">
      <pivotArea type="data" outline="0" fieldPosition="0">
        <references count="2">
          <reference field="4294967294" count="1" selected="0">
            <x v="0"/>
          </reference>
          <reference field="1" count="1" selected="0">
            <x v="144"/>
          </reference>
        </references>
      </pivotArea>
    </chartFormat>
    <chartFormat chart="0" format="145" series="1">
      <pivotArea type="data" outline="0" fieldPosition="0">
        <references count="2">
          <reference field="4294967294" count="1" selected="0">
            <x v="0"/>
          </reference>
          <reference field="1" count="1" selected="0">
            <x v="145"/>
          </reference>
        </references>
      </pivotArea>
    </chartFormat>
    <chartFormat chart="0" format="146" series="1">
      <pivotArea type="data" outline="0" fieldPosition="0">
        <references count="2">
          <reference field="4294967294" count="1" selected="0">
            <x v="0"/>
          </reference>
          <reference field="1" count="1" selected="0">
            <x v="146"/>
          </reference>
        </references>
      </pivotArea>
    </chartFormat>
    <chartFormat chart="0" format="147" series="1">
      <pivotArea type="data" outline="0" fieldPosition="0">
        <references count="2">
          <reference field="4294967294" count="1" selected="0">
            <x v="0"/>
          </reference>
          <reference field="1" count="1" selected="0">
            <x v="147"/>
          </reference>
        </references>
      </pivotArea>
    </chartFormat>
    <chartFormat chart="0" format="148" series="1">
      <pivotArea type="data" outline="0" fieldPosition="0">
        <references count="2">
          <reference field="4294967294" count="1" selected="0">
            <x v="0"/>
          </reference>
          <reference field="1" count="1" selected="0">
            <x v="148"/>
          </reference>
        </references>
      </pivotArea>
    </chartFormat>
    <chartFormat chart="0" format="149" series="1">
      <pivotArea type="data" outline="0" fieldPosition="0">
        <references count="2">
          <reference field="4294967294" count="1" selected="0">
            <x v="0"/>
          </reference>
          <reference field="1" count="1" selected="0">
            <x v="149"/>
          </reference>
        </references>
      </pivotArea>
    </chartFormat>
    <chartFormat chart="0" format="150" series="1">
      <pivotArea type="data" outline="0" fieldPosition="0">
        <references count="2">
          <reference field="4294967294" count="1" selected="0">
            <x v="0"/>
          </reference>
          <reference field="1" count="1" selected="0">
            <x v="150"/>
          </reference>
        </references>
      </pivotArea>
    </chartFormat>
    <chartFormat chart="0" format="151" series="1">
      <pivotArea type="data" outline="0" fieldPosition="0">
        <references count="2">
          <reference field="4294967294" count="1" selected="0">
            <x v="0"/>
          </reference>
          <reference field="1" count="1" selected="0">
            <x v="151"/>
          </reference>
        </references>
      </pivotArea>
    </chartFormat>
    <chartFormat chart="0" format="152" series="1">
      <pivotArea type="data" outline="0" fieldPosition="0">
        <references count="2">
          <reference field="4294967294" count="1" selected="0">
            <x v="0"/>
          </reference>
          <reference field="1" count="1" selected="0">
            <x v="152"/>
          </reference>
        </references>
      </pivotArea>
    </chartFormat>
    <chartFormat chart="0" format="153" series="1">
      <pivotArea type="data" outline="0" fieldPosition="0">
        <references count="2">
          <reference field="4294967294" count="1" selected="0">
            <x v="0"/>
          </reference>
          <reference field="1" count="1" selected="0">
            <x v="153"/>
          </reference>
        </references>
      </pivotArea>
    </chartFormat>
    <chartFormat chart="0" format="154" series="1">
      <pivotArea type="data" outline="0" fieldPosition="0">
        <references count="2">
          <reference field="4294967294" count="1" selected="0">
            <x v="0"/>
          </reference>
          <reference field="1" count="1" selected="0">
            <x v="154"/>
          </reference>
        </references>
      </pivotArea>
    </chartFormat>
    <chartFormat chart="0" format="155" series="1">
      <pivotArea type="data" outline="0" fieldPosition="0">
        <references count="2">
          <reference field="4294967294" count="1" selected="0">
            <x v="0"/>
          </reference>
          <reference field="1" count="1" selected="0">
            <x v="155"/>
          </reference>
        </references>
      </pivotArea>
    </chartFormat>
    <chartFormat chart="0" format="156" series="1">
      <pivotArea type="data" outline="0" fieldPosition="0">
        <references count="2">
          <reference field="4294967294" count="1" selected="0">
            <x v="0"/>
          </reference>
          <reference field="1" count="1" selected="0">
            <x v="156"/>
          </reference>
        </references>
      </pivotArea>
    </chartFormat>
    <chartFormat chart="0" format="157" series="1">
      <pivotArea type="data" outline="0" fieldPosition="0">
        <references count="2">
          <reference field="4294967294" count="1" selected="0">
            <x v="0"/>
          </reference>
          <reference field="1" count="1" selected="0">
            <x v="157"/>
          </reference>
        </references>
      </pivotArea>
    </chartFormat>
    <chartFormat chart="0" format="158" series="1">
      <pivotArea type="data" outline="0" fieldPosition="0">
        <references count="2">
          <reference field="4294967294" count="1" selected="0">
            <x v="0"/>
          </reference>
          <reference field="1" count="1" selected="0">
            <x v="158"/>
          </reference>
        </references>
      </pivotArea>
    </chartFormat>
    <chartFormat chart="0" format="159" series="1">
      <pivotArea type="data" outline="0" fieldPosition="0">
        <references count="2">
          <reference field="4294967294" count="1" selected="0">
            <x v="0"/>
          </reference>
          <reference field="1" count="1" selected="0">
            <x v="159"/>
          </reference>
        </references>
      </pivotArea>
    </chartFormat>
    <chartFormat chart="0" format="160" series="1">
      <pivotArea type="data" outline="0" fieldPosition="0">
        <references count="2">
          <reference field="4294967294" count="1" selected="0">
            <x v="0"/>
          </reference>
          <reference field="1" count="1" selected="0">
            <x v="160"/>
          </reference>
        </references>
      </pivotArea>
    </chartFormat>
    <chartFormat chart="0" format="161" series="1">
      <pivotArea type="data" outline="0" fieldPosition="0">
        <references count="2">
          <reference field="4294967294" count="1" selected="0">
            <x v="0"/>
          </reference>
          <reference field="1" count="1" selected="0">
            <x v="161"/>
          </reference>
        </references>
      </pivotArea>
    </chartFormat>
    <chartFormat chart="0" format="162" series="1">
      <pivotArea type="data" outline="0" fieldPosition="0">
        <references count="2">
          <reference field="4294967294" count="1" selected="0">
            <x v="0"/>
          </reference>
          <reference field="1" count="1" selected="0">
            <x v="162"/>
          </reference>
        </references>
      </pivotArea>
    </chartFormat>
    <chartFormat chart="0" format="163" series="1">
      <pivotArea type="data" outline="0" fieldPosition="0">
        <references count="2">
          <reference field="4294967294" count="1" selected="0">
            <x v="0"/>
          </reference>
          <reference field="1" count="1" selected="0">
            <x v="163"/>
          </reference>
        </references>
      </pivotArea>
    </chartFormat>
    <chartFormat chart="0" format="164" series="1">
      <pivotArea type="data" outline="0" fieldPosition="0">
        <references count="2">
          <reference field="4294967294" count="1" selected="0">
            <x v="0"/>
          </reference>
          <reference field="1" count="1" selected="0">
            <x v="164"/>
          </reference>
        </references>
      </pivotArea>
    </chartFormat>
    <chartFormat chart="0" format="165" series="1">
      <pivotArea type="data" outline="0" fieldPosition="0">
        <references count="2">
          <reference field="4294967294" count="1" selected="0">
            <x v="0"/>
          </reference>
          <reference field="1" count="1" selected="0">
            <x v="165"/>
          </reference>
        </references>
      </pivotArea>
    </chartFormat>
    <chartFormat chart="0" format="166" series="1">
      <pivotArea type="data" outline="0" fieldPosition="0">
        <references count="2">
          <reference field="4294967294" count="1" selected="0">
            <x v="0"/>
          </reference>
          <reference field="1" count="1" selected="0">
            <x v="166"/>
          </reference>
        </references>
      </pivotArea>
    </chartFormat>
    <chartFormat chart="0" format="167" series="1">
      <pivotArea type="data" outline="0" fieldPosition="0">
        <references count="2">
          <reference field="4294967294" count="1" selected="0">
            <x v="0"/>
          </reference>
          <reference field="1" count="1" selected="0">
            <x v="167"/>
          </reference>
        </references>
      </pivotArea>
    </chartFormat>
    <chartFormat chart="0" format="168" series="1">
      <pivotArea type="data" outline="0" fieldPosition="0">
        <references count="2">
          <reference field="4294967294" count="1" selected="0">
            <x v="0"/>
          </reference>
          <reference field="1" count="1" selected="0">
            <x v="168"/>
          </reference>
        </references>
      </pivotArea>
    </chartFormat>
    <chartFormat chart="0" format="169" series="1">
      <pivotArea type="data" outline="0" fieldPosition="0">
        <references count="2">
          <reference field="4294967294" count="1" selected="0">
            <x v="0"/>
          </reference>
          <reference field="1" count="1" selected="0">
            <x v="169"/>
          </reference>
        </references>
      </pivotArea>
    </chartFormat>
    <chartFormat chart="0" format="170" series="1">
      <pivotArea type="data" outline="0" fieldPosition="0">
        <references count="2">
          <reference field="4294967294" count="1" selected="0">
            <x v="0"/>
          </reference>
          <reference field="1" count="1" selected="0">
            <x v="170"/>
          </reference>
        </references>
      </pivotArea>
    </chartFormat>
    <chartFormat chart="0" format="171" series="1">
      <pivotArea type="data" outline="0" fieldPosition="0">
        <references count="2">
          <reference field="4294967294" count="1" selected="0">
            <x v="0"/>
          </reference>
          <reference field="1" count="1" selected="0">
            <x v="171"/>
          </reference>
        </references>
      </pivotArea>
    </chartFormat>
    <chartFormat chart="0" format="172" series="1">
      <pivotArea type="data" outline="0" fieldPosition="0">
        <references count="2">
          <reference field="4294967294" count="1" selected="0">
            <x v="0"/>
          </reference>
          <reference field="1" count="1" selected="0">
            <x v="172"/>
          </reference>
        </references>
      </pivotArea>
    </chartFormat>
    <chartFormat chart="0" format="173" series="1">
      <pivotArea type="data" outline="0" fieldPosition="0">
        <references count="2">
          <reference field="4294967294" count="1" selected="0">
            <x v="0"/>
          </reference>
          <reference field="1" count="1" selected="0">
            <x v="173"/>
          </reference>
        </references>
      </pivotArea>
    </chartFormat>
    <chartFormat chart="0" format="174" series="1">
      <pivotArea type="data" outline="0" fieldPosition="0">
        <references count="2">
          <reference field="4294967294" count="1" selected="0">
            <x v="0"/>
          </reference>
          <reference field="1" count="1" selected="0">
            <x v="174"/>
          </reference>
        </references>
      </pivotArea>
    </chartFormat>
    <chartFormat chart="0" format="175" series="1">
      <pivotArea type="data" outline="0" fieldPosition="0">
        <references count="2">
          <reference field="4294967294" count="1" selected="0">
            <x v="0"/>
          </reference>
          <reference field="1" count="1" selected="0">
            <x v="175"/>
          </reference>
        </references>
      </pivotArea>
    </chartFormat>
    <chartFormat chart="0" format="176" series="1">
      <pivotArea type="data" outline="0" fieldPosition="0">
        <references count="2">
          <reference field="4294967294" count="1" selected="0">
            <x v="0"/>
          </reference>
          <reference field="1" count="1" selected="0">
            <x v="176"/>
          </reference>
        </references>
      </pivotArea>
    </chartFormat>
    <chartFormat chart="0" format="177" series="1">
      <pivotArea type="data" outline="0" fieldPosition="0">
        <references count="2">
          <reference field="4294967294" count="1" selected="0">
            <x v="0"/>
          </reference>
          <reference field="1" count="1" selected="0">
            <x v="177"/>
          </reference>
        </references>
      </pivotArea>
    </chartFormat>
    <chartFormat chart="0" format="178" series="1">
      <pivotArea type="data" outline="0" fieldPosition="0">
        <references count="2">
          <reference field="4294967294" count="1" selected="0">
            <x v="0"/>
          </reference>
          <reference field="1" count="1" selected="0">
            <x v="178"/>
          </reference>
        </references>
      </pivotArea>
    </chartFormat>
    <chartFormat chart="0" format="179" series="1">
      <pivotArea type="data" outline="0" fieldPosition="0">
        <references count="2">
          <reference field="4294967294" count="1" selected="0">
            <x v="0"/>
          </reference>
          <reference field="1" count="1" selected="0">
            <x v="179"/>
          </reference>
        </references>
      </pivotArea>
    </chartFormat>
    <chartFormat chart="0" format="180" series="1">
      <pivotArea type="data" outline="0" fieldPosition="0">
        <references count="2">
          <reference field="4294967294" count="1" selected="0">
            <x v="0"/>
          </reference>
          <reference field="1" count="1" selected="0">
            <x v="180"/>
          </reference>
        </references>
      </pivotArea>
    </chartFormat>
    <chartFormat chart="0" format="181" series="1">
      <pivotArea type="data" outline="0" fieldPosition="0">
        <references count="2">
          <reference field="4294967294" count="1" selected="0">
            <x v="0"/>
          </reference>
          <reference field="1" count="1" selected="0">
            <x v="181"/>
          </reference>
        </references>
      </pivotArea>
    </chartFormat>
    <chartFormat chart="0" format="182" series="1">
      <pivotArea type="data" outline="0" fieldPosition="0">
        <references count="2">
          <reference field="4294967294" count="1" selected="0">
            <x v="0"/>
          </reference>
          <reference field="1" count="1" selected="0">
            <x v="182"/>
          </reference>
        </references>
      </pivotArea>
    </chartFormat>
    <chartFormat chart="0" format="183" series="1">
      <pivotArea type="data" outline="0" fieldPosition="0">
        <references count="2">
          <reference field="4294967294" count="1" selected="0">
            <x v="0"/>
          </reference>
          <reference field="1" count="1" selected="0">
            <x v="183"/>
          </reference>
        </references>
      </pivotArea>
    </chartFormat>
    <chartFormat chart="0" format="184" series="1">
      <pivotArea type="data" outline="0" fieldPosition="0">
        <references count="2">
          <reference field="4294967294" count="1" selected="0">
            <x v="0"/>
          </reference>
          <reference field="1" count="1" selected="0">
            <x v="184"/>
          </reference>
        </references>
      </pivotArea>
    </chartFormat>
    <chartFormat chart="0" format="185" series="1">
      <pivotArea type="data" outline="0" fieldPosition="0">
        <references count="2">
          <reference field="4294967294" count="1" selected="0">
            <x v="0"/>
          </reference>
          <reference field="1" count="1" selected="0">
            <x v="185"/>
          </reference>
        </references>
      </pivotArea>
    </chartFormat>
    <chartFormat chart="0" format="186" series="1">
      <pivotArea type="data" outline="0" fieldPosition="0">
        <references count="2">
          <reference field="4294967294" count="1" selected="0">
            <x v="0"/>
          </reference>
          <reference field="1" count="1" selected="0">
            <x v="186"/>
          </reference>
        </references>
      </pivotArea>
    </chartFormat>
    <chartFormat chart="0" format="187" series="1">
      <pivotArea type="data" outline="0" fieldPosition="0">
        <references count="2">
          <reference field="4294967294" count="1" selected="0">
            <x v="0"/>
          </reference>
          <reference field="1" count="1" selected="0">
            <x v="187"/>
          </reference>
        </references>
      </pivotArea>
    </chartFormat>
    <chartFormat chart="0" format="188" series="1">
      <pivotArea type="data" outline="0" fieldPosition="0">
        <references count="2">
          <reference field="4294967294" count="1" selected="0">
            <x v="0"/>
          </reference>
          <reference field="1" count="1" selected="0">
            <x v="188"/>
          </reference>
        </references>
      </pivotArea>
    </chartFormat>
    <chartFormat chart="0" format="189" series="1">
      <pivotArea type="data" outline="0" fieldPosition="0">
        <references count="2">
          <reference field="4294967294" count="1" selected="0">
            <x v="0"/>
          </reference>
          <reference field="1" count="1" selected="0">
            <x v="189"/>
          </reference>
        </references>
      </pivotArea>
    </chartFormat>
    <chartFormat chart="0" format="190" series="1">
      <pivotArea type="data" outline="0" fieldPosition="0">
        <references count="2">
          <reference field="4294967294" count="1" selected="0">
            <x v="0"/>
          </reference>
          <reference field="1" count="1" selected="0">
            <x v="190"/>
          </reference>
        </references>
      </pivotArea>
    </chartFormat>
    <chartFormat chart="0" format="191" series="1">
      <pivotArea type="data" outline="0" fieldPosition="0">
        <references count="2">
          <reference field="4294967294" count="1" selected="0">
            <x v="0"/>
          </reference>
          <reference field="1" count="1" selected="0">
            <x v="191"/>
          </reference>
        </references>
      </pivotArea>
    </chartFormat>
    <chartFormat chart="0" format="192" series="1">
      <pivotArea type="data" outline="0" fieldPosition="0">
        <references count="2">
          <reference field="4294967294" count="1" selected="0">
            <x v="0"/>
          </reference>
          <reference field="1" count="1" selected="0">
            <x v="192"/>
          </reference>
        </references>
      </pivotArea>
    </chartFormat>
    <chartFormat chart="0" format="193" series="1">
      <pivotArea type="data" outline="0" fieldPosition="0">
        <references count="2">
          <reference field="4294967294" count="1" selected="0">
            <x v="0"/>
          </reference>
          <reference field="1" count="1" selected="0">
            <x v="193"/>
          </reference>
        </references>
      </pivotArea>
    </chartFormat>
    <chartFormat chart="0" format="194" series="1">
      <pivotArea type="data" outline="0" fieldPosition="0">
        <references count="2">
          <reference field="4294967294" count="1" selected="0">
            <x v="0"/>
          </reference>
          <reference field="1" count="1" selected="0">
            <x v="194"/>
          </reference>
        </references>
      </pivotArea>
    </chartFormat>
    <chartFormat chart="0" format="195" series="1">
      <pivotArea type="data" outline="0" fieldPosition="0">
        <references count="2">
          <reference field="4294967294" count="1" selected="0">
            <x v="0"/>
          </reference>
          <reference field="1" count="1" selected="0">
            <x v="195"/>
          </reference>
        </references>
      </pivotArea>
    </chartFormat>
    <chartFormat chart="0" format="196" series="1">
      <pivotArea type="data" outline="0" fieldPosition="0">
        <references count="2">
          <reference field="4294967294" count="1" selected="0">
            <x v="0"/>
          </reference>
          <reference field="1" count="1" selected="0">
            <x v="196"/>
          </reference>
        </references>
      </pivotArea>
    </chartFormat>
    <chartFormat chart="0" format="197" series="1">
      <pivotArea type="data" outline="0" fieldPosition="0">
        <references count="2">
          <reference field="4294967294" count="1" selected="0">
            <x v="0"/>
          </reference>
          <reference field="1" count="1" selected="0">
            <x v="197"/>
          </reference>
        </references>
      </pivotArea>
    </chartFormat>
    <chartFormat chart="0" format="198" series="1">
      <pivotArea type="data" outline="0" fieldPosition="0">
        <references count="2">
          <reference field="4294967294" count="1" selected="0">
            <x v="0"/>
          </reference>
          <reference field="1" count="1" selected="0">
            <x v="198"/>
          </reference>
        </references>
      </pivotArea>
    </chartFormat>
    <chartFormat chart="0" format="199" series="1">
      <pivotArea type="data" outline="0" fieldPosition="0">
        <references count="2">
          <reference field="4294967294" count="1" selected="0">
            <x v="0"/>
          </reference>
          <reference field="1" count="1" selected="0">
            <x v="199"/>
          </reference>
        </references>
      </pivotArea>
    </chartFormat>
    <chartFormat chart="0" format="200" series="1">
      <pivotArea type="data" outline="0" fieldPosition="0">
        <references count="2">
          <reference field="4294967294" count="1" selected="0">
            <x v="0"/>
          </reference>
          <reference field="1" count="1" selected="0">
            <x v="200"/>
          </reference>
        </references>
      </pivotArea>
    </chartFormat>
    <chartFormat chart="0" format="201" series="1">
      <pivotArea type="data" outline="0" fieldPosition="0">
        <references count="2">
          <reference field="4294967294" count="1" selected="0">
            <x v="0"/>
          </reference>
          <reference field="1" count="1" selected="0">
            <x v="201"/>
          </reference>
        </references>
      </pivotArea>
    </chartFormat>
    <chartFormat chart="0" format="202" series="1">
      <pivotArea type="data" outline="0" fieldPosition="0">
        <references count="2">
          <reference field="4294967294" count="1" selected="0">
            <x v="0"/>
          </reference>
          <reference field="1" count="1" selected="0">
            <x v="202"/>
          </reference>
        </references>
      </pivotArea>
    </chartFormat>
    <chartFormat chart="0" format="203" series="1">
      <pivotArea type="data" outline="0" fieldPosition="0">
        <references count="2">
          <reference field="4294967294" count="1" selected="0">
            <x v="0"/>
          </reference>
          <reference field="1" count="1" selected="0">
            <x v="203"/>
          </reference>
        </references>
      </pivotArea>
    </chartFormat>
    <chartFormat chart="0" format="204" series="1">
      <pivotArea type="data" outline="0" fieldPosition="0">
        <references count="2">
          <reference field="4294967294" count="1" selected="0">
            <x v="0"/>
          </reference>
          <reference field="1" count="1" selected="0">
            <x v="204"/>
          </reference>
        </references>
      </pivotArea>
    </chartFormat>
    <chartFormat chart="0" format="205" series="1">
      <pivotArea type="data" outline="0" fieldPosition="0">
        <references count="2">
          <reference field="4294967294" count="1" selected="0">
            <x v="0"/>
          </reference>
          <reference field="1" count="1" selected="0">
            <x v="205"/>
          </reference>
        </references>
      </pivotArea>
    </chartFormat>
    <chartFormat chart="0" format="206" series="1">
      <pivotArea type="data" outline="0" fieldPosition="0">
        <references count="2">
          <reference field="4294967294" count="1" selected="0">
            <x v="0"/>
          </reference>
          <reference field="1" count="1" selected="0">
            <x v="206"/>
          </reference>
        </references>
      </pivotArea>
    </chartFormat>
    <chartFormat chart="0" format="207" series="1">
      <pivotArea type="data" outline="0" fieldPosition="0">
        <references count="2">
          <reference field="4294967294" count="1" selected="0">
            <x v="0"/>
          </reference>
          <reference field="1" count="1" selected="0">
            <x v="207"/>
          </reference>
        </references>
      </pivotArea>
    </chartFormat>
    <chartFormat chart="0" format="208" series="1">
      <pivotArea type="data" outline="0" fieldPosition="0">
        <references count="2">
          <reference field="4294967294" count="1" selected="0">
            <x v="0"/>
          </reference>
          <reference field="1" count="1" selected="0">
            <x v="208"/>
          </reference>
        </references>
      </pivotArea>
    </chartFormat>
    <chartFormat chart="0" format="209" series="1">
      <pivotArea type="data" outline="0" fieldPosition="0">
        <references count="2">
          <reference field="4294967294" count="1" selected="0">
            <x v="0"/>
          </reference>
          <reference field="1" count="1" selected="0">
            <x v="209"/>
          </reference>
        </references>
      </pivotArea>
    </chartFormat>
    <chartFormat chart="0" format="210" series="1">
      <pivotArea type="data" outline="0" fieldPosition="0">
        <references count="2">
          <reference field="4294967294" count="1" selected="0">
            <x v="0"/>
          </reference>
          <reference field="1" count="1" selected="0">
            <x v="210"/>
          </reference>
        </references>
      </pivotArea>
    </chartFormat>
    <chartFormat chart="0" format="211" series="1">
      <pivotArea type="data" outline="0" fieldPosition="0">
        <references count="2">
          <reference field="4294967294" count="1" selected="0">
            <x v="0"/>
          </reference>
          <reference field="1" count="1" selected="0">
            <x v="211"/>
          </reference>
        </references>
      </pivotArea>
    </chartFormat>
    <chartFormat chart="0" format="212" series="1">
      <pivotArea type="data" outline="0" fieldPosition="0">
        <references count="2">
          <reference field="4294967294" count="1" selected="0">
            <x v="0"/>
          </reference>
          <reference field="1" count="1" selected="0">
            <x v="212"/>
          </reference>
        </references>
      </pivotArea>
    </chartFormat>
    <chartFormat chart="0" format="213" series="1">
      <pivotArea type="data" outline="0" fieldPosition="0">
        <references count="2">
          <reference field="4294967294" count="1" selected="0">
            <x v="0"/>
          </reference>
          <reference field="1" count="1" selected="0">
            <x v="213"/>
          </reference>
        </references>
      </pivotArea>
    </chartFormat>
    <chartFormat chart="0" format="214" series="1">
      <pivotArea type="data" outline="0" fieldPosition="0">
        <references count="2">
          <reference field="4294967294" count="1" selected="0">
            <x v="0"/>
          </reference>
          <reference field="1" count="1" selected="0">
            <x v="214"/>
          </reference>
        </references>
      </pivotArea>
    </chartFormat>
    <chartFormat chart="0" format="215" series="1">
      <pivotArea type="data" outline="0" fieldPosition="0">
        <references count="2">
          <reference field="4294967294" count="1" selected="0">
            <x v="0"/>
          </reference>
          <reference field="1" count="1" selected="0">
            <x v="215"/>
          </reference>
        </references>
      </pivotArea>
    </chartFormat>
    <chartFormat chart="0" format="216" series="1">
      <pivotArea type="data" outline="0" fieldPosition="0">
        <references count="2">
          <reference field="4294967294" count="1" selected="0">
            <x v="0"/>
          </reference>
          <reference field="1" count="1" selected="0">
            <x v="216"/>
          </reference>
        </references>
      </pivotArea>
    </chartFormat>
    <chartFormat chart="0" format="217" series="1">
      <pivotArea type="data" outline="0" fieldPosition="0">
        <references count="2">
          <reference field="4294967294" count="1" selected="0">
            <x v="0"/>
          </reference>
          <reference field="1" count="1" selected="0">
            <x v="217"/>
          </reference>
        </references>
      </pivotArea>
    </chartFormat>
    <chartFormat chart="0" format="218" series="1">
      <pivotArea type="data" outline="0" fieldPosition="0">
        <references count="2">
          <reference field="4294967294" count="1" selected="0">
            <x v="0"/>
          </reference>
          <reference field="1" count="1" selected="0">
            <x v="218"/>
          </reference>
        </references>
      </pivotArea>
    </chartFormat>
    <chartFormat chart="0" format="219" series="1">
      <pivotArea type="data" outline="0" fieldPosition="0">
        <references count="2">
          <reference field="4294967294" count="1" selected="0">
            <x v="0"/>
          </reference>
          <reference field="1" count="1" selected="0">
            <x v="219"/>
          </reference>
        </references>
      </pivotArea>
    </chartFormat>
    <chartFormat chart="0" format="220" series="1">
      <pivotArea type="data" outline="0" fieldPosition="0">
        <references count="2">
          <reference field="4294967294" count="1" selected="0">
            <x v="0"/>
          </reference>
          <reference field="1" count="1" selected="0">
            <x v="220"/>
          </reference>
        </references>
      </pivotArea>
    </chartFormat>
    <chartFormat chart="0" format="221" series="1">
      <pivotArea type="data" outline="0" fieldPosition="0">
        <references count="2">
          <reference field="4294967294" count="1" selected="0">
            <x v="0"/>
          </reference>
          <reference field="1" count="1" selected="0">
            <x v="221"/>
          </reference>
        </references>
      </pivotArea>
    </chartFormat>
    <chartFormat chart="0" format="222" series="1">
      <pivotArea type="data" outline="0" fieldPosition="0">
        <references count="2">
          <reference field="4294967294" count="1" selected="0">
            <x v="0"/>
          </reference>
          <reference field="1" count="1" selected="0">
            <x v="222"/>
          </reference>
        </references>
      </pivotArea>
    </chartFormat>
    <chartFormat chart="0" format="223" series="1">
      <pivotArea type="data" outline="0" fieldPosition="0">
        <references count="2">
          <reference field="4294967294" count="1" selected="0">
            <x v="0"/>
          </reference>
          <reference field="1" count="1" selected="0">
            <x v="223"/>
          </reference>
        </references>
      </pivotArea>
    </chartFormat>
    <chartFormat chart="0" format="224" series="1">
      <pivotArea type="data" outline="0" fieldPosition="0">
        <references count="2">
          <reference field="4294967294" count="1" selected="0">
            <x v="0"/>
          </reference>
          <reference field="1" count="1" selected="0">
            <x v="224"/>
          </reference>
        </references>
      </pivotArea>
    </chartFormat>
    <chartFormat chart="0" format="225" series="1">
      <pivotArea type="data" outline="0" fieldPosition="0">
        <references count="2">
          <reference field="4294967294" count="1" selected="0">
            <x v="0"/>
          </reference>
          <reference field="1" count="1" selected="0">
            <x v="225"/>
          </reference>
        </references>
      </pivotArea>
    </chartFormat>
    <chartFormat chart="0" format="226" series="1">
      <pivotArea type="data" outline="0" fieldPosition="0">
        <references count="2">
          <reference field="4294967294" count="1" selected="0">
            <x v="0"/>
          </reference>
          <reference field="1" count="1" selected="0">
            <x v="226"/>
          </reference>
        </references>
      </pivotArea>
    </chartFormat>
    <chartFormat chart="0" format="227" series="1">
      <pivotArea type="data" outline="0" fieldPosition="0">
        <references count="2">
          <reference field="4294967294" count="1" selected="0">
            <x v="0"/>
          </reference>
          <reference field="1" count="1" selected="0">
            <x v="227"/>
          </reference>
        </references>
      </pivotArea>
    </chartFormat>
    <chartFormat chart="0" format="228" series="1">
      <pivotArea type="data" outline="0" fieldPosition="0">
        <references count="2">
          <reference field="4294967294" count="1" selected="0">
            <x v="0"/>
          </reference>
          <reference field="1" count="1" selected="0">
            <x v="228"/>
          </reference>
        </references>
      </pivotArea>
    </chartFormat>
    <chartFormat chart="0" format="229" series="1">
      <pivotArea type="data" outline="0" fieldPosition="0">
        <references count="2">
          <reference field="4294967294" count="1" selected="0">
            <x v="0"/>
          </reference>
          <reference field="1" count="1" selected="0">
            <x v="229"/>
          </reference>
        </references>
      </pivotArea>
    </chartFormat>
    <chartFormat chart="0" format="230" series="1">
      <pivotArea type="data" outline="0" fieldPosition="0">
        <references count="2">
          <reference field="4294967294" count="1" selected="0">
            <x v="0"/>
          </reference>
          <reference field="1" count="1" selected="0">
            <x v="230"/>
          </reference>
        </references>
      </pivotArea>
    </chartFormat>
    <chartFormat chart="0" format="231" series="1">
      <pivotArea type="data" outline="0" fieldPosition="0">
        <references count="2">
          <reference field="4294967294" count="1" selected="0">
            <x v="0"/>
          </reference>
          <reference field="1" count="1" selected="0">
            <x v="231"/>
          </reference>
        </references>
      </pivotArea>
    </chartFormat>
    <chartFormat chart="0" format="232" series="1">
      <pivotArea type="data" outline="0" fieldPosition="0">
        <references count="2">
          <reference field="4294967294" count="1" selected="0">
            <x v="0"/>
          </reference>
          <reference field="1" count="1" selected="0">
            <x v="232"/>
          </reference>
        </references>
      </pivotArea>
    </chartFormat>
    <chartFormat chart="0" format="233" series="1">
      <pivotArea type="data" outline="0" fieldPosition="0">
        <references count="2">
          <reference field="4294967294" count="1" selected="0">
            <x v="0"/>
          </reference>
          <reference field="1" count="1" selected="0">
            <x v="233"/>
          </reference>
        </references>
      </pivotArea>
    </chartFormat>
    <chartFormat chart="0" format="234" series="1">
      <pivotArea type="data" outline="0" fieldPosition="0">
        <references count="2">
          <reference field="4294967294" count="1" selected="0">
            <x v="0"/>
          </reference>
          <reference field="1" count="1" selected="0">
            <x v="234"/>
          </reference>
        </references>
      </pivotArea>
    </chartFormat>
    <chartFormat chart="0" format="235" series="1">
      <pivotArea type="data" outline="0" fieldPosition="0">
        <references count="2">
          <reference field="4294967294" count="1" selected="0">
            <x v="0"/>
          </reference>
          <reference field="1" count="1" selected="0">
            <x v="235"/>
          </reference>
        </references>
      </pivotArea>
    </chartFormat>
    <chartFormat chart="0" format="236" series="1">
      <pivotArea type="data" outline="0" fieldPosition="0">
        <references count="2">
          <reference field="4294967294" count="1" selected="0">
            <x v="0"/>
          </reference>
          <reference field="1" count="1" selected="0">
            <x v="236"/>
          </reference>
        </references>
      </pivotArea>
    </chartFormat>
    <chartFormat chart="0" format="237" series="1">
      <pivotArea type="data" outline="0" fieldPosition="0">
        <references count="2">
          <reference field="4294967294" count="1" selected="0">
            <x v="0"/>
          </reference>
          <reference field="1" count="1" selected="0">
            <x v="237"/>
          </reference>
        </references>
      </pivotArea>
    </chartFormat>
    <chartFormat chart="0" format="238" series="1">
      <pivotArea type="data" outline="0" fieldPosition="0">
        <references count="2">
          <reference field="4294967294" count="1" selected="0">
            <x v="0"/>
          </reference>
          <reference field="1" count="1" selected="0">
            <x v="238"/>
          </reference>
        </references>
      </pivotArea>
    </chartFormat>
    <chartFormat chart="0" format="239" series="1">
      <pivotArea type="data" outline="0" fieldPosition="0">
        <references count="2">
          <reference field="4294967294" count="1" selected="0">
            <x v="0"/>
          </reference>
          <reference field="1" count="1" selected="0">
            <x v="239"/>
          </reference>
        </references>
      </pivotArea>
    </chartFormat>
    <chartFormat chart="0" format="240" series="1">
      <pivotArea type="data" outline="0" fieldPosition="0">
        <references count="2">
          <reference field="4294967294" count="1" selected="0">
            <x v="0"/>
          </reference>
          <reference field="1" count="1" selected="0">
            <x v="240"/>
          </reference>
        </references>
      </pivotArea>
    </chartFormat>
    <chartFormat chart="0" format="241" series="1">
      <pivotArea type="data" outline="0" fieldPosition="0">
        <references count="2">
          <reference field="4294967294" count="1" selected="0">
            <x v="0"/>
          </reference>
          <reference field="1" count="1" selected="0">
            <x v="241"/>
          </reference>
        </references>
      </pivotArea>
    </chartFormat>
    <chartFormat chart="0" format="242" series="1">
      <pivotArea type="data" outline="0" fieldPosition="0">
        <references count="2">
          <reference field="4294967294" count="1" selected="0">
            <x v="0"/>
          </reference>
          <reference field="1" count="1" selected="0">
            <x v="242"/>
          </reference>
        </references>
      </pivotArea>
    </chartFormat>
    <chartFormat chart="0" format="243" series="1">
      <pivotArea type="data" outline="0" fieldPosition="0">
        <references count="2">
          <reference field="4294967294" count="1" selected="0">
            <x v="0"/>
          </reference>
          <reference field="1" count="1" selected="0">
            <x v="243"/>
          </reference>
        </references>
      </pivotArea>
    </chartFormat>
    <chartFormat chart="0" format="244" series="1">
      <pivotArea type="data" outline="0" fieldPosition="0">
        <references count="2">
          <reference field="4294967294" count="1" selected="0">
            <x v="0"/>
          </reference>
          <reference field="1" count="1" selected="0">
            <x v="244"/>
          </reference>
        </references>
      </pivotArea>
    </chartFormat>
    <chartFormat chart="0" format="245" series="1">
      <pivotArea type="data" outline="0" fieldPosition="0">
        <references count="2">
          <reference field="4294967294" count="1" selected="0">
            <x v="0"/>
          </reference>
          <reference field="1" count="1" selected="0">
            <x v="245"/>
          </reference>
        </references>
      </pivotArea>
    </chartFormat>
    <chartFormat chart="0" format="246" series="1">
      <pivotArea type="data" outline="0" fieldPosition="0">
        <references count="2">
          <reference field="4294967294" count="1" selected="0">
            <x v="0"/>
          </reference>
          <reference field="1" count="1" selected="0">
            <x v="246"/>
          </reference>
        </references>
      </pivotArea>
    </chartFormat>
    <chartFormat chart="0" format="247" series="1">
      <pivotArea type="data" outline="0" fieldPosition="0">
        <references count="2">
          <reference field="4294967294" count="1" selected="0">
            <x v="0"/>
          </reference>
          <reference field="1" count="1" selected="0">
            <x v="247"/>
          </reference>
        </references>
      </pivotArea>
    </chartFormat>
    <chartFormat chart="0" format="248" series="1">
      <pivotArea type="data" outline="0" fieldPosition="0">
        <references count="2">
          <reference field="4294967294" count="1" selected="0">
            <x v="0"/>
          </reference>
          <reference field="1" count="1" selected="0">
            <x v="248"/>
          </reference>
        </references>
      </pivotArea>
    </chartFormat>
    <chartFormat chart="3" format="259" series="1">
      <pivotArea type="data" outline="0" fieldPosition="0">
        <references count="2">
          <reference field="4294967294" count="1" selected="0">
            <x v="0"/>
          </reference>
          <reference field="1" count="1" selected="0">
            <x v="16"/>
          </reference>
        </references>
      </pivotArea>
    </chartFormat>
    <chartFormat chart="3" format="260" series="1">
      <pivotArea type="data" outline="0" fieldPosition="0">
        <references count="2">
          <reference field="4294967294" count="1" selected="0">
            <x v="0"/>
          </reference>
          <reference field="1" count="1" selected="0">
            <x v="25"/>
          </reference>
        </references>
      </pivotArea>
    </chartFormat>
    <chartFormat chart="3" format="261" series="1">
      <pivotArea type="data" outline="0" fieldPosition="0">
        <references count="2">
          <reference field="4294967294" count="1" selected="0">
            <x v="0"/>
          </reference>
          <reference field="1" count="1" selected="0">
            <x v="36"/>
          </reference>
        </references>
      </pivotArea>
    </chartFormat>
    <chartFormat chart="3" format="262" series="1">
      <pivotArea type="data" outline="0" fieldPosition="0">
        <references count="2">
          <reference field="4294967294" count="1" selected="0">
            <x v="0"/>
          </reference>
          <reference field="1" count="1" selected="0">
            <x v="48"/>
          </reference>
        </references>
      </pivotArea>
    </chartFormat>
    <chartFormat chart="3" format="263" series="1">
      <pivotArea type="data" outline="0" fieldPosition="0">
        <references count="2">
          <reference field="4294967294" count="1" selected="0">
            <x v="0"/>
          </reference>
          <reference field="1" count="1" selected="0">
            <x v="53"/>
          </reference>
        </references>
      </pivotArea>
    </chartFormat>
    <chartFormat chart="3" format="264" series="1">
      <pivotArea type="data" outline="0" fieldPosition="0">
        <references count="2">
          <reference field="4294967294" count="1" selected="0">
            <x v="0"/>
          </reference>
          <reference field="1" count="1" selected="0">
            <x v="81"/>
          </reference>
        </references>
      </pivotArea>
    </chartFormat>
    <chartFormat chart="3" format="265" series="1">
      <pivotArea type="data" outline="0" fieldPosition="0">
        <references count="2">
          <reference field="4294967294" count="1" selected="0">
            <x v="0"/>
          </reference>
          <reference field="1" count="1" selected="0">
            <x v="93"/>
          </reference>
        </references>
      </pivotArea>
    </chartFormat>
    <chartFormat chart="3" format="266" series="1">
      <pivotArea type="data" outline="0" fieldPosition="0">
        <references count="2">
          <reference field="4294967294" count="1" selected="0">
            <x v="0"/>
          </reference>
          <reference field="1" count="1" selected="0">
            <x v="135"/>
          </reference>
        </references>
      </pivotArea>
    </chartFormat>
    <chartFormat chart="3" format="267" series="1">
      <pivotArea type="data" outline="0" fieldPosition="0">
        <references count="2">
          <reference field="4294967294" count="1" selected="0">
            <x v="0"/>
          </reference>
          <reference field="1" count="1" selected="0">
            <x v="158"/>
          </reference>
        </references>
      </pivotArea>
    </chartFormat>
    <chartFormat chart="3" format="268" series="1">
      <pivotArea type="data" outline="0" fieldPosition="0">
        <references count="2">
          <reference field="4294967294" count="1" selected="0">
            <x v="0"/>
          </reference>
          <reference field="1" count="1" selected="0">
            <x v="170"/>
          </reference>
        </references>
      </pivotArea>
    </chartFormat>
    <chartFormat chart="3" format="269" series="1">
      <pivotArea type="data" outline="0" fieldPosition="0">
        <references count="2">
          <reference field="4294967294" count="1" selected="0">
            <x v="0"/>
          </reference>
          <reference field="1" count="1" selected="0">
            <x v="2"/>
          </reference>
        </references>
      </pivotArea>
    </chartFormat>
    <chartFormat chart="3" format="270" series="1">
      <pivotArea type="data" outline="0" fieldPosition="0">
        <references count="2">
          <reference field="4294967294" count="1" selected="0">
            <x v="0"/>
          </reference>
          <reference field="1" count="1" selected="0">
            <x v="22"/>
          </reference>
        </references>
      </pivotArea>
    </chartFormat>
    <chartFormat chart="3" format="271" series="1">
      <pivotArea type="data" outline="0" fieldPosition="0">
        <references count="2">
          <reference field="4294967294" count="1" selected="0">
            <x v="0"/>
          </reference>
          <reference field="1" count="1" selected="0">
            <x v="33"/>
          </reference>
        </references>
      </pivotArea>
    </chartFormat>
    <chartFormat chart="3" format="272" series="1">
      <pivotArea type="data" outline="0" fieldPosition="0">
        <references count="2">
          <reference field="4294967294" count="1" selected="0">
            <x v="0"/>
          </reference>
          <reference field="1" count="1" selected="0">
            <x v="39"/>
          </reference>
        </references>
      </pivotArea>
    </chartFormat>
    <chartFormat chart="3" format="273" series="1">
      <pivotArea type="data" outline="0" fieldPosition="0">
        <references count="2">
          <reference field="4294967294" count="1" selected="0">
            <x v="0"/>
          </reference>
          <reference field="1" count="1" selected="0">
            <x v="106"/>
          </reference>
        </references>
      </pivotArea>
    </chartFormat>
    <chartFormat chart="3" format="274" series="1">
      <pivotArea type="data" outline="0" fieldPosition="0">
        <references count="2">
          <reference field="4294967294" count="1" selected="0">
            <x v="0"/>
          </reference>
          <reference field="1" count="1" selected="0">
            <x v="217"/>
          </reference>
        </references>
      </pivotArea>
    </chartFormat>
    <chartFormat chart="3" format="275" series="1">
      <pivotArea type="data" outline="0" fieldPosition="0">
        <references count="2">
          <reference field="4294967294" count="1" selected="0">
            <x v="0"/>
          </reference>
          <reference field="1" count="1" selected="0">
            <x v="156"/>
          </reference>
        </references>
      </pivotArea>
    </chartFormat>
    <chartFormat chart="3" format="276" series="1">
      <pivotArea type="data" outline="0" fieldPosition="0">
        <references count="2">
          <reference field="4294967294" count="1" selected="0">
            <x v="0"/>
          </reference>
          <reference field="1" count="1" selected="0">
            <x v="181"/>
          </reference>
        </references>
      </pivotArea>
    </chartFormat>
    <chartFormat chart="3" format="277" series="1">
      <pivotArea type="data" outline="0" fieldPosition="0">
        <references count="2">
          <reference field="4294967294" count="1" selected="0">
            <x v="0"/>
          </reference>
          <reference field="1" count="1" selected="0">
            <x v="230"/>
          </reference>
        </references>
      </pivotArea>
    </chartFormat>
    <chartFormat chart="3" format="278" series="1">
      <pivotArea type="data" outline="0" fieldPosition="0">
        <references count="2">
          <reference field="4294967294" count="1" selected="0">
            <x v="0"/>
          </reference>
          <reference field="1" count="1" selected="0">
            <x v="35"/>
          </reference>
        </references>
      </pivotArea>
    </chartFormat>
    <chartFormat chart="3" format="279" series="1">
      <pivotArea type="data" outline="0" fieldPosition="0">
        <references count="2">
          <reference field="4294967294" count="1" selected="0">
            <x v="0"/>
          </reference>
          <reference field="1" count="1" selected="0">
            <x v="69"/>
          </reference>
        </references>
      </pivotArea>
    </chartFormat>
    <chartFormat chart="3" format="280" series="1">
      <pivotArea type="data" outline="0" fieldPosition="0">
        <references count="2">
          <reference field="4294967294" count="1" selected="0">
            <x v="0"/>
          </reference>
          <reference field="1" count="1" selected="0">
            <x v="72"/>
          </reference>
        </references>
      </pivotArea>
    </chartFormat>
    <chartFormat chart="3" format="281" series="1">
      <pivotArea type="data" outline="0" fieldPosition="0">
        <references count="2">
          <reference field="4294967294" count="1" selected="0">
            <x v="0"/>
          </reference>
          <reference field="1" count="1" selected="0">
            <x v="143"/>
          </reference>
        </references>
      </pivotArea>
    </chartFormat>
    <chartFormat chart="3" format="282" series="1">
      <pivotArea type="data" outline="0" fieldPosition="0">
        <references count="2">
          <reference field="4294967294" count="1" selected="0">
            <x v="0"/>
          </reference>
          <reference field="1" count="1" selected="0">
            <x v="229"/>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849EDF-0AD8-4197-AD7B-F441D918752D}" name="PivotTable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C20" firstHeaderRow="1" firstDataRow="1" firstDataCol="0"/>
  <pivotFields count="18">
    <pivotField showAll="0"/>
    <pivotField showAll="0"/>
    <pivotField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showAll="0"/>
    <pivotField showAll="0">
      <items count="1028">
        <item x="752"/>
        <item x="307"/>
        <item x="302"/>
        <item x="277"/>
        <item x="303"/>
        <item x="278"/>
        <item x="283"/>
        <item x="285"/>
        <item x="282"/>
        <item x="276"/>
        <item x="281"/>
        <item x="279"/>
        <item x="274"/>
        <item x="284"/>
        <item x="288"/>
        <item x="290"/>
        <item x="287"/>
        <item x="301"/>
        <item x="280"/>
        <item x="275"/>
        <item x="286"/>
        <item x="289"/>
        <item x="266"/>
        <item x="292"/>
        <item x="300"/>
        <item x="306"/>
        <item x="531"/>
        <item x="265"/>
        <item x="439"/>
        <item x="773"/>
        <item x="305"/>
        <item x="296"/>
        <item x="293"/>
        <item x="295"/>
        <item x="264"/>
        <item x="298"/>
        <item x="267"/>
        <item x="297"/>
        <item x="782"/>
        <item x="294"/>
        <item x="441"/>
        <item x="440"/>
        <item x="530"/>
        <item x="304"/>
        <item x="291"/>
        <item x="764"/>
        <item x="767"/>
        <item x="272"/>
        <item x="271"/>
        <item x="781"/>
        <item x="772"/>
        <item x="716"/>
        <item x="444"/>
        <item x="765"/>
        <item x="442"/>
        <item x="631"/>
        <item x="629"/>
        <item x="780"/>
        <item x="515"/>
        <item x="575"/>
        <item x="771"/>
        <item x="766"/>
        <item x="443"/>
        <item x="445"/>
        <item x="770"/>
        <item x="755"/>
        <item x="630"/>
        <item x="718"/>
        <item x="584"/>
        <item x="583"/>
        <item x="581"/>
        <item x="717"/>
        <item x="763"/>
        <item x="412"/>
        <item x="516"/>
        <item x="539"/>
        <item x="582"/>
        <item x="719"/>
        <item x="518"/>
        <item x="550"/>
        <item x="268"/>
        <item x="448"/>
        <item x="270"/>
        <item x="459"/>
        <item x="715"/>
        <item x="299"/>
        <item x="557"/>
        <item x="431"/>
        <item x="350"/>
        <item x="538"/>
        <item x="318"/>
        <item x="269"/>
        <item x="486"/>
        <item x="474"/>
        <item x="540"/>
        <item x="580"/>
        <item x="768"/>
        <item x="319"/>
        <item x="721"/>
        <item x="487"/>
        <item x="720"/>
        <item x="273"/>
        <item x="554"/>
        <item x="509"/>
        <item x="579"/>
        <item x="761"/>
        <item x="769"/>
        <item x="756"/>
        <item x="679"/>
        <item x="508"/>
        <item x="352"/>
        <item x="556"/>
        <item x="617"/>
        <item x="555"/>
        <item x="410"/>
        <item x="379"/>
        <item x="422"/>
        <item x="517"/>
        <item x="393"/>
        <item x="460"/>
        <item x="507"/>
        <item x="519"/>
        <item x="595"/>
        <item x="972"/>
        <item x="321"/>
        <item x="552"/>
        <item x="571"/>
        <item x="567"/>
        <item x="551"/>
        <item x="413"/>
        <item x="411"/>
        <item x="754"/>
        <item x="375"/>
        <item x="414"/>
        <item x="374"/>
        <item x="731"/>
        <item x="461"/>
        <item x="536"/>
        <item x="492"/>
        <item x="532"/>
        <item x="682"/>
        <item x="450"/>
        <item x="553"/>
        <item x="320"/>
        <item x="451"/>
        <item x="533"/>
        <item x="570"/>
        <item x="541"/>
        <item x="421"/>
        <item x="576"/>
        <item x="423"/>
        <item x="433"/>
        <item x="568"/>
        <item x="351"/>
        <item x="534"/>
        <item x="744"/>
        <item x="430"/>
        <item x="590"/>
        <item x="527"/>
        <item x="680"/>
        <item x="569"/>
        <item x="449"/>
        <item x="632"/>
        <item x="415"/>
        <item x="586"/>
        <item x="745"/>
        <item x="522"/>
        <item x="585"/>
        <item x="526"/>
        <item x="589"/>
        <item x="452"/>
        <item x="587"/>
        <item x="577"/>
        <item x="354"/>
        <item x="542"/>
        <item x="463"/>
        <item x="454"/>
        <item x="424"/>
        <item x="488"/>
        <item x="592"/>
        <item x="510"/>
        <item x="618"/>
        <item x="342"/>
        <item x="620"/>
        <item x="597"/>
        <item x="453"/>
        <item x="751"/>
        <item x="528"/>
        <item x="385"/>
        <item x="416"/>
        <item x="344"/>
        <item x="588"/>
        <item x="227"/>
        <item x="593"/>
        <item x="741"/>
        <item x="229"/>
        <item x="341"/>
        <item x="462"/>
        <item x="747"/>
        <item x="353"/>
        <item x="490"/>
        <item x="591"/>
        <item x="472"/>
        <item x="778"/>
        <item x="378"/>
        <item x="377"/>
        <item x="493"/>
        <item x="633"/>
        <item x="603"/>
        <item x="464"/>
        <item x="355"/>
        <item x="578"/>
        <item x="604"/>
        <item x="511"/>
        <item x="621"/>
        <item x="605"/>
        <item x="206"/>
        <item x="714"/>
        <item x="205"/>
        <item x="425"/>
        <item x="535"/>
        <item x="598"/>
        <item x="733"/>
        <item x="397"/>
        <item x="382"/>
        <item x="732"/>
        <item x="696"/>
        <item x="619"/>
        <item x="713"/>
        <item x="783"/>
        <item x="386"/>
        <item x="523"/>
        <item x="309"/>
        <item x="489"/>
        <item x="606"/>
        <item x="361"/>
        <item x="594"/>
        <item x="525"/>
        <item x="688"/>
        <item x="654"/>
        <item x="455"/>
        <item x="394"/>
        <item x="376"/>
        <item x="389"/>
        <item x="728"/>
        <item x="426"/>
        <item x="748"/>
        <item x="685"/>
        <item x="310"/>
        <item x="308"/>
        <item x="572"/>
        <item x="524"/>
        <item x="686"/>
        <item x="395"/>
        <item x="746"/>
        <item x="387"/>
        <item x="573"/>
        <item x="684"/>
        <item x="356"/>
        <item x="311"/>
        <item x="230"/>
        <item x="494"/>
        <item x="708"/>
        <item x="343"/>
        <item x="432"/>
        <item x="228"/>
        <item x="683"/>
        <item x="209"/>
        <item x="207"/>
        <item x="380"/>
        <item x="396"/>
        <item x="758"/>
        <item x="687"/>
        <item x="417"/>
        <item x="362"/>
        <item x="208"/>
        <item x="521"/>
        <item x="358"/>
        <item x="681"/>
        <item x="434"/>
        <item x="418"/>
        <item x="465"/>
        <item x="231"/>
        <item x="740"/>
        <item x="705"/>
        <item x="398"/>
        <item x="759"/>
        <item x="360"/>
        <item x="694"/>
        <item x="388"/>
        <item x="574"/>
        <item x="520"/>
        <item x="435"/>
        <item x="381"/>
        <item x="787"/>
        <item x="697"/>
        <item x="345"/>
        <item x="475"/>
        <item x="232"/>
        <item x="698"/>
        <item x="608"/>
        <item x="218"/>
        <item x="512"/>
        <item x="419"/>
        <item x="467"/>
        <item x="936"/>
        <item x="790"/>
        <item x="322"/>
        <item x="420"/>
        <item x="495"/>
        <item x="436"/>
        <item x="645"/>
        <item x="691"/>
        <item x="399"/>
        <item x="704"/>
        <item x="711"/>
        <item x="692"/>
        <item x="359"/>
        <item x="791"/>
        <item x="401"/>
        <item x="610"/>
        <item x="596"/>
        <item x="738"/>
        <item x="730"/>
        <item x="427"/>
        <item x="468"/>
        <item x="456"/>
        <item x="503"/>
        <item x="866"/>
        <item x="502"/>
        <item x="648"/>
        <item x="729"/>
        <item x="501"/>
        <item x="210"/>
        <item x="391"/>
        <item x="695"/>
        <item x="363"/>
        <item x="469"/>
        <item x="219"/>
        <item x="491"/>
        <item x="611"/>
        <item x="405"/>
        <item x="357"/>
        <item x="513"/>
        <item x="757"/>
        <item x="760"/>
        <item x="471"/>
        <item x="657"/>
        <item x="19"/>
        <item x="609"/>
        <item x="497"/>
        <item x="795"/>
        <item x="933"/>
        <item x="12"/>
        <item x="655"/>
        <item x="823"/>
        <item x="170"/>
        <item x="749"/>
        <item x="185"/>
        <item x="364"/>
        <item x="804"/>
        <item x="725"/>
        <item x="794"/>
        <item x="183"/>
        <item x="779"/>
        <item x="213"/>
        <item x="312"/>
        <item x="1017"/>
        <item x="824"/>
        <item x="843"/>
        <item x="658"/>
        <item x="750"/>
        <item x="774"/>
        <item x="723"/>
        <item x="934"/>
        <item x="819"/>
        <item x="543"/>
        <item x="466"/>
        <item x="775"/>
        <item x="470"/>
        <item x="499"/>
        <item x="814"/>
        <item x="124"/>
        <item x="447"/>
        <item x="724"/>
        <item x="827"/>
        <item x="496"/>
        <item x="803"/>
        <item x="647"/>
        <item x="710"/>
        <item x="457"/>
        <item x="182"/>
        <item x="446"/>
        <item x="865"/>
        <item x="136"/>
        <item x="346"/>
        <item x="726"/>
        <item x="634"/>
        <item x="693"/>
        <item x="880"/>
        <item x="753"/>
        <item x="742"/>
        <item x="690"/>
        <item x="612"/>
        <item x="438"/>
        <item x="20"/>
        <item x="477"/>
        <item x="706"/>
        <item x="402"/>
        <item x="722"/>
        <item x="689"/>
        <item x="437"/>
        <item x="842"/>
        <item x="864"/>
        <item x="403"/>
        <item x="500"/>
        <item x="544"/>
        <item x="330"/>
        <item x="139"/>
        <item x="234"/>
        <item x="16"/>
        <item x="337"/>
        <item x="792"/>
        <item x="785"/>
        <item x="111"/>
        <item x="547"/>
        <item x="365"/>
        <item x="23"/>
        <item x="548"/>
        <item x="390"/>
        <item x="458"/>
        <item x="26"/>
        <item x="615"/>
        <item x="233"/>
        <item x="613"/>
        <item x="622"/>
        <item x="545"/>
        <item x="546"/>
        <item x="428"/>
        <item x="171"/>
        <item x="27"/>
        <item x="784"/>
        <item x="18"/>
        <item x="17"/>
        <item x="818"/>
        <item x="13"/>
        <item x="0"/>
        <item x="15"/>
        <item x="25"/>
        <item x="607"/>
        <item x="788"/>
        <item x="514"/>
        <item x="762"/>
        <item x="400"/>
        <item x="184"/>
        <item x="888"/>
        <item x="625"/>
        <item x="826"/>
        <item x="172"/>
        <item x="478"/>
        <item x="700"/>
        <item x="935"/>
        <item x="38"/>
        <item x="929"/>
        <item x="404"/>
        <item x="825"/>
        <item x="786"/>
        <item x="2"/>
        <item x="537"/>
        <item x="817"/>
        <item x="14"/>
        <item x="776"/>
        <item x="562"/>
        <item x="809"/>
        <item x="973"/>
        <item x="214"/>
        <item x="599"/>
        <item x="506"/>
        <item x="930"/>
        <item x="709"/>
        <item x="138"/>
        <item x="614"/>
        <item x="878"/>
        <item x="39"/>
        <item x="624"/>
        <item x="623"/>
        <item x="563"/>
        <item x="313"/>
        <item x="805"/>
        <item x="712"/>
        <item x="22"/>
        <item x="734"/>
        <item x="561"/>
        <item x="479"/>
        <item x="616"/>
        <item x="127"/>
        <item x="333"/>
        <item x="137"/>
        <item x="871"/>
        <item x="332"/>
        <item x="777"/>
        <item x="21"/>
        <item x="649"/>
        <item x="173"/>
        <item x="793"/>
        <item x="324"/>
        <item x="476"/>
        <item x="241"/>
        <item x="560"/>
        <item x="810"/>
        <item x="225"/>
        <item x="112"/>
        <item x="626"/>
        <item x="212"/>
        <item x="529"/>
        <item x="176"/>
        <item x="331"/>
        <item x="701"/>
        <item x="323"/>
        <item x="240"/>
        <item x="220"/>
        <item x="235"/>
        <item x="815"/>
        <item x="473"/>
        <item x="663"/>
        <item x="641"/>
        <item x="806"/>
        <item x="559"/>
        <item x="147"/>
        <item x="188"/>
        <item x="877"/>
        <item x="242"/>
        <item x="627"/>
        <item x="872"/>
        <item x="727"/>
        <item x="504"/>
        <item x="126"/>
        <item x="635"/>
        <item x="134"/>
        <item x="216"/>
        <item x="347"/>
        <item x="236"/>
        <item x="129"/>
        <item x="336"/>
        <item x="211"/>
        <item x="384"/>
        <item x="161"/>
        <item x="366"/>
        <item x="1"/>
        <item x="215"/>
        <item x="640"/>
        <item x="662"/>
        <item x="140"/>
        <item x="807"/>
        <item x="927"/>
        <item x="125"/>
        <item x="931"/>
        <item x="160"/>
        <item x="41"/>
        <item x="564"/>
        <item x="383"/>
        <item x="600"/>
        <item x="189"/>
        <item x="699"/>
        <item x="224"/>
        <item x="314"/>
        <item x="808"/>
        <item x="167"/>
        <item x="967"/>
        <item x="223"/>
        <item x="660"/>
        <item x="661"/>
        <item x="668"/>
        <item x="392"/>
        <item x="839"/>
        <item x="256"/>
        <item x="844"/>
        <item x="739"/>
        <item x="992"/>
        <item x="702"/>
        <item x="325"/>
        <item x="3"/>
        <item x="873"/>
        <item x="901"/>
        <item x="101"/>
        <item x="315"/>
        <item x="186"/>
        <item x="900"/>
        <item x="29"/>
        <item x="113"/>
        <item x="4"/>
        <item x="28"/>
        <item x="130"/>
        <item x="159"/>
        <item x="899"/>
        <item x="238"/>
        <item x="601"/>
        <item x="703"/>
        <item x="707"/>
        <item x="42"/>
        <item x="141"/>
        <item x="237"/>
        <item x="498"/>
        <item x="906"/>
        <item x="650"/>
        <item x="821"/>
        <item x="743"/>
        <item x="190"/>
        <item x="115"/>
        <item x="845"/>
        <item x="30"/>
        <item x="841"/>
        <item x="651"/>
        <item x="921"/>
        <item x="144"/>
        <item x="334"/>
        <item x="840"/>
        <item x="122"/>
        <item x="335"/>
        <item x="480"/>
        <item x="128"/>
        <item x="143"/>
        <item x="429"/>
        <item x="652"/>
        <item x="879"/>
        <item x="142"/>
        <item x="796"/>
        <item x="327"/>
        <item x="133"/>
        <item x="968"/>
        <item x="149"/>
        <item x="24"/>
        <item x="789"/>
        <item x="565"/>
        <item x="249"/>
        <item x="40"/>
        <item x="863"/>
        <item x="993"/>
        <item x="91"/>
        <item x="132"/>
        <item x="636"/>
        <item x="103"/>
        <item x="922"/>
        <item x="566"/>
        <item x="889"/>
        <item x="114"/>
        <item x="407"/>
        <item x="175"/>
        <item x="854"/>
        <item x="664"/>
        <item x="820"/>
        <item x="797"/>
        <item x="937"/>
        <item x="918"/>
        <item x="850"/>
        <item x="974"/>
        <item x="222"/>
        <item x="174"/>
        <item x="104"/>
        <item x="7"/>
        <item x="105"/>
        <item x="811"/>
        <item x="162"/>
        <item x="217"/>
        <item x="505"/>
        <item x="239"/>
        <item x="221"/>
        <item x="881"/>
        <item x="812"/>
        <item x="828"/>
        <item x="368"/>
        <item x="891"/>
        <item x="329"/>
        <item x="145"/>
        <item x="243"/>
        <item x="638"/>
        <item x="637"/>
        <item x="665"/>
        <item x="408"/>
        <item x="328"/>
        <item x="799"/>
        <item x="868"/>
        <item x="95"/>
        <item x="93"/>
        <item x="252"/>
        <item x="798"/>
        <item x="338"/>
        <item x="148"/>
        <item x="642"/>
        <item x="558"/>
        <item x="32"/>
        <item x="51"/>
        <item x="177"/>
        <item x="847"/>
        <item x="852"/>
        <item x="653"/>
        <item x="6"/>
        <item x="135"/>
        <item x="164"/>
        <item x="851"/>
        <item x="890"/>
        <item x="116"/>
        <item x="867"/>
        <item x="102"/>
        <item x="150"/>
        <item x="816"/>
        <item x="667"/>
        <item x="97"/>
        <item x="248"/>
        <item x="406"/>
        <item x="92"/>
        <item x="846"/>
        <item x="163"/>
        <item x="192"/>
        <item x="89"/>
        <item x="848"/>
        <item x="166"/>
        <item x="155"/>
        <item x="131"/>
        <item x="99"/>
        <item x="885"/>
        <item x="367"/>
        <item x="669"/>
        <item x="938"/>
        <item x="849"/>
        <item x="882"/>
        <item x="939"/>
        <item x="165"/>
        <item x="975"/>
        <item x="955"/>
        <item x="187"/>
        <item x="902"/>
        <item x="31"/>
        <item x="1018"/>
        <item x="822"/>
        <item x="33"/>
        <item x="980"/>
        <item x="1023"/>
        <item x="54"/>
        <item x="348"/>
        <item x="106"/>
        <item x="9"/>
        <item x="800"/>
        <item x="928"/>
        <item x="52"/>
        <item x="994"/>
        <item x="339"/>
        <item x="43"/>
        <item x="253"/>
        <item x="802"/>
        <item x="146"/>
        <item x="886"/>
        <item x="369"/>
        <item x="884"/>
        <item x="1024"/>
        <item x="10"/>
        <item x="158"/>
        <item x="168"/>
        <item x="55"/>
        <item x="123"/>
        <item x="903"/>
        <item x="924"/>
        <item x="855"/>
        <item x="53"/>
        <item x="5"/>
        <item x="340"/>
        <item x="180"/>
        <item x="250"/>
        <item x="77"/>
        <item x="940"/>
        <item x="255"/>
        <item x="76"/>
        <item x="892"/>
        <item x="976"/>
        <item x="894"/>
        <item x="943"/>
        <item x="349"/>
        <item x="11"/>
        <item x="481"/>
        <item x="969"/>
        <item x="893"/>
        <item x="737"/>
        <item x="179"/>
        <item x="191"/>
        <item x="904"/>
        <item x="193"/>
        <item x="1021"/>
        <item x="8"/>
        <item x="107"/>
        <item x="226"/>
        <item x="326"/>
        <item x="923"/>
        <item x="907"/>
        <item x="244"/>
        <item x="1010"/>
        <item x="151"/>
        <item x="247"/>
        <item x="856"/>
        <item x="46"/>
        <item x="908"/>
        <item x="178"/>
        <item x="153"/>
        <item x="37"/>
        <item x="47"/>
        <item x="246"/>
        <item x="152"/>
        <item x="34"/>
        <item x="813"/>
        <item x="156"/>
        <item x="44"/>
        <item x="36"/>
        <item x="45"/>
        <item x="169"/>
        <item x="829"/>
        <item x="35"/>
        <item x="932"/>
        <item x="251"/>
        <item x="875"/>
        <item x="64"/>
        <item x="857"/>
        <item x="65"/>
        <item x="941"/>
        <item x="874"/>
        <item x="671"/>
        <item x="944"/>
        <item x="887"/>
        <item x="108"/>
        <item x="90"/>
        <item x="869"/>
        <item x="549"/>
        <item x="801"/>
        <item x="925"/>
        <item x="118"/>
        <item x="154"/>
        <item x="117"/>
        <item x="670"/>
        <item x="919"/>
        <item x="316"/>
        <item x="905"/>
        <item x="998"/>
        <item x="977"/>
        <item x="58"/>
        <item x="56"/>
        <item x="644"/>
        <item x="94"/>
        <item x="999"/>
        <item x="920"/>
        <item x="859"/>
        <item x="254"/>
        <item x="194"/>
        <item x="858"/>
        <item x="643"/>
        <item x="98"/>
        <item x="909"/>
        <item x="860"/>
        <item x="646"/>
        <item x="96"/>
        <item x="1022"/>
        <item x="895"/>
        <item x="121"/>
        <item x="853"/>
        <item x="1001"/>
        <item x="1019"/>
        <item x="838"/>
        <item x="119"/>
        <item x="195"/>
        <item x="995"/>
        <item x="883"/>
        <item x="956"/>
        <item x="1025"/>
        <item x="910"/>
        <item x="245"/>
        <item x="861"/>
        <item x="987"/>
        <item x="831"/>
        <item x="830"/>
        <item x="257"/>
        <item x="1000"/>
        <item x="157"/>
        <item x="57"/>
        <item x="833"/>
        <item x="672"/>
        <item x="736"/>
        <item x="120"/>
        <item x="482"/>
        <item x="896"/>
        <item x="1020"/>
        <item x="912"/>
        <item x="985"/>
        <item x="181"/>
        <item x="196"/>
        <item x="656"/>
        <item x="870"/>
        <item x="78"/>
        <item x="979"/>
        <item x="834"/>
        <item x="988"/>
        <item x="911"/>
        <item x="409"/>
        <item x="1002"/>
        <item x="945"/>
        <item x="1026"/>
        <item x="957"/>
        <item x="85"/>
        <item x="371"/>
        <item x="84"/>
        <item x="958"/>
        <item x="49"/>
        <item x="735"/>
        <item x="942"/>
        <item x="926"/>
        <item x="897"/>
        <item x="628"/>
        <item x="602"/>
        <item x="370"/>
        <item x="87"/>
        <item x="483"/>
        <item x="86"/>
        <item x="197"/>
        <item x="832"/>
        <item x="372"/>
        <item x="48"/>
        <item x="198"/>
        <item x="913"/>
        <item x="981"/>
        <item x="258"/>
        <item x="83"/>
        <item x="674"/>
        <item x="673"/>
        <item x="982"/>
        <item x="110"/>
        <item x="991"/>
        <item x="946"/>
        <item x="79"/>
        <item x="659"/>
        <item x="262"/>
        <item x="88"/>
        <item x="970"/>
        <item x="81"/>
        <item x="1011"/>
        <item x="639"/>
        <item x="259"/>
        <item x="835"/>
        <item x="978"/>
        <item x="80"/>
        <item x="100"/>
        <item x="50"/>
        <item x="82"/>
        <item x="675"/>
        <item x="914"/>
        <item x="261"/>
        <item x="109"/>
        <item x="876"/>
        <item x="947"/>
        <item x="61"/>
        <item x="260"/>
        <item x="59"/>
        <item x="989"/>
        <item x="836"/>
        <item x="666"/>
        <item x="484"/>
        <item x="68"/>
        <item x="263"/>
        <item x="959"/>
        <item x="66"/>
        <item x="1003"/>
        <item x="73"/>
        <item x="70"/>
        <item x="676"/>
        <item x="74"/>
        <item x="63"/>
        <item x="72"/>
        <item x="677"/>
        <item x="915"/>
        <item x="200"/>
        <item x="916"/>
        <item x="71"/>
        <item x="317"/>
        <item x="485"/>
        <item x="69"/>
        <item x="862"/>
        <item x="1012"/>
        <item x="67"/>
        <item x="203"/>
        <item x="75"/>
        <item x="984"/>
        <item x="62"/>
        <item x="898"/>
        <item x="996"/>
        <item x="986"/>
        <item x="960"/>
        <item x="373"/>
        <item x="1013"/>
        <item x="1004"/>
        <item x="971"/>
        <item x="983"/>
        <item x="202"/>
        <item x="990"/>
        <item x="199"/>
        <item x="997"/>
        <item x="1016"/>
        <item x="948"/>
        <item x="678"/>
        <item x="965"/>
        <item x="1015"/>
        <item x="917"/>
        <item x="949"/>
        <item x="1014"/>
        <item x="966"/>
        <item x="204"/>
        <item x="950"/>
        <item x="837"/>
        <item x="1009"/>
        <item x="201"/>
        <item x="951"/>
        <item x="962"/>
        <item x="961"/>
        <item x="963"/>
        <item x="964"/>
        <item x="952"/>
        <item x="954"/>
        <item x="1008"/>
        <item x="953"/>
        <item x="1005"/>
        <item x="1006"/>
        <item x="1007"/>
        <item x="60"/>
        <item t="default"/>
      </items>
    </pivotField>
    <pivotField showAll="0"/>
    <pivotField showAll="0"/>
    <pivotField showAll="0">
      <items count="1899">
        <item x="196"/>
        <item x="669"/>
        <item x="1260"/>
        <item x="198"/>
        <item x="723"/>
        <item x="1746"/>
        <item x="690"/>
        <item x="689"/>
        <item x="709"/>
        <item x="1168"/>
        <item x="722"/>
        <item x="708"/>
        <item x="378"/>
        <item x="207"/>
        <item x="729"/>
        <item x="701"/>
        <item x="1261"/>
        <item x="683"/>
        <item x="715"/>
        <item x="696"/>
        <item x="742"/>
        <item x="569"/>
        <item x="1136"/>
        <item x="199"/>
        <item x="700"/>
        <item x="682"/>
        <item x="728"/>
        <item x="718"/>
        <item x="1227"/>
        <item x="1807"/>
        <item x="1128"/>
        <item x="402"/>
        <item x="1157"/>
        <item x="667"/>
        <item x="1778"/>
        <item x="711"/>
        <item x="1331"/>
        <item x="741"/>
        <item x="737"/>
        <item x="1355"/>
        <item x="1328"/>
        <item x="680"/>
        <item x="684"/>
        <item x="1147"/>
        <item x="692"/>
        <item x="418"/>
        <item x="733"/>
        <item x="1241"/>
        <item x="1363"/>
        <item x="197"/>
        <item x="721"/>
        <item x="1359"/>
        <item x="703"/>
        <item x="1471"/>
        <item x="670"/>
        <item x="1696"/>
        <item x="1238"/>
        <item x="1200"/>
        <item x="302"/>
        <item x="381"/>
        <item x="678"/>
        <item x="414"/>
        <item x="1821"/>
        <item x="1043"/>
        <item x="1045"/>
        <item x="1198"/>
        <item x="1808"/>
        <item x="1831"/>
        <item x="335"/>
        <item x="1185"/>
        <item x="313"/>
        <item x="714"/>
        <item x="697"/>
        <item x="1215"/>
        <item x="1338"/>
        <item x="720"/>
        <item x="518"/>
        <item x="1785"/>
        <item x="347"/>
        <item x="333"/>
        <item x="1244"/>
        <item x="570"/>
        <item x="671"/>
        <item x="1234"/>
        <item x="1172"/>
        <item x="453"/>
        <item x="1286"/>
        <item x="698"/>
        <item x="311"/>
        <item x="1353"/>
        <item x="677"/>
        <item x="1783"/>
        <item x="687"/>
        <item x="1254"/>
        <item x="717"/>
        <item x="14"/>
        <item x="195"/>
        <item x="941"/>
        <item x="1022"/>
        <item x="152"/>
        <item x="367"/>
        <item x="364"/>
        <item x="1226"/>
        <item x="503"/>
        <item x="1809"/>
        <item x="191"/>
        <item x="951"/>
        <item x="362"/>
        <item x="1131"/>
        <item x="1329"/>
        <item x="511"/>
        <item x="1830"/>
        <item x="305"/>
        <item x="707"/>
        <item x="1152"/>
        <item x="666"/>
        <item x="346"/>
        <item x="1777"/>
        <item x="1339"/>
        <item x="477"/>
        <item x="710"/>
        <item x="574"/>
        <item x="216"/>
        <item x="1293"/>
        <item x="1048"/>
        <item x="372"/>
        <item x="1820"/>
        <item x="738"/>
        <item x="735"/>
        <item x="1745"/>
        <item x="1356"/>
        <item x="212"/>
        <item x="1326"/>
        <item x="501"/>
        <item x="1250"/>
        <item x="1839"/>
        <item x="458"/>
        <item x="1340"/>
        <item x="943"/>
        <item x="1171"/>
        <item x="1289"/>
        <item x="1318"/>
        <item x="473"/>
        <item x="1354"/>
        <item x="1021"/>
        <item x="665"/>
        <item x="679"/>
        <item x="1283"/>
        <item x="685"/>
        <item x="1216"/>
        <item x="392"/>
        <item x="288"/>
        <item x="1499"/>
        <item x="1292"/>
        <item x="693"/>
        <item x="1287"/>
        <item x="730"/>
        <item x="1829"/>
        <item x="336"/>
        <item x="513"/>
        <item x="578"/>
        <item x="1137"/>
        <item x="973"/>
        <item x="1074"/>
        <item x="46"/>
        <item x="187"/>
        <item x="540"/>
        <item x="1788"/>
        <item x="1347"/>
        <item x="1320"/>
        <item x="1358"/>
        <item x="965"/>
        <item x="725"/>
        <item x="1253"/>
        <item x="1284"/>
        <item x="256"/>
        <item x="719"/>
        <item x="1337"/>
        <item x="166"/>
        <item x="1323"/>
        <item x="1886"/>
        <item x="1407"/>
        <item x="1749"/>
        <item x="1897"/>
        <item x="1237"/>
        <item x="102"/>
        <item x="527"/>
        <item x="506"/>
        <item x="1304"/>
        <item x="949"/>
        <item x="1670"/>
        <item x="1170"/>
        <item x="1290"/>
        <item x="413"/>
        <item x="1078"/>
        <item x="283"/>
        <item x="1824"/>
        <item x="1837"/>
        <item x="1229"/>
        <item x="1199"/>
        <item x="1812"/>
        <item x="1734"/>
        <item x="208"/>
        <item x="1673"/>
        <item x="1133"/>
        <item x="1520"/>
        <item x="404"/>
        <item x="1321"/>
        <item x="1554"/>
        <item x="674"/>
        <item x="1222"/>
        <item x="1095"/>
        <item x="1835"/>
        <item x="1142"/>
        <item x="334"/>
        <item x="1067"/>
        <item x="1156"/>
        <item x="325"/>
        <item x="1187"/>
        <item x="724"/>
        <item x="206"/>
        <item x="1779"/>
        <item x="567"/>
        <item x="1259"/>
        <item x="713"/>
        <item x="398"/>
        <item x="1169"/>
        <item x="695"/>
        <item x="12"/>
        <item x="1051"/>
        <item x="936"/>
        <item x="1194"/>
        <item x="537"/>
        <item x="1230"/>
        <item x="961"/>
        <item x="1368"/>
        <item x="168"/>
        <item x="1288"/>
        <item x="193"/>
        <item x="342"/>
        <item x="1145"/>
        <item x="1784"/>
        <item x="104"/>
        <item x="1491"/>
        <item x="736"/>
        <item x="947"/>
        <item x="331"/>
        <item x="1316"/>
        <item x="6"/>
        <item x="1703"/>
        <item x="1757"/>
        <item x="1327"/>
        <item x="1242"/>
        <item x="571"/>
        <item x="706"/>
        <item x="1838"/>
        <item x="668"/>
        <item x="1891"/>
        <item x="1232"/>
        <item x="970"/>
        <item x="267"/>
        <item x="1513"/>
        <item x="456"/>
        <item x="1285"/>
        <item x="1424"/>
        <item x="1456"/>
        <item x="575"/>
        <item x="780"/>
        <item x="215"/>
        <item x="1351"/>
        <item x="874"/>
        <item x="94"/>
        <item x="681"/>
        <item x="280"/>
        <item x="1017"/>
        <item x="1782"/>
        <item x="686"/>
        <item x="727"/>
        <item x="1850"/>
        <item x="1252"/>
        <item x="945"/>
        <item x="1823"/>
        <item x="1151"/>
        <item x="1317"/>
        <item x="1161"/>
        <item x="954"/>
        <item x="1343"/>
        <item x="1297"/>
        <item x="557"/>
        <item x="940"/>
        <item x="1023"/>
        <item x="211"/>
        <item x="1462"/>
        <item x="1346"/>
        <item x="950"/>
        <item x="1294"/>
        <item x="37"/>
        <item x="151"/>
        <item x="691"/>
        <item x="732"/>
        <item x="968"/>
        <item x="493"/>
        <item x="337"/>
        <item x="169"/>
        <item x="1068"/>
        <item x="273"/>
        <item x="1362"/>
        <item x="555"/>
        <item x="1076"/>
        <item x="533"/>
        <item x="1126"/>
        <item x="559"/>
        <item x="504"/>
        <item x="1810"/>
        <item x="174"/>
        <item x="153"/>
        <item x="186"/>
        <item x="360"/>
        <item x="1792"/>
        <item x="89"/>
        <item x="27"/>
        <item x="1275"/>
        <item x="1330"/>
        <item x="1218"/>
        <item x="1756"/>
        <item x="937"/>
        <item x="510"/>
        <item x="1291"/>
        <item x="306"/>
        <item x="1139"/>
        <item x="1376"/>
        <item x="1826"/>
        <item x="623"/>
        <item x="36"/>
        <item x="704"/>
        <item x="1153"/>
        <item x="672"/>
        <item x="344"/>
        <item x="13"/>
        <item x="1148"/>
        <item x="1698"/>
        <item x="775"/>
        <item x="1490"/>
        <item x="1350"/>
        <item x="1240"/>
        <item x="1201"/>
        <item x="566"/>
        <item x="1419"/>
        <item x="712"/>
        <item x="688"/>
        <item x="301"/>
        <item x="1345"/>
        <item x="1647"/>
        <item x="103"/>
        <item x="10"/>
        <item x="290"/>
        <item x="601"/>
        <item x="205"/>
        <item x="1711"/>
        <item x="373"/>
        <item x="380"/>
        <item x="627"/>
        <item x="416"/>
        <item x="200"/>
        <item x="170"/>
        <item x="939"/>
        <item x="1325"/>
        <item x="1825"/>
        <item x="246"/>
        <item x="699"/>
        <item x="93"/>
        <item x="1344"/>
        <item x="1039"/>
        <item x="278"/>
        <item x="1656"/>
        <item x="1406"/>
        <item x="739"/>
        <item x="1196"/>
        <item x="38"/>
        <item x="1766"/>
        <item x="209"/>
        <item x="517"/>
        <item x="1167"/>
        <item x="1713"/>
        <item x="500"/>
        <item x="155"/>
        <item x="1296"/>
        <item x="1550"/>
        <item x="976"/>
        <item x="726"/>
        <item x="109"/>
        <item x="1251"/>
        <item x="716"/>
        <item x="1336"/>
        <item x="459"/>
        <item x="1664"/>
        <item x="188"/>
        <item x="1066"/>
        <item x="942"/>
        <item x="268"/>
        <item x="1786"/>
        <item x="1310"/>
        <item x="1061"/>
        <item x="1303"/>
        <item x="204"/>
        <item x="1322"/>
        <item x="244"/>
        <item x="314"/>
        <item x="1459"/>
        <item x="1085"/>
        <item x="1706"/>
        <item x="1851"/>
        <item x="475"/>
        <item x="1109"/>
        <item x="484"/>
        <item x="1378"/>
        <item x="1349"/>
        <item x="1019"/>
        <item x="399"/>
        <item x="1144"/>
        <item x="55"/>
        <item x="95"/>
        <item x="248"/>
        <item x="203"/>
        <item x="371"/>
        <item x="1379"/>
        <item x="1217"/>
        <item x="1840"/>
        <item x="391"/>
        <item x="1341"/>
        <item x="47"/>
        <item x="287"/>
        <item x="1231"/>
        <item x="932"/>
        <item x="1709"/>
        <item x="1464"/>
        <item x="955"/>
        <item x="1295"/>
        <item x="254"/>
        <item x="194"/>
        <item x="1667"/>
        <item x="1410"/>
        <item x="309"/>
        <item x="1492"/>
        <item x="1748"/>
        <item x="1258"/>
        <item x="1896"/>
        <item x="1130"/>
        <item x="694"/>
        <item x="332"/>
        <item x="1319"/>
        <item x="731"/>
        <item x="15"/>
        <item x="379"/>
        <item x="330"/>
        <item x="154"/>
        <item x="1834"/>
        <item x="1246"/>
        <item x="1796"/>
        <item x="572"/>
        <item x="1140"/>
        <item x="1391"/>
        <item x="39"/>
        <item x="514"/>
        <item x="1650"/>
        <item x="1866"/>
        <item x="1063"/>
        <item x="1054"/>
        <item x="1233"/>
        <item x="1193"/>
        <item x="577"/>
        <item x="1819"/>
        <item x="99"/>
        <item x="1262"/>
        <item x="92"/>
        <item x="1781"/>
        <item x="628"/>
        <item x="210"/>
        <item x="1517"/>
        <item x="101"/>
        <item x="452"/>
        <item x="673"/>
        <item x="318"/>
        <item x="232"/>
        <item x="541"/>
        <item x="1789"/>
        <item x="1430"/>
        <item x="1342"/>
        <item x="1642"/>
        <item x="289"/>
        <item x="1299"/>
        <item x="1352"/>
        <item x="1069"/>
        <item x="1302"/>
        <item x="1759"/>
        <item x="282"/>
        <item x="1024"/>
        <item x="1361"/>
        <item x="1815"/>
        <item x="172"/>
        <item x="1188"/>
        <item x="1712"/>
        <item x="356"/>
        <item x="1710"/>
        <item x="958"/>
        <item x="1332"/>
        <item x="1324"/>
        <item x="1797"/>
        <item x="341"/>
        <item x="16"/>
        <item x="1408"/>
        <item x="45"/>
        <item x="675"/>
        <item x="1700"/>
        <item x="525"/>
        <item x="551"/>
        <item x="97"/>
        <item x="1502"/>
        <item x="1659"/>
        <item x="1235"/>
        <item x="1828"/>
        <item x="1461"/>
        <item x="90"/>
        <item x="1832"/>
        <item x="547"/>
        <item x="1817"/>
        <item x="51"/>
        <item x="1790"/>
        <item x="370"/>
        <item x="303"/>
        <item x="1221"/>
        <item x="365"/>
        <item x="1603"/>
        <item x="202"/>
        <item x="1249"/>
        <item x="528"/>
        <item x="509"/>
        <item x="1143"/>
        <item x="1755"/>
        <item x="583"/>
        <item x="1300"/>
        <item x="1795"/>
        <item x="1595"/>
        <item x="1173"/>
        <item x="1163"/>
        <item x="382"/>
        <item x="269"/>
        <item x="1865"/>
        <item x="1498"/>
        <item x="534"/>
        <item x="1822"/>
        <item x="462"/>
        <item x="1038"/>
        <item x="1836"/>
        <item x="1224"/>
        <item x="1046"/>
        <item x="1458"/>
        <item x="505"/>
        <item x="1688"/>
        <item x="1816"/>
        <item x="635"/>
        <item x="388"/>
        <item x="98"/>
        <item x="1607"/>
        <item x="190"/>
        <item x="1735"/>
        <item x="213"/>
        <item x="481"/>
        <item x="359"/>
        <item x="1476"/>
        <item x="875"/>
        <item x="1390"/>
        <item x="906"/>
        <item x="50"/>
        <item x="1132"/>
        <item x="1556"/>
        <item x="407"/>
        <item x="1551"/>
        <item x="640"/>
        <item x="1666"/>
        <item x="1701"/>
        <item x="1223"/>
        <item x="1528"/>
        <item x="1094"/>
        <item x="512"/>
        <item x="553"/>
        <item x="1833"/>
        <item x="307"/>
        <item x="1138"/>
        <item x="201"/>
        <item x="1609"/>
        <item x="1377"/>
        <item x="1438"/>
        <item x="1073"/>
        <item x="238"/>
        <item x="1155"/>
        <item x="324"/>
        <item x="100"/>
        <item x="952"/>
        <item x="1889"/>
        <item x="345"/>
        <item x="558"/>
        <item x="108"/>
        <item x="1055"/>
        <item x="1146"/>
        <item x="772"/>
        <item x="830"/>
        <item x="23"/>
        <item x="1676"/>
        <item x="148"/>
        <item x="734"/>
        <item x="1416"/>
        <item x="1534"/>
        <item x="1255"/>
        <item x="397"/>
        <item x="1793"/>
        <item x="339"/>
        <item x="1639"/>
        <item x="291"/>
        <item x="1165"/>
        <item x="924"/>
        <item x="626"/>
        <item x="18"/>
        <item x="1050"/>
        <item x="1870"/>
        <item x="935"/>
        <item x="912"/>
        <item x="374"/>
        <item x="538"/>
        <item x="41"/>
        <item x="44"/>
        <item x="395"/>
        <item x="485"/>
        <item x="384"/>
        <item x="562"/>
        <item x="963"/>
        <item x="479"/>
        <item x="959"/>
        <item x="1532"/>
        <item x="1301"/>
        <item x="1681"/>
        <item x="556"/>
        <item x="231"/>
        <item x="279"/>
        <item x="340"/>
        <item x="520"/>
        <item x="110"/>
        <item x="740"/>
        <item x="352"/>
        <item x="637"/>
        <item x="1798"/>
        <item x="638"/>
        <item x="946"/>
        <item x="1125"/>
        <item x="1412"/>
        <item x="546"/>
        <item x="1707"/>
        <item x="1209"/>
        <item x="502"/>
        <item x="1360"/>
        <item x="1867"/>
        <item x="1669"/>
        <item x="573"/>
        <item x="242"/>
        <item x="1077"/>
        <item x="1375"/>
        <item x="1473"/>
        <item x="1887"/>
        <item x="594"/>
        <item x="1225"/>
        <item x="460"/>
        <item x="1064"/>
        <item x="1813"/>
        <item x="149"/>
        <item x="1440"/>
        <item x="1697"/>
        <item x="880"/>
        <item x="1071"/>
        <item x="971"/>
        <item x="524"/>
        <item x="1501"/>
        <item x="1515"/>
        <item x="1617"/>
        <item x="1527"/>
        <item x="1239"/>
        <item x="1298"/>
        <item x="317"/>
        <item x="1129"/>
        <item x="624"/>
        <item x="405"/>
        <item x="1800"/>
        <item x="1164"/>
        <item x="1827"/>
        <item x="1658"/>
        <item x="1864"/>
        <item x="474"/>
        <item x="779"/>
        <item x="167"/>
        <item x="472"/>
        <item x="1141"/>
        <item x="217"/>
        <item x="478"/>
        <item x="24"/>
        <item x="873"/>
        <item x="1405"/>
        <item x="1075"/>
        <item x="1413"/>
        <item x="1158"/>
        <item x="249"/>
        <item x="1027"/>
        <item x="1747"/>
        <item x="1883"/>
        <item x="1557"/>
        <item x="1671"/>
        <item x="1056"/>
        <item x="1380"/>
        <item x="934"/>
        <item x="401"/>
        <item x="1220"/>
        <item x="390"/>
        <item x="974"/>
        <item x="1678"/>
        <item x="11"/>
        <item x="1040"/>
        <item x="1818"/>
        <item x="17"/>
        <item x="1195"/>
        <item x="629"/>
        <item x="1811"/>
        <item x="568"/>
        <item x="636"/>
        <item x="768"/>
        <item x="2"/>
        <item x="748"/>
        <item x="1705"/>
        <item x="1758"/>
        <item x="1057"/>
        <item x="1495"/>
        <item x="234"/>
        <item x="294"/>
        <item x="1374"/>
        <item x="907"/>
        <item x="1049"/>
        <item x="1675"/>
        <item x="702"/>
        <item x="368"/>
        <item x="1519"/>
        <item x="603"/>
        <item x="465"/>
        <item x="1521"/>
        <item x="1553"/>
        <item x="983"/>
        <item x="967"/>
        <item x="1119"/>
        <item x="625"/>
        <item x="530"/>
        <item x="798"/>
        <item x="1787"/>
        <item x="1708"/>
        <item x="1871"/>
        <item x="171"/>
        <item x="1475"/>
        <item x="1333"/>
        <item x="1394"/>
        <item x="863"/>
        <item x="1166"/>
        <item x="1409"/>
        <item x="300"/>
        <item x="480"/>
        <item x="1186"/>
        <item x="1348"/>
        <item x="911"/>
        <item x="579"/>
        <item x="1080"/>
        <item x="87"/>
        <item x="21"/>
        <item x="1772"/>
        <item x="1590"/>
        <item x="560"/>
        <item x="1799"/>
        <item x="158"/>
        <item x="42"/>
        <item x="655"/>
        <item x="1690"/>
        <item x="57"/>
        <item x="1885"/>
        <item x="173"/>
        <item x="192"/>
        <item x="363"/>
        <item x="383"/>
        <item x="91"/>
        <item x="486"/>
        <item x="35"/>
        <item x="650"/>
        <item x="114"/>
        <item x="406"/>
        <item x="28"/>
        <item x="1868"/>
        <item x="105"/>
        <item x="241"/>
        <item x="1693"/>
        <item x="1593"/>
        <item x="1702"/>
        <item x="1762"/>
        <item x="266"/>
        <item x="1686"/>
        <item x="308"/>
        <item x="1372"/>
        <item x="1257"/>
        <item x="1465"/>
        <item x="257"/>
        <item x="43"/>
        <item x="1366"/>
        <item x="1892"/>
        <item x="343"/>
        <item x="1457"/>
        <item x="1849"/>
        <item x="48"/>
        <item x="107"/>
        <item x="521"/>
        <item x="1663"/>
        <item x="1699"/>
        <item x="1791"/>
        <item x="349"/>
        <item x="776"/>
        <item x="1496"/>
        <item x="550"/>
        <item x="1780"/>
        <item x="482"/>
        <item x="1116"/>
        <item x="1852"/>
        <item x="1236"/>
        <item x="476"/>
        <item x="1370"/>
        <item x="1060"/>
        <item x="1443"/>
        <item x="81"/>
        <item x="1439"/>
        <item x="1418"/>
        <item x="1150"/>
        <item x="304"/>
        <item x="31"/>
        <item x="487"/>
        <item x="1604"/>
        <item x="1191"/>
        <item x="1393"/>
        <item x="1248"/>
        <item x="40"/>
        <item x="662"/>
        <item x="1843"/>
        <item x="599"/>
        <item x="526"/>
        <item x="1648"/>
        <item x="648"/>
        <item x="508"/>
        <item x="1411"/>
        <item x="1803"/>
        <item x="581"/>
        <item x="376"/>
        <item x="957"/>
        <item x="394"/>
        <item x="385"/>
        <item x="1135"/>
        <item x="1516"/>
        <item x="1619"/>
        <item x="1529"/>
        <item x="457"/>
        <item x="1028"/>
        <item x="315"/>
        <item x="7"/>
        <item x="1079"/>
        <item x="889"/>
        <item x="938"/>
        <item x="1873"/>
        <item x="1761"/>
        <item x="1680"/>
        <item x="150"/>
        <item x="245"/>
        <item x="96"/>
        <item x="276"/>
        <item x="1668"/>
        <item x="1731"/>
        <item x="419"/>
        <item x="1654"/>
        <item x="1814"/>
        <item x="985"/>
        <item x="548"/>
        <item x="705"/>
        <item x="494"/>
        <item x="1768"/>
        <item x="516"/>
        <item x="88"/>
        <item x="112"/>
        <item x="1162"/>
        <item x="908"/>
        <item x="1208"/>
        <item x="106"/>
        <item x="1025"/>
        <item x="1134"/>
        <item x="1518"/>
        <item x="403"/>
        <item x="1872"/>
        <item x="1212"/>
        <item x="984"/>
        <item x="83"/>
        <item x="1256"/>
        <item x="1880"/>
        <item x="1841"/>
        <item x="564"/>
        <item x="1493"/>
        <item x="1015"/>
        <item x="1848"/>
        <item x="19"/>
        <item x="1435"/>
        <item x="1732"/>
        <item x="189"/>
        <item x="1070"/>
        <item x="233"/>
        <item x="1594"/>
        <item x="1154"/>
        <item x="1579"/>
        <item x="767"/>
        <item x="326"/>
        <item x="542"/>
        <item x="1620"/>
        <item x="1189"/>
        <item x="1307"/>
        <item x="1058"/>
        <item x="1863"/>
        <item x="596"/>
        <item x="1562"/>
        <item x="1616"/>
        <item x="243"/>
        <item x="3"/>
        <item x="1460"/>
        <item x="22"/>
        <item x="366"/>
        <item x="1649"/>
        <item x="1704"/>
        <item x="1114"/>
        <item x="1417"/>
        <item x="1118"/>
        <item x="1020"/>
        <item x="396"/>
        <item x="411"/>
        <item x="1470"/>
        <item x="146"/>
        <item x="1888"/>
        <item x="250"/>
        <item x="1640"/>
        <item x="292"/>
        <item x="927"/>
        <item x="930"/>
        <item x="1052"/>
        <item x="1805"/>
        <item x="1695"/>
        <item x="236"/>
        <item x="1844"/>
        <item x="1794"/>
        <item x="1425"/>
        <item x="1442"/>
        <item x="53"/>
        <item x="1207"/>
        <item x="66"/>
        <item x="227"/>
        <item x="1228"/>
        <item x="933"/>
        <item x="960"/>
        <item x="26"/>
        <item x="1692"/>
        <item x="1618"/>
        <item x="956"/>
        <item x="1585"/>
        <item x="1308"/>
        <item x="113"/>
        <item x="1601"/>
        <item x="1717"/>
        <item x="1403"/>
        <item x="348"/>
        <item x="1842"/>
        <item x="1869"/>
        <item x="1750"/>
        <item x="948"/>
        <item x="1733"/>
        <item x="1523"/>
        <item x="865"/>
        <item x="1719"/>
        <item x="1660"/>
        <item x="235"/>
        <item x="986"/>
        <item x="844"/>
        <item x="328"/>
        <item x="1533"/>
        <item x="1243"/>
        <item x="1884"/>
        <item x="1580"/>
        <item x="1090"/>
        <item x="652"/>
        <item x="1879"/>
        <item x="1392"/>
        <item x="1041"/>
        <item x="56"/>
        <item x="25"/>
        <item x="1059"/>
        <item x="515"/>
        <item x="589"/>
        <item x="1563"/>
        <item x="1047"/>
        <item x="1651"/>
        <item x="639"/>
        <item x="1714"/>
        <item x="298"/>
        <item x="1197"/>
        <item x="576"/>
        <item x="1444"/>
        <item x="1722"/>
        <item x="774"/>
        <item x="969"/>
        <item x="214"/>
        <item x="1726"/>
        <item x="563"/>
        <item x="1113"/>
        <item x="410"/>
        <item x="454"/>
        <item x="1404"/>
        <item x="58"/>
        <item x="903"/>
        <item x="644"/>
        <item x="316"/>
        <item x="52"/>
        <item x="1184"/>
        <item x="1414"/>
        <item x="1895"/>
        <item x="980"/>
        <item x="861"/>
        <item x="1881"/>
        <item x="824"/>
        <item x="1641"/>
        <item x="471"/>
        <item x="293"/>
        <item x="1081"/>
        <item x="600"/>
        <item x="1386"/>
        <item x="1053"/>
        <item x="862"/>
        <item x="0"/>
        <item x="595"/>
        <item x="1124"/>
        <item x="1497"/>
        <item x="1586"/>
        <item x="1526"/>
        <item x="386"/>
        <item x="1105"/>
        <item x="1016"/>
        <item x="463"/>
        <item x="1106"/>
        <item x="1853"/>
        <item x="944"/>
        <item x="1334"/>
        <item x="1801"/>
        <item x="1677"/>
        <item x="1599"/>
        <item x="1774"/>
        <item x="1874"/>
        <item x="1754"/>
        <item x="1509"/>
        <item x="237"/>
        <item x="659"/>
        <item x="1589"/>
        <item x="1572"/>
        <item x="80"/>
        <item x="1653"/>
        <item x="134"/>
        <item x="1806"/>
        <item x="1309"/>
        <item x="408"/>
        <item x="1472"/>
        <item x="630"/>
        <item x="1389"/>
        <item x="549"/>
        <item x="1500"/>
        <item x="1115"/>
        <item x="1771"/>
        <item x="121"/>
        <item x="165"/>
        <item x="299"/>
        <item x="29"/>
        <item x="1062"/>
        <item x="925"/>
        <item x="1685"/>
        <item x="1538"/>
        <item x="823"/>
        <item x="369"/>
        <item x="604"/>
        <item x="1219"/>
        <item x="483"/>
        <item x="1576"/>
        <item x="1522"/>
        <item x="1511"/>
        <item x="118"/>
        <item x="1600"/>
        <item x="499"/>
        <item x="1613"/>
        <item x="1725"/>
        <item x="1120"/>
        <item x="159"/>
        <item x="529"/>
        <item x="592"/>
        <item x="491"/>
        <item x="239"/>
        <item x="645"/>
        <item x="1423"/>
        <item x="1760"/>
        <item x="240"/>
        <item x="582"/>
        <item x="802"/>
        <item x="1847"/>
        <item x="1592"/>
        <item x="744"/>
        <item x="120"/>
        <item x="1373"/>
        <item x="522"/>
        <item x="30"/>
        <item x="310"/>
        <item x="1723"/>
        <item x="400"/>
        <item x="1494"/>
        <item x="1890"/>
        <item x="1395"/>
        <item x="532"/>
        <item x="82"/>
        <item x="284"/>
        <item x="1646"/>
        <item x="1042"/>
        <item x="565"/>
        <item x="1652"/>
        <item x="1455"/>
        <item x="598"/>
        <item x="1149"/>
        <item x="1583"/>
        <item x="61"/>
        <item x="1689"/>
        <item x="663"/>
        <item x="387"/>
        <item x="1247"/>
        <item x="1765"/>
        <item x="1736"/>
        <item x="543"/>
        <item x="1525"/>
        <item x="1477"/>
        <item x="877"/>
        <item x="1388"/>
        <item x="1753"/>
        <item x="1665"/>
        <item x="86"/>
        <item x="909"/>
        <item x="1160"/>
        <item x="49"/>
        <item x="247"/>
        <item x="1506"/>
        <item x="33"/>
        <item x="1510"/>
        <item x="1121"/>
        <item x="1065"/>
        <item x="1099"/>
        <item x="1282"/>
        <item x="977"/>
        <item x="1463"/>
        <item x="8"/>
        <item x="157"/>
        <item x="846"/>
        <item x="1804"/>
        <item x="1558"/>
        <item x="1514"/>
        <item x="1357"/>
        <item x="1093"/>
        <item x="286"/>
        <item x="1183"/>
        <item x="9"/>
        <item x="1305"/>
        <item x="1610"/>
        <item x="1770"/>
        <item x="358"/>
        <item x="1536"/>
        <item x="607"/>
        <item x="1159"/>
        <item x="545"/>
        <item x="953"/>
        <item x="1111"/>
        <item x="1893"/>
        <item x="850"/>
        <item x="1192"/>
        <item x="1581"/>
        <item x="1396"/>
        <item x="1679"/>
        <item x="778"/>
        <item x="1314"/>
        <item x="773"/>
        <item x="164"/>
        <item x="829"/>
        <item x="1718"/>
        <item x="584"/>
        <item x="658"/>
        <item x="676"/>
        <item x="987"/>
        <item x="1422"/>
        <item x="60"/>
        <item x="531"/>
        <item x="496"/>
        <item x="1512"/>
        <item x="1485"/>
        <item x="1203"/>
        <item x="1582"/>
        <item x="338"/>
        <item x="116"/>
        <item x="1597"/>
        <item x="295"/>
        <item x="1846"/>
        <item x="160"/>
        <item x="1724"/>
        <item x="926"/>
        <item x="1480"/>
        <item x="1662"/>
        <item x="1878"/>
        <item x="1694"/>
        <item x="1802"/>
        <item x="1214"/>
        <item x="147"/>
        <item x="539"/>
        <item x="1503"/>
        <item x="891"/>
        <item x="1672"/>
        <item x="1437"/>
        <item x="412"/>
        <item x="796"/>
        <item x="409"/>
        <item x="1402"/>
        <item x="1466"/>
        <item x="1608"/>
        <item x="1367"/>
        <item x="651"/>
        <item x="544"/>
        <item x="1571"/>
        <item x="1655"/>
        <item x="350"/>
        <item x="1715"/>
        <item x="1426"/>
        <item x="1615"/>
        <item x="840"/>
        <item x="657"/>
        <item x="801"/>
        <item x="1"/>
        <item x="621"/>
        <item x="904"/>
        <item x="1205"/>
        <item x="1481"/>
        <item x="156"/>
        <item x="1245"/>
        <item x="964"/>
        <item x="978"/>
        <item x="1083"/>
        <item x="1625"/>
        <item x="536"/>
        <item x="122"/>
        <item x="389"/>
        <item x="1877"/>
        <item x="1469"/>
        <item x="1587"/>
        <item x="593"/>
        <item x="588"/>
        <item x="1598"/>
        <item x="1421"/>
        <item x="1691"/>
        <item x="1661"/>
        <item x="135"/>
        <item x="229"/>
        <item x="1627"/>
        <item x="1591"/>
        <item x="1716"/>
        <item x="552"/>
        <item x="848"/>
        <item x="1752"/>
        <item x="1682"/>
        <item x="1624"/>
        <item x="1530"/>
        <item x="1190"/>
        <item x="1306"/>
        <item x="1371"/>
        <item x="377"/>
        <item x="1504"/>
        <item x="1876"/>
        <item x="1014"/>
        <item x="634"/>
        <item x="815"/>
        <item x="4"/>
        <item x="653"/>
        <item x="1578"/>
        <item x="825"/>
        <item x="800"/>
        <item x="1107"/>
        <item x="1605"/>
        <item x="899"/>
        <item x="612"/>
        <item x="842"/>
        <item x="1112"/>
        <item x="507"/>
        <item x="133"/>
        <item x="253"/>
        <item x="854"/>
        <item x="554"/>
        <item x="1751"/>
        <item x="1313"/>
        <item x="1176"/>
        <item x="832"/>
        <item x="923"/>
        <item x="664"/>
        <item x="1474"/>
        <item x="1387"/>
        <item x="1127"/>
        <item x="1588"/>
        <item x="1626"/>
        <item x="1845"/>
        <item x="415"/>
        <item x="1441"/>
        <item x="393"/>
        <item x="1122"/>
        <item x="1082"/>
        <item x="975"/>
        <item x="1072"/>
        <item x="617"/>
        <item x="285"/>
        <item x="111"/>
        <item x="1720"/>
        <item x="1468"/>
        <item x="20"/>
        <item x="1365"/>
        <item x="1875"/>
        <item x="1415"/>
        <item x="5"/>
        <item x="858"/>
        <item x="1763"/>
        <item x="745"/>
        <item x="587"/>
        <item x="1611"/>
        <item x="519"/>
        <item x="1861"/>
        <item x="1637"/>
        <item x="1645"/>
        <item x="661"/>
        <item x="1315"/>
        <item x="351"/>
        <item x="222"/>
        <item x="1560"/>
        <item x="357"/>
        <item x="162"/>
        <item x="905"/>
        <item x="270"/>
        <item x="1622"/>
        <item x="1894"/>
        <item x="464"/>
        <item x="1552"/>
        <item x="1882"/>
        <item x="931"/>
        <item x="1123"/>
        <item x="618"/>
        <item x="1630"/>
        <item x="329"/>
        <item x="1096"/>
        <item x="495"/>
        <item x="641"/>
        <item x="1856"/>
        <item x="1730"/>
        <item x="882"/>
        <item x="887"/>
        <item x="1478"/>
        <item x="1683"/>
        <item x="864"/>
        <item x="277"/>
        <item x="1573"/>
        <item x="140"/>
        <item x="814"/>
        <item x="498"/>
        <item x="633"/>
        <item x="1727"/>
        <item x="580"/>
        <item x="1263"/>
        <item x="535"/>
        <item x="322"/>
        <item x="1767"/>
        <item x="115"/>
        <item x="1602"/>
        <item x="1855"/>
        <item x="34"/>
        <item x="1621"/>
        <item x="124"/>
        <item x="614"/>
        <item x="65"/>
        <item x="63"/>
        <item x="1687"/>
        <item x="319"/>
        <item x="619"/>
        <item x="997"/>
        <item x="468"/>
        <item x="312"/>
        <item x="1584"/>
        <item x="1427"/>
        <item x="136"/>
        <item x="1858"/>
        <item x="1507"/>
        <item x="1644"/>
        <item x="895"/>
        <item x="119"/>
        <item x="611"/>
        <item x="1044"/>
        <item x="1565"/>
        <item x="1596"/>
        <item x="1177"/>
        <item x="1657"/>
        <item x="649"/>
        <item x="281"/>
        <item x="1026"/>
        <item x="1623"/>
        <item x="1729"/>
        <item x="631"/>
        <item x="1684"/>
        <item x="123"/>
        <item x="803"/>
        <item x="799"/>
        <item x="857"/>
        <item x="1524"/>
        <item x="1467"/>
        <item x="622"/>
        <item x="258"/>
        <item x="1364"/>
        <item x="1335"/>
        <item x="755"/>
        <item x="1614"/>
        <item x="849"/>
        <item x="1728"/>
        <item x="143"/>
        <item x="660"/>
        <item x="492"/>
        <item x="32"/>
        <item x="523"/>
        <item x="117"/>
        <item x="67"/>
        <item x="791"/>
        <item x="1634"/>
        <item x="355"/>
        <item x="1606"/>
        <item x="1555"/>
        <item x="1764"/>
        <item x="1018"/>
        <item x="1857"/>
        <item x="470"/>
        <item x="1447"/>
        <item x="1369"/>
        <item x="251"/>
        <item x="1564"/>
        <item x="85"/>
        <item x="819"/>
        <item x="131"/>
        <item x="859"/>
        <item x="561"/>
        <item x="605"/>
        <item x="620"/>
        <item x="1567"/>
        <item x="138"/>
        <item x="608"/>
        <item x="1643"/>
        <item x="835"/>
        <item x="297"/>
        <item x="1433"/>
        <item x="602"/>
        <item x="586"/>
        <item x="230"/>
        <item x="761"/>
        <item x="1636"/>
        <item x="1721"/>
        <item x="145"/>
        <item x="79"/>
        <item x="321"/>
        <item x="175"/>
        <item x="1448"/>
        <item x="1479"/>
        <item x="272"/>
        <item x="455"/>
        <item x="1854"/>
        <item x="1311"/>
        <item x="812"/>
        <item x="1213"/>
        <item x="888"/>
        <item x="139"/>
        <item x="127"/>
        <item x="1117"/>
        <item x="1575"/>
        <item x="1436"/>
        <item x="928"/>
        <item x="163"/>
        <item x="632"/>
        <item x="77"/>
        <item x="1559"/>
        <item x="255"/>
        <item x="430"/>
        <item x="497"/>
        <item x="749"/>
        <item x="161"/>
        <item x="1566"/>
        <item x="872"/>
        <item x="1174"/>
        <item x="62"/>
        <item x="929"/>
        <item x="1577"/>
        <item x="1420"/>
        <item x="1775"/>
        <item x="902"/>
        <item x="1629"/>
        <item x="1508"/>
        <item x="185"/>
        <item x="1110"/>
        <item x="220"/>
        <item x="647"/>
        <item x="1638"/>
        <item x="979"/>
        <item x="856"/>
        <item x="743"/>
        <item x="866"/>
        <item x="84"/>
        <item x="132"/>
        <item x="818"/>
        <item x="590"/>
        <item x="274"/>
        <item x="917"/>
        <item x="461"/>
        <item x="59"/>
        <item x="833"/>
        <item x="757"/>
        <item x="431"/>
        <item x="795"/>
        <item x="142"/>
        <item x="225"/>
        <item x="615"/>
        <item x="771"/>
        <item x="76"/>
        <item x="597"/>
        <item x="1561"/>
        <item x="1574"/>
        <item x="821"/>
        <item x="656"/>
        <item x="900"/>
        <item x="606"/>
        <item x="878"/>
        <item x="1488"/>
        <item x="1181"/>
        <item x="137"/>
        <item x="847"/>
        <item x="1482"/>
        <item x="424"/>
        <item x="1454"/>
        <item x="1531"/>
        <item x="75"/>
        <item x="64"/>
        <item x="1612"/>
        <item x="871"/>
        <item x="466"/>
        <item x="184"/>
        <item x="1098"/>
        <item x="1631"/>
        <item x="884"/>
        <item x="758"/>
        <item x="828"/>
        <item x="1537"/>
        <item x="1674"/>
        <item x="1451"/>
        <item x="1271"/>
        <item x="816"/>
        <item x="834"/>
        <item x="1266"/>
        <item x="429"/>
        <item x="275"/>
        <item x="1570"/>
        <item x="792"/>
        <item x="354"/>
        <item x="428"/>
        <item x="754"/>
        <item x="855"/>
        <item x="838"/>
        <item x="642"/>
        <item x="1449"/>
        <item x="616"/>
        <item x="1210"/>
        <item x="841"/>
        <item x="769"/>
        <item x="78"/>
        <item x="1091"/>
        <item x="1541"/>
        <item x="759"/>
        <item x="785"/>
        <item x="1102"/>
        <item x="851"/>
        <item x="141"/>
        <item x="223"/>
        <item x="1635"/>
        <item x="910"/>
        <item x="128"/>
        <item x="797"/>
        <item x="1628"/>
        <item x="421"/>
        <item x="972"/>
        <item x="1175"/>
        <item x="1737"/>
        <item x="883"/>
        <item x="765"/>
        <item x="183"/>
        <item x="870"/>
        <item x="876"/>
        <item x="807"/>
        <item x="916"/>
        <item x="1569"/>
        <item x="811"/>
        <item x="643"/>
        <item x="320"/>
        <item x="1489"/>
        <item x="1860"/>
        <item x="144"/>
        <item x="1773"/>
        <item x="1003"/>
        <item x="654"/>
        <item x="1450"/>
        <item x="1428"/>
        <item x="822"/>
        <item x="296"/>
        <item x="1453"/>
        <item x="1383"/>
        <item x="1483"/>
        <item x="69"/>
        <item x="375"/>
        <item x="353"/>
        <item x="1097"/>
        <item x="585"/>
        <item x="467"/>
        <item x="1265"/>
        <item x="1108"/>
        <item x="130"/>
        <item x="1432"/>
        <item x="1568"/>
        <item x="763"/>
        <item x="1543"/>
        <item x="221"/>
        <item x="915"/>
        <item x="1769"/>
        <item x="753"/>
        <item x="836"/>
        <item x="1862"/>
        <item x="879"/>
        <item x="73"/>
        <item x="782"/>
        <item x="613"/>
        <item x="810"/>
        <item x="1535"/>
        <item x="646"/>
        <item x="962"/>
        <item x="1101"/>
        <item x="1505"/>
        <item x="827"/>
        <item x="74"/>
        <item x="747"/>
        <item x="219"/>
        <item x="417"/>
        <item x="760"/>
        <item x="1007"/>
        <item x="1446"/>
        <item x="913"/>
        <item x="1859"/>
        <item x="831"/>
        <item x="1182"/>
        <item x="176"/>
        <item x="1484"/>
        <item x="817"/>
        <item x="1431"/>
        <item x="591"/>
        <item x="1445"/>
        <item x="423"/>
        <item x="1452"/>
        <item x="892"/>
        <item x="868"/>
        <item x="1178"/>
        <item x="843"/>
        <item x="261"/>
        <item x="327"/>
        <item x="809"/>
        <item x="826"/>
        <item x="228"/>
        <item x="1180"/>
        <item x="1633"/>
        <item x="1264"/>
        <item x="777"/>
        <item x="72"/>
        <item x="1276"/>
        <item x="469"/>
        <item x="226"/>
        <item x="820"/>
        <item x="70"/>
        <item x="1211"/>
        <item x="839"/>
        <item x="126"/>
        <item x="982"/>
        <item x="764"/>
        <item x="756"/>
        <item x="1269"/>
        <item x="323"/>
        <item x="793"/>
        <item x="1398"/>
        <item x="914"/>
        <item x="178"/>
        <item x="1202"/>
        <item x="885"/>
        <item x="1632"/>
        <item x="1487"/>
        <item x="1547"/>
        <item x="845"/>
        <item x="746"/>
        <item x="610"/>
        <item x="999"/>
        <item x="1104"/>
        <item x="920"/>
        <item x="426"/>
        <item x="805"/>
        <item x="783"/>
        <item x="271"/>
        <item x="894"/>
        <item x="1740"/>
        <item x="490"/>
        <item x="218"/>
        <item x="901"/>
        <item x="1011"/>
        <item x="264"/>
        <item x="260"/>
        <item x="420"/>
        <item x="609"/>
        <item x="860"/>
        <item x="125"/>
        <item x="837"/>
        <item x="790"/>
        <item x="1103"/>
        <item x="361"/>
        <item x="1486"/>
        <item x="1268"/>
        <item x="177"/>
        <item x="966"/>
        <item x="766"/>
        <item x="869"/>
        <item x="890"/>
        <item x="852"/>
        <item x="224"/>
        <item x="1179"/>
        <item x="1542"/>
        <item x="182"/>
        <item x="71"/>
        <item x="1429"/>
        <item x="68"/>
        <item x="1743"/>
        <item x="425"/>
        <item x="995"/>
        <item x="1084"/>
        <item x="893"/>
        <item x="867"/>
        <item x="1013"/>
        <item x="179"/>
        <item x="794"/>
        <item x="1274"/>
        <item x="1087"/>
        <item x="886"/>
        <item x="129"/>
        <item x="1272"/>
        <item x="427"/>
        <item x="180"/>
        <item x="922"/>
        <item x="1277"/>
        <item x="919"/>
        <item x="263"/>
        <item x="998"/>
        <item x="994"/>
        <item x="1776"/>
        <item x="898"/>
        <item x="1267"/>
        <item x="1278"/>
        <item x="806"/>
        <item x="1544"/>
        <item x="1739"/>
        <item x="881"/>
        <item x="752"/>
        <item x="853"/>
        <item x="422"/>
        <item x="1009"/>
        <item x="1100"/>
        <item x="918"/>
        <item x="447"/>
        <item x="1434"/>
        <item x="762"/>
        <item x="921"/>
        <item x="981"/>
        <item x="252"/>
        <item x="781"/>
        <item x="770"/>
        <item x="1539"/>
        <item x="988"/>
        <item x="808"/>
        <item x="181"/>
        <item x="1006"/>
        <item x="54"/>
        <item x="1002"/>
        <item x="993"/>
        <item x="1012"/>
        <item x="804"/>
        <item x="813"/>
        <item x="1738"/>
        <item x="750"/>
        <item x="787"/>
        <item x="896"/>
        <item x="1401"/>
        <item x="1312"/>
        <item x="1206"/>
        <item x="1004"/>
        <item x="488"/>
        <item x="996"/>
        <item x="1086"/>
        <item x="786"/>
        <item x="751"/>
        <item x="1270"/>
        <item x="1548"/>
        <item x="1000"/>
        <item x="1540"/>
        <item x="1273"/>
        <item x="1385"/>
        <item x="784"/>
        <item x="265"/>
        <item x="1010"/>
        <item x="1744"/>
        <item x="789"/>
        <item x="1005"/>
        <item x="990"/>
        <item x="1037"/>
        <item x="1204"/>
        <item x="1546"/>
        <item x="989"/>
        <item x="788"/>
        <item x="1035"/>
        <item x="1008"/>
        <item x="1741"/>
        <item x="1033"/>
        <item x="992"/>
        <item x="1279"/>
        <item x="1001"/>
        <item x="1280"/>
        <item x="489"/>
        <item x="1384"/>
        <item x="1545"/>
        <item x="259"/>
        <item x="897"/>
        <item x="1549"/>
        <item x="1036"/>
        <item x="1742"/>
        <item x="1029"/>
        <item x="1031"/>
        <item x="1092"/>
        <item x="1281"/>
        <item x="1034"/>
        <item x="1381"/>
        <item x="991"/>
        <item x="1397"/>
        <item x="1030"/>
        <item x="1088"/>
        <item x="1382"/>
        <item x="1089"/>
        <item x="262"/>
        <item x="1032"/>
        <item x="1400"/>
        <item x="1399"/>
        <item x="443"/>
        <item x="448"/>
        <item x="444"/>
        <item x="445"/>
        <item x="446"/>
        <item x="450"/>
        <item x="449"/>
        <item x="439"/>
        <item x="434"/>
        <item x="432"/>
        <item x="451"/>
        <item x="435"/>
        <item x="433"/>
        <item x="438"/>
        <item x="436"/>
        <item x="437"/>
        <item x="442"/>
        <item x="441"/>
        <item x="440"/>
        <item t="default"/>
      </items>
    </pivotField>
    <pivotField showAll="0">
      <items count="2840">
        <item x="293"/>
        <item x="646"/>
        <item x="620"/>
        <item x="644"/>
        <item x="1263"/>
        <item x="1138"/>
        <item x="2653"/>
        <item x="1683"/>
        <item x="1135"/>
        <item x="457"/>
        <item x="639"/>
        <item x="585"/>
        <item x="2814"/>
        <item x="453"/>
        <item x="2391"/>
        <item x="641"/>
        <item x="2815"/>
        <item x="1146"/>
        <item x="229"/>
        <item x="537"/>
        <item x="640"/>
        <item x="542"/>
        <item x="376"/>
        <item x="1734"/>
        <item x="2823"/>
        <item x="552"/>
        <item x="2822"/>
        <item x="1137"/>
        <item x="2824"/>
        <item x="2719"/>
        <item x="1145"/>
        <item x="535"/>
        <item x="1714"/>
        <item x="398"/>
        <item x="2590"/>
        <item x="621"/>
        <item x="700"/>
        <item x="1724"/>
        <item x="584"/>
        <item x="1722"/>
        <item x="1143"/>
        <item x="629"/>
        <item x="1151"/>
        <item x="512"/>
        <item x="2720"/>
        <item x="2521"/>
        <item x="2589"/>
        <item x="2726"/>
        <item x="526"/>
        <item x="948"/>
        <item x="2715"/>
        <item x="538"/>
        <item x="1177"/>
        <item x="446"/>
        <item x="2714"/>
        <item x="2389"/>
        <item x="2801"/>
        <item x="515"/>
        <item x="238"/>
        <item x="2727"/>
        <item x="2390"/>
        <item x="1144"/>
        <item x="1721"/>
        <item x="2402"/>
        <item x="1179"/>
        <item x="1262"/>
        <item x="2803"/>
        <item x="1044"/>
        <item x="1176"/>
        <item x="2813"/>
        <item x="2201"/>
        <item x="2775"/>
        <item x="2717"/>
        <item x="522"/>
        <item x="230"/>
        <item x="1682"/>
        <item x="399"/>
        <item x="2817"/>
        <item x="1223"/>
        <item x="2192"/>
        <item x="638"/>
        <item x="1731"/>
        <item x="2725"/>
        <item x="1728"/>
        <item x="2802"/>
        <item x="2722"/>
        <item x="397"/>
        <item x="540"/>
        <item x="633"/>
        <item x="2627"/>
        <item x="1050"/>
        <item x="1180"/>
        <item x="237"/>
        <item x="1684"/>
        <item x="1183"/>
        <item x="228"/>
        <item x="543"/>
        <item x="2716"/>
        <item x="1070"/>
        <item x="990"/>
        <item x="488"/>
        <item x="523"/>
        <item x="1224"/>
        <item x="1136"/>
        <item x="2821"/>
        <item x="1047"/>
        <item x="1149"/>
        <item x="2393"/>
        <item x="1316"/>
        <item x="1150"/>
        <item x="568"/>
        <item x="2713"/>
        <item x="588"/>
        <item x="2640"/>
        <item x="628"/>
        <item x="2588"/>
        <item x="1069"/>
        <item x="536"/>
        <item x="643"/>
        <item x="311"/>
        <item x="1713"/>
        <item x="1377"/>
        <item x="1645"/>
        <item x="1152"/>
        <item x="2819"/>
        <item x="2200"/>
        <item x="2591"/>
        <item x="1048"/>
        <item x="1318"/>
        <item x="2226"/>
        <item x="2386"/>
        <item x="2818"/>
        <item x="1261"/>
        <item x="2816"/>
        <item x="529"/>
        <item x="227"/>
        <item x="1556"/>
        <item x="1181"/>
        <item x="533"/>
        <item x="1373"/>
        <item x="1063"/>
        <item x="1686"/>
        <item x="2396"/>
        <item x="2411"/>
        <item x="1147"/>
        <item x="2641"/>
        <item x="1134"/>
        <item x="2721"/>
        <item x="2628"/>
        <item x="1178"/>
        <item x="2828"/>
        <item x="1065"/>
        <item x="1083"/>
        <item x="1275"/>
        <item x="2718"/>
        <item x="2773"/>
        <item x="1027"/>
        <item x="1735"/>
        <item x="1394"/>
        <item x="2585"/>
        <item x="452"/>
        <item x="1695"/>
        <item x="1716"/>
        <item x="525"/>
        <item x="2388"/>
        <item x="1105"/>
        <item x="2776"/>
        <item x="539"/>
        <item x="1679"/>
        <item x="2414"/>
        <item x="1982"/>
        <item x="1182"/>
        <item x="1066"/>
        <item x="2227"/>
        <item x="2651"/>
        <item x="2820"/>
        <item x="991"/>
        <item x="1140"/>
        <item x="1141"/>
        <item x="1112"/>
        <item x="2401"/>
        <item x="1038"/>
        <item x="1688"/>
        <item x="1067"/>
        <item x="1028"/>
        <item x="1984"/>
        <item x="1392"/>
        <item x="1059"/>
        <item x="1019"/>
        <item x="497"/>
        <item x="2827"/>
        <item x="1605"/>
        <item x="2236"/>
        <item x="366"/>
        <item x="2799"/>
        <item x="1190"/>
        <item x="2223"/>
        <item x="1298"/>
        <item x="534"/>
        <item x="1718"/>
        <item x="1698"/>
        <item x="2805"/>
        <item x="1060"/>
        <item x="989"/>
        <item x="489"/>
        <item x="527"/>
        <item x="1729"/>
        <item x="2808"/>
        <item x="2225"/>
        <item x="1041"/>
        <item x="2669"/>
        <item x="1736"/>
        <item x="1687"/>
        <item x="1253"/>
        <item x="1093"/>
        <item x="1343"/>
        <item x="606"/>
        <item x="668"/>
        <item x="368"/>
        <item x="1049"/>
        <item x="1398"/>
        <item x="2221"/>
        <item x="1036"/>
        <item x="2239"/>
        <item x="1272"/>
        <item x="583"/>
        <item x="1983"/>
        <item x="1240"/>
        <item x="1382"/>
        <item x="231"/>
        <item x="2629"/>
        <item x="1265"/>
        <item x="1021"/>
        <item x="2222"/>
        <item x="1235"/>
        <item x="1435"/>
        <item x="1195"/>
        <item x="1062"/>
        <item x="1043"/>
        <item x="1057"/>
        <item x="622"/>
        <item x="1715"/>
        <item x="1073"/>
        <item x="1644"/>
        <item x="1297"/>
        <item x="1037"/>
        <item x="456"/>
        <item x="2728"/>
        <item x="630"/>
        <item x="541"/>
        <item x="2582"/>
        <item x="2667"/>
        <item x="528"/>
        <item x="2520"/>
        <item x="1399"/>
        <item x="1241"/>
        <item x="1221"/>
        <item x="642"/>
        <item x="2702"/>
        <item x="947"/>
        <item x="1061"/>
        <item x="1102"/>
        <item x="1375"/>
        <item x="577"/>
        <item x="645"/>
        <item x="2237"/>
        <item x="1888"/>
        <item x="1091"/>
        <item x="2240"/>
        <item x="2826"/>
        <item x="1045"/>
        <item x="703"/>
        <item x="305"/>
        <item x="1334"/>
        <item x="992"/>
        <item x="2804"/>
        <item x="365"/>
        <item x="1094"/>
        <item x="1011"/>
        <item x="1022"/>
        <item x="1733"/>
        <item x="1723"/>
        <item x="1029"/>
        <item x="998"/>
        <item x="1133"/>
        <item x="2701"/>
        <item x="1388"/>
        <item x="2353"/>
        <item x="2474"/>
        <item x="395"/>
        <item x="1111"/>
        <item x="2224"/>
        <item x="1018"/>
        <item x="2203"/>
        <item x="1197"/>
        <item x="1492"/>
        <item x="1345"/>
        <item x="1025"/>
        <item x="2809"/>
        <item x="1084"/>
        <item x="1046"/>
        <item x="2147"/>
        <item x="2586"/>
        <item x="1115"/>
        <item x="1064"/>
        <item x="1100"/>
        <item x="945"/>
        <item x="1219"/>
        <item x="1068"/>
        <item x="2400"/>
        <item x="1139"/>
        <item x="997"/>
        <item x="312"/>
        <item x="1274"/>
        <item x="2202"/>
        <item x="1319"/>
        <item x="2319"/>
        <item x="2738"/>
        <item x="2315"/>
        <item x="1106"/>
        <item x="1364"/>
        <item x="2235"/>
        <item x="1162"/>
        <item x="1317"/>
        <item x="2668"/>
        <item x="1635"/>
        <item x="1279"/>
        <item x="2587"/>
        <item x="1198"/>
        <item x="2729"/>
        <item x="1985"/>
        <item x="2806"/>
        <item x="1283"/>
        <item x="1071"/>
        <item x="605"/>
        <item x="2664"/>
        <item x="1708"/>
        <item x="1264"/>
        <item x="2247"/>
        <item x="1095"/>
        <item x="1014"/>
        <item x="1685"/>
        <item x="400"/>
        <item x="1393"/>
        <item x="2399"/>
        <item x="1342"/>
        <item x="1624"/>
        <item x="2220"/>
        <item x="1020"/>
        <item x="647"/>
        <item x="2764"/>
        <item x="2670"/>
        <item x="2643"/>
        <item x="1104"/>
        <item x="993"/>
        <item x="492"/>
        <item x="1555"/>
        <item x="372"/>
        <item x="1304"/>
        <item x="1254"/>
        <item x="1273"/>
        <item x="1031"/>
        <item x="2650"/>
        <item x="2607"/>
        <item x="1362"/>
        <item x="2703"/>
        <item x="996"/>
        <item x="2146"/>
        <item x="1332"/>
        <item x="215"/>
        <item x="2810"/>
        <item x="1010"/>
        <item x="1023"/>
        <item x="1007"/>
        <item x="1082"/>
        <item x="242"/>
        <item x="995"/>
        <item x="2232"/>
        <item x="1142"/>
        <item x="2394"/>
        <item x="1313"/>
        <item x="2642"/>
        <item x="1374"/>
        <item x="1101"/>
        <item x="1671"/>
        <item x="926"/>
        <item x="2204"/>
        <item x="236"/>
        <item x="571"/>
        <item x="2043"/>
        <item x="1075"/>
        <item x="2723"/>
        <item x="1244"/>
        <item x="1026"/>
        <item x="1567"/>
        <item x="1727"/>
        <item x="2611"/>
        <item x="2677"/>
        <item x="1072"/>
        <item x="2415"/>
        <item x="1086"/>
        <item x="1986"/>
        <item x="1058"/>
        <item x="1277"/>
        <item x="1652"/>
        <item x="2739"/>
        <item x="1204"/>
        <item x="1252"/>
        <item x="2732"/>
        <item x="2672"/>
        <item x="1174"/>
        <item x="972"/>
        <item x="994"/>
        <item x="593"/>
        <item x="2807"/>
        <item x="1306"/>
        <item x="1712"/>
        <item x="1336"/>
        <item x="1123"/>
        <item x="2577"/>
        <item x="1222"/>
        <item x="1200"/>
        <item x="1024"/>
        <item x="2217"/>
        <item x="2700"/>
        <item x="1004"/>
        <item x="2133"/>
        <item x="232"/>
        <item x="2612"/>
        <item x="1558"/>
        <item x="385"/>
        <item x="1242"/>
        <item x="1148"/>
        <item x="377"/>
        <item x="1397"/>
        <item x="1076"/>
        <item x="2649"/>
        <item x="2829"/>
        <item x="1991"/>
        <item x="1383"/>
        <item x="1088"/>
        <item x="2132"/>
        <item x="2608"/>
        <item x="1339"/>
        <item x="1626"/>
        <item x="490"/>
        <item x="2665"/>
        <item x="1161"/>
        <item x="2584"/>
        <item x="1290"/>
        <item x="2493"/>
        <item x="2788"/>
        <item x="2131"/>
        <item x="1278"/>
        <item x="1186"/>
        <item x="944"/>
        <item x="1201"/>
        <item x="1212"/>
        <item x="282"/>
        <item x="2613"/>
        <item x="922"/>
        <item x="241"/>
        <item x="2631"/>
        <item x="2735"/>
        <item x="2666"/>
        <item x="1560"/>
        <item x="704"/>
        <item x="2234"/>
        <item x="1092"/>
        <item x="1725"/>
        <item x="1215"/>
        <item x="1079"/>
        <item x="1113"/>
        <item x="1381"/>
        <item x="1012"/>
        <item x="524"/>
        <item x="1163"/>
        <item x="2630"/>
        <item x="1006"/>
        <item x="2836"/>
        <item x="2056"/>
        <item x="1420"/>
        <item x="1039"/>
        <item x="2648"/>
        <item x="977"/>
        <item x="632"/>
        <item x="2144"/>
        <item x="2248"/>
        <item x="511"/>
        <item x="303"/>
        <item x="1243"/>
        <item x="1341"/>
        <item x="1266"/>
        <item x="2231"/>
        <item x="626"/>
        <item x="1557"/>
        <item x="2676"/>
        <item x="1122"/>
        <item x="2656"/>
        <item x="1581"/>
        <item x="1359"/>
        <item x="240"/>
        <item x="2644"/>
        <item x="1234"/>
        <item x="984"/>
        <item x="367"/>
        <item x="1389"/>
        <item x="1016"/>
        <item x="383"/>
        <item x="1103"/>
        <item x="1074"/>
        <item x="2673"/>
        <item x="625"/>
        <item x="1284"/>
        <item x="1889"/>
        <item x="1676"/>
        <item x="1363"/>
        <item x="2326"/>
        <item x="960"/>
        <item x="2145"/>
        <item x="355"/>
        <item x="244"/>
        <item x="1396"/>
        <item x="2765"/>
        <item x="2733"/>
        <item x="1107"/>
        <item x="2413"/>
        <item x="1886"/>
        <item x="1001"/>
        <item x="1087"/>
        <item x="2583"/>
        <item x="1260"/>
        <item x="1017"/>
        <item x="1099"/>
        <item x="296"/>
        <item x="1726"/>
        <item x="1887"/>
        <item x="2325"/>
        <item x="1637"/>
        <item x="1344"/>
        <item x="1131"/>
        <item x="2098"/>
        <item x="1013"/>
        <item x="2592"/>
        <item x="790"/>
        <item x="2508"/>
        <item x="2496"/>
        <item x="2730"/>
        <item x="1989"/>
        <item x="1188"/>
        <item x="1042"/>
        <item x="1532"/>
        <item x="1607"/>
        <item x="1110"/>
        <item x="1689"/>
        <item x="1376"/>
        <item x="531"/>
        <item x="2233"/>
        <item x="1085"/>
        <item x="551"/>
        <item x="1993"/>
        <item x="2323"/>
        <item x="1213"/>
        <item x="1697"/>
        <item x="2245"/>
        <item x="1348"/>
        <item x="1008"/>
        <item x="1365"/>
        <item x="1395"/>
        <item x="2134"/>
        <item x="925"/>
        <item x="2830"/>
        <item x="1379"/>
        <item x="1251"/>
        <item x="1987"/>
        <item x="2412"/>
        <item x="1002"/>
        <item x="1120"/>
        <item x="1696"/>
        <item x="2636"/>
        <item x="2324"/>
        <item x="2657"/>
        <item x="2789"/>
        <item x="378"/>
        <item x="2632"/>
        <item x="1081"/>
        <item x="705"/>
        <item x="1159"/>
        <item x="1282"/>
        <item x="1191"/>
        <item x="2387"/>
        <item x="672"/>
        <item x="1214"/>
        <item x="513"/>
        <item x="1258"/>
        <item x="2519"/>
        <item x="958"/>
        <item x="1220"/>
        <item x="2491"/>
        <item x="2671"/>
        <item x="1990"/>
        <item x="2545"/>
        <item x="2209"/>
        <item x="1108"/>
        <item x="292"/>
        <item x="1077"/>
        <item x="396"/>
        <item x="1378"/>
        <item x="1271"/>
        <item x="218"/>
        <item x="1643"/>
        <item x="1056"/>
        <item x="548"/>
        <item x="1238"/>
        <item x="1269"/>
        <item x="627"/>
        <item x="1124"/>
        <item x="2152"/>
        <item x="2343"/>
        <item x="635"/>
        <item x="1196"/>
        <item x="2035"/>
        <item x="2766"/>
        <item x="2492"/>
        <item x="660"/>
        <item x="623"/>
        <item x="2100"/>
        <item x="915"/>
        <item x="1732"/>
        <item x="1118"/>
        <item x="1030"/>
        <item x="2495"/>
        <item x="1371"/>
        <item x="2105"/>
        <item x="2689"/>
        <item x="2792"/>
        <item x="1559"/>
        <item x="2029"/>
        <item x="2518"/>
        <item x="2242"/>
        <item x="1300"/>
        <item x="394"/>
        <item x="1678"/>
        <item x="2506"/>
        <item x="364"/>
        <item x="1228"/>
        <item x="669"/>
        <item x="41"/>
        <item x="987"/>
        <item x="2790"/>
        <item x="1257"/>
        <item x="1308"/>
        <item x="1357"/>
        <item x="2633"/>
        <item x="2322"/>
        <item x="2107"/>
        <item x="2150"/>
        <item x="503"/>
        <item x="1217"/>
        <item x="1358"/>
        <item x="2096"/>
        <item x="1121"/>
        <item x="1276"/>
        <item x="2030"/>
        <item x="1245"/>
        <item x="701"/>
        <item x="2731"/>
        <item x="961"/>
        <item x="1330"/>
        <item x="2031"/>
        <item x="2610"/>
        <item x="1237"/>
        <item x="2811"/>
        <item x="1566"/>
        <item x="757"/>
        <item x="2094"/>
        <item x="1853"/>
        <item x="979"/>
        <item x="1988"/>
        <item x="946"/>
        <item x="2831"/>
        <item x="2148"/>
        <item x="634"/>
        <item x="1098"/>
        <item x="1666"/>
        <item x="2637"/>
        <item x="675"/>
        <item x="2475"/>
        <item x="2108"/>
        <item x="1116"/>
        <item x="1281"/>
        <item x="2463"/>
        <item x="38"/>
        <item x="2740"/>
        <item x="1078"/>
        <item x="2238"/>
        <item x="493"/>
        <item x="1305"/>
        <item x="2797"/>
        <item x="970"/>
        <item x="1015"/>
        <item x="37"/>
        <item x="1691"/>
        <item x="2244"/>
        <item x="1051"/>
        <item x="2517"/>
        <item x="1491"/>
        <item x="2777"/>
        <item x="1246"/>
        <item x="2005"/>
        <item x="943"/>
        <item x="2410"/>
        <item x="2101"/>
        <item x="1170"/>
        <item x="1890"/>
        <item x="2032"/>
        <item x="1054"/>
        <item x="1369"/>
        <item x="2106"/>
        <item x="2316"/>
        <item x="1268"/>
        <item x="234"/>
        <item x="2635"/>
        <item x="1255"/>
        <item x="2645"/>
        <item x="1340"/>
        <item x="1289"/>
        <item x="1239"/>
        <item x="1625"/>
        <item x="2395"/>
        <item x="1924"/>
        <item x="1315"/>
        <item x="438"/>
        <item x="1299"/>
        <item x="609"/>
        <item x="624"/>
        <item x="2352"/>
        <item x="40"/>
        <item x="217"/>
        <item x="2384"/>
        <item x="957"/>
        <item x="2135"/>
        <item x="2706"/>
        <item x="530"/>
        <item x="2507"/>
        <item x="1825"/>
        <item x="2660"/>
        <item x="1168"/>
        <item x="1109"/>
        <item x="1337"/>
        <item x="927"/>
        <item x="2416"/>
        <item x="592"/>
        <item x="2061"/>
        <item x="2578"/>
        <item x="1302"/>
        <item x="1090"/>
        <item x="2634"/>
        <item x="2215"/>
        <item x="177"/>
        <item x="1385"/>
        <item x="2151"/>
        <item x="2490"/>
        <item x="706"/>
        <item x="2113"/>
        <item x="2392"/>
        <item x="2055"/>
        <item x="1117"/>
        <item x="243"/>
        <item x="1937"/>
        <item x="439"/>
        <item x="216"/>
        <item x="1003"/>
        <item x="2003"/>
        <item x="1717"/>
        <item x="2832"/>
        <item x="1169"/>
        <item x="648"/>
        <item x="1310"/>
        <item x="2691"/>
        <item x="1667"/>
        <item x="566"/>
        <item x="309"/>
        <item x="791"/>
        <item x="2053"/>
        <item x="1347"/>
        <item x="1160"/>
        <item x="2678"/>
        <item x="2099"/>
        <item x="1386"/>
        <item x="2704"/>
        <item x="2450"/>
        <item x="1294"/>
        <item x="29"/>
        <item x="460"/>
        <item x="1562"/>
        <item x="1287"/>
        <item x="369"/>
        <item x="973"/>
        <item x="2205"/>
        <item x="442"/>
        <item x="416"/>
        <item x="1229"/>
        <item x="1052"/>
        <item x="1824"/>
        <item x="1126"/>
        <item x="1489"/>
        <item x="2210"/>
        <item x="2688"/>
        <item x="1187"/>
        <item x="678"/>
        <item x="2557"/>
        <item x="2825"/>
        <item x="555"/>
        <item x="2321"/>
        <item x="2605"/>
        <item x="2798"/>
        <item x="422"/>
        <item x="1730"/>
        <item x="235"/>
        <item x="1192"/>
        <item x="1356"/>
        <item x="2674"/>
        <item x="2473"/>
        <item x="2062"/>
        <item x="2659"/>
        <item x="2112"/>
        <item x="2137"/>
        <item x="1209"/>
        <item x="1035"/>
        <item x="2504"/>
        <item x="666"/>
        <item x="2033"/>
        <item x="1533"/>
        <item x="2684"/>
        <item x="1387"/>
        <item x="2104"/>
        <item x="2573"/>
        <item x="478"/>
        <item x="1288"/>
        <item x="1925"/>
        <item x="1578"/>
        <item x="2770"/>
        <item x="281"/>
        <item x="1321"/>
        <item x="1992"/>
        <item x="1582"/>
        <item x="2246"/>
        <item x="2054"/>
        <item x="1836"/>
        <item x="986"/>
        <item x="1097"/>
        <item x="637"/>
        <item x="2796"/>
        <item x="1189"/>
        <item x="1335"/>
        <item x="1158"/>
        <item x="610"/>
        <item x="1226"/>
        <item x="2431"/>
        <item x="1694"/>
        <item x="1173"/>
        <item x="2833"/>
        <item x="2397"/>
        <item x="616"/>
        <item x="1486"/>
        <item x="2141"/>
        <item x="1326"/>
        <item x="1927"/>
        <item x="2724"/>
        <item x="1484"/>
        <item x="1114"/>
        <item x="2576"/>
        <item x="1202"/>
        <item x="2155"/>
        <item x="2652"/>
        <item x="2208"/>
        <item x="2382"/>
        <item x="179"/>
        <item x="928"/>
        <item x="2462"/>
        <item x="500"/>
        <item x="1838"/>
        <item x="233"/>
        <item x="578"/>
        <item x="594"/>
        <item x="1665"/>
        <item x="2320"/>
        <item x="2127"/>
        <item x="2617"/>
        <item x="1894"/>
        <item x="222"/>
        <item x="1166"/>
        <item x="1053"/>
        <item x="1155"/>
        <item x="2206"/>
        <item x="1089"/>
        <item x="36"/>
        <item x="1366"/>
        <item x="2690"/>
        <item x="604"/>
        <item x="2142"/>
        <item x="1185"/>
        <item x="2154"/>
        <item x="1425"/>
        <item x="2354"/>
        <item x="1860"/>
        <item x="2047"/>
        <item x="1199"/>
        <item x="517"/>
        <item x="2219"/>
        <item x="2093"/>
        <item x="1490"/>
        <item x="1938"/>
        <item x="916"/>
        <item x="1372"/>
        <item x="1346"/>
        <item x="2472"/>
        <item x="1926"/>
        <item x="631"/>
        <item x="2685"/>
        <item x="1080"/>
        <item x="562"/>
        <item x="2243"/>
        <item x="1128"/>
        <item x="673"/>
        <item x="1303"/>
        <item x="2091"/>
        <item x="1164"/>
        <item x="978"/>
        <item x="2291"/>
        <item x="1956"/>
        <item x="1218"/>
        <item x="2705"/>
        <item x="2025"/>
        <item x="1780"/>
        <item x="2136"/>
        <item x="682"/>
        <item x="2615"/>
        <item x="2102"/>
        <item x="1352"/>
        <item x="1286"/>
        <item x="462"/>
        <item x="1205"/>
        <item x="219"/>
        <item x="1763"/>
        <item x="2710"/>
        <item x="491"/>
        <item x="1850"/>
        <item x="2556"/>
        <item x="1361"/>
        <item x="2095"/>
        <item x="1167"/>
        <item x="1267"/>
        <item x="1040"/>
        <item x="1323"/>
        <item x="32"/>
        <item x="1333"/>
        <item x="2791"/>
        <item x="2647"/>
        <item x="2679"/>
        <item x="2266"/>
        <item x="1295"/>
        <item x="1125"/>
        <item x="1638"/>
        <item x="2259"/>
        <item x="2006"/>
        <item x="1561"/>
        <item x="1677"/>
        <item x="1000"/>
        <item x="2028"/>
        <item x="2503"/>
        <item x="2711"/>
        <item x="985"/>
        <item x="1311"/>
        <item x="2114"/>
        <item x="2675"/>
        <item x="1994"/>
        <item x="2228"/>
        <item x="2469"/>
        <item x="1669"/>
        <item x="1835"/>
        <item x="2563"/>
        <item x="2230"/>
        <item x="1800"/>
        <item x="1895"/>
        <item x="2092"/>
        <item x="1032"/>
        <item x="1706"/>
        <item x="464"/>
        <item x="2535"/>
        <item x="2249"/>
        <item x="2616"/>
        <item x="1009"/>
        <item x="2345"/>
        <item x="2489"/>
        <item x="2505"/>
        <item x="1350"/>
        <item x="1391"/>
        <item x="1439"/>
        <item x="2090"/>
        <item x="2004"/>
        <item x="1753"/>
        <item x="2516"/>
        <item x="2468"/>
        <item x="589"/>
        <item x="1175"/>
        <item x="2036"/>
        <item x="1296"/>
        <item x="959"/>
        <item x="2580"/>
        <item x="2153"/>
        <item x="2712"/>
        <item x="1055"/>
        <item x="2057"/>
        <item x="2263"/>
        <item x="1569"/>
        <item x="2021"/>
        <item x="921"/>
        <item x="1157"/>
        <item x="2126"/>
        <item x="2438"/>
        <item x="494"/>
        <item x="1554"/>
        <item x="1606"/>
        <item x="1762"/>
        <item x="2575"/>
        <item x="2089"/>
        <item x="1826"/>
        <item x="2037"/>
        <item x="2398"/>
        <item x="965"/>
        <item x="2646"/>
        <item x="1923"/>
        <item x="999"/>
        <item x="1165"/>
        <item x="2140"/>
        <item x="2256"/>
        <item x="1132"/>
        <item x="582"/>
        <item x="183"/>
        <item x="2065"/>
        <item x="2344"/>
        <item x="25"/>
        <item x="2692"/>
        <item x="2743"/>
        <item x="1958"/>
        <item x="1353"/>
        <item x="974"/>
        <item x="1096"/>
        <item x="1719"/>
        <item x="2034"/>
        <item x="1322"/>
        <item x="674"/>
        <item x="2734"/>
        <item x="971"/>
        <item x="2288"/>
        <item x="178"/>
        <item x="1823"/>
        <item x="2742"/>
        <item x="1849"/>
        <item x="342"/>
        <item x="2218"/>
        <item x="2045"/>
        <item x="1314"/>
        <item x="2138"/>
        <item x="1670"/>
        <item x="2086"/>
        <item x="2408"/>
        <item x="2606"/>
        <item x="976"/>
        <item x="2510"/>
        <item x="1699"/>
        <item x="39"/>
        <item x="1285"/>
        <item x="2680"/>
        <item x="245"/>
        <item x="1325"/>
        <item x="1256"/>
        <item x="2834"/>
        <item x="786"/>
        <item x="1309"/>
        <item x="1119"/>
        <item x="1211"/>
        <item x="936"/>
        <item x="1761"/>
        <item x="62"/>
        <item x="549"/>
        <item x="283"/>
        <item x="2002"/>
        <item x="1893"/>
        <item x="28"/>
        <item x="2328"/>
        <item x="1193"/>
        <item x="1627"/>
        <item x="66"/>
        <item x="2207"/>
        <item x="50"/>
        <item x="2385"/>
        <item x="1792"/>
        <item x="1776"/>
        <item x="424"/>
        <item x="2769"/>
        <item x="1570"/>
        <item x="2149"/>
        <item x="1947"/>
        <item x="2782"/>
        <item x="1351"/>
        <item x="1436"/>
        <item x="1852"/>
        <item x="1423"/>
        <item x="31"/>
        <item x="180"/>
        <item x="1203"/>
        <item x="202"/>
        <item x="1681"/>
        <item x="2342"/>
        <item x="2040"/>
        <item x="1171"/>
        <item x="1563"/>
        <item x="1641"/>
        <item x="1828"/>
        <item x="1839"/>
        <item x="2494"/>
        <item x="617"/>
        <item x="2103"/>
        <item x="1367"/>
        <item x="1891"/>
        <item x="2001"/>
        <item x="1129"/>
        <item x="310"/>
        <item x="510"/>
        <item x="501"/>
        <item x="33"/>
        <item x="2193"/>
        <item x="2125"/>
        <item x="2252"/>
        <item x="1851"/>
        <item x="2579"/>
        <item x="142"/>
        <item x="2139"/>
        <item x="2515"/>
        <item x="670"/>
        <item x="2064"/>
        <item x="27"/>
        <item x="1897"/>
        <item x="2755"/>
        <item x="636"/>
        <item x="12"/>
        <item x="2432"/>
        <item x="2561"/>
        <item x="43"/>
        <item x="882"/>
        <item x="1496"/>
        <item x="923"/>
        <item x="1892"/>
        <item x="2271"/>
        <item x="862"/>
        <item x="463"/>
        <item x="319"/>
        <item x="1928"/>
        <item x="2290"/>
        <item x="10"/>
        <item x="30"/>
        <item x="2044"/>
        <item x="1720"/>
        <item x="2741"/>
        <item x="1848"/>
        <item x="143"/>
        <item x="1210"/>
        <item x="2434"/>
        <item x="1172"/>
        <item x="1232"/>
        <item x="2514"/>
        <item x="2289"/>
        <item x="1154"/>
        <item x="546"/>
        <item x="1291"/>
        <item x="913"/>
        <item x="2499"/>
        <item x="2546"/>
        <item x="1568"/>
        <item x="671"/>
        <item x="1766"/>
        <item x="2327"/>
        <item x="1005"/>
        <item x="1783"/>
        <item x="2079"/>
        <item x="2026"/>
        <item x="1842"/>
        <item x="2048"/>
        <item x="1779"/>
        <item x="951"/>
        <item x="2409"/>
        <item x="966"/>
        <item x="618"/>
        <item x="26"/>
        <item x="224"/>
        <item x="184"/>
        <item x="250"/>
        <item x="2654"/>
        <item x="2609"/>
        <item x="2461"/>
        <item x="2084"/>
        <item x="1034"/>
        <item x="1293"/>
        <item x="2501"/>
        <item x="2488"/>
        <item x="1153"/>
        <item x="767"/>
        <item x="2767"/>
        <item x="1777"/>
        <item x="2593"/>
        <item x="2452"/>
        <item x="2435"/>
        <item x="1864"/>
        <item x="2708"/>
        <item x="2638"/>
        <item x="2778"/>
        <item x="2536"/>
        <item x="2257"/>
        <item x="1465"/>
        <item x="1207"/>
        <item x="1531"/>
        <item x="1487"/>
        <item x="2066"/>
        <item x="2471"/>
        <item x="2039"/>
        <item x="918"/>
        <item x="2426"/>
        <item x="2567"/>
        <item x="2404"/>
        <item x="437"/>
        <item x="2351"/>
        <item x="2042"/>
        <item x="239"/>
        <item x="1608"/>
        <item x="1710"/>
        <item x="468"/>
        <item x="2446"/>
        <item x="1650"/>
        <item x="553"/>
        <item x="2110"/>
        <item x="1130"/>
        <item x="2500"/>
        <item x="2752"/>
        <item x="302"/>
        <item x="2058"/>
        <item x="2421"/>
        <item x="1896"/>
        <item x="1564"/>
        <item x="42"/>
        <item x="939"/>
        <item x="964"/>
        <item x="2129"/>
        <item x="2709"/>
        <item x="2564"/>
        <item x="1693"/>
        <item x="1156"/>
        <item x="2658"/>
        <item x="2017"/>
        <item x="2059"/>
        <item x="2453"/>
        <item x="2111"/>
        <item x="938"/>
        <item x="2027"/>
        <item x="2258"/>
        <item x="428"/>
        <item x="2433"/>
        <item x="2454"/>
        <item x="1368"/>
        <item x="1790"/>
        <item x="375"/>
        <item x="1874"/>
        <item x="1485"/>
        <item x="2046"/>
        <item x="1384"/>
        <item x="2124"/>
        <item x="1801"/>
        <item x="63"/>
        <item x="1674"/>
        <item x="619"/>
        <item x="792"/>
        <item x="1827"/>
        <item x="554"/>
        <item x="2751"/>
        <item x="1936"/>
        <item x="2306"/>
        <item x="359"/>
        <item x="983"/>
        <item x="1324"/>
        <item x="221"/>
        <item x="21"/>
        <item x="1646"/>
        <item x="1280"/>
        <item x="1428"/>
        <item x="1127"/>
        <item x="1855"/>
        <item x="1250"/>
        <item x="1818"/>
        <item x="1702"/>
        <item x="1033"/>
        <item x="591"/>
        <item x="2020"/>
        <item x="1876"/>
        <item x="1863"/>
        <item x="2087"/>
        <item x="19"/>
        <item x="1944"/>
        <item x="1809"/>
        <item x="2406"/>
        <item x="2308"/>
        <item x="223"/>
        <item x="2318"/>
        <item x="2130"/>
        <item x="1233"/>
        <item x="2338"/>
        <item x="2279"/>
        <item x="2272"/>
        <item x="73"/>
        <item x="1837"/>
        <item x="1778"/>
        <item x="787"/>
        <item x="2080"/>
        <item x="149"/>
        <item x="1957"/>
        <item x="2780"/>
        <item x="2278"/>
        <item x="297"/>
        <item x="1668"/>
        <item x="2437"/>
        <item x="2273"/>
        <item x="2264"/>
        <item x="1878"/>
        <item x="2604"/>
        <item x="444"/>
        <item x="1798"/>
        <item x="53"/>
        <item x="2449"/>
        <item x="1636"/>
        <item x="2050"/>
        <item x="132"/>
        <item x="1932"/>
        <item x="2707"/>
        <item x="2123"/>
        <item x="2460"/>
        <item x="1463"/>
        <item x="2339"/>
        <item x="1431"/>
        <item x="1841"/>
        <item x="139"/>
        <item x="667"/>
        <item x="2562"/>
        <item x="181"/>
        <item x="890"/>
        <item x="65"/>
        <item x="2347"/>
        <item x="1861"/>
        <item x="2544"/>
        <item x="2756"/>
        <item x="933"/>
        <item x="2381"/>
        <item x="1939"/>
        <item x="1493"/>
        <item x="1931"/>
        <item x="137"/>
        <item x="2793"/>
        <item x="2779"/>
        <item x="2754"/>
        <item x="461"/>
        <item x="2270"/>
        <item x="2250"/>
        <item x="2067"/>
        <item x="2444"/>
        <item x="22"/>
        <item x="2336"/>
        <item x="559"/>
        <item x="889"/>
        <item x="1946"/>
        <item x="2115"/>
        <item x="186"/>
        <item x="2269"/>
        <item x="106"/>
        <item x="304"/>
        <item x="934"/>
        <item x="2835"/>
        <item x="2560"/>
        <item x="2430"/>
        <item x="140"/>
        <item x="1854"/>
        <item x="476"/>
        <item x="885"/>
        <item x="2286"/>
        <item x="2594"/>
        <item x="2502"/>
        <item x="2038"/>
        <item x="455"/>
        <item x="220"/>
        <item x="499"/>
        <item x="1416"/>
        <item x="2213"/>
        <item x="1974"/>
        <item x="247"/>
        <item x="1230"/>
        <item x="187"/>
        <item x="1354"/>
        <item x="387"/>
        <item x="935"/>
        <item x="952"/>
        <item x="212"/>
        <item x="35"/>
        <item x="963"/>
        <item x="284"/>
        <item x="1307"/>
        <item x="2476"/>
        <item x="288"/>
        <item x="2574"/>
        <item x="2383"/>
        <item x="1865"/>
        <item x="2448"/>
        <item x="130"/>
        <item x="325"/>
        <item x="373"/>
        <item x="1873"/>
        <item x="44"/>
        <item x="2457"/>
        <item x="1690"/>
        <item x="914"/>
        <item x="658"/>
        <item x="2312"/>
        <item x="2420"/>
        <item x="2335"/>
        <item x="680"/>
        <item x="1765"/>
        <item x="72"/>
        <item x="2771"/>
        <item x="148"/>
        <item x="2620"/>
        <item x="2693"/>
        <item x="785"/>
        <item x="113"/>
        <item x="136"/>
        <item x="2746"/>
        <item x="45"/>
        <item x="203"/>
        <item x="246"/>
        <item x="2346"/>
        <item x="502"/>
        <item x="1930"/>
        <item x="1817"/>
        <item x="144"/>
        <item x="105"/>
        <item x="2097"/>
        <item x="519"/>
        <item x="415"/>
        <item x="2334"/>
        <item x="1945"/>
        <item x="2572"/>
        <item x="1647"/>
        <item x="2456"/>
        <item x="980"/>
        <item x="337"/>
        <item x="1764"/>
        <item x="2753"/>
        <item x="441"/>
        <item x="1355"/>
        <item x="2559"/>
        <item x="1534"/>
        <item x="2265"/>
        <item x="2340"/>
        <item x="2619"/>
        <item x="2459"/>
        <item x="2277"/>
        <item x="9"/>
        <item x="2060"/>
        <item x="251"/>
        <item x="495"/>
        <item x="1208"/>
        <item x="2425"/>
        <item x="1972"/>
        <item x="2618"/>
        <item x="1422"/>
        <item x="2699"/>
        <item x="2555"/>
        <item x="2800"/>
        <item x="1775"/>
        <item x="2757"/>
        <item x="2436"/>
        <item x="1968"/>
        <item x="1473"/>
        <item x="2268"/>
        <item x="789"/>
        <item x="550"/>
        <item x="2023"/>
        <item x="1680"/>
        <item x="2768"/>
        <item x="51"/>
        <item x="1767"/>
        <item x="2313"/>
        <item x="1791"/>
        <item x="1580"/>
        <item x="1856"/>
        <item x="2465"/>
        <item x="1942"/>
        <item x="440"/>
        <item x="2307"/>
        <item x="1320"/>
        <item x="2772"/>
        <item x="1640"/>
        <item x="2554"/>
        <item x="2181"/>
        <item x="950"/>
        <item x="1495"/>
        <item x="2424"/>
        <item x="192"/>
        <item x="2085"/>
        <item x="1829"/>
        <item x="702"/>
        <item x="2189"/>
        <item x="1943"/>
        <item x="2781"/>
        <item x="47"/>
        <item x="146"/>
        <item x="560"/>
        <item x="425"/>
        <item x="2470"/>
        <item x="2445"/>
        <item x="2070"/>
        <item x="1227"/>
        <item x="473"/>
        <item x="1461"/>
        <item x="225"/>
        <item x="1751"/>
        <item x="1971"/>
        <item x="788"/>
        <item x="445"/>
        <item x="2118"/>
        <item x="145"/>
        <item x="64"/>
        <item x="1862"/>
        <item x="20"/>
        <item x="2333"/>
        <item x="2311"/>
        <item x="1830"/>
        <item x="2069"/>
        <item x="205"/>
        <item x="1415"/>
        <item x="2458"/>
        <item x="103"/>
        <item x="191"/>
        <item x="2255"/>
        <item x="1857"/>
        <item x="932"/>
        <item x="1797"/>
        <item x="1471"/>
        <item x="1426"/>
        <item x="1502"/>
        <item x="1819"/>
        <item x="2405"/>
        <item x="1537"/>
        <item x="2310"/>
        <item x="451"/>
        <item x="570"/>
        <item x="681"/>
        <item x="2569"/>
        <item x="544"/>
        <item x="1482"/>
        <item x="2759"/>
        <item x="1432"/>
        <item x="2078"/>
        <item x="498"/>
        <item x="1231"/>
        <item x="861"/>
        <item x="2169"/>
        <item x="1803"/>
        <item x="1929"/>
        <item x="147"/>
        <item x="208"/>
        <item x="2349"/>
        <item x="514"/>
        <item x="1462"/>
        <item x="2241"/>
        <item x="1249"/>
        <item x="2497"/>
        <item x="1648"/>
        <item x="2774"/>
        <item x="102"/>
        <item x="1875"/>
        <item x="1651"/>
        <item x="2019"/>
        <item x="289"/>
        <item x="71"/>
        <item x="929"/>
        <item x="1802"/>
        <item x="920"/>
        <item x="2275"/>
        <item x="1840"/>
        <item x="1380"/>
        <item x="2447"/>
        <item x="507"/>
        <item x="879"/>
        <item x="1973"/>
        <item x="249"/>
        <item x="2581"/>
        <item x="717"/>
        <item x="1821"/>
        <item x="940"/>
        <item x="2419"/>
        <item x="326"/>
        <item x="679"/>
        <item x="1476"/>
        <item x="1799"/>
        <item x="819"/>
        <item x="1941"/>
        <item x="1998"/>
        <item x="2348"/>
        <item x="1831"/>
        <item x="2051"/>
        <item x="414"/>
        <item x="213"/>
        <item x="1866"/>
        <item x="1413"/>
        <item x="981"/>
        <item x="2022"/>
        <item x="262"/>
        <item x="899"/>
        <item x="2455"/>
        <item x="133"/>
        <item x="189"/>
        <item x="248"/>
        <item x="1940"/>
        <item x="206"/>
        <item x="1478"/>
        <item x="1259"/>
        <item x="2697"/>
        <item x="2068"/>
        <item x="330"/>
        <item x="615"/>
        <item x="783"/>
        <item x="520"/>
        <item x="2758"/>
        <item x="2083"/>
        <item x="2749"/>
        <item x="581"/>
        <item x="129"/>
        <item x="2186"/>
        <item x="877"/>
        <item x="2276"/>
        <item x="597"/>
        <item x="2287"/>
        <item x="34"/>
        <item x="465"/>
        <item x="1758"/>
        <item x="371"/>
        <item x="2565"/>
        <item x="863"/>
        <item x="204"/>
        <item x="1632"/>
        <item x="2681"/>
        <item x="676"/>
        <item x="1494"/>
        <item x="2214"/>
        <item x="1774"/>
        <item x="475"/>
        <item x="114"/>
        <item x="1565"/>
        <item x="2511"/>
        <item x="2274"/>
        <item x="1409"/>
        <item x="563"/>
        <item x="2063"/>
        <item x="209"/>
        <item x="1933"/>
        <item x="797"/>
        <item x="1962"/>
        <item x="16"/>
        <item x="1951"/>
        <item x="1705"/>
        <item x="656"/>
        <item x="2072"/>
        <item x="1414"/>
        <item x="1248"/>
        <item x="280"/>
        <item x="2128"/>
        <item x="23"/>
        <item x="968"/>
        <item x="942"/>
        <item x="1480"/>
        <item x="982"/>
        <item x="1961"/>
        <item x="141"/>
        <item x="1967"/>
        <item x="348"/>
        <item x="2261"/>
        <item x="2337"/>
        <item x="2081"/>
        <item x="1843"/>
        <item x="1752"/>
        <item x="941"/>
        <item x="2309"/>
        <item x="18"/>
        <item x="1954"/>
        <item x="796"/>
        <item x="2082"/>
        <item x="969"/>
        <item x="508"/>
        <item x="185"/>
        <item x="467"/>
        <item x="547"/>
        <item x="1675"/>
        <item x="1692"/>
        <item x="1573"/>
        <item x="579"/>
        <item x="1225"/>
        <item x="2314"/>
        <item x="803"/>
        <item x="2624"/>
        <item x="418"/>
        <item x="1390"/>
        <item x="46"/>
        <item x="1452"/>
        <item x="1979"/>
        <item x="967"/>
        <item x="182"/>
        <item x="1900"/>
        <item x="135"/>
        <item x="1328"/>
        <item x="13"/>
        <item x="315"/>
        <item x="2682"/>
        <item x="2188"/>
        <item x="1970"/>
        <item x="1963"/>
        <item x="1879"/>
        <item x="67"/>
        <item x="2007"/>
        <item x="2760"/>
        <item x="1400"/>
        <item x="611"/>
        <item x="1832"/>
        <item x="557"/>
        <item x="2262"/>
        <item x="2698"/>
        <item x="2350"/>
        <item x="100"/>
        <item x="580"/>
        <item x="2467"/>
        <item x="126"/>
        <item x="1216"/>
        <item x="485"/>
        <item x="2119"/>
        <item x="1349"/>
        <item x="891"/>
        <item x="2837"/>
        <item x="1412"/>
        <item x="104"/>
        <item x="1749"/>
        <item x="1535"/>
        <item x="1470"/>
        <item x="2571"/>
        <item x="1950"/>
        <item x="532"/>
        <item x="2049"/>
        <item x="1444"/>
        <item x="1781"/>
        <item x="569"/>
        <item x="1902"/>
        <item x="101"/>
        <item x="2417"/>
        <item x="2537"/>
        <item x="128"/>
        <item x="833"/>
        <item x="2695"/>
        <item x="443"/>
        <item x="2016"/>
        <item x="782"/>
        <item x="1709"/>
        <item x="1909"/>
        <item x="1782"/>
        <item x="2180"/>
        <item x="2407"/>
        <item x="2251"/>
        <item x="1571"/>
        <item x="1868"/>
        <item x="207"/>
        <item x="190"/>
        <item x="52"/>
        <item x="1639"/>
        <item x="2696"/>
        <item x="1908"/>
        <item x="1434"/>
        <item x="17"/>
        <item x="2543"/>
        <item x="1867"/>
        <item x="2190"/>
        <item x="2077"/>
        <item x="2595"/>
        <item x="1934"/>
        <item x="1270"/>
        <item x="558"/>
        <item x="1630"/>
        <item x="1184"/>
        <item x="1370"/>
        <item x="2071"/>
        <item x="2121"/>
        <item x="1483"/>
        <item x="1572"/>
        <item x="930"/>
        <item x="2187"/>
        <item x="855"/>
        <item x="2260"/>
        <item x="778"/>
        <item x="1673"/>
        <item x="1469"/>
        <item x="1707"/>
        <item x="2541"/>
        <item x="2418"/>
        <item x="1437"/>
        <item x="2109"/>
        <item x="1649"/>
        <item x="2183"/>
        <item x="758"/>
        <item x="1755"/>
        <item x="518"/>
        <item x="1768"/>
        <item x="884"/>
        <item x="2566"/>
        <item x="1904"/>
        <item x="2614"/>
        <item x="567"/>
        <item x="2570"/>
        <item x="466"/>
        <item x="1960"/>
        <item x="561"/>
        <item x="505"/>
        <item x="2120"/>
        <item x="2466"/>
        <item x="1429"/>
        <item x="2661"/>
        <item x="279"/>
        <item x="1834"/>
        <item x="487"/>
        <item x="8"/>
        <item x="1898"/>
        <item x="264"/>
        <item x="1877"/>
        <item x="352"/>
        <item x="2000"/>
        <item x="857"/>
        <item x="2117"/>
        <item x="1631"/>
        <item x="15"/>
        <item x="1703"/>
        <item x="1481"/>
        <item x="2686"/>
        <item x="1459"/>
        <item x="1980"/>
        <item x="138"/>
        <item x="2794"/>
        <item x="1976"/>
        <item x="2184"/>
        <item x="2522"/>
        <item x="417"/>
        <item x="840"/>
        <item x="3"/>
        <item x="1845"/>
        <item x="474"/>
        <item x="1750"/>
        <item x="2498"/>
        <item x="1911"/>
        <item x="356"/>
        <item x="2212"/>
        <item x="565"/>
        <item x="2024"/>
        <item x="1787"/>
        <item x="454"/>
        <item x="683"/>
        <item x="697"/>
        <item x="211"/>
        <item x="1811"/>
        <item x="2176"/>
        <item x="2182"/>
        <item x="1410"/>
        <item x="886"/>
        <item x="919"/>
        <item x="716"/>
        <item x="2662"/>
        <item x="2331"/>
        <item x="756"/>
        <item x="1757"/>
        <item x="193"/>
        <item x="486"/>
        <item x="1464"/>
        <item x="781"/>
        <item x="1456"/>
        <item x="897"/>
        <item x="388"/>
        <item x="386"/>
        <item x="1975"/>
        <item x="426"/>
        <item x="2285"/>
        <item x="1793"/>
        <item x="188"/>
        <item x="150"/>
        <item x="2014"/>
        <item x="1584"/>
        <item x="1419"/>
        <item x="1479"/>
        <item x="2429"/>
        <item x="195"/>
        <item x="308"/>
        <item x="174"/>
        <item x="892"/>
        <item x="2341"/>
        <item x="1756"/>
        <item x="1789"/>
        <item x="1541"/>
        <item x="860"/>
        <item x="900"/>
        <item x="431"/>
        <item x="839"/>
        <item x="2041"/>
        <item x="1953"/>
        <item x="68"/>
        <item x="1417"/>
        <item x="2761"/>
        <item x="2116"/>
        <item x="1978"/>
        <item x="708"/>
        <item x="596"/>
        <item x="1472"/>
        <item x="521"/>
        <item x="2"/>
        <item x="898"/>
        <item x="1995"/>
        <item x="2073"/>
        <item x="2625"/>
        <item x="131"/>
        <item x="96"/>
        <item x="127"/>
        <item x="74"/>
        <item x="1918"/>
        <item x="516"/>
        <item x="2787"/>
        <item x="953"/>
        <item x="1964"/>
        <item x="317"/>
        <item x="1771"/>
        <item x="917"/>
        <item x="2748"/>
        <item x="1441"/>
        <item x="48"/>
        <item x="1519"/>
        <item x="837"/>
        <item x="1901"/>
        <item x="856"/>
        <item x="347"/>
        <item x="1447"/>
        <item x="2422"/>
        <item x="2185"/>
        <item x="2174"/>
        <item x="2513"/>
        <item x="762"/>
        <item x="4"/>
        <item x="151"/>
        <item x="587"/>
        <item x="707"/>
        <item x="1952"/>
        <item x="2639"/>
        <item x="1424"/>
        <item x="92"/>
        <item x="1903"/>
        <item x="421"/>
        <item x="1583"/>
        <item x="2284"/>
        <item x="836"/>
        <item x="748"/>
        <item x="267"/>
        <item x="1403"/>
        <item x="1915"/>
        <item x="1966"/>
        <item x="894"/>
        <item x="2597"/>
        <item x="1997"/>
        <item x="804"/>
        <item x="883"/>
        <item x="685"/>
        <item x="504"/>
        <item x="1916"/>
        <item x="2012"/>
        <item x="2783"/>
        <item x="86"/>
        <item x="1206"/>
        <item x="2553"/>
        <item x="1457"/>
        <item x="1906"/>
        <item x="2423"/>
        <item x="1805"/>
        <item x="2683"/>
        <item x="1421"/>
        <item x="2175"/>
        <item x="0"/>
        <item x="2596"/>
        <item x="2443"/>
        <item x="2074"/>
        <item x="160"/>
        <item x="506"/>
        <item x="1574"/>
        <item x="2332"/>
        <item x="2292"/>
        <item x="1784"/>
        <item x="1440"/>
        <item x="358"/>
        <item x="69"/>
        <item x="545"/>
        <item x="1833"/>
        <item x="760"/>
        <item x="338"/>
        <item x="107"/>
        <item x="210"/>
        <item x="134"/>
        <item x="1955"/>
        <item x="2173"/>
        <item x="859"/>
        <item x="1996"/>
        <item x="598"/>
        <item x="1540"/>
        <item x="827"/>
        <item x="843"/>
        <item x="270"/>
        <item x="1672"/>
        <item x="768"/>
        <item x="659"/>
        <item x="2442"/>
        <item x="844"/>
        <item x="1907"/>
        <item x="903"/>
        <item x="1880"/>
        <item x="1759"/>
        <item x="14"/>
        <item x="154"/>
        <item x="832"/>
        <item x="2009"/>
        <item x="684"/>
        <item x="1859"/>
        <item x="1959"/>
        <item x="2171"/>
        <item x="608"/>
        <item x="469"/>
        <item x="2694"/>
        <item x="761"/>
        <item x="881"/>
        <item x="1329"/>
        <item x="2744"/>
        <item x="1488"/>
        <item x="2509"/>
        <item x="1629"/>
        <item x="1448"/>
        <item x="955"/>
        <item x="1754"/>
        <item x="2568"/>
        <item x="2143"/>
        <item x="1475"/>
        <item x="2736"/>
        <item x="2812"/>
        <item x="2542"/>
        <item x="1949"/>
        <item x="1913"/>
        <item x="2329"/>
        <item x="2441"/>
        <item x="117"/>
        <item x="2283"/>
        <item x="6"/>
        <item x="200"/>
        <item x="2172"/>
        <item x="196"/>
        <item x="820"/>
        <item x="90"/>
        <item x="1438"/>
        <item x="1869"/>
        <item x="1418"/>
        <item x="826"/>
        <item x="54"/>
        <item x="2547"/>
        <item x="59"/>
        <item x="1912"/>
        <item x="1701"/>
        <item x="878"/>
        <item x="657"/>
        <item x="896"/>
        <item x="381"/>
        <item x="1460"/>
        <item x="2548"/>
        <item x="1977"/>
        <item x="746"/>
        <item x="1999"/>
        <item x="307"/>
        <item x="1914"/>
        <item x="1236"/>
        <item x="2622"/>
        <item x="2198"/>
        <item x="754"/>
        <item x="2253"/>
        <item x="2267"/>
        <item x="2795"/>
        <item x="197"/>
        <item x="850"/>
        <item x="2439"/>
        <item x="2211"/>
        <item x="2440"/>
        <item x="607"/>
        <item x="266"/>
        <item x="858"/>
        <item x="2464"/>
        <item x="2282"/>
        <item x="167"/>
        <item x="1613"/>
        <item x="818"/>
        <item x="1497"/>
        <item x="254"/>
        <item x="1430"/>
        <item x="194"/>
        <item x="55"/>
        <item x="869"/>
        <item x="1769"/>
        <item x="115"/>
        <item x="2159"/>
        <item x="1446"/>
        <item x="318"/>
        <item x="1538"/>
        <item x="161"/>
        <item x="1858"/>
        <item x="449"/>
        <item x="2655"/>
        <item x="1786"/>
        <item x="173"/>
        <item x="2428"/>
        <item x="784"/>
        <item x="2512"/>
        <item x="1920"/>
        <item x="823"/>
        <item x="93"/>
        <item x="1844"/>
        <item x="714"/>
        <item x="2330"/>
        <item x="954"/>
        <item x="2015"/>
        <item x="2177"/>
        <item x="1899"/>
        <item x="382"/>
        <item x="263"/>
        <item x="85"/>
        <item x="854"/>
        <item x="800"/>
        <item x="1576"/>
        <item x="2052"/>
        <item x="285"/>
        <item x="851"/>
        <item x="470"/>
        <item x="564"/>
        <item x="1806"/>
        <item x="2166"/>
        <item x="1247"/>
        <item x="613"/>
        <item x="1455"/>
        <item x="2075"/>
        <item x="84"/>
        <item x="931"/>
        <item x="2164"/>
        <item x="835"/>
        <item x="1905"/>
        <item x="880"/>
        <item x="1498"/>
        <item x="1433"/>
        <item x="1704"/>
        <item x="799"/>
        <item x="2451"/>
        <item x="91"/>
        <item x="1917"/>
        <item x="752"/>
        <item x="255"/>
        <item x="866"/>
        <item x="314"/>
        <item x="379"/>
        <item x="56"/>
        <item x="1965"/>
        <item x="116"/>
        <item x="155"/>
        <item x="260"/>
        <item x="60"/>
        <item x="1882"/>
        <item x="1360"/>
        <item x="171"/>
        <item x="1788"/>
        <item x="334"/>
        <item x="875"/>
        <item x="1454"/>
        <item x="2603"/>
        <item x="2170"/>
        <item x="257"/>
        <item x="595"/>
        <item x="824"/>
        <item x="2550"/>
        <item x="88"/>
        <item x="419"/>
        <item x="1"/>
        <item x="2013"/>
        <item x="472"/>
        <item x="1794"/>
        <item x="1883"/>
        <item x="2178"/>
        <item x="301"/>
        <item x="1427"/>
        <item x="256"/>
        <item x="427"/>
        <item x="838"/>
        <item x="2538"/>
        <item x="753"/>
        <item x="252"/>
        <item x="1628"/>
        <item x="779"/>
        <item x="868"/>
        <item x="162"/>
        <item x="2196"/>
        <item x="1458"/>
        <item x="336"/>
        <item x="2008"/>
        <item x="175"/>
        <item x="258"/>
        <item x="556"/>
        <item x="108"/>
        <item x="1194"/>
        <item x="2018"/>
        <item x="725"/>
        <item x="471"/>
        <item x="687"/>
        <item x="802"/>
        <item x="2427"/>
        <item x="765"/>
        <item x="351"/>
        <item x="152"/>
        <item x="2167"/>
        <item x="199"/>
        <item x="1969"/>
        <item x="109"/>
        <item x="1634"/>
        <item x="1921"/>
        <item x="853"/>
        <item x="893"/>
        <item x="157"/>
        <item x="770"/>
        <item x="11"/>
        <item x="1467"/>
        <item x="169"/>
        <item x="2552"/>
        <item x="1822"/>
        <item x="261"/>
        <item x="404"/>
        <item x="698"/>
        <item x="1301"/>
        <item x="2528"/>
        <item x="834"/>
        <item x="354"/>
        <item x="874"/>
        <item x="2317"/>
        <item x="1453"/>
        <item x="2558"/>
        <item x="1338"/>
        <item x="1871"/>
        <item x="1808"/>
        <item x="2378"/>
        <item x="2737"/>
        <item x="1503"/>
        <item x="2601"/>
        <item x="420"/>
        <item x="575"/>
        <item x="750"/>
        <item x="401"/>
        <item x="718"/>
        <item x="316"/>
        <item x="1327"/>
        <item x="2529"/>
        <item x="1642"/>
        <item x="2600"/>
        <item x="89"/>
        <item x="1468"/>
        <item x="253"/>
        <item x="831"/>
        <item x="2539"/>
        <item x="5"/>
        <item x="822"/>
        <item x="2370"/>
        <item x="956"/>
        <item x="2531"/>
        <item x="158"/>
        <item x="867"/>
        <item x="1609"/>
        <item x="745"/>
        <item x="277"/>
        <item x="2599"/>
        <item x="313"/>
        <item x="763"/>
        <item x="1477"/>
        <item x="111"/>
        <item x="846"/>
        <item x="825"/>
        <item x="156"/>
        <item x="170"/>
        <item x="57"/>
        <item x="2621"/>
        <item x="166"/>
        <item x="895"/>
        <item x="226"/>
        <item x="2122"/>
        <item x="153"/>
        <item x="764"/>
        <item x="168"/>
        <item x="723"/>
        <item x="306"/>
        <item x="769"/>
        <item x="70"/>
        <item x="110"/>
        <item x="692"/>
        <item x="7"/>
        <item x="165"/>
        <item x="1870"/>
        <item x="576"/>
        <item x="2623"/>
        <item x="1466"/>
        <item x="2010"/>
        <item x="2598"/>
        <item x="164"/>
        <item x="726"/>
        <item x="2161"/>
        <item x="1449"/>
        <item x="1611"/>
        <item x="715"/>
        <item x="1804"/>
        <item x="2838"/>
        <item x="845"/>
        <item x="949"/>
        <item x="159"/>
        <item x="2280"/>
        <item x="1474"/>
        <item x="2750"/>
        <item x="1451"/>
        <item x="2281"/>
        <item x="391"/>
        <item x="496"/>
        <item x="747"/>
        <item x="801"/>
        <item x="2747"/>
        <item x="214"/>
        <item x="269"/>
        <item x="1406"/>
        <item x="2157"/>
        <item x="1816"/>
        <item x="727"/>
        <item x="1633"/>
        <item x="95"/>
        <item x="2551"/>
        <item x="2532"/>
        <item x="291"/>
        <item x="689"/>
        <item x="2088"/>
        <item x="817"/>
        <item x="353"/>
        <item x="1612"/>
        <item x="328"/>
        <item x="870"/>
        <item x="759"/>
        <item x="887"/>
        <item x="2229"/>
        <item x="612"/>
        <item x="1872"/>
        <item x="1500"/>
        <item x="766"/>
        <item x="2366"/>
        <item x="794"/>
        <item x="871"/>
        <item x="1442"/>
        <item x="574"/>
        <item x="1981"/>
        <item x="272"/>
        <item x="1536"/>
        <item x="49"/>
        <item x="830"/>
        <item x="721"/>
        <item x="450"/>
        <item x="390"/>
        <item x="124"/>
        <item x="430"/>
        <item x="720"/>
        <item x="847"/>
        <item x="323"/>
        <item x="1404"/>
        <item x="829"/>
        <item x="1846"/>
        <item x="24"/>
        <item x="690"/>
        <item x="94"/>
        <item x="198"/>
        <item x="749"/>
        <item x="1450"/>
        <item x="98"/>
        <item x="1881"/>
        <item x="744"/>
        <item x="696"/>
        <item x="83"/>
        <item x="1411"/>
        <item x="842"/>
        <item x="123"/>
        <item x="1577"/>
        <item x="2160"/>
        <item x="2368"/>
        <item x="286"/>
        <item x="429"/>
        <item x="841"/>
        <item x="1539"/>
        <item x="872"/>
        <item x="2540"/>
        <item x="798"/>
        <item x="873"/>
        <item x="1814"/>
        <item x="405"/>
        <item x="694"/>
        <item x="876"/>
        <item x="112"/>
        <item x="343"/>
        <item x="2786"/>
        <item x="724"/>
        <item x="1785"/>
        <item x="61"/>
        <item x="259"/>
        <item x="1499"/>
        <item x="848"/>
        <item x="572"/>
        <item x="586"/>
        <item x="730"/>
        <item x="2162"/>
        <item x="1772"/>
        <item x="590"/>
        <item x="1443"/>
        <item x="278"/>
        <item x="97"/>
        <item x="729"/>
        <item x="287"/>
        <item x="653"/>
        <item x="2785"/>
        <item x="780"/>
        <item x="695"/>
        <item x="712"/>
        <item x="298"/>
        <item x="201"/>
        <item x="1312"/>
        <item x="1405"/>
        <item x="2011"/>
        <item x="459"/>
        <item x="1919"/>
        <item x="2372"/>
        <item x="176"/>
        <item x="82"/>
        <item x="849"/>
        <item x="2158"/>
        <item x="793"/>
        <item x="1948"/>
        <item x="713"/>
        <item x="2527"/>
        <item x="1795"/>
        <item x="402"/>
        <item x="691"/>
        <item x="722"/>
        <item x="688"/>
        <item x="1884"/>
        <item x="81"/>
        <item x="2361"/>
        <item x="710"/>
        <item x="99"/>
        <item x="339"/>
        <item x="2369"/>
        <item x="2533"/>
        <item x="865"/>
        <item x="1700"/>
        <item x="335"/>
        <item x="125"/>
        <item x="1579"/>
        <item x="276"/>
        <item x="2379"/>
        <item x="119"/>
        <item x="573"/>
        <item x="2525"/>
        <item x="271"/>
        <item x="483"/>
        <item x="370"/>
        <item x="2375"/>
        <item x="87"/>
        <item x="1610"/>
        <item x="79"/>
        <item x="773"/>
        <item x="821"/>
        <item x="1614"/>
        <item x="265"/>
        <item x="909"/>
        <item x="649"/>
        <item x="1593"/>
        <item x="2530"/>
        <item x="728"/>
        <item x="2482"/>
        <item x="795"/>
        <item x="693"/>
        <item x="2194"/>
        <item x="2165"/>
        <item x="458"/>
        <item x="363"/>
        <item x="118"/>
        <item x="1796"/>
        <item x="273"/>
        <item x="1407"/>
        <item x="1594"/>
        <item x="686"/>
        <item x="775"/>
        <item x="852"/>
        <item x="2524"/>
        <item x="122"/>
        <item x="432"/>
        <item x="322"/>
        <item x="2156"/>
        <item x="2376"/>
        <item x="755"/>
        <item x="447"/>
        <item x="2403"/>
        <item x="294"/>
        <item x="268"/>
        <item x="709"/>
        <item x="1445"/>
        <item x="908"/>
        <item x="828"/>
        <item x="771"/>
        <item x="274"/>
        <item x="2549"/>
        <item x="1770"/>
        <item x="1600"/>
        <item x="2362"/>
        <item x="719"/>
        <item x="76"/>
        <item x="1807"/>
        <item x="751"/>
        <item x="2197"/>
        <item x="2365"/>
        <item x="1401"/>
        <item x="652"/>
        <item x="2163"/>
        <item x="77"/>
        <item x="2784"/>
        <item x="1820"/>
        <item x="1601"/>
        <item x="275"/>
        <item x="163"/>
        <item x="2602"/>
        <item x="299"/>
        <item x="2367"/>
        <item x="1402"/>
        <item x="1737"/>
        <item x="78"/>
        <item x="80"/>
        <item x="324"/>
        <item x="2360"/>
        <item x="509"/>
        <item x="602"/>
        <item x="172"/>
        <item x="731"/>
        <item x="434"/>
        <item x="389"/>
        <item x="1504"/>
        <item x="2762"/>
        <item x="1408"/>
        <item x="603"/>
        <item x="600"/>
        <item x="448"/>
        <item x="2377"/>
        <item x="2359"/>
        <item x="360"/>
        <item x="809"/>
        <item x="2626"/>
        <item x="2299"/>
        <item x="1812"/>
        <item x="1773"/>
        <item x="1509"/>
        <item x="1910"/>
        <item x="599"/>
        <item x="2745"/>
        <item x="655"/>
        <item x="1510"/>
        <item x="2298"/>
        <item x="1585"/>
        <item x="902"/>
        <item x="435"/>
        <item x="423"/>
        <item x="807"/>
        <item x="1935"/>
        <item x="121"/>
        <item x="864"/>
        <item x="1501"/>
        <item x="711"/>
        <item x="1331"/>
        <item x="2373"/>
        <item x="1521"/>
        <item x="392"/>
        <item x="344"/>
        <item x="774"/>
        <item x="320"/>
        <item x="2195"/>
        <item x="482"/>
        <item x="1743"/>
        <item x="614"/>
        <item x="2374"/>
        <item x="411"/>
        <item x="2364"/>
        <item x="290"/>
        <item x="2297"/>
        <item x="2526"/>
        <item x="75"/>
        <item x="1745"/>
        <item x="120"/>
        <item x="651"/>
        <item x="2479"/>
        <item x="1508"/>
        <item x="772"/>
        <item x="910"/>
        <item x="1292"/>
        <item x="1507"/>
        <item x="380"/>
        <item x="1815"/>
        <item x="2477"/>
        <item x="1740"/>
        <item x="403"/>
        <item x="1847"/>
        <item x="661"/>
        <item x="806"/>
        <item x="321"/>
        <item x="601"/>
        <item x="1523"/>
        <item x="1760"/>
        <item x="2371"/>
        <item x="1506"/>
        <item x="481"/>
        <item x="1529"/>
        <item x="349"/>
        <item x="393"/>
        <item x="1739"/>
        <item x="1575"/>
        <item x="1599"/>
        <item x="2302"/>
        <item x="331"/>
        <item x="1661"/>
        <item x="2478"/>
        <item x="2301"/>
        <item x="361"/>
        <item x="2179"/>
        <item x="2481"/>
        <item x="1810"/>
        <item x="907"/>
        <item x="2076"/>
        <item x="2303"/>
        <item x="1596"/>
        <item x="1741"/>
        <item x="2523"/>
        <item x="2663"/>
        <item x="815"/>
        <item x="810"/>
        <item x="1617"/>
        <item x="1520"/>
        <item x="699"/>
        <item x="362"/>
        <item x="816"/>
        <item x="1616"/>
        <item x="1738"/>
        <item x="1586"/>
        <item x="776"/>
        <item x="327"/>
        <item x="1711"/>
        <item x="2534"/>
        <item x="1542"/>
        <item x="333"/>
        <item x="1662"/>
        <item x="1744"/>
        <item x="1602"/>
        <item x="2191"/>
        <item x="1619"/>
        <item x="2480"/>
        <item x="1595"/>
        <item x="812"/>
        <item x="1742"/>
        <item x="2485"/>
        <item x="1604"/>
        <item x="1615"/>
        <item x="1922"/>
        <item x="2363"/>
        <item x="1522"/>
        <item x="406"/>
        <item x="1505"/>
        <item x="814"/>
        <item x="1526"/>
        <item x="905"/>
        <item x="2486"/>
        <item x="777"/>
        <item x="357"/>
        <item x="407"/>
        <item x="2358"/>
        <item x="1618"/>
        <item x="937"/>
        <item x="677"/>
        <item x="1530"/>
        <item x="2304"/>
        <item x="1589"/>
        <item x="1885"/>
        <item x="1528"/>
        <item x="350"/>
        <item x="384"/>
        <item x="2356"/>
        <item x="2763"/>
        <item x="988"/>
        <item x="1659"/>
        <item x="2357"/>
        <item x="2687"/>
        <item x="2484"/>
        <item x="811"/>
        <item x="654"/>
        <item x="433"/>
        <item x="1587"/>
        <item x="742"/>
        <item x="1590"/>
        <item x="2296"/>
        <item x="1660"/>
        <item x="329"/>
        <item x="1603"/>
        <item x="1663"/>
        <item x="1547"/>
        <item x="2300"/>
        <item x="2199"/>
        <item x="813"/>
        <item x="480"/>
        <item x="2305"/>
        <item x="2355"/>
        <item x="2295"/>
        <item x="332"/>
        <item x="1527"/>
        <item x="346"/>
        <item x="906"/>
        <item x="805"/>
        <item x="2168"/>
        <item x="300"/>
        <item x="1746"/>
        <item x="479"/>
        <item x="2254"/>
        <item x="1813"/>
        <item x="295"/>
        <item x="1623"/>
        <item x="1514"/>
        <item x="341"/>
        <item x="2483"/>
        <item x="1515"/>
        <item x="975"/>
        <item x="409"/>
        <item x="1747"/>
        <item x="2294"/>
        <item x="924"/>
        <item x="1588"/>
        <item x="808"/>
        <item x="477"/>
        <item x="1621"/>
        <item x="1511"/>
        <item x="904"/>
        <item x="1551"/>
        <item x="1546"/>
        <item x="1525"/>
        <item x="962"/>
        <item x="1513"/>
        <item x="1512"/>
        <item x="1524"/>
        <item x="374"/>
        <item x="1653"/>
        <item x="1550"/>
        <item x="1658"/>
        <item x="2380"/>
        <item x="911"/>
        <item x="1549"/>
        <item x="1517"/>
        <item x="901"/>
        <item x="1657"/>
        <item x="408"/>
        <item x="1598"/>
        <item x="484"/>
        <item x="2293"/>
        <item x="1664"/>
        <item x="1553"/>
        <item x="2487"/>
        <item x="58"/>
        <item x="1591"/>
        <item x="2216"/>
        <item x="1516"/>
        <item x="1597"/>
        <item x="1620"/>
        <item x="436"/>
        <item x="741"/>
        <item x="743"/>
        <item x="345"/>
        <item x="1655"/>
        <item x="340"/>
        <item x="1518"/>
        <item x="1656"/>
        <item x="413"/>
        <item x="1654"/>
        <item x="740"/>
        <item x="412"/>
        <item x="1748"/>
        <item x="1543"/>
        <item x="1622"/>
        <item x="739"/>
        <item x="410"/>
        <item x="888"/>
        <item x="1592"/>
        <item x="1552"/>
        <item x="1548"/>
        <item x="738"/>
        <item x="1545"/>
        <item x="733"/>
        <item x="1544"/>
        <item x="665"/>
        <item x="650"/>
        <item x="732"/>
        <item x="736"/>
        <item x="737"/>
        <item x="912"/>
        <item x="664"/>
        <item x="735"/>
        <item x="734"/>
        <item x="662"/>
        <item x="663"/>
        <item t="default"/>
      </items>
    </pivotField>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EABC6EF-442E-42DE-B65C-C39851FCFB5A}" sourceName="Year">
  <pivotTables>
    <pivotTable tabId="5" name="PivotTable1"/>
    <pivotTable tabId="7" name="PivotTable2"/>
    <pivotTable tabId="8" name="PivotTable3"/>
    <pivotTable tabId="9" name="PivotTable4"/>
    <pivotTable tabId="10" name="PivotTable5"/>
    <pivotTable tabId="11" name="PivotTable6"/>
  </pivotTables>
  <data>
    <tabular pivotCacheId="984402153">
      <items count="13">
        <i x="0" s="1"/>
        <i x="1" s="1"/>
        <i x="2" s="1"/>
        <i x="3" s="1"/>
        <i x="4" s="1"/>
        <i x="5" s="1"/>
        <i x="6" s="1"/>
        <i x="7" s="1"/>
        <i x="8" s="1"/>
        <i x="9" s="1"/>
        <i x="10" s="1"/>
        <i x="11" s="1"/>
        <i x="1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ime_Rate" xr10:uid="{9DB3DC4B-6AFF-42DE-AEEC-5A101C3B465F}" sourceName="Crime_Rate">
  <pivotTables>
    <pivotTable tabId="5" name="PivotTable1"/>
    <pivotTable tabId="7" name="PivotTable2"/>
    <pivotTable tabId="8" name="PivotTable3"/>
    <pivotTable tabId="9" name="PivotTable4"/>
    <pivotTable tabId="10" name="PivotTable5"/>
    <pivotTable tabId="11" name="PivotTable6"/>
  </pivotTables>
  <data>
    <tabular pivotCacheId="984402153">
      <items count="3068">
        <i x="1417" s="1"/>
        <i x="370" s="1"/>
        <i x="750" s="1"/>
        <i x="678" s="1"/>
        <i x="753" s="1"/>
        <i x="552" s="1"/>
        <i x="679" s="1"/>
        <i x="681" s="1"/>
        <i x="324" s="1"/>
        <i x="751" s="1"/>
        <i x="677" s="1"/>
        <i x="551" s="1"/>
        <i x="2952" s="1"/>
        <i x="555" s="1"/>
        <i x="554" s="1"/>
        <i x="2953" s="1"/>
        <i x="758" s="1"/>
        <i x="756" s="1"/>
        <i x="1793" s="1"/>
        <i x="312" s="1"/>
        <i x="1755" s="1"/>
        <i x="369" s="1"/>
        <i x="757" s="1"/>
        <i x="1188" s="1"/>
        <i x="754" s="1"/>
        <i x="307" s="1"/>
        <i x="3056" s="1"/>
        <i x="2991" s="1"/>
        <i x="2876" s="1"/>
        <i x="236" s="1"/>
        <i x="553" s="1"/>
        <i x="2875" s="1"/>
        <i x="680" s="1"/>
        <i x="755" s="1"/>
        <i x="299" s="1"/>
        <i x="375" s="1"/>
        <i x="726" s="1"/>
        <i x="352" s="1"/>
        <i x="3057" s="1"/>
        <i x="288" s="1"/>
        <i x="2990" s="1"/>
        <i x="558" s="1"/>
        <i x="3055" s="1"/>
        <i x="1623" s="1"/>
        <i x="1935" s="1"/>
        <i x="1363" s="1"/>
        <i x="3043" s="1"/>
        <i x="1834" s="1"/>
        <i x="1934" s="1"/>
        <i x="2189" s="1"/>
        <i x="540" s="1"/>
        <i x="556" s="1"/>
        <i x="2188" s="1"/>
        <i x="752" s="1"/>
        <i x="1887" s="1"/>
        <i x="3003" s="1"/>
        <i x="1977" s="1"/>
        <i x="1936" s="1"/>
        <i x="2021" s="1"/>
        <i x="3004" s="1"/>
        <i x="1259" s="1"/>
        <i x="3029" s="1"/>
        <i x="1362" s="1"/>
        <i x="1804" s="1"/>
        <i x="2849" s="1"/>
        <i x="916" s="1"/>
        <i x="682" s="1"/>
        <i x="1888" s="1"/>
        <i x="2033" s="1"/>
        <i x="1939" s="1"/>
        <i x="2167" s="1"/>
        <i x="1938" s="1"/>
        <i x="2187" s="1"/>
        <i x="326" s="1"/>
        <i x="2992" s="1"/>
        <i x="287" s="1"/>
        <i x="557" s="1"/>
        <i x="2927" s="1"/>
        <i x="1364" s="1"/>
        <i x="1999" s="1"/>
        <i x="2926" s="1"/>
        <i x="1284" s="1"/>
        <i x="2965" s="1"/>
        <i x="559" s="1"/>
        <i x="1898" s="1"/>
        <i x="2442" s="1"/>
        <i x="1537" s="1"/>
        <i x="1621" s="1"/>
        <i x="3030" s="1"/>
        <i x="1900" s="1"/>
        <i x="2252" s="1"/>
        <i x="235" s="1"/>
        <i x="2515" s="1"/>
        <i x="810" s="1"/>
        <i x="2929" s="1"/>
        <i x="564" s="1"/>
        <i x="1258" s="1"/>
        <i x="1889" s="1"/>
        <i x="2928" s="1"/>
        <i x="2964" s="1"/>
        <i x="1950" s="1"/>
        <i x="2043" s="1"/>
        <i x="3044" s="1"/>
        <i x="2018" s="1"/>
        <i x="1937" s="1"/>
        <i x="1830" s="1"/>
        <i x="1899" s="1"/>
        <i x="2343" s="1"/>
        <i x="1895" s="1"/>
        <i x="1088" s="1"/>
        <i x="1974" s="1"/>
        <i x="2800" s="1"/>
        <i x="3042" s="1"/>
        <i x="2253" s="1"/>
        <i x="842" s="1"/>
        <i x="1710" s="1"/>
        <i x="2168" s="1"/>
        <i x="1097" s="1"/>
        <i x="2186" s="1"/>
        <i x="2402" s="1"/>
        <i x="1408" s="1"/>
        <i x="2940" s="1"/>
        <i x="1880" s="1"/>
        <i x="684" s="1"/>
        <i x="1459" s="1"/>
        <i x="2428" s="1"/>
        <i x="222" s="1"/>
        <i x="2046" s="1"/>
        <i x="247" s="1"/>
        <i x="687" s="1"/>
        <i x="2680" s="1"/>
        <i x="1099" s="1"/>
        <i x="221" s="1"/>
        <i x="1561" s="1"/>
        <i x="2349" s="1"/>
        <i x="1975" s="1"/>
        <i x="1542" s="1"/>
        <i x="2031" s="1"/>
        <i x="1098" s="1"/>
        <i x="249" s="1"/>
        <i x="1996" s="1"/>
        <i x="1978" s="1"/>
        <i x="2047" s="1"/>
        <i x="1706" s="1"/>
        <i x="1872" s="1"/>
        <i x="1794" s="1"/>
        <i x="683" s="1"/>
        <i x="1249" s="1"/>
        <i x="237" s="1"/>
        <i x="2891" s="1"/>
        <i x="2022" s="1"/>
        <i x="2888" s="1"/>
        <i x="1843" s="1"/>
        <i x="1976" s="1"/>
        <i x="1187" s="1"/>
        <i x="2954" s="1"/>
        <i x="2254" s="1"/>
        <i x="1460" s="1"/>
        <i x="666" s="1"/>
        <i x="2009" s="1"/>
        <i x="351" s="1"/>
        <i x="2801" s="1"/>
        <i x="2802" s="1"/>
        <i x="1940" s="1"/>
        <i x="2344" s="1"/>
        <i x="843" s="1"/>
        <i x="2330" s="1"/>
        <i x="2605" s="1"/>
        <i x="2329" s="1"/>
        <i x="2517" s="1"/>
        <i x="1879" s="1"/>
        <i x="3031" s="1"/>
        <i x="2342" s="1"/>
        <i x="2042" s="1"/>
        <i x="1672" s="1"/>
        <i x="1949" s="1"/>
        <i x="1754" s="1"/>
        <i x="2020" s="1"/>
        <i x="759" s="1"/>
        <i x="561" s="1"/>
        <i x="2889" s="1"/>
        <i x="1185" s="1"/>
        <i x="1845" s="1"/>
        <i x="2032" s="1"/>
        <i x="1997" s="1"/>
        <i x="685" s="1"/>
        <i x="1212" s="1"/>
        <i x="1248" s="1"/>
        <i x="2242" s="1"/>
        <i x="841" s="1"/>
        <i x="2453" s="1"/>
        <i x="1286" s="1"/>
        <i x="2447" s="1"/>
        <i x="286" s="1"/>
        <i x="665" s="1"/>
        <i x="1709" s="1"/>
        <i x="1881" s="1"/>
        <i x="2434" s="1"/>
        <i x="2966" s="1"/>
        <i x="20" s="1"/>
        <i x="377" s="1"/>
        <i x="2008" s="1"/>
        <i x="2328" s="1"/>
        <i x="1186" s="1"/>
        <i x="2939" s="1"/>
        <i x="1669" s="1"/>
        <i x="39" s="1"/>
        <i x="2010" s="1"/>
        <i x="1113" s="1"/>
        <i x="1973" s="1"/>
        <i x="2941" s="1"/>
        <i x="1534" s="1"/>
        <i x="1957" s="1"/>
        <i x="13" s="1"/>
        <i x="468" s="1"/>
        <i x="1311" s="1"/>
        <i x="2025" s="1"/>
        <i x="577" s="1"/>
        <i x="2862" s="1"/>
        <i x="3034" s="1"/>
        <i x="3033" s="1"/>
        <i x="1361" s="1"/>
        <i x="1951" s="1"/>
        <i x="2044" s="1"/>
        <i x="2915" s="1"/>
        <i x="1953" s="1"/>
        <i x="2070" s="1"/>
        <i x="300" s="1"/>
        <i x="2850" s="1"/>
        <i x="915" s="1"/>
        <i x="2448" s="1"/>
        <i x="2516" s="1"/>
        <i x="1620" s="1"/>
        <i x="1262" s="1"/>
        <i x="1803" s="1"/>
        <i x="560" s="1"/>
        <i x="1553" s="1"/>
        <i x="289" s="1"/>
        <i x="1073" s="1"/>
        <i x="3045" s="1"/>
        <i x="2429" s="1"/>
        <i x="2520" s="1"/>
        <i x="728" s="1"/>
        <i x="2803" s="1"/>
        <i x="2241" s="1"/>
        <i x="2890" s="1"/>
        <i x="2441" s="1"/>
        <i x="40" s="1"/>
        <i x="1545" s="1"/>
        <i x="1511" s="1"/>
        <i x="1312" s="1"/>
        <i x="2603" s="1"/>
        <i x="1756" s="1"/>
        <i x="2001" s="1"/>
        <i x="2069" s="1"/>
        <i x="1250" s="1"/>
        <i x="2215" s="1"/>
        <i x="1829" s="1"/>
        <i x="1213" s="1"/>
        <i x="316" s="1"/>
        <i x="1624" s="1"/>
        <i x="730" s="1"/>
        <i x="2518" s="1"/>
        <i x="2341" s="1"/>
        <i x="2035" s="1"/>
        <i x="2804" s="1"/>
        <i x="1497" s="1"/>
        <i x="2607" s="1"/>
        <i x="1952" s="1"/>
        <i x="1184" s="1"/>
        <i x="1061" s="1"/>
        <i x="1486" s="1"/>
        <i x="1948" s="1"/>
        <i x="1285" s="1"/>
        <i x="1837" s="1"/>
        <i x="2331" s="1"/>
        <i x="2752" s="1"/>
        <i x="1870" s="1"/>
        <i x="2169" s="1"/>
        <i x="839" s="1"/>
        <i x="1087" s="1"/>
        <i x="2705" s="1"/>
        <i x="1901" s="1"/>
        <i x="2011" s="1"/>
        <i x="2451" s="1"/>
        <i x="1128" s="1"/>
        <i x="664" s="1"/>
        <i x="311" s="1"/>
        <i x="2165" s="1"/>
        <i x="1138" s="1"/>
        <i x="2679" s="1"/>
        <i x="225" s="1"/>
        <i x="1246" s="1"/>
        <i x="1197" s="1"/>
        <i x="2139" s="1"/>
        <i x="1014" s="1"/>
        <i x="2068" s="1"/>
        <i x="2166" s="1"/>
        <i x="223" s="1"/>
        <i x="838" s="1"/>
        <i x="2345" s="1"/>
        <i x="24" s="1"/>
        <i x="2184" s="1"/>
        <i x="1868" s="1"/>
        <i x="2305" s="1"/>
        <i x="2604" s="1"/>
        <i x="811" s="1"/>
        <i x="2401" s="1"/>
        <i x="2450" s="1"/>
        <i x="1547" s="1"/>
        <i x="2892" s="1"/>
        <i x="2519" s="1"/>
        <i x="2216" s="1"/>
        <i x="1034" s="1"/>
        <i x="2893" s="1"/>
        <i x="1758" s="1"/>
        <i x="3032" s="1"/>
        <i x="1998" s="1"/>
        <i x="770" s="1"/>
        <i x="835" s="1"/>
        <i x="2034" s="1"/>
        <i x="1707" s="1"/>
        <i x="1781" s="1"/>
        <i x="2045" s="1"/>
        <i x="2427" s="1"/>
        <i x="2348" s="1"/>
        <i x="1498" s="1"/>
        <i x="1211" s="1"/>
        <i x="2432" s="1"/>
        <i x="2019" s="1"/>
        <i x="376" s="1"/>
        <i x="2894" s="1"/>
        <i x="3047" s="1"/>
        <i x="224" s="1"/>
        <i x="1287" s="1"/>
        <i x="130" s="1"/>
        <i x="1941" s="1"/>
        <i x="1001" s="1"/>
        <i x="688" s="1"/>
        <i x="1260" s="1"/>
        <i x="374" s="1"/>
        <i x="1114" s="1"/>
        <i x="2405" s="1"/>
        <i x="1261" s="1"/>
        <i x="1004" s="1"/>
        <i x="2681" s="1"/>
        <i x="1072" s="1"/>
        <i x="1461" s="1"/>
        <i x="1757" s="1"/>
        <i x="3016" s="1"/>
        <i x="2901" s="1"/>
        <i x="2981" s="1"/>
        <i x="2249" s="1"/>
        <i x="1698" s="1"/>
        <i x="1536" s="1"/>
        <i x="2012" s="1"/>
        <i x="305" s="1"/>
        <i x="1226" s="1"/>
        <i x="2930" s="1"/>
        <i x="1127" s="1"/>
        <i x="1708" s="1"/>
        <i x="2404" s="1"/>
        <i x="1622" s="1"/>
        <i x="760" s="1"/>
        <i x="2851" s="1"/>
        <i x="3046" s="1"/>
        <i x="2977" s="1"/>
        <i x="320" s="1"/>
        <i x="1902" s="1"/>
        <i x="1979" s="1"/>
        <i x="464" s="1"/>
        <i x="1225" s="1"/>
        <i x="21" s="1"/>
        <i x="2431" s="1"/>
        <i x="1365" s="1"/>
        <i x="1074" s="1"/>
        <i x="2255" s="1"/>
        <i x="1247" s="1"/>
        <i x="1105" s="1"/>
        <i x="1826" s="1"/>
        <i x="2352" s="1"/>
        <i x="840" s="1"/>
        <i x="669" s="1"/>
        <i x="462" s="1"/>
        <i x="1499" s="1"/>
        <i x="1554" s="1"/>
        <i x="1409" s="1"/>
        <i x="2702" s="1"/>
        <i x="1106" s="1"/>
        <i x="1337" s="1"/>
        <i x="2902" s="1"/>
        <i x="944" s="1"/>
        <i x="2300" s="1"/>
        <i x="2338" s="1"/>
        <i x="686" s="1"/>
        <i x="1538" s="1"/>
        <i x="3058" s="1"/>
        <i x="565" s="1"/>
        <i x="2403" s="1"/>
        <i x="2937" s="1"/>
        <i x="317" s="1"/>
        <i x="1189" s="1"/>
        <i x="2440" s="1"/>
        <i x="1827" s="1"/>
        <i x="2351" s="1"/>
        <i x="849" s="1"/>
        <i x="2944" s="1"/>
        <i x="1925" s="1"/>
        <i x="809" s="1"/>
        <i x="542" s="1"/>
        <i x="2978" s="1"/>
        <i x="1876" s="1"/>
        <i x="3017" s="1"/>
        <i x="250" s="1"/>
        <i x="1625" s="1"/>
        <i x="2443" s="1"/>
        <i x="2995" s="1"/>
        <i x="1124" s="1"/>
        <i x="1871" s="1"/>
        <i x="872" s="1"/>
        <i x="2350" s="1"/>
        <i x="1835" s="1"/>
        <i x="27" s="1"/>
        <i x="1947" s="1"/>
        <i x="837" s="1"/>
        <i x="17" s="1"/>
        <i x="2863" s="1"/>
        <i x="2118" s="1"/>
        <i x="527" s="1"/>
        <i x="2805" s="1"/>
        <i x="2201" s="1"/>
        <i x="1965" s="1"/>
        <i x="1877" s="1"/>
        <i x="2024" s="1"/>
        <i x="1060" s="1"/>
        <i x="1828" s="1"/>
        <i x="2838" s="1"/>
        <i x="42" s="1"/>
        <i x="1614" s="1"/>
        <i x="1033" s="1"/>
        <i x="2023" s="1"/>
        <i x="2048" s="1"/>
        <i x="2057" s="1"/>
        <i x="2630" s="1"/>
        <i x="248" s="1"/>
        <i x="198" s="1"/>
        <i x="1980" s="1"/>
        <i x="1089" s="1"/>
        <i x="2521" s="1"/>
        <i x="1961" s="1"/>
        <i x="1578" s="1"/>
        <i x="1223" s="1"/>
        <i x="1136" s="1"/>
        <i x="28" s="1"/>
        <i x="1713" s="1"/>
        <i x="538" s="1"/>
        <i x="2914" s="1"/>
        <i x="1107" s="1"/>
        <i x="196" s="1"/>
        <i x="323" s="1"/>
        <i x="1924" s="1"/>
        <i x="2332" s="1"/>
        <i x="761" s="1"/>
        <i x="1100" s="1"/>
        <i x="2435" s="1"/>
        <i x="2430" s="1"/>
        <i x="886" s="1"/>
        <i x="1795" s="1"/>
        <i x="2049" s="1"/>
        <i x="1805" s="1"/>
        <i x="1576" s="1"/>
        <i x="603" s="1"/>
        <i x="1954" s="1"/>
        <i x="354" s="1"/>
        <i x="117" s="1"/>
        <i x="2185" s="1"/>
        <i x="1198" s="1"/>
        <i x="26" s="1"/>
        <i x="1615" s="1"/>
        <i x="2015" s="1"/>
        <i x="727" s="1"/>
        <i x="747" s="1"/>
        <i x="2281" s="1"/>
        <i x="1577" s="1"/>
        <i x="876" s="1"/>
        <i x="1047" s="1"/>
        <i x="1780" s="1"/>
        <i x="1854" s="1"/>
        <i x="2931" s="1"/>
        <i x="3059" s="1"/>
        <i x="2525" s="1"/>
        <i x="2013" s="1"/>
        <i x="2243" s="1"/>
        <i x="1015" s="1"/>
        <i x="315" s="1"/>
        <i x="245" s="1"/>
        <i x="2339" s="1"/>
        <i x="1564" s="1"/>
        <i x="2595" s="1"/>
        <i x="1712" s="1"/>
        <i x="294" s="1"/>
        <i x="1140" s="1"/>
        <i x="19" s="1"/>
        <i x="23" s="1"/>
        <i x="3035" s="1"/>
        <i x="18" s="1"/>
        <i x="1139" s="1"/>
        <i x="2455" s="1"/>
        <i x="1869" s="1"/>
        <i x="2303" s="1"/>
        <i x="14" s="1"/>
        <i x="3048" s="1"/>
        <i x="2154" s="1"/>
        <i x="2301" s="1"/>
        <i x="1512" s="1"/>
        <i x="1215" s="1"/>
        <i x="1125" s="1"/>
        <i x="1075" s="1"/>
        <i x="1844" s="1"/>
        <i x="16" s="1"/>
        <i x="1842" s="1"/>
        <i x="982" s="1"/>
        <i x="2212" s="1"/>
        <i x="2306" s="1"/>
        <i x="487" s="1"/>
        <i x="251" s="1"/>
        <i x="1255" s="1"/>
        <i x="293" s="1"/>
        <i x="1191" s="1"/>
        <i x="2071" s="1"/>
        <i x="2900" s="1"/>
        <i x="1875" s="1"/>
        <i x="632" s="1"/>
        <i x="1825" s="1"/>
        <i x="1696" s="1"/>
        <i x="1199" s="1"/>
        <i x="1266" s="1"/>
        <i x="1336" s="1"/>
        <i x="1002" s="1"/>
        <i x="1964" s="1"/>
        <i x="2839" s="1"/>
        <i x="3005" s="1"/>
        <i x="371" s="1"/>
        <i x="1112" s="1"/>
        <i x="3018" s="1"/>
        <i x="830" s="1"/>
        <i x="2137" s="1"/>
        <i x="1123" s="1"/>
        <i x="1288" s="1"/>
        <i x="2155" s="1"/>
        <i x="319" s="1"/>
        <i x="2703" s="1"/>
        <i x="1094" s="1"/>
        <i x="1671" s="1"/>
        <i x="1557" s="1"/>
        <i x="2943" s="1"/>
        <i x="1096" s="1"/>
        <i x="2433" s="1"/>
        <i x="1120" s="1"/>
        <i x="2932" s="1"/>
        <i x="2522" s="1"/>
        <i x="2454" s="1"/>
        <i x="2153" s="1"/>
        <i x="1806" s="1"/>
        <i x="871" s="1"/>
        <i x="1077" s="1"/>
        <i x="195" s="1"/>
        <i x="2275" s="1"/>
        <i x="1129" s="1"/>
        <i x="1931" s="1"/>
        <i x="1017" s="1"/>
        <i x="1063" s="1"/>
        <i x="43" s="1"/>
        <i x="1906" s="1"/>
        <i x="2980" s="1"/>
        <i x="1180" s="1"/>
        <i x="2290" s="1"/>
        <i x="668" s="1"/>
        <i x="1111" s="1"/>
        <i x="2283" s="1"/>
        <i x="1885" s="1"/>
        <i x="2257" s="1"/>
        <i x="2704" s="1"/>
        <i x="2333" s="1"/>
        <i x="731" s="1"/>
        <i x="1593" s="1"/>
        <i x="1796" s="1"/>
        <i x="1905" s="1"/>
        <i x="1095" s="1"/>
        <i x="2942" s="1"/>
        <i x="1600" s="1"/>
        <i x="1847" s="1"/>
        <i x="1133" s="1"/>
        <i x="1005" s="1"/>
        <i x="1841" s="1"/>
        <i x="1541" s="1"/>
        <i x="1200" s="1"/>
        <i x="1963" s="1"/>
        <i x="2280" s="1"/>
        <i x="2678" s="1"/>
        <i x="528" s="1"/>
        <i x="2307" s="1"/>
        <i x="332" s="1"/>
        <i x="848" s="1"/>
        <i x="2979" s="1"/>
        <i x="1335" s="1"/>
        <i x="1066" s="1"/>
        <i x="2594" s="1"/>
        <i x="226" s="1"/>
        <i x="2211" s="1"/>
        <i x="2240" s="1"/>
        <i x="1612" s="1"/>
        <i x="1115" s="1"/>
        <i x="2183" s="1"/>
        <i x="626" s="1"/>
        <i x="2982" s="1"/>
        <i x="639" s="1"/>
        <i x="1214" s="1"/>
        <i x="15" s="1"/>
        <i x="2297" s="1"/>
        <i x="1360" s="1"/>
        <i x="252" s="1"/>
        <i x="2899" s="1"/>
        <i x="2916" s="1"/>
        <i x="1374" s="1"/>
        <i x="2284" s="1"/>
        <i x="1086" s="1"/>
        <i x="1981" s="1"/>
        <i x="2591" s="1"/>
        <i x="836" s="1"/>
        <i x="1500" s="1"/>
        <i x="2200" s="1"/>
        <i x="2683" s="1"/>
        <i x="2687" s="1"/>
        <i x="1473" s="1"/>
        <i x="1110" s="1"/>
        <i x="1962" s="1"/>
        <i x="2606" s="1"/>
        <i x="515" s="1"/>
        <i x="2250" s="1"/>
        <i x="1533" s="1"/>
        <i x="1571" s="1"/>
        <i x="2903" s="1"/>
        <i x="2320" s="1"/>
        <i x="1131" s="1"/>
        <i x="2285" s="1"/>
        <i x="627" s="1"/>
        <i x="1224" s="1"/>
        <i x="889" s="1"/>
        <i x="1598" s="1"/>
        <i x="2452" s="1"/>
        <i x="1487" s="1"/>
        <i x="2217" s="1"/>
        <i x="1201" s="1"/>
        <i x="2278" s="1"/>
        <i x="1411" s="1"/>
        <i x="1890" s="1"/>
        <i x="2806" s="1"/>
        <i x="1836" s="1"/>
        <i x="2014" s="1"/>
        <i x="1695" s="1"/>
        <i x="1960" s="1"/>
        <i x="1904" s="1"/>
        <i x="887" s="1"/>
        <i x="2258" s="1"/>
        <i x="2256" s="1"/>
        <i x="1137" s="1"/>
        <i x="244" s="1"/>
        <i x="1472" s="1"/>
        <i x="1091" s="1"/>
        <i x="2631" s="1"/>
        <i x="2138" s="1"/>
        <i x="1809" s="1"/>
        <i x="2247" s="1"/>
        <i x="1254" s="1"/>
        <i x="2319" s="1"/>
        <i x="1955" s="1"/>
        <i x="1543" s="1"/>
        <i x="1294" s="1"/>
        <i x="1808" s="1"/>
        <i x="2218" s="1"/>
        <i x="2955" s="1"/>
        <i x="2753" s="1"/>
        <i x="2334" s="1"/>
        <i x="1109" s="1"/>
        <i x="909" s="1"/>
        <i x="141" s="1"/>
        <i x="1222" s="1"/>
        <i x="892" s="1"/>
        <i x="1263" s="1"/>
        <i x="2676" s="1"/>
        <i x="1353" s="1"/>
        <i x="1670" s="1"/>
        <i x="1631" s="1"/>
        <i x="2444" s="1"/>
        <i x="1592" s="1"/>
        <i x="1141" s="1"/>
        <i x="1610" s="1"/>
        <i x="2119" s="1"/>
        <i x="1062" s="1"/>
        <i x="2182" s="1"/>
        <i x="2054" s="1"/>
        <i x="1629" s="1"/>
        <i x="1090" s="1"/>
        <i x="1000" s="1"/>
        <i x="2156" s="1"/>
        <i x="1338" s="1"/>
        <i x="1130" s="1"/>
        <i x="2245" s="1"/>
        <i x="1714" s="1"/>
        <i x="41" s="1"/>
        <i x="1310" s="1"/>
        <i x="1018" s="1"/>
        <i x="2276" s="1"/>
        <i x="1700" s="1"/>
        <i x="1599" s="1"/>
        <i x="1256" s="1"/>
        <i x="1108" s="1"/>
        <i x="1730" s="1"/>
        <i x="1606" s="1"/>
        <i x="729" s="1"/>
        <i x="2554" s="1"/>
        <i x="1575" s="1"/>
        <i x="2456" s="1"/>
        <i x="1427" s="1"/>
        <i x="1134" s="1"/>
        <i x="769" s="1"/>
        <i x="1231" s="1"/>
        <i x="1656" s="1"/>
        <i x="238" s="1"/>
        <i x="2946" s="1"/>
        <i x="199" s="1"/>
        <i x="2000" s="1"/>
        <i x="1873" s="1"/>
        <i x="1852" s="1"/>
        <i x="721" s="1"/>
        <i x="2706" s="1"/>
        <i x="1484" s="1"/>
        <i x="885" s="1"/>
        <i x="877" s="1"/>
        <i x="856" s="1"/>
        <i x="567" s="1"/>
        <i x="2956" s="1"/>
        <i x="1585" s="1"/>
        <i x="1967" s="1"/>
        <i x="2298" s="1"/>
        <i x="1464" s="1"/>
        <i x="1597" s="1"/>
        <i x="2406" s="1"/>
        <i x="2945" s="1"/>
        <i x="2056" s="1"/>
        <i x="878" s="1"/>
        <i x="2438" s="1"/>
        <i x="1922" s="1"/>
        <i x="2967" s="1"/>
        <i x="22" s="1"/>
        <i x="1162" s="1"/>
        <i x="831" s="1"/>
        <i x="579" s="1"/>
        <i x="1893" s="1"/>
        <i x="1591" s="1"/>
        <i x="1966" s="1"/>
        <i x="1410" s="1"/>
        <i x="2686" s="1"/>
        <i x="2608" s="1"/>
        <i x="2677" s="1"/>
        <i x="1544" s="1"/>
        <i x="2117" s="1"/>
        <i x="875" s="1"/>
        <i x="1174" s="1"/>
        <i x="2050" s="1"/>
        <i x="1251" s="1"/>
        <i x="2260" s="1"/>
        <i x="2807" s="1"/>
        <i x="2219" s="1"/>
        <i x="1216" s="1"/>
        <i x="2026" s="1"/>
        <i x="1956" s="1"/>
        <i x="2628" s="1"/>
        <i x="799" s="1"/>
        <i x="722" s="1"/>
        <i x="1608" s="1"/>
        <i x="1855" s="1"/>
        <i x="568" s="1"/>
        <i x="2090" s="1"/>
        <i x="2304" s="1"/>
        <i x="1848" s="1"/>
        <i x="2292" s="1"/>
        <i x="1529" s="1"/>
        <i x="322" s="1"/>
        <i x="134" s="1"/>
        <i x="1160" s="1"/>
        <i x="1798" s="1"/>
        <i x="914" s="1"/>
        <i x="2682" s="1"/>
        <i x="2493" s="1"/>
        <i x="2176" s="1"/>
        <i x="2214" s="1"/>
        <i x="1958" s="1"/>
        <i x="2347" s="1"/>
        <i x="890" s="1"/>
        <i x="539" s="1"/>
        <i x="2810" s="1"/>
        <i x="2279" s="1"/>
        <i x="631" s="1"/>
        <i x="1589" s="1"/>
        <i x="2157" s="1"/>
        <i x="873" s="1"/>
        <i x="1366" s="1"/>
        <i x="229" s="1"/>
        <i x="2336" s="1"/>
        <i x="368" s="1"/>
        <i x="767" s="1"/>
        <i x="1474" s="1"/>
        <i x="1510" s="1"/>
        <i x="1485" s="1"/>
        <i x="1085" s="1"/>
        <i x="1008" s="1"/>
        <i x="884" s="1"/>
        <i x="239" s="1"/>
        <i x="2244" s="1"/>
        <i x="1921" s="1"/>
        <i x="104" s="1"/>
        <i x="2282" s="1"/>
        <i x="2337" s="1"/>
        <i x="1104" s="1"/>
        <i x="1562" s="1"/>
        <i x="1968" s="1"/>
        <i x="1894" s="1"/>
        <i x="1471" s="1"/>
        <i x="397" s="1"/>
        <i x="463" s="1"/>
        <i x="945" s="1"/>
        <i x="2593" s="1"/>
        <i x="2296" s="1"/>
        <i x="2181" s="1"/>
        <i x="833" s="1"/>
        <i x="2267" s="1"/>
        <i x="1535" s="1"/>
        <i x="2002" s="1"/>
        <i x="1093" s="1"/>
        <i x="2685" s="1"/>
        <i x="1546" s="1"/>
        <i x="1613" s="1"/>
        <i x="1492" s="1"/>
        <i x="1076" s="1"/>
        <i x="2213" s="1"/>
        <i x="1003" s="1"/>
        <i x="2718" s="1"/>
        <i x="2837" s="1"/>
        <i x="2727" s="1"/>
        <i x="917" s="1"/>
        <i x="2852" s="1"/>
        <i x="910" s="1"/>
        <i x="1601" s="1"/>
        <i x="3060" s="1"/>
        <i x="2897" s="1"/>
        <i x="2439" s="1"/>
        <i x="578" s="1"/>
        <i x="109" s="1"/>
        <i x="2898" s="1"/>
        <i x="2317" s="1"/>
        <i x="1319" s="1"/>
        <i x="1711" s="1"/>
        <i x="2335" s="1"/>
        <i x="1293" s="1"/>
        <i x="3036" s="1"/>
        <i x="1313" s="1"/>
        <i x="1339" s="1"/>
        <i x="1581" s="1"/>
        <i x="1838" s="1"/>
        <i x="143" s="1"/>
        <i x="526" s="1"/>
        <i x="1370" s="1"/>
        <i x="2983" s="1"/>
        <i x="605" s="1"/>
        <i x="1489" s="1"/>
        <i x="118" s="1"/>
        <i x="911" s="1"/>
        <i x="1221" s="1"/>
        <i x="2055" s="1"/>
        <i x="1101" s="1"/>
        <i x="1668" s="1"/>
        <i x="1923" s="1"/>
        <i x="2316" s="1"/>
        <i x="1617" s="1"/>
        <i x="1267" s="1"/>
        <i x="3050" s="1"/>
        <i x="851" s="1"/>
        <i x="1699" s="1"/>
        <i x="1021" s="1"/>
        <i x="2172" s="1"/>
        <i x="2318" s="1"/>
        <i x="2968" s="1"/>
        <i x="1268" s="1"/>
        <i x="2175" s="1"/>
        <i x="1516" s="1"/>
        <i x="327" s="1"/>
        <i x="2036" s="1"/>
        <i x="1903" s="1"/>
        <i x="197" s="1"/>
        <i x="2938" s="1"/>
        <i x="1697" s="1"/>
        <i x="529" s="1"/>
        <i x="1944" s="1"/>
        <i x="882" s="1"/>
        <i x="2224" s="1"/>
        <i x="365" s="1"/>
        <i x="1540" s="1"/>
        <i x="714" s="1"/>
        <i x="2346" s="1"/>
        <i x="2446" s="1"/>
        <i x="2726" s="1"/>
        <i x="2293" s="1"/>
        <i x="2261" s="1"/>
        <i x="2170" s="1"/>
        <i x="1731" s="1"/>
        <i x="1742" s="1"/>
        <i x="1596" s="1"/>
        <i x="920" s="1"/>
        <i x="1126" s="1"/>
        <i x="1232" s="1"/>
        <i x="1027" s="1"/>
        <i x="1341" s="1"/>
        <i x="1462" s="1"/>
        <i x="2378" s="1"/>
        <i x="2206" s="1"/>
        <i x="1059" s="1"/>
        <i x="182" s="1"/>
        <i x="1488" s="1"/>
        <i x="2007" s="1"/>
        <i x="1574" s="1"/>
        <i x="2993" s="1"/>
        <i x="1797" s="1"/>
        <i x="2299" s="1"/>
        <i x="1886" s="1"/>
        <i x="2904" s="1"/>
        <i x="1616" s="1"/>
        <i x="358" s="1"/>
        <i x="436" s="1"/>
        <i x="2135" s="1"/>
        <i x="1161" s="1"/>
        <i x="1192" s="1"/>
        <i x="1080" s="1"/>
        <i x="1874" s="1"/>
        <i x="1566" s="1"/>
        <i x="1253" s="1"/>
        <i x="243" s="1"/>
        <i x="2969" s="1"/>
        <i x="1558" s="1"/>
        <i x="883" s="1"/>
        <i x="2895" s="1"/>
        <i x="1801" s="1"/>
        <i x="1832" s="1"/>
        <i x="904" s="1"/>
        <i x="1121" s="1"/>
        <i x="1942" s="1"/>
        <i x="1142" s="1"/>
        <i x="2424" s="1"/>
        <i x="331" s="1"/>
        <i x="1119" s="1"/>
        <i x="893" s="1"/>
        <i x="2291" s="1"/>
        <i x="2356" s="1"/>
        <i x="1532" s="1"/>
        <i x="1385" s="1"/>
        <i x="2287" s="1"/>
        <i x="1840" s="1"/>
        <i x="1583" s="1"/>
        <i x="1210" s="1"/>
        <i x="2592" s="1"/>
        <i x="133" s="1"/>
        <i x="1290" s="1"/>
        <i x="1257" s="1"/>
        <i x="382" s="1"/>
        <i x="2957" s="1"/>
        <i x="1602" s="1"/>
        <i x="1618" s="1"/>
        <i x="1190" s="1"/>
        <i x="2294" s="1"/>
        <i x="3061" s="1"/>
        <i x="1807" s="1"/>
        <i x="3037" s="1"/>
        <i x="2198" s="1"/>
        <i x="1548" s="1"/>
        <i x="667" s="1"/>
        <i x="2152" s="1"/>
        <i x="2597" s="1"/>
        <i x="732" s="1"/>
        <i x="1143" s="1"/>
        <i x="1170" s="1"/>
        <i x="1020" s="1"/>
        <i x="314" s="1"/>
        <i x="2629" s="1"/>
        <i x="888" s="1"/>
        <i x="1367" s="1"/>
        <i x="278" s="1"/>
        <i x="1340" s="1"/>
        <i x="136" s="1"/>
        <i x="2149" s="1"/>
        <i x="2017" s="1"/>
        <i x="2896" s="1"/>
        <i x="834" s="1"/>
        <i x="1209" s="1"/>
        <i x="1046" s="1"/>
        <i x="1415" s="1"/>
        <i x="147" s="1"/>
        <i x="1289" s="1"/>
        <i x="2067" s="1"/>
        <i x="2632" s="1"/>
        <i x="1177" s="1"/>
        <i x="733" s="1"/>
        <i x="1831" s="1"/>
        <i x="855" s="1"/>
        <i x="1628" s="1"/>
        <i x="2717" s="1"/>
        <i x="1463" s="1"/>
        <i x="2274" s="1"/>
        <i x="1891" s="1"/>
        <i x="2041" s="1"/>
        <i x="2947" s="1"/>
        <i x="1563" s="1"/>
        <i x="2295" s="1"/>
        <i x="398" s="1"/>
        <i x="1173" s="1"/>
        <i x="304" s="1"/>
        <i x="723" s="1"/>
        <i x="1252" s="1"/>
        <i x="1584" s="1"/>
        <i x="3019" s="1"/>
        <i x="2225" s="1"/>
        <i x="2228" s="1"/>
        <i x="566" s="1"/>
        <i x="2268" s="1"/>
        <i x="1932" s="1"/>
        <i x="1573" s="1"/>
        <i x="2905" s="1"/>
        <i x="2610" s="1"/>
        <i x="2411" s="1"/>
        <i x="969" s="1"/>
        <i x="470" s="1"/>
        <i x="768" s="1"/>
        <i x="716" s="1"/>
        <i x="1132" s="1"/>
        <i x="261" s="1"/>
        <i x="1782" s="1"/>
        <i x="2383" s="1"/>
        <i x="2199" s="1"/>
        <i x="128" s="1"/>
        <i x="2040" s="1"/>
        <i x="1016" s="1"/>
        <i x="2407" s="1"/>
        <i x="2150" s="1"/>
        <i x="1048" s="1"/>
        <i x="2037" s="1"/>
        <i x="132" s="1"/>
        <i x="2684" s="1"/>
        <i x="1896" s="1"/>
        <i x="1605" s="1"/>
        <i x="472" s="1"/>
        <i x="897" s="1"/>
        <i x="1084" s="1"/>
        <i x="581" s="1"/>
        <i x="2386" s="1"/>
        <i x="2445" s="1"/>
        <i x="922" s="1"/>
        <i x="2523" s="1"/>
        <i x="1694" s="1"/>
        <i x="908" s="1"/>
        <i x="2436" s="1"/>
        <i x="748" s="1"/>
        <i x="2409" s="1"/>
        <i x="852" s="1"/>
        <i x="1202" s="1"/>
        <i x="1176" s="1"/>
        <i x="2262" s="1"/>
        <i x="361" s="1"/>
        <i x="1839" s="1"/>
        <i x="1079" s="1"/>
        <i x="880" s="1"/>
        <i x="372" s="1"/>
        <i x="2227" s="1"/>
        <i x="1175" s="1"/>
        <i x="1217" s="1"/>
        <i x="330" s="1"/>
        <i x="2864" s="1"/>
        <i x="525" s="1"/>
        <i x="1116" s="1"/>
        <i x="2259" s="1"/>
        <i x="1927" s="1"/>
        <i x="1846" s="1"/>
        <i x="30" s="1"/>
        <i x="106" s="1"/>
        <i x="1810" s="1"/>
        <i x="260" s="1"/>
        <i x="1207" s="1"/>
        <i x="449" s="1"/>
        <i x="2707" s="1"/>
        <i x="1784" s="1"/>
        <i x="25" s="1"/>
        <i x="1611" s="1"/>
        <i x="2105" s="1"/>
        <i x="734" s="1"/>
        <i x="652" s="1"/>
        <i x="140" s="1"/>
        <i x="2714" s="1"/>
        <i x="2273" s="1"/>
        <i x="1373" s="1"/>
        <i x="2853" s="1"/>
        <i x="850" s="1"/>
        <i x="912" s="1"/>
        <i x="1878" s="1"/>
        <i x="771" s="1"/>
        <i x="874" s="1"/>
        <i x="1118" s="1"/>
        <i x="2220" s="1"/>
        <i x="2051" s="1"/>
        <i x="2193" s="1"/>
        <i x="29" s="1"/>
        <i x="306" s="1"/>
        <i x="1559" s="1"/>
        <i x="766" s="1"/>
        <i x="778" s="1"/>
        <i x="1182" s="1"/>
        <i x="2733" s="1"/>
        <i x="2178" s="1"/>
        <i x="1291" s="1"/>
        <i x="1377" s="1"/>
        <i x="386" s="1"/>
        <i x="740" s="1"/>
        <i x="1800" s="1"/>
        <i x="1092" s="1"/>
        <i x="516" s="1"/>
        <i x="2408" s="1"/>
        <i x="2106" s="1"/>
        <i x="2627" s="1"/>
        <i x="321" s="1"/>
        <i x="2385" s="1"/>
        <i x="156" s="1"/>
        <i x="3053" s="1"/>
        <i x="2209" s="1"/>
        <i x="2196" s="1"/>
        <i x="765" s="1"/>
        <i x="241" s="1"/>
        <i x="913" s="1"/>
        <i x="630" s="1"/>
        <i x="879" s="1"/>
        <i x="2039" s="1"/>
        <i x="145" s="1"/>
        <i x="1452" s="1"/>
        <i x="2609" s="1"/>
        <i x="1314" s="1"/>
        <i x="1586" s="1"/>
        <i x="2754" s="1"/>
        <i x="2555" s="1"/>
        <i x="262" s="1"/>
        <i x="1539" s="1"/>
        <i x="1219" s="1"/>
        <i x="2719" s="1"/>
        <i x="1382" s="1"/>
        <i x="2495" s="1"/>
        <i x="366" s="1"/>
        <i x="569" s="1"/>
        <i x="1609" s="1"/>
        <i x="2072" s="1"/>
        <i x="52" s="1"/>
        <i x="107" s="1"/>
        <i x="628" s="1"/>
        <i x="2994" s="1"/>
        <i x="854" s="1"/>
        <i x="2379" s="1"/>
        <i x="2204" s="1"/>
        <i x="2270" s="1"/>
        <i x="1083" s="1"/>
        <i x="108" s="1"/>
        <i x="907" s="1"/>
        <i x="1078" s="1"/>
        <i x="2716" s="1"/>
        <i x="1513" s="1"/>
        <i x="822" s="1"/>
        <i x="2494" s="1"/>
        <i x="1082" s="1"/>
        <i x="2996" s="1"/>
        <i x="44" s="1"/>
        <i x="2016" s="1"/>
        <i x="355" s="1"/>
        <i x="2426" s="1"/>
        <i x="905" s="1"/>
        <i x="1149" s="1"/>
        <i x="2457" s="1"/>
        <i x="2479" s="1"/>
        <i x="1783" s="1"/>
        <i x="2162" s="1"/>
        <i x="580" s="1"/>
        <i x="2553" s="1"/>
        <i x="1743" s="1"/>
        <i x="1064" s="1"/>
        <i x="779" s="1"/>
        <i x="1218" s="1"/>
        <i x="2222" s="1"/>
        <i x="2410" s="1"/>
        <i x="2755" s="1"/>
        <i x="1007" s="1"/>
        <i x="923" s="1"/>
        <i x="846" s="1"/>
        <i x="1833" s="1"/>
        <i x="31" s="1"/>
        <i x="467" s="1"/>
        <i x="1194" s="1"/>
        <i x="1383" s="1"/>
        <i x="2191" s="1"/>
        <i x="2720" s="1"/>
        <i x="1375" s="1"/>
        <i x="2133" s="1"/>
        <i x="1926" s="1"/>
        <i x="1424" s="1"/>
        <i x="1945" s="1"/>
        <i x="2073" s="1"/>
        <i x="2496" s="1"/>
        <i x="466" s="1"/>
        <i x="1371" s="1"/>
        <i x="1369" s="1"/>
        <i x="2377" s="1"/>
        <i x="2308" s="1"/>
        <i x="2179" s="1"/>
        <i x="2082" s="1"/>
        <i x="2777" s="1"/>
        <i x="1590" s="1"/>
        <i x="2917" s="1"/>
        <i x="1929" s="1"/>
        <i x="1227" s="1"/>
        <i x="2476" s="1"/>
        <i x="2081" s="1"/>
        <i x="2003" s="1"/>
        <i x="931" s="1"/>
        <i x="814" s="1"/>
        <i x="1332" s="1"/>
        <i x="2136" s="1"/>
        <i x="970" s="1"/>
        <i x="1853" s="1"/>
        <i x="1884" s="1"/>
        <i x="891" s="1"/>
        <i x="131" s="1"/>
        <i x="119" s="1"/>
        <i x="309" s="1"/>
        <i x="1907" s="1"/>
        <i x="571" s="1"/>
        <i x="2596" s="1"/>
        <i x="2060" s="1"/>
        <i x="325" s="1"/>
        <i x="2202" s="1"/>
        <i x="798" s="1"/>
        <i x="2210" s="1"/>
        <i x="1626" s="1"/>
        <i x="2663" s="1"/>
        <i x="1491" s="1"/>
        <i x="137" s="1"/>
        <i x="1272" s="1"/>
        <i x="2263" s="1"/>
        <i x="870" s="1"/>
        <i x="263" s="1"/>
        <i x="2948" s="1"/>
        <i x="613" s="1"/>
        <i x="1352" s="1"/>
        <i x="2724" s="1"/>
        <i x="1292" s="1"/>
        <i x="2384" s="1"/>
        <i x="1453" s="1"/>
        <i x="2171" s="1"/>
        <i x="921" s="1"/>
        <i x="2524" s="1"/>
        <i x="110" s="1"/>
        <i x="2120" s="1"/>
        <i x="530" s="1"/>
        <i x="2311" s="1"/>
        <i x="763" s="1"/>
        <i x="1135" s="1"/>
        <i x="780" s="1"/>
        <i x="3038" s="1"/>
        <i x="2205" s="1"/>
        <i x="896" s="1"/>
        <i x="2933" s="1"/>
        <i x="1587" s="1"/>
        <i x="2177" s="1"/>
        <i x="387" s="1"/>
        <i x="1514" s="1"/>
        <i x="202" s="1"/>
        <i x="2811" s="1"/>
        <i x="899" s="1"/>
        <i x="2288" s="1"/>
        <i x="800" s="1"/>
        <i x="385" s="1"/>
        <i x="2731" s="1"/>
        <i x="1265" s="1"/>
        <i x="1220" s="1"/>
        <i x="2058" s="1"/>
        <i x="2131" s="1"/>
        <i x="806" s="1"/>
        <i x="2174" s="1"/>
        <i x="832" s="1"/>
        <i x="1035" s="1"/>
        <i x="298" s="1"/>
        <i x="1169" s="1"/>
        <i x="2145" s="1"/>
        <i x="2665" s="1"/>
        <i x="2059" s="1"/>
        <i x="1716" s="1"/>
        <i x="2004" s="1"/>
        <i x="2478" s="1"/>
        <i x="776" s="1"/>
        <i x="1984" s="1"/>
        <i x="2477" s="1"/>
        <i x="1412" s="1"/>
        <i x="1595" s="1"/>
        <i x="2792" s="1"/>
        <i x="1580" s="1"/>
        <i x="1428" s="1"/>
        <i x="1811" s="1"/>
        <i x="2854" s="1"/>
        <i x="1704" s="1"/>
        <i x="2107" s="1"/>
        <i x="1515" s="1"/>
        <i x="1930" s="1"/>
        <i x="2163" s="1"/>
        <i x="2108" s="1"/>
        <i x="2302" s="1"/>
        <i x="2084" s="1"/>
        <i x="812" s="1"/>
        <i x="1181" s="1"/>
        <i x="2840" s="1"/>
        <i x="380" s="1"/>
        <i x="2269" s="1"/>
        <i x="2321" s="1"/>
        <i x="2221" s="1"/>
        <i x="736" s="1"/>
        <i x="2248" s="1"/>
        <i x="2143" s="1"/>
        <i x="2613" s="1"/>
        <i x="1405" s="1"/>
        <i x="762" s="1"/>
        <i x="0" s="1"/>
        <i x="1195" s="1"/>
        <i x="363" s="1"/>
        <i x="2934" s="1"/>
        <i x="1701" s="1"/>
        <i x="2984" s="1"/>
        <i x="2492" s="1"/>
        <i x="604" s="1"/>
        <i x="121" s="1"/>
        <i x="531" s="1"/>
        <i x="2142" s="1"/>
        <i x="777" s="1"/>
        <i x="2104" s="1"/>
        <i x="2140" s="1"/>
        <i x="1715" s="1"/>
        <i x="2760" s="1"/>
        <i x="1163" s="1"/>
        <i x="1264" s="1"/>
        <i x="2075" s="1"/>
        <i x="488" s="1"/>
        <i x="2197" s="1"/>
        <i x="1446" s="1"/>
        <i x="2480" s="1"/>
        <i x="105" s="1"/>
        <i x="2092" s="1"/>
        <i x="1205" s="1"/>
        <i x="2813" s="1"/>
        <i x="1520" s="1"/>
        <i x="570" s="1"/>
        <i x="2322" s="1"/>
        <i x="900" s="1"/>
        <i x="1524" s="1"/>
        <i x="242" s="1"/>
        <i x="55" s="1"/>
        <i x="2132" s="1"/>
        <i x="1759" s="1"/>
        <i x="146" s="1"/>
        <i x="2074" s="1"/>
        <i x="1604" s="1"/>
        <i x="1734" s="1"/>
        <i x="2079" s="1"/>
        <i x="929" s="1"/>
        <i x="2289" s="1"/>
        <i x="2195" s="1"/>
        <i x="815" s="1"/>
        <i x="845" s="1"/>
        <i x="2089" s="1"/>
        <i x="2425" s="1"/>
        <i x="1501" s="1"/>
        <i x="671" s="1"/>
        <i x="135" s="1"/>
        <i x="584" s="1"/>
        <i x="717" s="1"/>
        <i x="2918" s="1"/>
        <i x="388" s="1"/>
        <i x="2151" s="1"/>
        <i x="2194" s="1"/>
        <i x="774" s="1"/>
        <i x="895" s="1"/>
        <i x="1103" s="1"/>
        <i x="53" s="1"/>
        <i x="2246" s="1"/>
        <i x="807" s="1"/>
        <i x="1229" s="1"/>
        <i x="1475" s="1"/>
        <i x="234" s="1"/>
        <i x="572" s="1"/>
        <i x="2095" s="1"/>
        <i x="853" s="1"/>
        <i x="1733" s="1"/>
        <i x="1582" s="1"/>
        <i x="2949" s="1"/>
        <i x="240" s="1"/>
        <i x="3039" s="1"/>
        <i x="2985" s="1"/>
        <i x="2130" s="1"/>
        <i x="1530" s="1"/>
        <i x="142" s="1"/>
        <i x="329" s="1"/>
        <i x="254" s="1"/>
        <i x="1317" s="1"/>
        <i x="1355" s="1"/>
        <i x="2078" s="1"/>
        <i x="1959" s="1"/>
        <i x="672" s="1"/>
        <i x="1493" s="1"/>
        <i x="820" s="1"/>
        <i x="801" s="1"/>
        <i x="2688" s="1"/>
        <i x="2038" s="1"/>
        <i x="2412" s="1"/>
        <i x="995" s="1"/>
        <i x="2325" s="1"/>
        <i x="1068" s="1"/>
        <i x="1946" s="1"/>
        <i x="828" s="1"/>
        <i x="1579" s="1"/>
        <i x="2364" s="1"/>
        <i x="206" s="1"/>
        <i x="203" s="1"/>
        <i x="1717" s="1"/>
        <i x="2266" s="1"/>
        <i x="183" s="1"/>
        <i x="739" s="1"/>
        <i x="1158" s="1"/>
        <i x="1269" s="1"/>
        <i x="2223" s="1"/>
        <i x="2207" s="1"/>
        <i x="804" s="1"/>
        <i x="389" s="1"/>
        <i x="2788" s="1"/>
        <i x="1799" s="1"/>
        <i x="2229" s="1"/>
        <i x="2271" s="1"/>
        <i x="2380" s="1"/>
        <i x="2611" s="1"/>
        <i x="1178" s="1"/>
        <i x="1398" s="1"/>
        <i x="1081" s="1"/>
        <i x="1603" s="1"/>
        <i x="2272" s="1"/>
        <i x="2531" s="1"/>
        <i x="2958" s="1"/>
        <i x="349" s="1"/>
        <i x="2286" s="1"/>
        <i x="157" s="1"/>
        <i x="144" s="1"/>
        <i x="2715" s="1"/>
        <i x="901" s="1"/>
        <i x="359" s="1"/>
        <i x="2190" s="1"/>
        <i x="2730" s="1"/>
        <i x="47" s="1"/>
        <i x="1849" s="1"/>
        <i x="230" s="1"/>
        <i x="1397" s="1"/>
        <i x="2708" s="1"/>
        <i x="1148" s="1"/>
        <i x="2" s="1"/>
        <i x="2093" s="1"/>
        <i x="313" s="1"/>
        <i x="56" s="1"/>
        <i x="2664" s="1"/>
        <i x="924" s="1"/>
        <i x="2865" s="1"/>
        <i x="2226" s="1"/>
        <i x="2732" s="1"/>
        <i x="1206" s="1"/>
        <i x="715" s="1"/>
        <i x="270" s="1"/>
        <i x="1204" s="1"/>
        <i x="2637" s="1"/>
        <i x="1551" s="1"/>
        <i x="1569" s="1"/>
        <i x="139" s="1"/>
        <i x="1386" s="1"/>
        <i x="2814" s="1"/>
        <i x="773" s="1"/>
        <i x="48" s="1"/>
        <i x="438" s="1"/>
        <i x="2449" s="1"/>
        <i x="898" s="1"/>
        <i x="1490" s="1"/>
        <i x="1157" s="1"/>
        <i x="1351" s="1"/>
        <i x="1607" s="1"/>
        <i x="1469" s="1"/>
        <i x="1507" s="1"/>
        <i x="2208" s="1"/>
        <i x="1230" s="1"/>
        <i x="1309" s="1"/>
        <i x="601" s="1"/>
        <i x="2053" s="1"/>
        <i x="54" s="1"/>
        <i x="2367" s="1"/>
        <i x="805" s="1"/>
        <i x="253" s="1"/>
        <i x="2556" s="1"/>
        <i x="3049" s="1"/>
        <i x="346" s="1"/>
        <i x="2986" s="1"/>
        <i x="2780" s="1"/>
        <i x="1376" s="1"/>
        <i x="2357" s="1"/>
        <i x="2497" s="1"/>
        <i x="847" s="1"/>
        <i x="2192" s="1"/>
        <i x="919" s="1"/>
        <i x="2141" s="1"/>
        <i x="2557" s="1"/>
        <i x="2363" s="1"/>
        <i x="1318" s="1"/>
        <i x="1550" s="1"/>
        <i x="1928" s="1"/>
        <i x="1969" s="1"/>
        <i x="273" s="1"/>
        <i x="2006" s="1"/>
        <i x="1171" s="1"/>
        <i x="2866" s="1"/>
        <i x="1381" s="1"/>
        <i x="45" s="1"/>
        <i x="641" s="1"/>
        <i x="2723" s="1"/>
        <i x="2083" s="1"/>
        <i x="657" s="1"/>
        <i x="2761" s="1"/>
        <i x="775" s="1"/>
        <i x="120" s="1"/>
        <i x="1414" s="1"/>
        <i x="2096" s="1"/>
        <i x="111" s="1"/>
        <i x="2326" s="1"/>
        <i x="339" s="1"/>
        <i x="2598" s="1"/>
        <i x="2667" s="1"/>
        <i x="3054" s="1"/>
        <i x="656" s="1"/>
        <i x="46" s="1"/>
        <i x="179" s="1"/>
        <i x="994" s="1"/>
        <i x="2634" s="1"/>
        <i x="204" s="1"/>
        <i x="1022" s="1"/>
        <i x="544" s="1"/>
        <i x="2134" s="1"/>
        <i x="1567" s="1"/>
        <i x="1168" s="1"/>
        <i x="928" s="1"/>
        <i x="1588" s="1"/>
        <i x="2617" s="1"/>
        <i x="1117" s="1"/>
        <i x="2231" s="1"/>
        <i x="2808" s="1"/>
        <i x="1150" s="1"/>
        <i x="2721" s="1"/>
        <i x="184" s="1"/>
        <i x="303" s="1"/>
        <i x="844" s="1"/>
        <i x="2528" s="1"/>
        <i x="205" s="1"/>
        <i x="2779" s="1"/>
        <i x="2144" s="1"/>
        <i x="2529" s="1"/>
        <i x="1166" s="1"/>
        <i x="2656" s="1"/>
        <i x="2312" s="1"/>
        <i x="1193" s="1"/>
        <i x="2340" s="1"/>
        <i x="2757" s="1"/>
        <i x="200" s="1"/>
        <i x="1444" s="1"/>
        <i x="2314" s="1"/>
        <i x="1333" s="1"/>
        <i x="3062" s="1"/>
        <i x="1040" s="1"/>
        <i x="903" s="1"/>
        <i x="33" s="1"/>
        <i x="824" s="1"/>
        <i x="2251" s="1"/>
        <i x="813" s="1"/>
        <i x="541" s="1"/>
        <i x="2313" s="1"/>
        <i x="2097" s="1"/>
        <i x="764" s="1"/>
        <i x="2790" s="1"/>
        <i x="1036" s="1"/>
        <i x="1196" s="1"/>
        <i x="1970" s="1"/>
        <i x="2230" s="1"/>
        <i x="737" s="1"/>
        <i x="1320" s="1"/>
        <i x="1023" s="1"/>
        <i x="1235" s="1"/>
        <i x="614" s="1"/>
        <i x="782" s="1"/>
        <i x="2414" s="1"/>
        <i x="2121" s="1"/>
        <i x="2101" s="1"/>
        <i x="3020" s="1"/>
        <i x="670" s="1"/>
        <i x="802" s="1"/>
        <i x="1760" s="1"/>
        <i x="2481" s="1"/>
        <i x="400" s="1"/>
        <i x="1466" s="1"/>
        <i x="718" s="1"/>
        <i x="1050" s="1"/>
        <i x="1069" s="1"/>
        <i x="1565" s="1"/>
        <i x="2382" s="1"/>
        <i x="1147" s="1"/>
        <i x="902" s="1"/>
        <i x="2722" s="1"/>
        <i x="465" s="1"/>
        <i x="2532" s="1"/>
        <i x="2173" s="1"/>
        <i x="781" s="1"/>
        <i x="2666" s="1"/>
        <i x="971" s="1"/>
        <i x="2076" s="1"/>
        <i x="232" s="1"/>
        <i x="2080" s="1"/>
        <i x="2324" s="1"/>
        <i x="1342" s="1"/>
        <i x="925" s="1"/>
        <i x="1164" s="1"/>
        <i x="2728" s="1"/>
        <i x="2102" s="1"/>
        <i x="1179" s="1"/>
        <i x="1702" s="1"/>
        <i x="2809" s="1"/>
        <i x="1315" s="1"/>
        <i x="783" s="1"/>
        <i x="1402" s="1"/>
        <i x="2599" s="1"/>
        <i x="3051" s="1"/>
        <i x="1476" s="1"/>
        <i x="2109" s="1"/>
        <i x="2997" s="1"/>
        <i x="2789" s="1"/>
        <i x="159" s="1"/>
        <i x="2085" s="1"/>
        <i x="1432" s="1"/>
        <i x="640" s="1"/>
        <i x="2935" s="1"/>
        <i x="1523" s="1"/>
        <i x="2094" s="1"/>
        <i x="1152" s="1"/>
        <i x="2128" s="1"/>
        <i x="2615" s="1"/>
        <i x="823" s="1"/>
        <i x="585" s="1"/>
        <i x="1391" s="1"/>
        <i x="2600" s="1"/>
        <i x="228" s="1"/>
        <i x="338" s="1"/>
        <i x="1275" s="1"/>
        <i x="1762" s="1"/>
        <i x="2114" s="1"/>
        <i x="2180" s="1"/>
        <i x="1049" s="1"/>
        <i x="1394" s="1"/>
        <i x="1326" s="1"/>
        <i x="1675" s="1"/>
        <i x="2794" s="1"/>
        <i x="2491" s="1"/>
        <i x="2778" s="1"/>
        <i x="231" s="1"/>
        <i x="2309" s="1"/>
        <i x="1627" s="1"/>
        <i x="582" s="1"/>
        <i x="1271" s="1"/>
        <i x="1722" s="1"/>
        <i x="1343" s="1"/>
        <i x="2381" s="1"/>
        <i x="1943" s="1"/>
        <i x="2310" s="1"/>
        <i x="308" s="1"/>
        <i x="741" s="1"/>
        <i x="972" s="1"/>
        <i x="1468" s="1"/>
        <i x="586" s="1"/>
        <i x="1067" s="1"/>
        <i x="173" s="1"/>
        <i x="1440" s="1"/>
        <i x="3040" s="1"/>
        <i x="1765" s="1"/>
        <i x="512" s="1"/>
        <i x="1390" s="1"/>
        <i x="2545" s="1"/>
        <i x="348" s="1"/>
        <i x="2791" s="1"/>
        <i x="1570" s="1"/>
        <i x="1503" s="1"/>
        <i x="743" s="1"/>
        <i x="3041" s="1"/>
        <i x="2098" s="1"/>
        <i x="645" s="1"/>
        <i x="129" s="1"/>
        <i x="1028" s="1"/>
        <i x="1495" s="1"/>
        <i x="1555" s="1"/>
        <i x="744" s="1"/>
        <i x="1400" s="1"/>
        <i x="2323" s="1"/>
        <i x="543" s="1"/>
        <i x="2087" s="1"/>
        <i x="1883" s="1"/>
        <i x="2027" s="1"/>
        <i x="1749" s="1"/>
        <i x="148" s="1"/>
        <i x="2816" s="1"/>
        <i x="2374" s="1"/>
        <i x="2635" s="1"/>
        <i x="1443" s="1"/>
        <i x="2729" s="1"/>
        <i x="1527" s="1"/>
        <i x="2710" s="1"/>
        <i x="1368" s="1"/>
        <i x="1465" s="1"/>
        <i x="1378" s="1"/>
        <i x="1637" s="1"/>
        <i x="2203" s="1"/>
        <i x="2061" s="1"/>
        <i x="246" s="1"/>
        <i x="797" s="1"/>
        <i x="983" s="1"/>
        <i x="153" s="1"/>
        <i x="1594" s="1"/>
        <i x="1273" s="1"/>
        <i x="2815" s="1"/>
        <i x="3052" s="1"/>
        <i x="1102" s="1"/>
        <i x="1703" s="1"/>
        <i x="450" s="1"/>
        <i x="746" s="1"/>
        <i x="2161" s="1"/>
        <i x="1767" s="1"/>
        <i x="2148" s="1"/>
        <i x="654" s="1"/>
        <i x="930" s="1"/>
        <i x="1433" s="1"/>
        <i x="2387" s="1"/>
        <i x="172" s="1"/>
        <i x="1435" s="1"/>
        <i x="1234" s="1"/>
        <i x="2146" s="1"/>
        <i x="2111" s="1"/>
        <i x="2841" s="1"/>
        <i x="1856" s="1"/>
        <i x="2793" s="1"/>
        <i x="2526" s="1"/>
        <i x="32" s="1"/>
        <i x="1153" s="1"/>
        <i x="1144" s="1"/>
        <i x="1494" s="1"/>
        <i x="1971" s="1"/>
        <i x="122" s="1"/>
        <i x="2391" s="1"/>
        <i x="2237" s="1"/>
        <i x="1203" s="1"/>
        <i x="1151" s="1"/>
        <i x="2112" s="1"/>
        <i x="2158" s="1"/>
        <i x="1430" s="1"/>
        <i x="1982" s="1"/>
        <i x="347" s="1"/>
        <i x="208" s="1"/>
        <i x="34" s="1"/>
        <i x="1379" s="1"/>
        <i x="2756" s="1"/>
        <i x="1418" s="1"/>
        <i x="1658" s="1"/>
        <i x="629" s="1"/>
        <i x="2052" s="1"/>
        <i x="1882" s="1"/>
        <i x="1350" s="1"/>
        <i x="2099" s="1"/>
        <i x="2527" s="1"/>
        <i x="616" s="1"/>
        <i x="1987" s="1"/>
        <i x="2490" s="1"/>
        <i x="2366" s="1"/>
        <i x="2668" s="1"/>
        <i x="112" s="1"/>
        <i x="301" s="1"/>
        <i x="532" s="1"/>
        <i x="166" s="1"/>
        <i x="826" s="1"/>
        <i x="2368" s="1"/>
        <i x="2361" s="1"/>
        <i x="2122" s="1"/>
        <i x="2616" s="1"/>
        <i x="2127" s="1"/>
        <i x="2612" s="1"/>
        <i x="2709" s="1"/>
        <i x="3006" s="1"/>
        <i x="274" s="1"/>
        <i x="2633" s="1"/>
        <i x="185" s="1"/>
        <i x="337" s="1"/>
        <i x="227" s="1"/>
        <i x="1421" s="1"/>
        <i x="742" s="1"/>
        <i x="3007" s="1"/>
        <i x="2463" s="1"/>
        <i x="735" s="1"/>
        <i x="2232" s="1"/>
        <i x="1295" s="1"/>
        <i x="745" s="1"/>
        <i x="642" s="1"/>
        <i x="138" s="1"/>
        <i x="2077" s="1"/>
        <i x="2372" s="1"/>
        <i x="2028" s="1"/>
        <i x="489" s="1"/>
        <i x="926" s="1"/>
        <i x="2088" s="1"/>
        <i x="545" s="1"/>
        <i x="1732" s="1"/>
        <i x="1024" s="1"/>
        <i x="2373" s="1"/>
        <i x="2736" s="1"/>
        <i x="857" s="1"/>
        <i x="1413" s="1"/>
        <i x="2355" s="1"/>
        <i x="1766" s="1"/>
        <i x="2277" s="1"/>
        <i x="1505" s="1"/>
        <i x="1358" s="1"/>
        <i x="932" s="1"/>
        <i x="1477" s="1"/>
        <i x="1228" s="1"/>
        <i x="290" s="1"/>
        <i x="2354" s="1"/>
        <i x="2734" s="1"/>
        <i x="3008" s="1"/>
        <i x="1673" s="1"/>
        <i x="1519" s="1"/>
        <i x="1525" s="1"/>
        <i x="1277" s="1"/>
        <i x="2621" s="1"/>
        <i x="2498" s="1"/>
        <i x="2711" s="1"/>
        <i x="1972" s="1"/>
        <i x="264" s="1"/>
        <i x="2499" s="1"/>
        <i x="1403" s="1"/>
        <i x="189" s="1"/>
        <i x="984" s="1"/>
        <i x="2353" s="1"/>
        <i x="1657" s="1"/>
        <i x="2763" s="1"/>
        <i x="1" s="1"/>
        <i x="38" s="1"/>
        <i x="1552" s="1"/>
        <i x="469" s="1"/>
        <i x="310" s="1"/>
        <i x="1009" s="1"/>
        <i x="2124" s="1"/>
        <i x="1634" s="1"/>
        <i x="383" s="1"/>
        <i x="2147" s="1"/>
        <i x="1728" s="1"/>
        <i x="2773" s="1"/>
        <i x="1643" s="1"/>
        <i x="1122" s="1"/>
        <i x="475" s="1"/>
        <i x="719" s="1"/>
        <i x="2776" s="1"/>
        <i x="1159" s="1"/>
        <i x="514" s="1"/>
        <i x="1030" s="1"/>
        <i x="292" s="1"/>
        <i x="860" s="1"/>
        <i x="2233" s="1"/>
        <i x="653" s="1"/>
        <i x="1750" s="1"/>
        <i x="2315" s="1"/>
        <i x="1619" s="1"/>
        <i x="1406" s="1"/>
        <i x="158" s="1"/>
        <i x="1467" s="1"/>
        <i x="277" s="1"/>
        <i x="1449" s="1"/>
        <i x="1989" s="1"/>
        <i x="918" s="1"/>
        <i x="451" s="1"/>
        <i x="2636" s="1"/>
        <i x="2764" s="1"/>
        <i x="37" s="1"/>
        <i x="2465" s="1"/>
        <i x="1029" s="1"/>
        <i x="2737" s="1"/>
        <i x="818" s="1"/>
        <i x="1070" s="1"/>
        <i x="1156" s="1"/>
        <i x="59" s="1"/>
        <i x="1851" s="1"/>
        <i x="1860" s="1"/>
        <i x="720" s="1"/>
        <i x="57" s="1"/>
        <i x="2959" s="1"/>
        <i x="1744" s="1"/>
        <i x="36" s="1"/>
        <i x="1208" s="1"/>
        <i x="2359" s="1"/>
        <i x="1506" s="1"/>
        <i x="1233" s="1"/>
        <i x="583" s="1"/>
        <i x="399" s="1"/>
        <i x="171" s="1"/>
        <i x="2774" s="1"/>
        <i x="1154" s="1"/>
        <i x="933" s="1"/>
        <i x="817" s="1"/>
        <i x="829" s="1"/>
        <i x="1357" s="1"/>
        <i x="373" s="1"/>
        <i x="2654" s="1"/>
        <i x="1305" s="1"/>
        <i x="588" s="1"/>
        <i x="493" s="1"/>
        <i x="2530" s="1"/>
        <i x="546" s="1"/>
        <i x="2091" s="1"/>
        <i x="1549" s="1"/>
        <i x="2818" s="1"/>
        <i x="160" s="1"/>
        <i x="2712" s="1"/>
        <i x="2951" s="1"/>
        <i x="1345" s="1"/>
        <i x="1560" s="1"/>
        <i x="150" s="1"/>
        <i x="2370" s="1"/>
        <i x="2827" s="1"/>
        <i x="2817" s="1"/>
        <i x="2482" s="1"/>
        <i x="979" s="1"/>
        <i x="1425" s="1"/>
        <i x="1457" s="1"/>
        <i x="269" s="1"/>
        <i x="2619" s="1"/>
        <i x="1635" s="1"/>
        <i x="573" s="1"/>
        <i x="255" s="1"/>
        <i x="1508" s="1"/>
        <i x="1892" s="1"/>
        <i x="517" s="1"/>
        <i x="738" s="1"/>
        <i x="113" s="1"/>
        <i x="2670" s="1"/>
        <i x="980" s="1"/>
        <i x="2086" s="1"/>
        <i x="296" s="1"/>
        <i x="2464" s="1"/>
        <i x="2115" s="1"/>
        <i x="360" s="1"/>
        <i x="1705" s="1"/>
        <i x="1933" s="1"/>
        <i x="424" s="1"/>
        <i x="384" s="1"/>
        <i x="367" s="1"/>
        <i x="513" s="1"/>
        <i x="341" s="1"/>
        <i x="1439" s="1"/>
        <i x="154" s="1"/>
        <i x="2029" s="1"/>
        <i x="165" s="1"/>
        <i x="2371" s="1"/>
        <i x="1071" s="1"/>
        <i x="3063" s="1"/>
        <i x="2467" s="1"/>
        <i x="1431" s="1"/>
        <i x="2500" s="1"/>
        <i x="2867" s="1"/>
        <i x="2906" s="1"/>
        <i x="2100" s="1"/>
        <i x="615" s="1"/>
        <i x="2126" s="1"/>
        <i x="1183" s="1"/>
        <i x="2758" s="1"/>
        <i x="2065" s="1"/>
        <i x="1556" s="1"/>
        <i x="1723" s="1"/>
        <i x="1761" s="1"/>
        <i x="1450" s="1"/>
        <i x="3021" s="1"/>
        <i x="2123" s="1"/>
        <i x="3" s="1"/>
        <i x="1279" s="1"/>
        <i x="619" s="1"/>
        <i x="2238" s="1"/>
        <i x="2829" s="1"/>
        <i x="1764" s="1"/>
        <i x="1633" s="1"/>
        <i x="1859" s="1"/>
        <i x="1568" s="1"/>
        <i x="533" s="1"/>
        <i x="1679" s="1"/>
        <i x="1802" s="1"/>
        <i x="1642" s="1"/>
        <i x="2601" s="1"/>
        <i x="518" s="1"/>
        <i x="2110" s="1"/>
        <i x="152" s="1"/>
        <i x="1155" s="1"/>
        <i x="1790" s="1"/>
        <i x="471" s="1"/>
        <i x="2828" s="1"/>
        <i x="2655" s="1"/>
        <i x="256" s="1"/>
        <i x="2812" s="1"/>
        <i x="821" s="1"/>
        <i x="643" s="1"/>
        <i x="271" s="1"/>
        <i x="2768" s="1"/>
        <i x="2920" s="1"/>
        <i x="827" s="1"/>
        <i x="4" s="1"/>
        <i x="1850" s="1"/>
        <i x="2657" s="1"/>
        <i x="2125" s="1"/>
        <i x="1441" s="1"/>
        <i x="151" s="1"/>
        <i x="1518" s="1"/>
        <i x="2375" s="1"/>
        <i x="1632" s="1"/>
        <i x="724" s="1"/>
        <i x="2669" s="1"/>
        <i x="1307" s="1"/>
        <i x="2987" s="1"/>
        <i x="1145" s="1"/>
        <i x="927" s="1"/>
        <i x="1727" s="1"/>
        <i x="79" s="1"/>
        <i x="2618" s="1"/>
        <i x="825" s="1"/>
        <i x="427" s="1"/>
        <i x="2831" s="1"/>
        <i x="2762" s="1"/>
        <i x="2759" s="1"/>
        <i x="978" s="1"/>
        <i x="1660" s="1"/>
        <i x="2558" s="1"/>
        <i x="655" s="1"/>
        <i x="2795" s="1"/>
        <i x="2825" s="1"/>
        <i x="2563" s="1"/>
        <i x="2767" s="1"/>
        <i x="1641" s="1"/>
        <i x="2113" s="1"/>
        <i x="1636" s="1"/>
        <i x="1399" s="1"/>
        <i x="1387" s="1"/>
        <i x="2735" s="1"/>
        <i x="78" s="1"/>
        <i x="426" s="1"/>
        <i x="336" s="1"/>
        <i x="1042" s="1"/>
        <i x="2826" s="1"/>
        <i x="863" s="1"/>
        <i x="379" s="1"/>
        <i x="1051" s="1"/>
        <i x="35" s="1"/>
        <i x="1526" s="1"/>
        <i x="662" s="1"/>
        <i x="2919" s="1"/>
        <i x="291" s="1"/>
        <i x="1983" s="1"/>
        <i x="209" s="1"/>
        <i x="1419" s="1"/>
        <i x="2546" s="1"/>
        <i x="816" s="1"/>
        <i x="490" s="1"/>
        <i x="2796" s="1"/>
        <i x="2160" s="1"/>
        <i x="318" s="1"/>
        <i x="1451" s="1"/>
        <i x="803" s="1"/>
        <i x="1359" s="1"/>
        <i x="1348" s="1"/>
        <i x="2369" s="1"/>
        <i x="819" s="1"/>
        <i x="1644" s="1"/>
        <i x="1239" s="1"/>
        <i x="2797" s="1"/>
        <i x="2416" s="1"/>
        <i x="1372" s="1"/>
        <i x="2358" s="1"/>
        <i x="1354" s="1"/>
        <i x="1429" s="1"/>
        <i x="1985" s="1"/>
        <i x="65" s="1"/>
        <i x="1897" s="1"/>
        <i x="535" s="1"/>
        <i x="423" s="1"/>
        <i x="66" s="1"/>
        <i x="1316" s="1"/>
        <i x="674" s="1"/>
        <i x="633" s="1"/>
        <i x="1504" s="1"/>
        <i x="2646" s="1"/>
        <i x="2483" s="1"/>
        <i x="1478" s="1"/>
        <i x="2907" s="1"/>
        <i x="1630" s="1"/>
        <i x="2064" s="1"/>
        <i x="186" s="1"/>
        <i x="2765" s="1"/>
        <i x="934" s="1"/>
        <i x="2234" s="1"/>
        <i x="784" s="1"/>
        <i x="1037" s="1"/>
        <i x="333" s="1"/>
        <i x="647" s="1"/>
        <i x="2921" s="1"/>
        <i x="996" s="1"/>
        <i x="1482" s="1"/>
        <i x="1401" s="1"/>
        <i x="935" s="1"/>
        <i x="2798" s="1"/>
        <i x="673" s="1"/>
        <i x="1344" s="1"/>
        <i x="50" s="1"/>
        <i x="343" s="1"/>
        <i x="2620" s="1"/>
        <i x="1389" s="1"/>
        <i x="201" s="1"/>
        <i x="2769" s="1"/>
        <i x="1788" s="1"/>
        <i x="1243" s="1"/>
        <i x="1065" s="1"/>
        <i x="390" s="1"/>
        <i x="1659" s="1"/>
        <i x="93" s="1"/>
        <i x="2417" s="1"/>
        <i x="2544" s="1"/>
        <i x="1303" s="1"/>
        <i x="2005" s="1"/>
        <i x="976" s="1"/>
        <i x="574" s="1"/>
        <i x="618" s="1"/>
        <i x="1863" s="1"/>
        <i x="1244" s="1"/>
        <i x="2327" s="1"/>
        <i x="149" s="1"/>
        <i x="1349" s="1"/>
        <i x="1438" s="1"/>
        <i x="1276" s="1"/>
        <i x="2832" s="1"/>
        <i x="1746" s="1"/>
        <i x="295" s="1"/>
        <i x="1041" s="1"/>
        <i x="958" s="1"/>
        <i x="1986" s="1"/>
        <i x="772" s="1"/>
        <i x="258" s="1"/>
        <i x="2624" s="1"/>
        <i x="207" s="1"/>
        <i x="1167" s="1"/>
        <i x="2781" s="1"/>
        <i x="491" s="1"/>
        <i x="977" s="1"/>
        <i x="174" s="1"/>
        <i x="2486" s="1"/>
        <i x="2459" s="1"/>
        <i x="549" s="1"/>
        <i x="1724" s="1"/>
        <i x="2062" s="1"/>
        <i x="2855" s="1"/>
        <i x="2360" s="1"/>
        <i x="437" s="1"/>
        <i x="940" s="1"/>
        <i x="2651" s="1"/>
        <i x="2159" s="1"/>
        <i x="1281" s="1"/>
        <i x="859" s="1"/>
        <i x="2063" s="1"/>
        <i x="1502" s="1"/>
        <i x="1146" s="1"/>
        <i x="2458" s="1"/>
        <i x="2766" s="1"/>
        <i x="1821" s="1"/>
        <i x="335" s="1"/>
        <i x="1678" s="1"/>
        <i x="997" s="1"/>
        <i x="590" s="1"/>
        <i x="2738" s="1"/>
        <i x="257" s="1"/>
        <i x="1395" s="1"/>
        <i x="127" s="1"/>
        <i x="2362" s="1"/>
        <i x="378" s="1"/>
        <i x="1448" s="1"/>
        <i x="1480" s="1"/>
        <i x="2164" s="1"/>
        <i x="548" s="1"/>
        <i x="58" s="1"/>
        <i x="2533" s="1"/>
        <i x="1380" s="1"/>
        <i x="2820" s="1"/>
        <i x="453" s="1"/>
        <i x="1043" s="1"/>
        <i x="2265" s="1"/>
        <i x="1242" s="1"/>
        <i x="345" s="1"/>
        <i x="167" s="1"/>
        <i x="2030" s="1"/>
        <i x="1638" s="1"/>
        <i x="2542" s="1"/>
        <i x="1324" s="1"/>
        <i x="2671" s="1"/>
        <i x="1729" s="1"/>
        <i x="49" s="1"/>
        <i x="988" s="1"/>
        <i x="1423" s="1"/>
        <i x="2830" s="1"/>
        <i x="1721" s="1"/>
        <i x="2950" s="1"/>
        <i x="1787" s="1"/>
        <i x="1384" s="1"/>
        <i x="2534" s="1"/>
        <i x="2466" s="1"/>
        <i x="2547" s="1"/>
        <i x="3002" s="1"/>
        <i x="2559" s="1"/>
        <i x="2625" s="1"/>
        <i x="155" s="1"/>
        <i x="1770" s="1"/>
        <i x="1639" s="1"/>
        <i x="1738" s="1"/>
        <i x="1038" s="1"/>
        <i x="272" s="1"/>
        <i x="2560" s="1"/>
        <i x="2782" s="1"/>
        <i x="276" s="1"/>
        <i x="1690" s="1"/>
        <i x="1165" s="1"/>
        <i x="1039" s="1"/>
        <i x="2602" s="1"/>
        <i x="476" s="1"/>
        <i x="2713" s="1"/>
        <i x="1006" s="1"/>
        <i x="1456" s="1"/>
        <i x="1528" s="1"/>
        <i x="1031" s="1"/>
        <i x="936" s="1"/>
        <i x="1479" s="1"/>
        <i x="1442" s="1"/>
        <i x="102" s="1"/>
        <i x="1865" s="1"/>
        <i x="2842" s="1"/>
        <i x="1388" s="1"/>
        <i x="973" s="1"/>
        <i x="1010" s="1"/>
        <i x="1751" s="1"/>
        <i x="2799" s="1"/>
        <i x="233" s="1"/>
        <i x="499" s="1"/>
        <i x="2819" s="1"/>
        <i x="2843" s="1"/>
        <i x="3065" s="1"/>
        <i x="1667" s="1"/>
        <i x="2833" s="1"/>
        <i x="617" s="1"/>
        <i x="1688" s="1"/>
        <i x="1236" s="1"/>
        <i x="939" s="1"/>
        <i x="862" s="1"/>
        <i x="452" s="1"/>
        <i x="1296" s="1"/>
        <i x="1026" s="1"/>
        <i x="611" s="1"/>
        <i x="1356" s="1"/>
        <i x="974" s="1"/>
        <i x="492" s="1"/>
        <i x="7" s="1"/>
        <i x="176" s="1"/>
        <i x="2821" s="1"/>
        <i x="1011" s="1"/>
        <i x="2846" s="1"/>
        <i x="2725" s="1"/>
        <i x="124" s="1"/>
        <i x="1522" s="1"/>
        <i x="265" s="1"/>
        <i x="123" s="1"/>
        <i x="2673" s="1"/>
        <i x="357" s="1"/>
        <i x="1422" s="1"/>
        <i x="98" s="1"/>
        <i x="2437" s="1"/>
        <i x="1056" s="1"/>
        <i x="1649" s="1"/>
        <i x="161" s="1"/>
        <i x="1640" s="1"/>
        <i x="2658" s="1"/>
        <i x="96" s="1"/>
        <i x="268" s="1"/>
        <i x="1509" s="1"/>
        <i x="2936" s="1"/>
        <i x="2236" s="1"/>
        <i x="2413" s="1"/>
        <i x="180" s="1"/>
        <i x="1044" s="1"/>
        <i x="675" s="1"/>
        <i x="1454" s="1"/>
        <i x="635" s="1"/>
        <i x="1517" s="1"/>
        <i x="410" s="1"/>
        <i x="163" s="1"/>
        <i x="175" s="1"/>
        <i x="1237" s="1"/>
        <i x="1012" s="1"/>
        <i x="267" s="1"/>
        <i x="162" s="1"/>
        <i x="2652" s="1"/>
        <i x="2564" s="1"/>
        <i x="1785" s="1"/>
        <i x="3009" s="1"/>
        <i x="1481" s="1"/>
        <i x="178" s="1"/>
        <i x="1393" s="1"/>
        <i x="1735" s="1"/>
        <i x="646" s="1"/>
        <i x="417" s="1"/>
        <i x="2856" s="1"/>
        <i x="1763" s="1"/>
        <i x="989" s="1"/>
        <i x="1057" s="1"/>
        <i x="2235" s="1"/>
        <i x="1779" s="1"/>
        <i x="2674" s="1"/>
        <i x="480" s="1"/>
        <i x="1404" s="1"/>
        <i x="1346" s="1"/>
        <i x="1771" s="1"/>
        <i x="941" s="1"/>
        <i x="1238" s="1"/>
        <i x="2868" s="1"/>
        <i x="188" s="1"/>
        <i x="2672" s="1"/>
        <i x="2489" s="1"/>
        <i x="2643" s="1"/>
        <i x="2103" s="1"/>
        <i x="3001" s="1"/>
        <i x="985" s="1"/>
        <i x="1054" s="1"/>
        <i x="2129" s="1"/>
        <i x="1572" s="1"/>
        <i x="894" s="1"/>
        <i x="1270" s="1"/>
        <i x="51" s="1"/>
        <i x="1736" s="1"/>
        <i x="1053" s="1"/>
        <i x="3000" s="1"/>
        <i x="210" s="1"/>
        <i x="1325" s="1"/>
        <i x="100" s="1"/>
        <i x="1791" s="1"/>
        <i x="1392" s="1"/>
        <i x="177" s="1"/>
        <i x="503" s="1"/>
        <i x="2873" s="1"/>
        <i x="547" s="1"/>
        <i x="1241" s="1"/>
        <i x="328" s="1"/>
        <i x="95" s="1"/>
        <i x="2562" s="1"/>
        <i x="946" s="1"/>
        <i x="519" s="1"/>
        <i x="2961" s="1"/>
        <i x="1172" s="1"/>
        <i x="494" s="1"/>
        <i x="1726" s="1"/>
        <i x="187" s="1"/>
        <i x="350" s="1"/>
        <i x="2653" s="1"/>
        <i x="91" s="1"/>
        <i x="2877" s="1"/>
        <i x="1908" s="1"/>
        <i x="440" s="1"/>
        <i x="2415" s="1"/>
        <i x="1663" s="1"/>
        <i x="2487" s="1"/>
        <i x="2501" s="1"/>
        <i x="2823" s="1"/>
        <i x="858" s="1"/>
        <i x="1753" s="1"/>
        <i x="649" s="1"/>
        <i x="1666" s="1"/>
        <i x="2460" s="1"/>
        <i x="6" s="1"/>
        <i x="2785" s="1"/>
        <i x="2484" s="1"/>
        <i x="259" s="1"/>
        <i x="964" s="1"/>
        <i x="362" s="1"/>
        <i x="2239" s="1"/>
        <i x="2468" s="1"/>
        <i x="2908" s="1"/>
        <i x="658" s="1"/>
        <i x="1240" s="1"/>
        <i x="975" s="1"/>
        <i x="2561" s="1"/>
        <i x="1278" s="1"/>
        <i x="170" s="1"/>
        <i x="478" s="1"/>
        <i x="1280" s="1"/>
        <i x="881" s="1"/>
        <i x="2835" s="1"/>
        <i x="1052" s="1"/>
        <i x="2623" s="1"/>
        <i x="2376" s="1"/>
        <i x="2641" s="1"/>
        <i x="1674" s="1"/>
        <i x="1909" s="1"/>
        <i x="10" s="1"/>
        <i x="164" s="1"/>
        <i x="957" s="1"/>
        <i x="1458" s="1"/>
        <i x="2264" s="1"/>
        <i x="2783" s="1"/>
        <i x="279" s="1"/>
        <i x="606" s="1"/>
        <i x="986" s="1"/>
        <i x="2537" s="1"/>
        <i x="211" s="1"/>
        <i x="1789" s="1"/>
        <i x="952" s="1"/>
        <i x="2998" s="1"/>
        <i x="2770" s="1"/>
        <i x="1322" s="1"/>
        <i x="1055" s="1"/>
        <i x="1752" s="1"/>
        <i x="644" s="1"/>
        <i x="1274" s="1"/>
        <i x="589" s="1"/>
        <i x="2116" s="1"/>
        <i x="125" s="1"/>
        <i x="1739" s="1"/>
        <i x="2622" s="1"/>
        <i x="1447" s="1"/>
        <i x="2543" s="1"/>
        <i x="949" s="1"/>
        <i x="587" s="1"/>
        <i x="1661" s="1"/>
        <i x="334" s="1"/>
        <i x="1769" s="1"/>
        <i x="2911" s="1"/>
        <i x="1862" s="1"/>
        <i x="575" s="1"/>
        <i x="2844" s="1"/>
        <i x="2999" s="1"/>
        <i x="1681" s="1"/>
        <i x="2784" s="1"/>
        <i x="169" s="1"/>
        <i x="868" s="1"/>
        <i x="954" s="1"/>
        <i x="1331" s="1"/>
        <i x="2775" s="1"/>
        <i x="2845" s="1"/>
        <i x="1786" s="1"/>
        <i x="2923" s="1"/>
        <i x="190" s="1"/>
        <i x="1792" s="1"/>
        <i x="2847" s="1"/>
        <i x="1914" s="1"/>
        <i x="2857" s="1"/>
        <i x="2626" s="1"/>
        <i x="2565" s="1"/>
        <i x="2786" s="1"/>
        <i x="534" s="1"/>
        <i x="1645" s="1"/>
        <i x="1302" s="1"/>
        <i x="1483" s="1"/>
        <i x="1745" s="1"/>
        <i x="937" s="1"/>
        <i x="1912" s="1"/>
        <i x="364" s="1"/>
        <i x="116" s="1"/>
        <i x="1725" s="1"/>
        <i x="3022" s="1"/>
        <i x="2550" s="1"/>
        <i x="11" s="1"/>
        <i x="181" s="1"/>
        <i x="1416" s="1"/>
        <i x="992" s="1"/>
        <i x="1420" s="1"/>
        <i x="991" s="1"/>
        <i x="1988" s="1"/>
        <i x="2614" s="1"/>
        <i x="607" s="1"/>
        <i x="1691" s="1"/>
        <i x="808" s="1"/>
        <i x="1025" s="1"/>
        <i x="864" s="1"/>
        <i x="1665" s="1"/>
        <i x="1864" s="1"/>
        <i x="1676" s="1"/>
        <i x="1915" s="1"/>
        <i x="62" s="1"/>
        <i x="495" s="1"/>
        <i x="659" s="1"/>
        <i x="484" s="1"/>
        <i x="1426" s="1"/>
        <i x="2485" s="1"/>
        <i x="1304" s="1"/>
        <i x="1308" s="1"/>
        <i x="353" s="1"/>
        <i x="1407" s="1"/>
        <i x="600" s="1"/>
        <i x="9" s="1"/>
        <i x="500" s="1"/>
        <i x="2922" s="1"/>
        <i x="12" s="1"/>
        <i x="1990" s="1"/>
        <i x="1013" s="1"/>
        <i x="275" s="1"/>
        <i x="3064" s="1"/>
        <i x="2469" s="1"/>
        <i x="2638" s="1"/>
        <i x="1822" s="1"/>
        <i x="663" s="1"/>
        <i x="634" s="1"/>
        <i x="1496" s="1"/>
        <i x="2660" s="1"/>
        <i x="1768" s="1"/>
        <i x="1327" s="1"/>
        <i x="2960" s="1"/>
        <i x="948" s="1"/>
        <i x="2471" s="1"/>
        <i x="1778" s="1"/>
        <i x="947" s="1"/>
        <i x="114" s="1"/>
        <i x="2822" s="1"/>
        <i x="2972" s="1"/>
        <i x="2644" s="1"/>
        <i x="193" s="1"/>
        <i x="592" s="1"/>
        <i x="1282" s="1"/>
        <i x="906" s="1"/>
        <i x="447" s="1"/>
        <i x="2541" s="1"/>
        <i x="481" s="1"/>
        <i x="1720" s="1"/>
        <i x="2535" s="1"/>
        <i x="861" s="1"/>
        <i x="1648" s="1"/>
        <i x="2640" s="1"/>
        <i x="953" s="1"/>
        <i x="381" s="1"/>
        <i x="1913" s="1"/>
        <i x="1858" s="1"/>
        <i x="676" s="1"/>
        <i x="1650" s="1"/>
        <i x="2874" s="1"/>
        <i x="597" s="1"/>
        <i x="2858" s="1"/>
        <i x="2925" s="1"/>
        <i x="1772" s="1"/>
        <i x="1646" s="1"/>
        <i x="2771" s="1"/>
        <i x="425" s="1"/>
        <i x="593" s="1"/>
        <i x="1330" s="1"/>
        <i x="2474" s="1"/>
        <i x="951" s="1"/>
        <i x="990" s="1"/>
        <i x="1773" s="1"/>
        <i x="115" s="1"/>
        <i x="439" s="1"/>
        <i x="2834" s="1"/>
        <i x="520" s="1"/>
        <i x="168" s="1"/>
        <i x="5" s="1"/>
        <i x="2639" s="1"/>
        <i x="2551" s="1"/>
        <i x="2422" s="1"/>
        <i x="2642" s="1"/>
        <i x="660" s="1"/>
        <i x="963" s="1"/>
        <i x="1910" s="1"/>
        <i x="479" s="1"/>
        <i x="2470" s="1"/>
        <i x="938" s="1"/>
        <i x="2909" s="1"/>
        <i x="2540" s="1"/>
        <i x="2536" s="1"/>
        <i x="1994" s="1"/>
        <i x="413" s="1"/>
        <i x="126" s="1"/>
        <i x="576" s="1"/>
        <i x="1455" s="1"/>
        <i x="192" s="1"/>
        <i x="412" s="1"/>
        <i x="1693" s="1"/>
        <i x="266" s="1"/>
        <i x="505" s="1"/>
        <i x="1321" s="1"/>
        <i x="1737" s="1"/>
        <i x="212" s="1"/>
        <i x="1306" s="1"/>
        <i x="1819" s="1"/>
        <i x="2507" s="1"/>
        <i x="867" s="1"/>
        <i x="1323" s="1"/>
        <i x="391" s="1"/>
        <i x="64" s="1"/>
        <i x="302" s="1"/>
        <i x="454" s="1"/>
        <i x="1436" s="1"/>
        <i x="477" s="1"/>
        <i x="950" s="1"/>
        <i x="1748" s="1"/>
        <i x="1686" s="1"/>
        <i x="394" s="1"/>
        <i x="1861" s="1"/>
        <i x="3010" s="1"/>
        <i x="1664" s="1"/>
        <i x="999" s="1"/>
        <i x="1245" s="1"/>
        <i x="1992" s="1"/>
        <i x="595" s="1"/>
        <i x="1823" s="1"/>
        <i x="60" s="1"/>
        <i x="2695" s="1"/>
        <i x="1347" s="1"/>
        <i x="959" s="1"/>
        <i x="411" s="1"/>
        <i x="441" s="1"/>
        <i x="1911" s="1"/>
        <i x="1747" s="1"/>
        <i x="2924" s="1"/>
        <i x="8" s="1"/>
        <i x="1329" s="1"/>
        <i x="89" s="1"/>
        <i x="1297" s="1"/>
        <i x="648" s="1"/>
        <i x="2970" s="1"/>
        <i x="219" s="1"/>
        <i x="2910" s="1"/>
        <i x="2772" s="1"/>
        <i x="1470" s="1"/>
        <i x="88" s="1"/>
        <i x="1647" s="1"/>
        <i x="80" s="1"/>
        <i x="661" s="1"/>
        <i x="1531" s="1"/>
        <i x="2538" s="1"/>
        <i x="1689" s="1"/>
        <i x="998" s="1"/>
        <i x="2691" s="1"/>
        <i x="2508" s="1"/>
        <i x="2548" s="1"/>
        <i x="2694" s="1"/>
        <i x="2859" s="1"/>
        <i x="3066" s="1"/>
        <i x="1718" s="1"/>
        <i x="2880" s="1"/>
        <i x="1521" s="1"/>
        <i x="749" s="1"/>
        <i x="344" s="1"/>
        <i x="284" s="1"/>
        <i x="297" s="1"/>
        <i x="596" s="1"/>
        <i x="966" s="1"/>
        <i x="1680" s="1"/>
        <i x="2571" s="1"/>
        <i x="2066" s="1"/>
        <i x="1437" s="1"/>
        <i x="2976" s="1"/>
        <i x="280" s="1"/>
        <i x="2365" s="1"/>
        <i x="608" s="1"/>
        <i x="1916" s="1"/>
        <i x="594" s="1"/>
        <i x="94" s="1"/>
        <i x="2472" s="1"/>
        <i x="87" s="1"/>
        <i x="965" s="1"/>
        <i x="393" s="1"/>
        <i x="101" s="1"/>
        <i x="2836" s="1"/>
        <i x="2973" s="1"/>
        <i x="2693" s="1"/>
        <i x="1434" s="1"/>
        <i x="86" s="1"/>
        <i x="416" s="1"/>
        <i x="987" s="1"/>
        <i x="620" s="1"/>
        <i x="2569" s="1"/>
        <i x="2473" s="1"/>
        <i x="92" s="1"/>
        <i x="1995" s="1"/>
        <i x="429" s="1"/>
        <i x="342" s="1"/>
        <i x="2741" s="1"/>
        <i x="2861" s="1"/>
        <i x="1662" s="1"/>
        <i x="1917" s="1"/>
        <i x="955" s="1"/>
        <i x="1812" s="1"/>
        <i x="90" s="1"/>
        <i x="428" s="1"/>
        <i x="2390" s="1"/>
        <i x="2787" s="1"/>
        <i x="213" s="1"/>
        <i x="865" s="1"/>
        <i x="283" s="1"/>
        <i x="448" s="1"/>
        <i x="1857" s="1"/>
        <i x="281" s="1"/>
        <i x="1058" s="1"/>
        <i x="214" s="1"/>
        <i x="2882" s="1"/>
        <i x="191" s="1"/>
        <i x="866" s="1"/>
        <i x="550" s="1"/>
        <i x="563" s="1"/>
        <i x="474" s="1"/>
        <i x="2418" s="1"/>
        <i x="536" s="1"/>
        <i x="1328" s="1"/>
        <i x="97" s="1"/>
        <i x="1685" s="1"/>
        <i x="967" s="1"/>
        <i x="2661" s="1"/>
        <i x="2675" s="1"/>
        <i x="609" s="1"/>
        <i x="63" s="1"/>
        <i x="1777" s="1"/>
        <i x="2506" s="1"/>
        <i x="1719" s="1"/>
        <i x="1677" s="1"/>
        <i x="2963" s="1"/>
        <i x="356" s="1"/>
        <i x="562" s="1"/>
        <i x="3015" s="1"/>
        <i x="2740" s="1"/>
        <i x="3023" s="1"/>
        <i x="1817" s="1"/>
        <i x="2552" s="1"/>
        <i x="2743" s="1"/>
        <i x="473" s="1"/>
        <i x="85" s="1"/>
        <i x="446" s="1"/>
        <i x="392" s="1"/>
        <i x="869" s="1"/>
        <i x="2549" s="1"/>
        <i x="218" s="1"/>
        <i x="2659" s="1"/>
        <i x="1774" s="1"/>
        <i x="99" s="1"/>
        <i x="942" s="1"/>
        <i x="2824" s="1"/>
        <i x="2690" s="1"/>
        <i x="2389" s="1"/>
        <i x="285" s="1"/>
        <i x="1775" s="1"/>
        <i x="1820" s="1"/>
        <i x="2696" s="1"/>
        <i x="81" s="1"/>
        <i x="2572" s="1"/>
        <i x="2461" s="1"/>
        <i x="2974" s="1"/>
        <i x="522" s="1"/>
        <i x="1991" s="1"/>
        <i x="68" s="1"/>
        <i x="591" s="1"/>
        <i x="83" s="1"/>
        <i x="2689" s="1"/>
        <i x="282" s="1"/>
        <i x="598" s="1"/>
        <i x="501" s="1"/>
        <i x="420" s="1"/>
        <i x="496" s="1"/>
        <i x="70" s="1"/>
        <i x="2860" s="1"/>
        <i x="1824" s="1"/>
        <i x="610" s="1"/>
        <i x="1815" s="1"/>
        <i x="2488" s="1"/>
        <i x="502" s="1"/>
        <i x="2505" s="1"/>
        <i x="2872" s="1"/>
        <i x="82" s="1"/>
        <i x="637" s="1"/>
        <i x="1653" s="1"/>
        <i x="2744" s="1"/>
        <i x="75" s="1"/>
        <i x="3067" s="1"/>
        <i x="2539" s="1"/>
        <i x="84" s="1"/>
        <i x="76" s="1"/>
        <i x="1301" s="1"/>
        <i x="67" s="1"/>
        <i x="1651" s="1"/>
        <i x="960" s="1"/>
        <i x="2509" s="1"/>
        <i x="1445" s="1"/>
        <i x="2848" s="1"/>
        <i x="2988" s="1"/>
        <i x="414" s="1"/>
        <i x="1652" s="1"/>
        <i x="442" s="1"/>
        <i x="2739" s="1"/>
        <i x="636" s="1"/>
        <i x="2692" s="1"/>
        <i x="2870" s="1"/>
        <i x="2645" s="1"/>
        <i x="415" s="1"/>
        <i x="72" s="1"/>
        <i x="2745" s="1"/>
        <i x="2962" s="1"/>
        <i x="1993" s="1"/>
        <i x="961" s="1"/>
        <i x="3024" s="1"/>
        <i x="523" s="1"/>
        <i x="2568" s="1"/>
        <i x="1918" s="1"/>
        <i x="3028" s="1"/>
        <i x="962" s="1"/>
        <i x="456" s="1"/>
        <i x="74" s="1"/>
        <i x="1818" s="1"/>
        <i x="1866" s="1"/>
        <i x="2576" s="1"/>
        <i x="2420" s="1"/>
        <i x="524" s="1"/>
        <i x="2582" s="1"/>
        <i x="1019" s="1"/>
        <i x="1334" s="1"/>
        <i x="1740" s="1"/>
        <i x="2398" s="1"/>
        <i x="1396" s="1"/>
        <i x="2570" s="1"/>
        <i x="1654" s="1"/>
        <i x="340" s="1"/>
        <i x="2504" s="1"/>
        <i x="1283" s="1"/>
        <i x="497" s="1"/>
        <i x="1692" s="1"/>
        <i x="421" s="1"/>
        <i x="2883" s="1"/>
        <i x="2647" s="1"/>
        <i x="1813" s="1"/>
        <i x="73" s="1"/>
        <i x="1814" s="1"/>
        <i x="2566" s="1"/>
        <i x="444" s="1"/>
        <i x="2742" s="1"/>
        <i x="2503" s="1"/>
        <i x="3027" s="1"/>
        <i x="2869" s="1"/>
        <i x="71" s="1"/>
        <i x="3025" s="1"/>
        <i x="599" s="1"/>
        <i x="2746" s="1"/>
        <i x="623" s="1"/>
        <i x="194" s="1"/>
        <i x="504" s="1"/>
        <i x="2399" s="1"/>
        <i x="725" s="1"/>
        <i x="2575" s="1"/>
        <i x="402" s="1"/>
        <i x="422" s="1"/>
        <i x="2475" s="1"/>
        <i x="77" s="1"/>
        <i x="216" s="1"/>
        <i x="2579" s="1"/>
        <i x="521" s="1"/>
        <i x="455" s="1"/>
        <i x="69" s="1"/>
        <i x="418" s="1"/>
        <i x="2871" s="1"/>
        <i x="702" s="1"/>
        <i x="1655" s="1"/>
        <i x="2648" s="1"/>
        <i x="2699" s="1"/>
        <i x="621" s="1"/>
        <i x="2502" s="1"/>
        <i x="2749" s="1"/>
        <i x="2511" s="1"/>
        <i x="638" s="1"/>
        <i x="2698" s="1"/>
        <i x="1816" s="1"/>
        <i x="602" s="1"/>
        <i x="1682" s="1"/>
        <i x="2750" s="1"/>
        <i x="419" s="1"/>
        <i x="1919" s="1"/>
        <i x="2989" s="1"/>
        <i x="430" s="1"/>
        <i x="2649" s="1"/>
        <i x="2662" s="1"/>
        <i x="2567" s="1"/>
        <i x="651" s="1"/>
        <i x="482" s="1"/>
        <i x="705" s="1"/>
        <i x="2881" s="1"/>
        <i x="2574" s="1"/>
        <i x="2392" s="1"/>
        <i x="2912" s="1"/>
        <i x="3026" s="1"/>
        <i x="1741" s="1"/>
        <i x="2878" s="1"/>
        <i x="2421" s="1"/>
        <i x="2513" s="1"/>
        <i x="220" s="1"/>
        <i x="622" s="1"/>
        <i x="457" s="1"/>
        <i x="2514" s="1"/>
        <i x="2577" s="1"/>
        <i x="2512" s="1"/>
        <i x="612" s="1"/>
        <i x="2580" s="1"/>
        <i x="103" s="1"/>
        <i x="2396" s="1"/>
        <i x="485" s="1"/>
        <i x="2748" s="1"/>
        <i x="650" s="1"/>
        <i x="2510" s="1"/>
        <i x="445" s="1"/>
        <i x="2578" s="1"/>
        <i x="2419" s="1"/>
        <i x="2573" s="1"/>
        <i x="2700" s="1"/>
        <i x="506" s="1"/>
        <i x="981" s="1"/>
        <i x="2975" s="1"/>
        <i x="624" s="1"/>
        <i x="1684" s="1"/>
        <i x="498" s="1"/>
        <i x="1776" s="1"/>
        <i x="795" s="1"/>
        <i x="3014" s="1"/>
        <i x="2747" s="1"/>
        <i x="486" s="1"/>
        <i x="2583" s="1"/>
        <i x="2971" s="1"/>
        <i x="2697" s="1"/>
        <i x="1687" s="1"/>
        <i x="443" s="1"/>
        <i x="2395" s="1"/>
        <i x="433" s="1"/>
        <i x="537" s="1"/>
        <i x="395" s="1"/>
        <i x="706" s="1"/>
        <i x="483" s="1"/>
        <i x="2388" s="1"/>
        <i x="704" s="1"/>
        <i x="2397" s="1"/>
        <i x="3013" s="1"/>
        <i x="1032" s="1"/>
        <i x="1045" s="1"/>
        <i x="1683" s="1"/>
        <i x="215" s="1"/>
        <i x="2884" s="1"/>
        <i x="1300" s="1"/>
        <i x="625" s="1"/>
        <i x="2886" s="1"/>
        <i x="2581" s="1"/>
        <i x="2879" s="1"/>
        <i x="2585" s="1"/>
        <i x="2394" s="1"/>
        <i x="2584" s="1"/>
        <i x="993" s="1"/>
        <i x="1920" s="1"/>
        <i x="401" s="1"/>
        <i x="459" s="1"/>
        <i x="2393" s="1"/>
        <i x="2650" s="1"/>
        <i x="2751" s="1"/>
        <i x="509" s="1"/>
        <i x="1867" s="1"/>
        <i x="2701" s="1"/>
        <i x="460" s="1"/>
        <i x="431" s="1"/>
        <i x="2423" s="1"/>
        <i x="3011" s="1"/>
        <i x="943" s="1"/>
        <i x="2913" s="1"/>
        <i x="2586" s="1"/>
        <i x="510" s="1"/>
        <i x="2462" s="1"/>
        <i x="508" s="1"/>
        <i x="3012" s="1"/>
        <i x="2400" s="1"/>
        <i x="2588" s="1"/>
        <i x="507" s="1"/>
        <i x="956" s="1"/>
        <i x="2587" s="1"/>
        <i x="217" s="1"/>
        <i x="404" s="1"/>
        <i x="703" s="1"/>
        <i x="403" s="1"/>
        <i x="458" s="1"/>
        <i x="707" s="1"/>
        <i x="2589" s="1"/>
        <i x="407" s="1"/>
        <i x="1299" s="1"/>
        <i x="435" s="1"/>
        <i x="434" s="1"/>
        <i x="405" s="1"/>
        <i x="409" s="1"/>
        <i x="1298" s="1"/>
        <i x="408" s="1"/>
        <i x="794" s="1"/>
        <i x="786" s="1"/>
        <i x="793" s="1"/>
        <i x="2885" s="1"/>
        <i x="785" s="1"/>
        <i x="461" s="1"/>
        <i x="432" s="1"/>
        <i x="61" s="1"/>
        <i x="396" s="1"/>
        <i x="796" s="1"/>
        <i x="968" s="1"/>
        <i x="791" s="1"/>
        <i x="2887" s="1"/>
        <i x="789" s="1"/>
        <i x="792" s="1"/>
        <i x="694" s="1"/>
        <i x="790" s="1"/>
        <i x="2590" s="1"/>
        <i x="689" s="1"/>
        <i x="787" s="1"/>
        <i x="693" s="1"/>
        <i x="511" s="1"/>
        <i x="696" s="1"/>
        <i x="788" s="1"/>
        <i x="406" s="1"/>
        <i x="695" s="1"/>
        <i x="711" s="1"/>
        <i x="690" s="1"/>
        <i x="698" s="1"/>
        <i x="692" s="1"/>
        <i x="712" s="1"/>
        <i x="697" s="1"/>
        <i x="691" s="1"/>
        <i x="710" s="1"/>
        <i x="709" s="1"/>
        <i x="708" s="1"/>
        <i x="699" s="1"/>
        <i x="713" s="1"/>
        <i x="700" s="1"/>
        <i x="70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8307817-C5B6-495C-A707-CB1D6F0AA532}" sourceName="STATE">
  <pivotTables>
    <pivotTable tabId="9" name="PivotTable4"/>
  </pivotTables>
  <data>
    <tabular pivotCacheId="984402153">
      <items count="18">
        <i x="0" s="1"/>
        <i x="1"/>
        <i x="2"/>
        <i x="3"/>
        <i x="4"/>
        <i x="5"/>
        <i x="6"/>
        <i x="7"/>
        <i x="8"/>
        <i x="9"/>
        <i x="10"/>
        <i x="11"/>
        <i x="12"/>
        <i x="13"/>
        <i x="14"/>
        <i x="15"/>
        <i x="16"/>
        <i x="17"/>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 xr10:uid="{6ED955E6-5784-430E-AF3F-21F5B2189169}" sourceName="DISTRICT">
  <pivotTables>
    <pivotTable tabId="10" name="PivotTable5"/>
  </pivotTables>
  <data>
    <tabular pivotCacheId="984402153">
      <items count="249">
        <i x="232" s="1"/>
        <i x="233"/>
        <i x="0"/>
        <i x="85"/>
        <i x="86"/>
        <i x="170"/>
        <i x="201"/>
        <i x="171"/>
        <i x="202"/>
        <i x="103"/>
        <i x="172"/>
        <i x="87"/>
        <i x="88"/>
        <i x="1"/>
        <i x="133"/>
        <i x="22"/>
        <i x="234"/>
        <i x="55"/>
        <i x="59"/>
        <i x="157"/>
        <i x="203"/>
        <i x="134"/>
        <i x="204"/>
        <i x="205"/>
        <i x="32"/>
        <i x="195"/>
        <i x="173"/>
        <i x="174"/>
        <i x="206"/>
        <i x="89"/>
        <i x="207"/>
        <i x="104"/>
        <i x="208"/>
        <i x="60"/>
        <i x="235"/>
        <i x="61"/>
        <i x="33"/>
        <i x="135"/>
        <i x="175"/>
        <i x="209"/>
        <i x="34"/>
        <i x="76"/>
        <i x="124"/>
        <i x="58"/>
        <i x="176"/>
        <i x="158"/>
        <i x="159"/>
        <i x="2"/>
        <i x="210"/>
        <i x="211"/>
        <i x="236"/>
        <i x="237"/>
        <i x="238"/>
        <i x="35"/>
        <i x="212"/>
        <i x="160"/>
        <i x="62"/>
        <i x="36"/>
        <i x="213"/>
        <i x="37"/>
        <i x="177"/>
        <i x="23"/>
        <i x="38"/>
        <i x="136"/>
        <i x="150"/>
        <i x="214"/>
        <i x="63"/>
        <i x="77"/>
        <i x="3"/>
        <i x="105"/>
        <i x="106"/>
        <i x="178"/>
        <i x="137"/>
        <i x="90"/>
        <i x="215"/>
        <i x="39"/>
        <i x="40"/>
        <i x="179"/>
        <i x="161"/>
        <i x="4"/>
        <i x="107"/>
        <i x="41"/>
        <i x="42"/>
        <i x="125"/>
        <i x="216"/>
        <i x="162"/>
        <i x="151"/>
        <i x="91"/>
        <i x="180"/>
        <i x="108"/>
        <i x="239"/>
        <i x="240"/>
        <i x="5"/>
        <i x="64"/>
        <i x="217"/>
        <i x="196"/>
        <i x="181"/>
        <i x="182"/>
        <i x="218"/>
        <i x="241"/>
        <i x="138"/>
        <i x="92"/>
        <i x="152"/>
        <i x="65"/>
        <i x="66"/>
        <i x="109"/>
        <i x="219"/>
        <i x="220"/>
        <i x="110"/>
        <i x="221"/>
        <i x="43"/>
        <i x="93"/>
        <i x="163"/>
        <i x="67"/>
        <i x="111"/>
        <i x="24"/>
        <i x="44"/>
        <i x="68"/>
        <i x="222"/>
        <i x="45"/>
        <i x="46"/>
        <i x="6"/>
        <i x="112"/>
        <i x="139"/>
        <i x="7"/>
        <i x="197"/>
        <i x="126"/>
        <i x="140"/>
        <i x="164"/>
        <i x="153"/>
        <i x="47"/>
        <i x="165"/>
        <i x="242"/>
        <i x="69"/>
        <i x="70"/>
        <i x="223"/>
        <i x="8"/>
        <i x="141"/>
        <i x="127"/>
        <i x="142"/>
        <i x="9"/>
        <i x="113"/>
        <i x="94"/>
        <i x="48"/>
        <i x="183"/>
        <i x="154"/>
        <i x="25"/>
        <i x="198"/>
        <i x="10"/>
        <i x="71"/>
        <i x="114"/>
        <i x="243"/>
        <i x="128"/>
        <i x="166"/>
        <i x="11"/>
        <i x="95"/>
        <i x="115"/>
        <i x="49"/>
        <i x="56"/>
        <i x="184"/>
        <i x="244"/>
        <i x="167"/>
        <i x="245"/>
        <i x="50"/>
        <i x="224"/>
        <i x="185"/>
        <i x="51"/>
        <i x="12"/>
        <i x="186"/>
        <i x="187"/>
        <i x="57"/>
        <i x="13"/>
        <i x="78"/>
        <i x="14"/>
        <i x="79"/>
        <i x="80"/>
        <i x="81"/>
        <i x="188"/>
        <i x="155"/>
        <i x="96"/>
        <i x="225"/>
        <i x="116"/>
        <i x="117"/>
        <i x="118"/>
        <i x="26"/>
        <i x="189"/>
        <i x="246"/>
        <i x="97"/>
        <i x="199"/>
        <i x="143"/>
        <i x="98"/>
        <i x="15"/>
        <i x="144"/>
        <i x="190"/>
        <i x="247"/>
        <i x="168"/>
        <i x="72"/>
        <i x="73"/>
        <i x="99"/>
        <i x="100"/>
        <i x="74"/>
        <i x="145"/>
        <i x="226"/>
        <i x="146"/>
        <i x="16"/>
        <i x="147"/>
        <i x="119"/>
        <i x="120"/>
        <i x="200"/>
        <i x="156"/>
        <i x="75"/>
        <i x="191"/>
        <i x="227"/>
        <i x="129"/>
        <i x="169"/>
        <i x="27"/>
        <i x="28"/>
        <i x="29"/>
        <i x="52"/>
        <i x="228"/>
        <i x="130"/>
        <i x="229"/>
        <i x="121"/>
        <i x="131"/>
        <i x="122"/>
        <i x="53"/>
        <i x="82"/>
        <i x="83"/>
        <i x="17"/>
        <i x="148"/>
        <i x="30"/>
        <i x="31"/>
        <i x="101"/>
        <i x="54"/>
        <i x="230"/>
        <i x="231"/>
        <i x="149"/>
        <i x="132"/>
        <i x="248"/>
        <i x="102"/>
        <i x="18"/>
        <i x="19"/>
        <i x="20"/>
        <i x="192"/>
        <i x="193"/>
        <i x="84"/>
        <i x="21"/>
        <i x="123"/>
        <i x="19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5B12003-9CEB-4128-BD5F-A0C52A05D59C}" cache="Slicer_Year" caption="Year" style="Slicer Style 1" rowHeight="234950"/>
  <slicer name="Crime_Rate" xr10:uid="{472E07D1-BC51-4841-AAE5-CA3DBD2216C7}" cache="Slicer_Crime_Rate" caption="Crime_Rate" style="Slicer Style 1" rowHeight="234950"/>
  <slicer name="STATE" xr10:uid="{4DD98557-8948-4759-BE7B-03C674EB217A}" cache="Slicer_STATE" caption="STATE" style="Slicer Style 1" rowHeight="234950"/>
  <slicer name="DISTRICT" xr10:uid="{E5F84975-2A82-4E3C-B395-6B3F28912474}" cache="Slicer_DISTRICT" caption="DISTRICT"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8FFBFA9-7384-4F27-A8D2-15DE85A3CCCA}" name="Table3" displayName="Table3" ref="A1:R3265" totalsRowCount="1">
  <autoFilter ref="A1:R3264" xr:uid="{38FFBFA9-7384-4F27-A8D2-15DE85A3CCCA}"/>
  <sortState xmlns:xlrd2="http://schemas.microsoft.com/office/spreadsheetml/2017/richdata2" ref="A2:R3264">
    <sortCondition ref="A1:A3264"/>
  </sortState>
  <tableColumns count="18">
    <tableColumn id="1" xr3:uid="{5331145F-FF41-4F7D-BBDB-8662FE7C36CE}" name="STATE"/>
    <tableColumn id="2" xr3:uid="{1E266C3A-383A-4CB9-BA17-05C4D691B159}" name="DISTRICT"/>
    <tableColumn id="3" xr3:uid="{0EF0DC88-0D44-4C5A-B5A9-8A9A1601DAD5}" name="Year"/>
    <tableColumn id="4" xr3:uid="{73FA3DDE-850A-43BC-84AC-A2E357DE98A3}" name="Rape"/>
    <tableColumn id="5" xr3:uid="{4BAE5C66-B7B9-4099-861F-1A90B8169F25}" name="Kidnapping and Abduction"/>
    <tableColumn id="6" xr3:uid="{6ECA9251-D116-44DE-9FEF-39F459BDF73C}" name="Dowry Deaths"/>
    <tableColumn id="7" xr3:uid="{EC5FC34C-466B-43AA-846D-1F80B24973BD}" name="Molestation"/>
    <tableColumn id="8" xr3:uid="{820E5D29-88C1-4904-8C04-7E8AD39A7D2D}" name="Sexual_Harassment"/>
    <tableColumn id="9" xr3:uid="{E2A18271-C614-4CDF-8337-A68EDC6CBADB}" name="Cruelty by Husband or his Relatives"/>
    <tableColumn id="10" xr3:uid="{62B69B9E-C9C8-4F89-9374-60D7630A292B}" name="Population_in_lakhs"/>
    <tableColumn id="11" xr3:uid="{6B4CFE59-0F75-4BD2-86FD-738AE1302D9B}" name="Crime_Rate"/>
    <tableColumn id="12" xr3:uid="{58C8DF10-B3B6-42D8-865D-BBCD886FC6E3}" name="Total Crime" dataDxfId="13" totalsRowDxfId="12">
      <calculatedColumnFormula>SUM(D2,E2,F2,G2,H2,I2)</calculatedColumnFormula>
    </tableColumn>
    <tableColumn id="13" xr3:uid="{75234C32-11CB-46C7-8C95-31C3D1B5120C}" name="Rape_rate" totalsRowLabel="3.2326839841" dataDxfId="11" totalsRowDxfId="10">
      <calculatedColumnFormula>Table3[[#This Row],[Rape]]/Table3[[#This Row],[Population_in_lakhs]]</calculatedColumnFormula>
    </tableColumn>
    <tableColumn id="14" xr3:uid="{ADFCEA85-A772-40FE-9761-DD639F2CB738}" name="Kidnapping_rate" totalsRowLabel="4.010914377" dataDxfId="9" totalsRowDxfId="8">
      <calculatedColumnFormula>Table3[[#This Row],[Kidnapping and Abduction]]/Table3[[#This Row],[Population_in_lakhs]]</calculatedColumnFormula>
    </tableColumn>
    <tableColumn id="15" xr3:uid="{C27E7373-21B9-4AEB-9AFB-FF5B9A057636}" name="dowry_rate" totalsRowLabel="0.788049285" dataDxfId="7" totalsRowDxfId="6">
      <calculatedColumnFormula>Table3[[#This Row],[Dowry Deaths]]/Table3[[#This Row],[Population_in_lakhs]]</calculatedColumnFormula>
    </tableColumn>
    <tableColumn id="16" xr3:uid="{C3989032-977E-46EB-A650-BF96787ECA38}" name="molestation_rate" totalsRowLabel="5.160108167" dataDxfId="5" totalsRowDxfId="4">
      <calculatedColumnFormula>Table3[[#This Row],[Molestation]]/Table3[[#This Row],[Population_in_lakhs]]</calculatedColumnFormula>
    </tableColumn>
    <tableColumn id="17" xr3:uid="{B128D0D2-9490-4C38-8522-A0C905DE8543}" name="sexual_harassment-rate" totalsRowLabel="1.077351217" dataDxfId="3" totalsRowDxfId="2">
      <calculatedColumnFormula>Table3[[#This Row],[Sexual_Harassment]]/Table3[[#This Row],[Population_in_lakhs]]</calculatedColumnFormula>
    </tableColumn>
    <tableColumn id="18" xr3:uid="{DEF12527-ABFF-4FDE-B9AA-93305687BFC8}" name="cruelty_rate" totalsRowLabel="10.19236126" dataDxfId="1" totalsRowDxfId="0">
      <calculatedColumnFormula>Table3[[#This Row],[Cruelty by Husband or his Relatives]]/Table3[[#This Row],[Population_in_lakhs]]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E724C-670B-4E29-9490-17FD6DBDDF21}">
  <dimension ref="A3:B22"/>
  <sheetViews>
    <sheetView workbookViewId="0">
      <selection activeCell="O12" sqref="O12"/>
    </sheetView>
  </sheetViews>
  <sheetFormatPr defaultRowHeight="14.4" x14ac:dyDescent="0.3"/>
  <cols>
    <col min="1" max="1" width="21.88671875" bestFit="1" customWidth="1"/>
    <col min="2" max="3" width="17.33203125" bestFit="1" customWidth="1"/>
  </cols>
  <sheetData>
    <row r="3" spans="1:2" x14ac:dyDescent="0.3">
      <c r="A3" s="11" t="s">
        <v>413</v>
      </c>
      <c r="B3" t="s">
        <v>415</v>
      </c>
    </row>
    <row r="4" spans="1:2" x14ac:dyDescent="0.3">
      <c r="A4" s="12" t="s">
        <v>352</v>
      </c>
      <c r="B4" s="13">
        <v>11404.269697000378</v>
      </c>
    </row>
    <row r="5" spans="1:2" x14ac:dyDescent="0.3">
      <c r="A5" s="12" t="s">
        <v>51</v>
      </c>
      <c r="B5" s="13">
        <v>10018.229176119316</v>
      </c>
    </row>
    <row r="6" spans="1:2" x14ac:dyDescent="0.3">
      <c r="A6" s="12" t="s">
        <v>11</v>
      </c>
      <c r="B6" s="13">
        <v>7242.3215766944177</v>
      </c>
    </row>
    <row r="7" spans="1:2" x14ac:dyDescent="0.3">
      <c r="A7" s="12" t="s">
        <v>188</v>
      </c>
      <c r="B7" s="13">
        <v>5972.3383891800531</v>
      </c>
    </row>
    <row r="8" spans="1:2" x14ac:dyDescent="0.3">
      <c r="A8" s="12" t="s">
        <v>294</v>
      </c>
      <c r="B8" s="13">
        <v>5925.8543789743344</v>
      </c>
    </row>
    <row r="9" spans="1:2" x14ac:dyDescent="0.3">
      <c r="A9" s="12" t="s">
        <v>222</v>
      </c>
      <c r="B9" s="13">
        <v>5552.3395769964263</v>
      </c>
    </row>
    <row r="10" spans="1:2" x14ac:dyDescent="0.3">
      <c r="A10" s="12" t="s">
        <v>385</v>
      </c>
      <c r="B10" s="13">
        <v>5290.8568921986807</v>
      </c>
    </row>
    <row r="11" spans="1:2" x14ac:dyDescent="0.3">
      <c r="A11" s="12" t="s">
        <v>124</v>
      </c>
      <c r="B11" s="13">
        <v>5134.8493984922161</v>
      </c>
    </row>
    <row r="12" spans="1:2" x14ac:dyDescent="0.3">
      <c r="A12" s="12" t="s">
        <v>78</v>
      </c>
      <c r="B12" s="13">
        <v>4641.3608518224137</v>
      </c>
    </row>
    <row r="13" spans="1:2" x14ac:dyDescent="0.3">
      <c r="A13" s="12" t="s">
        <v>158</v>
      </c>
      <c r="B13" s="13">
        <v>3902.0051095042199</v>
      </c>
    </row>
    <row r="14" spans="1:2" x14ac:dyDescent="0.3">
      <c r="A14" s="12" t="s">
        <v>146</v>
      </c>
      <c r="B14" s="13">
        <v>3386.1218853431133</v>
      </c>
    </row>
    <row r="15" spans="1:2" x14ac:dyDescent="0.3">
      <c r="A15" s="12" t="s">
        <v>266</v>
      </c>
      <c r="B15" s="13">
        <v>2983.7420297643785</v>
      </c>
    </row>
    <row r="16" spans="1:2" x14ac:dyDescent="0.3">
      <c r="A16" s="12" t="s">
        <v>35</v>
      </c>
      <c r="B16" s="13">
        <v>2207.5840853961404</v>
      </c>
    </row>
    <row r="17" spans="1:2" x14ac:dyDescent="0.3">
      <c r="A17" s="12" t="s">
        <v>210</v>
      </c>
      <c r="B17" s="13">
        <v>2148.2215059914365</v>
      </c>
    </row>
    <row r="18" spans="1:2" x14ac:dyDescent="0.3">
      <c r="A18" s="12" t="s">
        <v>329</v>
      </c>
      <c r="B18" s="13">
        <v>2032.6514636069326</v>
      </c>
    </row>
    <row r="19" spans="1:2" x14ac:dyDescent="0.3">
      <c r="A19" s="12" t="s">
        <v>242</v>
      </c>
      <c r="B19" s="13">
        <v>1524.1885829533746</v>
      </c>
    </row>
    <row r="20" spans="1:2" x14ac:dyDescent="0.3">
      <c r="A20" s="12" t="s">
        <v>123</v>
      </c>
      <c r="B20" s="13">
        <v>270.75962539021856</v>
      </c>
    </row>
    <row r="21" spans="1:2" x14ac:dyDescent="0.3">
      <c r="A21" s="12" t="s">
        <v>416</v>
      </c>
      <c r="B21" s="13">
        <v>180.07682326226075</v>
      </c>
    </row>
    <row r="22" spans="1:2" x14ac:dyDescent="0.3">
      <c r="A22" s="12" t="s">
        <v>414</v>
      </c>
      <c r="B22" s="13">
        <v>79817.771048690309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70EF8-0866-48A4-B8DB-6F744B741E72}">
  <dimension ref="A1"/>
  <sheetViews>
    <sheetView showGridLines="0" tabSelected="1" zoomScaleNormal="100" workbookViewId="0">
      <selection activeCell="AD26" sqref="AD26"/>
    </sheetView>
  </sheetViews>
  <sheetFormatPr defaultRowHeight="14.4" x14ac:dyDescent="0.3"/>
  <sheetData/>
  <pageMargins left="0.7" right="0.7" top="0.75" bottom="0.75" header="0.3" footer="0.3"/>
  <pageSetup orientation="portrait" verticalDpi="0"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39E84-6301-4E7D-8F8F-30AAE9FCF38F}">
  <dimension ref="A3:T8"/>
  <sheetViews>
    <sheetView workbookViewId="0">
      <selection activeCell="A7" sqref="A7:XFD8"/>
    </sheetView>
  </sheetViews>
  <sheetFormatPr defaultRowHeight="14.4" x14ac:dyDescent="0.3"/>
  <cols>
    <col min="1" max="1" width="17.33203125" bestFit="1" customWidth="1"/>
    <col min="2" max="2" width="16.77734375" bestFit="1" customWidth="1"/>
    <col min="3" max="3" width="22.33203125" bestFit="1" customWidth="1"/>
    <col min="4" max="4" width="20.21875" bestFit="1" customWidth="1"/>
    <col min="5" max="6" width="12" bestFit="1" customWidth="1"/>
    <col min="7" max="7" width="12.44140625" bestFit="1" customWidth="1"/>
    <col min="8" max="8" width="14.21875" bestFit="1" customWidth="1"/>
    <col min="9" max="9" width="12" bestFit="1" customWidth="1"/>
    <col min="10" max="10" width="11" bestFit="1" customWidth="1"/>
    <col min="11" max="11" width="12" bestFit="1" customWidth="1"/>
    <col min="12" max="12" width="18.77734375" bestFit="1" customWidth="1"/>
    <col min="13" max="13" width="18.33203125" bestFit="1" customWidth="1"/>
    <col min="14" max="14" width="12" bestFit="1" customWidth="1"/>
    <col min="15" max="15" width="11.5546875" bestFit="1" customWidth="1"/>
    <col min="16" max="16" width="14.44140625" bestFit="1" customWidth="1"/>
    <col min="17" max="17" width="12" bestFit="1" customWidth="1"/>
    <col min="18" max="18" width="11" bestFit="1" customWidth="1"/>
    <col min="19" max="19" width="13.109375" bestFit="1" customWidth="1"/>
    <col min="20" max="20" width="12" bestFit="1" customWidth="1"/>
  </cols>
  <sheetData>
    <row r="3" spans="1:20" x14ac:dyDescent="0.3">
      <c r="B3" s="11" t="s">
        <v>417</v>
      </c>
    </row>
    <row r="4" spans="1:20" x14ac:dyDescent="0.3">
      <c r="B4" t="s">
        <v>11</v>
      </c>
      <c r="C4" t="s">
        <v>34</v>
      </c>
      <c r="D4" t="s">
        <v>35</v>
      </c>
      <c r="E4" t="s">
        <v>51</v>
      </c>
      <c r="F4" t="s">
        <v>78</v>
      </c>
      <c r="G4" t="s">
        <v>123</v>
      </c>
      <c r="H4" t="s">
        <v>124</v>
      </c>
      <c r="I4" t="s">
        <v>146</v>
      </c>
      <c r="J4" t="s">
        <v>158</v>
      </c>
      <c r="K4" t="s">
        <v>188</v>
      </c>
      <c r="L4" t="s">
        <v>210</v>
      </c>
      <c r="M4" t="s">
        <v>222</v>
      </c>
      <c r="N4" t="s">
        <v>242</v>
      </c>
      <c r="O4" t="s">
        <v>266</v>
      </c>
      <c r="P4" t="s">
        <v>294</v>
      </c>
      <c r="Q4" t="s">
        <v>329</v>
      </c>
      <c r="R4" t="s">
        <v>352</v>
      </c>
      <c r="S4" t="s">
        <v>385</v>
      </c>
      <c r="T4" t="s">
        <v>414</v>
      </c>
    </row>
    <row r="5" spans="1:20" x14ac:dyDescent="0.3">
      <c r="A5" t="s">
        <v>415</v>
      </c>
      <c r="B5" s="13">
        <v>7242.3215766944177</v>
      </c>
      <c r="C5" s="13">
        <v>180.07682326226075</v>
      </c>
      <c r="D5" s="13">
        <v>2207.5840853961404</v>
      </c>
      <c r="E5" s="13">
        <v>10018.229176119316</v>
      </c>
      <c r="F5" s="13">
        <v>4641.3608518224137</v>
      </c>
      <c r="G5" s="13">
        <v>270.75962539021856</v>
      </c>
      <c r="H5" s="13">
        <v>5134.8493984922161</v>
      </c>
      <c r="I5" s="13">
        <v>3386.1218853431133</v>
      </c>
      <c r="J5" s="13">
        <v>3902.0051095042199</v>
      </c>
      <c r="K5" s="13">
        <v>5972.3383891800531</v>
      </c>
      <c r="L5" s="13">
        <v>2148.2215059914365</v>
      </c>
      <c r="M5" s="13">
        <v>5552.3395769964263</v>
      </c>
      <c r="N5" s="13">
        <v>1524.1885829533746</v>
      </c>
      <c r="O5" s="13">
        <v>2983.7420297643785</v>
      </c>
      <c r="P5" s="13">
        <v>5925.8543789743344</v>
      </c>
      <c r="Q5" s="13">
        <v>2032.6514636069326</v>
      </c>
      <c r="R5" s="13">
        <v>11404.269697000378</v>
      </c>
      <c r="S5" s="13">
        <v>5290.8568921986807</v>
      </c>
      <c r="T5" s="13">
        <v>79817.771048690309</v>
      </c>
    </row>
    <row r="7" spans="1:20" x14ac:dyDescent="0.3">
      <c r="B7" t="s">
        <v>11</v>
      </c>
      <c r="C7" t="s">
        <v>34</v>
      </c>
      <c r="D7" t="s">
        <v>35</v>
      </c>
      <c r="E7" t="s">
        <v>51</v>
      </c>
      <c r="F7" t="s">
        <v>78</v>
      </c>
      <c r="G7" t="s">
        <v>123</v>
      </c>
      <c r="H7" t="s">
        <v>124</v>
      </c>
      <c r="I7" t="s">
        <v>146</v>
      </c>
      <c r="J7" t="s">
        <v>158</v>
      </c>
      <c r="K7" t="s">
        <v>188</v>
      </c>
      <c r="L7" t="s">
        <v>210</v>
      </c>
      <c r="M7" t="s">
        <v>222</v>
      </c>
      <c r="N7" t="s">
        <v>242</v>
      </c>
      <c r="O7" t="s">
        <v>266</v>
      </c>
      <c r="P7" t="s">
        <v>294</v>
      </c>
      <c r="Q7" t="s">
        <v>329</v>
      </c>
      <c r="R7" t="s">
        <v>352</v>
      </c>
      <c r="S7" t="s">
        <v>385</v>
      </c>
      <c r="T7" t="s">
        <v>414</v>
      </c>
    </row>
    <row r="8" spans="1:20" x14ac:dyDescent="0.3">
      <c r="A8" t="s">
        <v>415</v>
      </c>
      <c r="B8" s="13">
        <f>GETPIVOTDATA("Crime_Rate",$A$3,"STATE","ANDHRA PRADESH")</f>
        <v>7242.3215766944177</v>
      </c>
      <c r="C8" s="13">
        <f>GETPIVOTDATA("Crime_Rate",$A$3,"STATE","andman_nicobar_islands")</f>
        <v>180.07682326226075</v>
      </c>
      <c r="D8" s="13">
        <f>GETPIVOTDATA("Crime_Rate",$A$3,"STATE","ARUNACHAL PRADESH")</f>
        <v>2207.5840853961404</v>
      </c>
      <c r="E8" s="13">
        <f>GETPIVOTDATA("Crime_Rate",$A$3,"STATE","ASSAM")</f>
        <v>10018.229176119316</v>
      </c>
      <c r="F8" s="13">
        <f>GETPIVOTDATA("Crime_Rate",$A$3,"STATE","BIHAR")</f>
        <v>4641.3608518224137</v>
      </c>
      <c r="G8" s="13">
        <f>GETPIVOTDATA("Crime_Rate",$A$3,"STATE","CHANDIGARH")</f>
        <v>270.75962539021856</v>
      </c>
      <c r="H8" s="13">
        <f>GETPIVOTDATA("Crime_Rate",$A$3,"STATE","CHHATTISGARH")</f>
        <v>5134.8493984922161</v>
      </c>
      <c r="I8" s="13">
        <f>GETPIVOTDATA("Crime_Rate",$A$3,"STATE","DELHI")</f>
        <v>3386.1218853431133</v>
      </c>
      <c r="J8" s="13">
        <f>GETPIVOTDATA("Crime_Rate",$A$3,"STATE","GUJARAT")</f>
        <v>3902.0051095042199</v>
      </c>
      <c r="K8" s="13">
        <f>GETPIVOTDATA("Crime_Rate",$A$3,"STATE","HARYANA")</f>
        <v>5972.3383891800531</v>
      </c>
      <c r="L8" s="13">
        <f>GETPIVOTDATA("Crime_Rate",$A$3,"STATE","HIMACHAL PRADESH")</f>
        <v>2148.2215059914365</v>
      </c>
      <c r="M8" s="13">
        <f>GETPIVOTDATA("Crime_Rate",$A$3,"STATE","JAMMU &amp; KASHMIR")</f>
        <v>5552.3395769964263</v>
      </c>
      <c r="N8" s="13">
        <f>GETPIVOTDATA("Crime_Rate",$A$3,"STATE","JHARKHAND")</f>
        <v>1524.1885829533746</v>
      </c>
      <c r="O8" s="13">
        <f>GETPIVOTDATA("Crime_Rate",$A$3,"STATE","KARNATAKA")</f>
        <v>2983.7420297643785</v>
      </c>
      <c r="P8" s="13">
        <f>GETPIVOTDATA("Crime_Rate",$A$3,"STATE","MAHARASHTRA")</f>
        <v>5925.8543789743344</v>
      </c>
      <c r="Q8" s="13">
        <f>GETPIVOTDATA("Crime_Rate",$A$3,"STATE","PUNJAB")</f>
        <v>2032.6514636069326</v>
      </c>
      <c r="R8" s="13">
        <f>GETPIVOTDATA("Crime_Rate",$A$3,"STATE","RAJASTHAN")</f>
        <v>11404.269697000378</v>
      </c>
      <c r="S8" s="13">
        <f>GETPIVOTDATA("Crime_Rate",$A$3,"STATE","WEST BENGAL")</f>
        <v>5290.8568921986807</v>
      </c>
      <c r="T8" s="13"/>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9D107-9C4A-4079-A063-9960EA3E687D}">
  <dimension ref="A3:B22"/>
  <sheetViews>
    <sheetView workbookViewId="0">
      <selection activeCell="AD26" sqref="AD26"/>
    </sheetView>
  </sheetViews>
  <sheetFormatPr defaultRowHeight="14.4" x14ac:dyDescent="0.3"/>
  <cols>
    <col min="1" max="1" width="21.44140625" bestFit="1" customWidth="1"/>
    <col min="2" max="2" width="17.33203125" bestFit="1" customWidth="1"/>
  </cols>
  <sheetData>
    <row r="3" spans="1:2" x14ac:dyDescent="0.3">
      <c r="A3" s="11" t="s">
        <v>413</v>
      </c>
      <c r="B3" t="s">
        <v>415</v>
      </c>
    </row>
    <row r="4" spans="1:2" x14ac:dyDescent="0.3">
      <c r="A4" s="12" t="s">
        <v>11</v>
      </c>
      <c r="B4" s="13">
        <v>7242.3215766944177</v>
      </c>
    </row>
    <row r="5" spans="1:2" x14ac:dyDescent="0.3">
      <c r="A5" s="12" t="s">
        <v>34</v>
      </c>
      <c r="B5" s="13">
        <v>180.07682326226075</v>
      </c>
    </row>
    <row r="6" spans="1:2" x14ac:dyDescent="0.3">
      <c r="A6" s="12" t="s">
        <v>35</v>
      </c>
      <c r="B6" s="13">
        <v>2207.5840853961404</v>
      </c>
    </row>
    <row r="7" spans="1:2" x14ac:dyDescent="0.3">
      <c r="A7" s="12" t="s">
        <v>51</v>
      </c>
      <c r="B7" s="13">
        <v>10018.229176119316</v>
      </c>
    </row>
    <row r="8" spans="1:2" x14ac:dyDescent="0.3">
      <c r="A8" s="12" t="s">
        <v>78</v>
      </c>
      <c r="B8" s="13">
        <v>4641.3608518224137</v>
      </c>
    </row>
    <row r="9" spans="1:2" x14ac:dyDescent="0.3">
      <c r="A9" s="12" t="s">
        <v>123</v>
      </c>
      <c r="B9" s="13">
        <v>270.75962539021856</v>
      </c>
    </row>
    <row r="10" spans="1:2" x14ac:dyDescent="0.3">
      <c r="A10" s="12" t="s">
        <v>124</v>
      </c>
      <c r="B10" s="13">
        <v>5134.8493984922161</v>
      </c>
    </row>
    <row r="11" spans="1:2" x14ac:dyDescent="0.3">
      <c r="A11" s="12" t="s">
        <v>146</v>
      </c>
      <c r="B11" s="13">
        <v>3386.1218853431133</v>
      </c>
    </row>
    <row r="12" spans="1:2" x14ac:dyDescent="0.3">
      <c r="A12" s="12" t="s">
        <v>158</v>
      </c>
      <c r="B12" s="13">
        <v>3902.0051095042199</v>
      </c>
    </row>
    <row r="13" spans="1:2" x14ac:dyDescent="0.3">
      <c r="A13" s="12" t="s">
        <v>188</v>
      </c>
      <c r="B13" s="13">
        <v>5972.3383891800531</v>
      </c>
    </row>
    <row r="14" spans="1:2" x14ac:dyDescent="0.3">
      <c r="A14" s="12" t="s">
        <v>210</v>
      </c>
      <c r="B14" s="13">
        <v>2148.2215059914365</v>
      </c>
    </row>
    <row r="15" spans="1:2" x14ac:dyDescent="0.3">
      <c r="A15" s="12" t="s">
        <v>222</v>
      </c>
      <c r="B15" s="13">
        <v>5552.3395769964263</v>
      </c>
    </row>
    <row r="16" spans="1:2" x14ac:dyDescent="0.3">
      <c r="A16" s="12" t="s">
        <v>242</v>
      </c>
      <c r="B16" s="13">
        <v>1524.1885829533746</v>
      </c>
    </row>
    <row r="17" spans="1:2" x14ac:dyDescent="0.3">
      <c r="A17" s="12" t="s">
        <v>266</v>
      </c>
      <c r="B17" s="13">
        <v>2983.7420297643785</v>
      </c>
    </row>
    <row r="18" spans="1:2" x14ac:dyDescent="0.3">
      <c r="A18" s="12" t="s">
        <v>294</v>
      </c>
      <c r="B18" s="13">
        <v>5925.8543789743344</v>
      </c>
    </row>
    <row r="19" spans="1:2" x14ac:dyDescent="0.3">
      <c r="A19" s="12" t="s">
        <v>329</v>
      </c>
      <c r="B19" s="13">
        <v>2032.6514636069326</v>
      </c>
    </row>
    <row r="20" spans="1:2" x14ac:dyDescent="0.3">
      <c r="A20" s="12" t="s">
        <v>352</v>
      </c>
      <c r="B20" s="13">
        <v>11404.269697000378</v>
      </c>
    </row>
    <row r="21" spans="1:2" x14ac:dyDescent="0.3">
      <c r="A21" s="12" t="s">
        <v>385</v>
      </c>
      <c r="B21" s="13">
        <v>5290.8568921986807</v>
      </c>
    </row>
    <row r="22" spans="1:2" x14ac:dyDescent="0.3">
      <c r="A22" s="12" t="s">
        <v>414</v>
      </c>
      <c r="B22" s="13">
        <v>79817.771048690309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0A940-7D76-4D64-9735-30FA871E173E}">
  <dimension ref="A3:C18"/>
  <sheetViews>
    <sheetView workbookViewId="0">
      <selection activeCell="C3" sqref="C3"/>
    </sheetView>
  </sheetViews>
  <sheetFormatPr defaultRowHeight="14.4" x14ac:dyDescent="0.3"/>
  <cols>
    <col min="1" max="1" width="17.33203125" bestFit="1" customWidth="1"/>
    <col min="2" max="2" width="16.77734375" bestFit="1" customWidth="1"/>
    <col min="3" max="3" width="12" bestFit="1" customWidth="1"/>
    <col min="4" max="4" width="20.21875" bestFit="1" customWidth="1"/>
    <col min="5" max="6" width="12" bestFit="1" customWidth="1"/>
    <col min="7" max="7" width="12.44140625" bestFit="1" customWidth="1"/>
    <col min="8" max="8" width="14.21875" bestFit="1" customWidth="1"/>
    <col min="9" max="11" width="12" bestFit="1" customWidth="1"/>
    <col min="12" max="12" width="18.77734375" bestFit="1" customWidth="1"/>
    <col min="13" max="13" width="18.33203125" bestFit="1" customWidth="1"/>
    <col min="14" max="15" width="12" bestFit="1" customWidth="1"/>
    <col min="16" max="16" width="14.44140625" bestFit="1" customWidth="1"/>
    <col min="17" max="18" width="12" bestFit="1" customWidth="1"/>
    <col min="19" max="19" width="13.109375" bestFit="1" customWidth="1"/>
    <col min="20" max="20" width="12" bestFit="1" customWidth="1"/>
  </cols>
  <sheetData>
    <row r="3" spans="1:3" x14ac:dyDescent="0.3">
      <c r="A3" s="11" t="s">
        <v>415</v>
      </c>
      <c r="B3" s="11" t="s">
        <v>417</v>
      </c>
    </row>
    <row r="4" spans="1:3" x14ac:dyDescent="0.3">
      <c r="A4" s="11" t="s">
        <v>413</v>
      </c>
      <c r="B4" t="s">
        <v>11</v>
      </c>
      <c r="C4" t="s">
        <v>414</v>
      </c>
    </row>
    <row r="5" spans="1:3" x14ac:dyDescent="0.3">
      <c r="A5" s="12">
        <v>2001</v>
      </c>
      <c r="B5" s="13">
        <v>372.15464824503636</v>
      </c>
      <c r="C5" s="13">
        <v>372.15464824503636</v>
      </c>
    </row>
    <row r="6" spans="1:3" x14ac:dyDescent="0.3">
      <c r="A6" s="12">
        <v>2002</v>
      </c>
      <c r="B6" s="13">
        <v>409.32517755724854</v>
      </c>
      <c r="C6" s="13">
        <v>409.32517755724854</v>
      </c>
    </row>
    <row r="7" spans="1:3" x14ac:dyDescent="0.3">
      <c r="A7" s="12">
        <v>2003</v>
      </c>
      <c r="B7" s="13">
        <v>440.70435566509252</v>
      </c>
      <c r="C7" s="13">
        <v>440.70435566509252</v>
      </c>
    </row>
    <row r="8" spans="1:3" x14ac:dyDescent="0.3">
      <c r="A8" s="12">
        <v>2004</v>
      </c>
      <c r="B8" s="13">
        <v>463.28387500463356</v>
      </c>
      <c r="C8" s="13">
        <v>463.28387500463356</v>
      </c>
    </row>
    <row r="9" spans="1:3" x14ac:dyDescent="0.3">
      <c r="A9" s="12">
        <v>2005</v>
      </c>
      <c r="B9" s="13">
        <v>479.62649934214483</v>
      </c>
      <c r="C9" s="13">
        <v>479.62649934214483</v>
      </c>
    </row>
    <row r="10" spans="1:3" x14ac:dyDescent="0.3">
      <c r="A10" s="12">
        <v>2006</v>
      </c>
      <c r="B10" s="13">
        <v>528.5839538642673</v>
      </c>
      <c r="C10" s="13">
        <v>528.5839538642673</v>
      </c>
    </row>
    <row r="11" spans="1:3" x14ac:dyDescent="0.3">
      <c r="A11" s="12">
        <v>2007</v>
      </c>
      <c r="B11" s="13">
        <v>617.84918572066442</v>
      </c>
      <c r="C11" s="13">
        <v>617.84918572066442</v>
      </c>
    </row>
    <row r="12" spans="1:3" x14ac:dyDescent="0.3">
      <c r="A12" s="12">
        <v>2008</v>
      </c>
      <c r="B12" s="13">
        <v>595.85312356550298</v>
      </c>
      <c r="C12" s="13">
        <v>595.85312356550298</v>
      </c>
    </row>
    <row r="13" spans="1:3" x14ac:dyDescent="0.3">
      <c r="A13" s="12">
        <v>2009</v>
      </c>
      <c r="B13" s="13">
        <v>645.77722749093414</v>
      </c>
      <c r="C13" s="13">
        <v>645.77722749093414</v>
      </c>
    </row>
    <row r="14" spans="1:3" x14ac:dyDescent="0.3">
      <c r="A14" s="12">
        <v>2010</v>
      </c>
      <c r="B14" s="13">
        <v>744.7127361878787</v>
      </c>
      <c r="C14" s="13">
        <v>744.7127361878787</v>
      </c>
    </row>
    <row r="15" spans="1:3" x14ac:dyDescent="0.3">
      <c r="A15" s="12">
        <v>2011</v>
      </c>
      <c r="B15" s="13">
        <v>608.1872888657964</v>
      </c>
      <c r="C15" s="13">
        <v>608.1872888657964</v>
      </c>
    </row>
    <row r="16" spans="1:3" x14ac:dyDescent="0.3">
      <c r="A16" s="12">
        <v>2012</v>
      </c>
      <c r="B16" s="13">
        <v>602.51461543015819</v>
      </c>
      <c r="C16" s="13">
        <v>602.51461543015819</v>
      </c>
    </row>
    <row r="17" spans="1:3" x14ac:dyDescent="0.3">
      <c r="A17" s="12">
        <v>2013</v>
      </c>
      <c r="B17" s="13">
        <v>733.74888975506178</v>
      </c>
      <c r="C17" s="13">
        <v>733.74888975506178</v>
      </c>
    </row>
    <row r="18" spans="1:3" x14ac:dyDescent="0.3">
      <c r="A18" s="12" t="s">
        <v>414</v>
      </c>
      <c r="B18" s="13">
        <v>7242.3215766944195</v>
      </c>
      <c r="C18" s="13">
        <v>7242.3215766944195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EE584-1198-49FC-B323-3447B541FE7F}">
  <dimension ref="A3:C18"/>
  <sheetViews>
    <sheetView workbookViewId="0">
      <selection activeCell="J9" sqref="J9"/>
    </sheetView>
  </sheetViews>
  <sheetFormatPr defaultRowHeight="14.4" x14ac:dyDescent="0.3"/>
  <cols>
    <col min="1" max="1" width="17.33203125" bestFit="1" customWidth="1"/>
    <col min="2" max="2" width="19.5546875" bestFit="1" customWidth="1"/>
    <col min="3" max="4" width="12" bestFit="1" customWidth="1"/>
    <col min="5" max="5" width="20.5546875" bestFit="1" customWidth="1"/>
    <col min="6" max="6" width="18.5546875" bestFit="1" customWidth="1"/>
    <col min="7" max="7" width="13.6640625" bestFit="1" customWidth="1"/>
    <col min="8" max="16" width="12" bestFit="1" customWidth="1"/>
    <col min="17" max="17" width="22.33203125" bestFit="1" customWidth="1"/>
    <col min="18" max="18" width="12" bestFit="1" customWidth="1"/>
    <col min="19" max="19" width="13.33203125" bestFit="1" customWidth="1"/>
    <col min="20" max="20" width="12" bestFit="1" customWidth="1"/>
    <col min="21" max="21" width="17.77734375" bestFit="1" customWidth="1"/>
    <col min="22" max="37" width="12" bestFit="1" customWidth="1"/>
    <col min="38" max="38" width="12.88671875" bestFit="1" customWidth="1"/>
    <col min="39" max="44" width="12" bestFit="1" customWidth="1"/>
    <col min="45" max="45" width="12.44140625" bestFit="1" customWidth="1"/>
    <col min="46" max="46" width="13.109375" bestFit="1" customWidth="1"/>
    <col min="47" max="47" width="15" bestFit="1" customWidth="1"/>
    <col min="48" max="48" width="13.44140625" bestFit="1" customWidth="1"/>
    <col min="49" max="49" width="12" bestFit="1" customWidth="1"/>
    <col min="50" max="50" width="13.21875" bestFit="1" customWidth="1"/>
    <col min="51" max="51" width="12" bestFit="1" customWidth="1"/>
    <col min="52" max="52" width="12.77734375" bestFit="1" customWidth="1"/>
    <col min="53" max="53" width="17.88671875" bestFit="1" customWidth="1"/>
    <col min="54" max="56" width="12" bestFit="1" customWidth="1"/>
    <col min="57" max="57" width="12.77734375" bestFit="1" customWidth="1"/>
    <col min="58" max="62" width="12" bestFit="1" customWidth="1"/>
    <col min="63" max="63" width="14.44140625" bestFit="1" customWidth="1"/>
    <col min="64" max="69" width="12" bestFit="1" customWidth="1"/>
    <col min="70" max="70" width="15.44140625" bestFit="1" customWidth="1"/>
    <col min="71" max="74" width="12" bestFit="1" customWidth="1"/>
    <col min="75" max="75" width="14" bestFit="1" customWidth="1"/>
    <col min="76" max="76" width="13.44140625" bestFit="1" customWidth="1"/>
    <col min="77" max="82" width="12" bestFit="1" customWidth="1"/>
    <col min="83" max="83" width="14.77734375" bestFit="1" customWidth="1"/>
    <col min="84" max="85" width="12" bestFit="1" customWidth="1"/>
    <col min="86" max="86" width="15.33203125" bestFit="1" customWidth="1"/>
    <col min="87" max="87" width="12" bestFit="1" customWidth="1"/>
    <col min="88" max="88" width="12.109375" bestFit="1" customWidth="1"/>
    <col min="89" max="89" width="12.88671875" bestFit="1" customWidth="1"/>
    <col min="90" max="94" width="12" bestFit="1" customWidth="1"/>
    <col min="95" max="95" width="11" bestFit="1" customWidth="1"/>
    <col min="96" max="103" width="12" bestFit="1" customWidth="1"/>
    <col min="104" max="104" width="12.6640625" bestFit="1" customWidth="1"/>
    <col min="105" max="110" width="12" bestFit="1" customWidth="1"/>
    <col min="111" max="111" width="13.21875" bestFit="1" customWidth="1"/>
    <col min="112" max="116" width="12" bestFit="1" customWidth="1"/>
    <col min="117" max="117" width="13.44140625" bestFit="1" customWidth="1"/>
    <col min="118" max="120" width="12" bestFit="1" customWidth="1"/>
    <col min="121" max="121" width="15.21875" bestFit="1" customWidth="1"/>
    <col min="122" max="122" width="12" bestFit="1" customWidth="1"/>
    <col min="123" max="123" width="12.88671875" bestFit="1" customWidth="1"/>
    <col min="124" max="126" width="12" bestFit="1" customWidth="1"/>
    <col min="127" max="127" width="9" bestFit="1" customWidth="1"/>
    <col min="128" max="142" width="12" bestFit="1" customWidth="1"/>
    <col min="143" max="143" width="13.6640625" bestFit="1" customWidth="1"/>
    <col min="144" max="146" width="12" bestFit="1" customWidth="1"/>
    <col min="147" max="147" width="12.88671875" bestFit="1" customWidth="1"/>
    <col min="148" max="149" width="12" bestFit="1" customWidth="1"/>
    <col min="150" max="150" width="16.21875" bestFit="1" customWidth="1"/>
    <col min="151" max="151" width="14.44140625" bestFit="1" customWidth="1"/>
    <col min="152" max="152" width="16" bestFit="1" customWidth="1"/>
    <col min="153" max="161" width="12" bestFit="1" customWidth="1"/>
    <col min="162" max="162" width="14.109375" bestFit="1" customWidth="1"/>
    <col min="163" max="170" width="12" bestFit="1" customWidth="1"/>
    <col min="171" max="171" width="14.44140625" bestFit="1" customWidth="1"/>
    <col min="172" max="177" width="12" bestFit="1" customWidth="1"/>
    <col min="178" max="178" width="12.21875" bestFit="1" customWidth="1"/>
    <col min="179" max="179" width="12.44140625" bestFit="1" customWidth="1"/>
    <col min="180" max="185" width="12" bestFit="1" customWidth="1"/>
    <col min="186" max="186" width="12.44140625" bestFit="1" customWidth="1"/>
    <col min="187" max="187" width="12" bestFit="1" customWidth="1"/>
    <col min="188" max="188" width="19.33203125" bestFit="1" customWidth="1"/>
    <col min="189" max="194" width="12" bestFit="1" customWidth="1"/>
    <col min="195" max="195" width="14" bestFit="1" customWidth="1"/>
    <col min="196" max="196" width="17.21875" bestFit="1" customWidth="1"/>
    <col min="197" max="199" width="12" bestFit="1" customWidth="1"/>
    <col min="200" max="200" width="15.6640625" bestFit="1" customWidth="1"/>
    <col min="201" max="201" width="13.6640625" bestFit="1" customWidth="1"/>
    <col min="202" max="202" width="14.33203125" bestFit="1" customWidth="1"/>
    <col min="203" max="205" width="12" bestFit="1" customWidth="1"/>
    <col min="206" max="206" width="12.6640625" bestFit="1" customWidth="1"/>
    <col min="207" max="213" width="12" bestFit="1" customWidth="1"/>
    <col min="214" max="214" width="17.77734375" bestFit="1" customWidth="1"/>
    <col min="215" max="217" width="12" bestFit="1" customWidth="1"/>
    <col min="218" max="218" width="12.44140625" bestFit="1" customWidth="1"/>
    <col min="219" max="228" width="12" bestFit="1" customWidth="1"/>
    <col min="229" max="229" width="12.109375" bestFit="1" customWidth="1"/>
    <col min="230" max="230" width="12.33203125" bestFit="1" customWidth="1"/>
    <col min="231" max="231" width="12" bestFit="1" customWidth="1"/>
    <col min="232" max="232" width="16.88671875" bestFit="1" customWidth="1"/>
    <col min="233" max="233" width="16.44140625" bestFit="1" customWidth="1"/>
    <col min="234" max="234" width="16.5546875" bestFit="1" customWidth="1"/>
    <col min="235" max="239" width="12" bestFit="1" customWidth="1"/>
    <col min="240" max="240" width="15.77734375" bestFit="1" customWidth="1"/>
    <col min="241" max="241" width="19.109375" bestFit="1" customWidth="1"/>
    <col min="242" max="242" width="16.33203125" bestFit="1" customWidth="1"/>
    <col min="243" max="243" width="14.77734375" bestFit="1" customWidth="1"/>
    <col min="244" max="247" width="12" bestFit="1" customWidth="1"/>
    <col min="248" max="248" width="16" bestFit="1" customWidth="1"/>
    <col min="249" max="249" width="15.109375" bestFit="1" customWidth="1"/>
    <col min="250" max="251" width="12" bestFit="1" customWidth="1"/>
    <col min="252" max="498" width="22.33203125" bestFit="1" customWidth="1"/>
    <col min="499" max="499" width="15.88671875" bestFit="1" customWidth="1"/>
    <col min="500" max="500" width="22.109375" bestFit="1" customWidth="1"/>
  </cols>
  <sheetData>
    <row r="3" spans="1:3" x14ac:dyDescent="0.3">
      <c r="A3" s="11" t="s">
        <v>415</v>
      </c>
      <c r="B3" s="11" t="s">
        <v>417</v>
      </c>
    </row>
    <row r="4" spans="1:3" x14ac:dyDescent="0.3">
      <c r="A4" s="11" t="s">
        <v>413</v>
      </c>
      <c r="B4" t="s">
        <v>386</v>
      </c>
      <c r="C4" t="s">
        <v>414</v>
      </c>
    </row>
    <row r="5" spans="1:3" x14ac:dyDescent="0.3">
      <c r="A5" s="12">
        <v>2001</v>
      </c>
      <c r="B5" s="13">
        <v>7.264383254980971</v>
      </c>
      <c r="C5" s="13">
        <v>7.264383254980971</v>
      </c>
    </row>
    <row r="6" spans="1:3" x14ac:dyDescent="0.3">
      <c r="A6" s="12">
        <v>2002</v>
      </c>
      <c r="B6" s="13">
        <v>10.017909111260353</v>
      </c>
      <c r="C6" s="13">
        <v>10.017909111260353</v>
      </c>
    </row>
    <row r="7" spans="1:3" x14ac:dyDescent="0.3">
      <c r="A7" s="12">
        <v>2003</v>
      </c>
      <c r="B7" s="13">
        <v>11.182001343183344</v>
      </c>
      <c r="C7" s="13">
        <v>11.182001343183344</v>
      </c>
    </row>
    <row r="8" spans="1:3" x14ac:dyDescent="0.3">
      <c r="A8" s="12">
        <v>2004</v>
      </c>
      <c r="B8" s="13">
        <v>14.808596373404969</v>
      </c>
      <c r="C8" s="13">
        <v>14.808596373404969</v>
      </c>
    </row>
    <row r="9" spans="1:3" x14ac:dyDescent="0.3">
      <c r="A9" s="12">
        <v>2005</v>
      </c>
      <c r="B9" s="13">
        <v>16.599507499440339</v>
      </c>
      <c r="C9" s="13">
        <v>16.599507499440339</v>
      </c>
    </row>
    <row r="10" spans="1:3" x14ac:dyDescent="0.3">
      <c r="A10" s="12">
        <v>2006</v>
      </c>
      <c r="B10" s="13">
        <v>18.099395567494962</v>
      </c>
      <c r="C10" s="13">
        <v>18.099395567494962</v>
      </c>
    </row>
    <row r="11" spans="1:3" x14ac:dyDescent="0.3">
      <c r="A11" s="12">
        <v>2007</v>
      </c>
      <c r="B11" s="13">
        <v>26.91963286321916</v>
      </c>
      <c r="C11" s="13">
        <v>26.91963286321916</v>
      </c>
    </row>
    <row r="12" spans="1:3" x14ac:dyDescent="0.3">
      <c r="A12" s="12">
        <v>2008</v>
      </c>
      <c r="B12" s="13">
        <v>29.482874412357287</v>
      </c>
      <c r="C12" s="13">
        <v>29.482874412357287</v>
      </c>
    </row>
    <row r="13" spans="1:3" x14ac:dyDescent="0.3">
      <c r="A13" s="12">
        <v>2009</v>
      </c>
      <c r="B13" s="13">
        <v>32.460264159391087</v>
      </c>
      <c r="C13" s="13">
        <v>32.460264159391087</v>
      </c>
    </row>
    <row r="14" spans="1:3" x14ac:dyDescent="0.3">
      <c r="A14" s="12">
        <v>2010</v>
      </c>
      <c r="B14" s="13">
        <v>34.654130288784415</v>
      </c>
      <c r="C14" s="13">
        <v>34.654130288784415</v>
      </c>
    </row>
    <row r="15" spans="1:3" x14ac:dyDescent="0.3">
      <c r="A15" s="12">
        <v>2011</v>
      </c>
      <c r="B15" s="13">
        <v>37.799999999999997</v>
      </c>
      <c r="C15" s="13">
        <v>37.799999999999997</v>
      </c>
    </row>
    <row r="16" spans="1:3" x14ac:dyDescent="0.3">
      <c r="A16" s="12">
        <v>2012</v>
      </c>
      <c r="B16" s="13">
        <v>43.31</v>
      </c>
      <c r="C16" s="13">
        <v>43.31</v>
      </c>
    </row>
    <row r="17" spans="1:3" x14ac:dyDescent="0.3">
      <c r="A17" s="12">
        <v>2013</v>
      </c>
      <c r="B17" s="13">
        <v>39.200000000000003</v>
      </c>
      <c r="C17" s="13">
        <v>39.200000000000003</v>
      </c>
    </row>
    <row r="18" spans="1:3" x14ac:dyDescent="0.3">
      <c r="A18" s="12" t="s">
        <v>414</v>
      </c>
      <c r="B18" s="13">
        <v>321.79869487351692</v>
      </c>
      <c r="C18" s="13">
        <v>321.79869487351692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AC939-C7C8-43ED-8D4D-8A2CA0B647A0}">
  <dimension ref="A3:L18"/>
  <sheetViews>
    <sheetView workbookViewId="0">
      <selection activeCell="A3" sqref="A3"/>
    </sheetView>
  </sheetViews>
  <sheetFormatPr defaultRowHeight="14.4" x14ac:dyDescent="0.3"/>
  <cols>
    <col min="1" max="1" width="17.33203125" bestFit="1" customWidth="1"/>
    <col min="2" max="2" width="15.5546875" bestFit="1" customWidth="1"/>
    <col min="3" max="3" width="12" bestFit="1" customWidth="1"/>
    <col min="4" max="4" width="12.88671875" bestFit="1" customWidth="1"/>
    <col min="5" max="5" width="13.21875" bestFit="1" customWidth="1"/>
    <col min="6" max="6" width="12" bestFit="1" customWidth="1"/>
    <col min="7" max="7" width="14.77734375" bestFit="1" customWidth="1"/>
    <col min="8" max="8" width="11" bestFit="1" customWidth="1"/>
    <col min="9" max="16" width="12" bestFit="1" customWidth="1"/>
    <col min="17" max="17" width="22.33203125" bestFit="1" customWidth="1"/>
    <col min="18" max="18" width="12" bestFit="1" customWidth="1"/>
    <col min="19" max="19" width="13.33203125" bestFit="1" customWidth="1"/>
    <col min="20" max="20" width="12" bestFit="1" customWidth="1"/>
    <col min="21" max="21" width="17.77734375" bestFit="1" customWidth="1"/>
    <col min="22" max="37" width="12" bestFit="1" customWidth="1"/>
    <col min="38" max="38" width="12.88671875" bestFit="1" customWidth="1"/>
    <col min="39" max="44" width="12" bestFit="1" customWidth="1"/>
    <col min="45" max="45" width="12.44140625" bestFit="1" customWidth="1"/>
    <col min="46" max="46" width="13.109375" bestFit="1" customWidth="1"/>
    <col min="47" max="47" width="15" bestFit="1" customWidth="1"/>
    <col min="48" max="48" width="13.44140625" bestFit="1" customWidth="1"/>
    <col min="49" max="49" width="12" bestFit="1" customWidth="1"/>
    <col min="50" max="50" width="13.21875" bestFit="1" customWidth="1"/>
    <col min="51" max="51" width="12" bestFit="1" customWidth="1"/>
    <col min="52" max="52" width="12.77734375" bestFit="1" customWidth="1"/>
    <col min="53" max="53" width="17.88671875" bestFit="1" customWidth="1"/>
    <col min="54" max="56" width="12" bestFit="1" customWidth="1"/>
    <col min="57" max="57" width="12.77734375" bestFit="1" customWidth="1"/>
    <col min="58" max="62" width="12" bestFit="1" customWidth="1"/>
    <col min="63" max="63" width="14.44140625" bestFit="1" customWidth="1"/>
    <col min="64" max="69" width="12" bestFit="1" customWidth="1"/>
    <col min="70" max="70" width="15.44140625" bestFit="1" customWidth="1"/>
    <col min="71" max="74" width="12" bestFit="1" customWidth="1"/>
    <col min="75" max="75" width="14" bestFit="1" customWidth="1"/>
    <col min="76" max="76" width="13.44140625" bestFit="1" customWidth="1"/>
    <col min="77" max="82" width="12" bestFit="1" customWidth="1"/>
    <col min="83" max="83" width="14.77734375" bestFit="1" customWidth="1"/>
    <col min="84" max="85" width="12" bestFit="1" customWidth="1"/>
    <col min="86" max="86" width="15.33203125" bestFit="1" customWidth="1"/>
    <col min="87" max="87" width="12" bestFit="1" customWidth="1"/>
    <col min="88" max="88" width="12.109375" bestFit="1" customWidth="1"/>
    <col min="89" max="89" width="12.88671875" bestFit="1" customWidth="1"/>
    <col min="90" max="94" width="12" bestFit="1" customWidth="1"/>
    <col min="95" max="95" width="11" bestFit="1" customWidth="1"/>
    <col min="96" max="103" width="12" bestFit="1" customWidth="1"/>
    <col min="104" max="104" width="12.6640625" bestFit="1" customWidth="1"/>
    <col min="105" max="110" width="12" bestFit="1" customWidth="1"/>
    <col min="111" max="111" width="13.21875" bestFit="1" customWidth="1"/>
    <col min="112" max="116" width="12" bestFit="1" customWidth="1"/>
    <col min="117" max="117" width="13.44140625" bestFit="1" customWidth="1"/>
    <col min="118" max="120" width="12" bestFit="1" customWidth="1"/>
    <col min="121" max="121" width="15.21875" bestFit="1" customWidth="1"/>
    <col min="122" max="122" width="12" bestFit="1" customWidth="1"/>
    <col min="123" max="123" width="12.88671875" bestFit="1" customWidth="1"/>
    <col min="124" max="126" width="12" bestFit="1" customWidth="1"/>
    <col min="127" max="127" width="9" bestFit="1" customWidth="1"/>
    <col min="128" max="142" width="12" bestFit="1" customWidth="1"/>
    <col min="143" max="143" width="13.6640625" bestFit="1" customWidth="1"/>
    <col min="144" max="146" width="12" bestFit="1" customWidth="1"/>
    <col min="147" max="147" width="12.88671875" bestFit="1" customWidth="1"/>
    <col min="148" max="149" width="12" bestFit="1" customWidth="1"/>
    <col min="150" max="150" width="16.21875" bestFit="1" customWidth="1"/>
    <col min="151" max="151" width="14.44140625" bestFit="1" customWidth="1"/>
    <col min="152" max="152" width="16" bestFit="1" customWidth="1"/>
    <col min="153" max="161" width="12" bestFit="1" customWidth="1"/>
    <col min="162" max="162" width="14.109375" bestFit="1" customWidth="1"/>
    <col min="163" max="170" width="12" bestFit="1" customWidth="1"/>
    <col min="171" max="171" width="14.44140625" bestFit="1" customWidth="1"/>
    <col min="172" max="177" width="12" bestFit="1" customWidth="1"/>
    <col min="178" max="178" width="12.21875" bestFit="1" customWidth="1"/>
    <col min="179" max="179" width="12.44140625" bestFit="1" customWidth="1"/>
    <col min="180" max="185" width="12" bestFit="1" customWidth="1"/>
    <col min="186" max="186" width="12.44140625" bestFit="1" customWidth="1"/>
    <col min="187" max="187" width="12" bestFit="1" customWidth="1"/>
    <col min="188" max="188" width="19.33203125" bestFit="1" customWidth="1"/>
    <col min="189" max="194" width="12" bestFit="1" customWidth="1"/>
    <col min="195" max="195" width="14" bestFit="1" customWidth="1"/>
    <col min="196" max="196" width="17.21875" bestFit="1" customWidth="1"/>
    <col min="197" max="199" width="12" bestFit="1" customWidth="1"/>
    <col min="200" max="200" width="15.6640625" bestFit="1" customWidth="1"/>
    <col min="201" max="201" width="13.6640625" bestFit="1" customWidth="1"/>
    <col min="202" max="202" width="14.33203125" bestFit="1" customWidth="1"/>
    <col min="203" max="205" width="12" bestFit="1" customWidth="1"/>
    <col min="206" max="206" width="12.6640625" bestFit="1" customWidth="1"/>
    <col min="207" max="213" width="12" bestFit="1" customWidth="1"/>
    <col min="214" max="214" width="17.77734375" bestFit="1" customWidth="1"/>
    <col min="215" max="217" width="12" bestFit="1" customWidth="1"/>
    <col min="218" max="218" width="12.44140625" bestFit="1" customWidth="1"/>
    <col min="219" max="228" width="12" bestFit="1" customWidth="1"/>
    <col min="229" max="229" width="12.109375" bestFit="1" customWidth="1"/>
    <col min="230" max="230" width="12.33203125" bestFit="1" customWidth="1"/>
    <col min="231" max="231" width="12" bestFit="1" customWidth="1"/>
    <col min="232" max="232" width="16.88671875" bestFit="1" customWidth="1"/>
    <col min="233" max="233" width="16.44140625" bestFit="1" customWidth="1"/>
    <col min="234" max="234" width="16.5546875" bestFit="1" customWidth="1"/>
    <col min="235" max="239" width="12" bestFit="1" customWidth="1"/>
    <col min="240" max="240" width="15.77734375" bestFit="1" customWidth="1"/>
    <col min="241" max="241" width="19.109375" bestFit="1" customWidth="1"/>
    <col min="242" max="242" width="16.33203125" bestFit="1" customWidth="1"/>
    <col min="243" max="243" width="14.77734375" bestFit="1" customWidth="1"/>
    <col min="244" max="247" width="12" bestFit="1" customWidth="1"/>
    <col min="248" max="248" width="16" bestFit="1" customWidth="1"/>
    <col min="249" max="249" width="15.109375" bestFit="1" customWidth="1"/>
    <col min="250" max="251" width="12" bestFit="1" customWidth="1"/>
    <col min="252" max="498" width="22.33203125" bestFit="1" customWidth="1"/>
    <col min="499" max="499" width="15.88671875" bestFit="1" customWidth="1"/>
    <col min="500" max="500" width="22.109375" bestFit="1" customWidth="1"/>
  </cols>
  <sheetData>
    <row r="3" spans="1:12" x14ac:dyDescent="0.3">
      <c r="A3" s="11" t="s">
        <v>415</v>
      </c>
      <c r="B3" s="11" t="s">
        <v>417</v>
      </c>
    </row>
    <row r="4" spans="1:12" x14ac:dyDescent="0.3">
      <c r="A4" s="11" t="s">
        <v>413</v>
      </c>
      <c r="B4" t="s">
        <v>388</v>
      </c>
      <c r="C4" t="s">
        <v>332</v>
      </c>
      <c r="D4" t="s">
        <v>54</v>
      </c>
      <c r="E4" t="s">
        <v>362</v>
      </c>
      <c r="F4" t="s">
        <v>56</v>
      </c>
      <c r="G4" t="s">
        <v>62</v>
      </c>
      <c r="H4" t="s">
        <v>131</v>
      </c>
      <c r="I4" t="s">
        <v>376</v>
      </c>
      <c r="J4" t="s">
        <v>103</v>
      </c>
      <c r="K4" t="s">
        <v>108</v>
      </c>
      <c r="L4" t="s">
        <v>414</v>
      </c>
    </row>
    <row r="5" spans="1:12" x14ac:dyDescent="0.3">
      <c r="A5" s="12">
        <v>2001</v>
      </c>
      <c r="B5" s="13">
        <v>5.8614564831261102</v>
      </c>
      <c r="C5" s="13">
        <v>24.358974358974358</v>
      </c>
      <c r="D5" s="13">
        <v>14.681892332789559</v>
      </c>
      <c r="E5" s="13">
        <v>55.939849624060145</v>
      </c>
      <c r="F5" s="13">
        <v>25.921052631578949</v>
      </c>
      <c r="G5" s="13">
        <v>28.317659352142108</v>
      </c>
      <c r="H5" s="13">
        <v>104.8</v>
      </c>
      <c r="I5" s="13">
        <v>45.315487571701723</v>
      </c>
      <c r="J5" s="13">
        <v>132.53968253968253</v>
      </c>
      <c r="K5" s="13">
        <v>51.020408163265309</v>
      </c>
      <c r="L5" s="13">
        <v>488.75646305732079</v>
      </c>
    </row>
    <row r="6" spans="1:12" x14ac:dyDescent="0.3">
      <c r="A6" s="12">
        <v>2002</v>
      </c>
      <c r="B6" s="13">
        <v>5.6838365896980463</v>
      </c>
      <c r="C6" s="13">
        <v>42.307692307692307</v>
      </c>
      <c r="D6" s="13">
        <v>15.986949429037521</v>
      </c>
      <c r="E6" s="13">
        <v>50.451127819548873</v>
      </c>
      <c r="F6" s="13">
        <v>24.078947368421055</v>
      </c>
      <c r="G6" s="13">
        <v>33.437826541274816</v>
      </c>
      <c r="H6" s="13">
        <v>102.4</v>
      </c>
      <c r="I6" s="13">
        <v>41.491395793499045</v>
      </c>
      <c r="J6" s="13">
        <v>184.12698412698413</v>
      </c>
      <c r="K6" s="13">
        <v>85.714285714285722</v>
      </c>
      <c r="L6" s="13">
        <v>585.67904569044163</v>
      </c>
    </row>
    <row r="7" spans="1:12" x14ac:dyDescent="0.3">
      <c r="A7" s="12">
        <v>2003</v>
      </c>
      <c r="B7" s="13">
        <v>30.373001776198937</v>
      </c>
      <c r="C7" s="13">
        <v>39.743589743589745</v>
      </c>
      <c r="D7" s="13">
        <v>23.491027732463294</v>
      </c>
      <c r="E7" s="13">
        <v>54.81203007518797</v>
      </c>
      <c r="F7" s="13">
        <v>34.736842105263158</v>
      </c>
      <c r="G7" s="13">
        <v>43.155694879832808</v>
      </c>
      <c r="H7" s="13">
        <v>133.6</v>
      </c>
      <c r="I7" s="13">
        <v>39.133205863607394</v>
      </c>
      <c r="J7" s="13">
        <v>200</v>
      </c>
      <c r="K7" s="13">
        <v>63.265306122448983</v>
      </c>
      <c r="L7" s="13">
        <v>662.31069829859234</v>
      </c>
    </row>
    <row r="8" spans="1:12" x14ac:dyDescent="0.3">
      <c r="A8" s="12">
        <v>2004</v>
      </c>
      <c r="B8" s="13">
        <v>53.818827708703374</v>
      </c>
      <c r="C8" s="13">
        <v>21.794871794871796</v>
      </c>
      <c r="D8" s="13">
        <v>20.391517128874387</v>
      </c>
      <c r="E8" s="13">
        <v>66.766917293233078</v>
      </c>
      <c r="F8" s="13">
        <v>25.394736842105264</v>
      </c>
      <c r="G8" s="13">
        <v>43.782654127481713</v>
      </c>
      <c r="H8" s="13">
        <v>150.4</v>
      </c>
      <c r="I8" s="13">
        <v>48.629700446144042</v>
      </c>
      <c r="J8" s="13">
        <v>188.88888888888889</v>
      </c>
      <c r="K8" s="13">
        <v>63.265306122448983</v>
      </c>
      <c r="L8" s="13">
        <v>683.13342035275161</v>
      </c>
    </row>
    <row r="9" spans="1:12" x14ac:dyDescent="0.3">
      <c r="A9" s="12">
        <v>2005</v>
      </c>
      <c r="B9" s="13">
        <v>66.962699822380102</v>
      </c>
      <c r="C9" s="13">
        <v>53.205128205128204</v>
      </c>
      <c r="D9" s="13">
        <v>69.168026101141919</v>
      </c>
      <c r="E9" s="13">
        <v>46.917293233082702</v>
      </c>
      <c r="F9" s="13">
        <v>25.131578947368421</v>
      </c>
      <c r="G9" s="13">
        <v>30.094043887147336</v>
      </c>
      <c r="H9" s="13">
        <v>122.4</v>
      </c>
      <c r="I9" s="13">
        <v>41.682600382409177</v>
      </c>
      <c r="J9" s="13">
        <v>134.12698412698413</v>
      </c>
      <c r="K9" s="13">
        <v>53.061224489795919</v>
      </c>
      <c r="L9" s="13">
        <v>642.74957919543795</v>
      </c>
    </row>
    <row r="10" spans="1:12" x14ac:dyDescent="0.3">
      <c r="A10" s="12">
        <v>2006</v>
      </c>
      <c r="B10" s="13">
        <v>37.833037300177622</v>
      </c>
      <c r="C10" s="13">
        <v>69.871794871794876</v>
      </c>
      <c r="D10" s="13">
        <v>50.244698205546491</v>
      </c>
      <c r="E10" s="13">
        <v>59.548872180451127</v>
      </c>
      <c r="F10" s="13">
        <v>39.736842105263158</v>
      </c>
      <c r="G10" s="13">
        <v>49.843260188087775</v>
      </c>
      <c r="H10" s="13">
        <v>128.80000000000001</v>
      </c>
      <c r="I10" s="13">
        <v>44.104525175270872</v>
      </c>
      <c r="J10" s="13">
        <v>126.19047619047619</v>
      </c>
      <c r="K10" s="13">
        <v>61.224489795918366</v>
      </c>
      <c r="L10" s="13">
        <v>667.39799601298637</v>
      </c>
    </row>
    <row r="11" spans="1:12" x14ac:dyDescent="0.3">
      <c r="A11" s="12">
        <v>2007</v>
      </c>
      <c r="B11" s="13">
        <v>53.108348134991118</v>
      </c>
      <c r="C11" s="13">
        <v>67.307692307692307</v>
      </c>
      <c r="D11" s="13">
        <v>87.275693311582387</v>
      </c>
      <c r="E11" s="13">
        <v>67.969924812030072</v>
      </c>
      <c r="F11" s="13">
        <v>39.078947368421055</v>
      </c>
      <c r="G11" s="13">
        <v>35.736677115987462</v>
      </c>
      <c r="H11" s="13">
        <v>117.6</v>
      </c>
      <c r="I11" s="13">
        <v>45.5704270235819</v>
      </c>
      <c r="J11" s="13">
        <v>169.84126984126985</v>
      </c>
      <c r="K11" s="13">
        <v>89.795918367346943</v>
      </c>
      <c r="L11" s="13">
        <v>773.28489828290321</v>
      </c>
    </row>
    <row r="12" spans="1:12" x14ac:dyDescent="0.3">
      <c r="A12" s="12">
        <v>2008</v>
      </c>
      <c r="B12" s="13">
        <v>40.319715808170514</v>
      </c>
      <c r="C12" s="13">
        <v>60.256410256410255</v>
      </c>
      <c r="D12" s="13">
        <v>85.154975530179442</v>
      </c>
      <c r="E12" s="13">
        <v>67.218045112781951</v>
      </c>
      <c r="F12" s="13">
        <v>52.5</v>
      </c>
      <c r="G12" s="13">
        <v>57.053291536050153</v>
      </c>
      <c r="H12" s="13">
        <v>124</v>
      </c>
      <c r="I12" s="13">
        <v>49.58572339069471</v>
      </c>
      <c r="J12" s="13">
        <v>149.20634920634922</v>
      </c>
      <c r="K12" s="13">
        <v>242.85714285714286</v>
      </c>
      <c r="L12" s="13">
        <v>928.15165369777924</v>
      </c>
    </row>
    <row r="13" spans="1:12" x14ac:dyDescent="0.3">
      <c r="A13" s="12">
        <v>2009</v>
      </c>
      <c r="B13" s="13">
        <v>48.312611012433393</v>
      </c>
      <c r="C13" s="13">
        <v>55.128205128205124</v>
      </c>
      <c r="D13" s="13">
        <v>99.021207177814034</v>
      </c>
      <c r="E13" s="13">
        <v>76.015037593984957</v>
      </c>
      <c r="F13" s="13">
        <v>73.421052631578945</v>
      </c>
      <c r="G13" s="13">
        <v>81.191222570532915</v>
      </c>
      <c r="H13" s="13">
        <v>103.2</v>
      </c>
      <c r="I13" s="13">
        <v>59.273422562141491</v>
      </c>
      <c r="J13" s="13">
        <v>193.65079365079364</v>
      </c>
      <c r="K13" s="13">
        <v>234.69387755102042</v>
      </c>
      <c r="L13" s="13">
        <v>1023.9074298785049</v>
      </c>
    </row>
    <row r="14" spans="1:12" x14ac:dyDescent="0.3">
      <c r="A14" s="12">
        <v>2010</v>
      </c>
      <c r="B14" s="13">
        <v>66.252220248667854</v>
      </c>
      <c r="C14" s="13">
        <v>64.102564102564102</v>
      </c>
      <c r="D14" s="13">
        <v>151.06035889070148</v>
      </c>
      <c r="E14" s="13">
        <v>82.481203007518786</v>
      </c>
      <c r="F14" s="13">
        <v>108.81578947368422</v>
      </c>
      <c r="G14" s="13">
        <v>77.429467084639498</v>
      </c>
      <c r="H14" s="13">
        <v>101.6</v>
      </c>
      <c r="I14" s="13">
        <v>55.25812619502868</v>
      </c>
      <c r="J14" s="13">
        <v>184.92063492063491</v>
      </c>
      <c r="K14" s="13">
        <v>226.53061224489795</v>
      </c>
      <c r="L14" s="13">
        <v>1118.4509761683375</v>
      </c>
    </row>
    <row r="15" spans="1:12" x14ac:dyDescent="0.3">
      <c r="A15" s="12">
        <v>2011</v>
      </c>
      <c r="B15" s="13">
        <v>104.61811722912967</v>
      </c>
      <c r="C15" s="13">
        <v>47.435897435897431</v>
      </c>
      <c r="D15" s="13">
        <v>90.798376184032477</v>
      </c>
      <c r="E15" s="13">
        <v>81.152849740932652</v>
      </c>
      <c r="F15" s="13">
        <v>60.710441334768575</v>
      </c>
      <c r="G15" s="13">
        <v>72.078593588417789</v>
      </c>
      <c r="H15" s="13">
        <v>102.4</v>
      </c>
      <c r="I15" s="13">
        <v>51.563300871348019</v>
      </c>
      <c r="J15" s="13">
        <v>277.77777777777777</v>
      </c>
      <c r="K15" s="13">
        <v>173.46938775510205</v>
      </c>
      <c r="L15" s="13">
        <v>1062.0047419174066</v>
      </c>
    </row>
    <row r="16" spans="1:12" x14ac:dyDescent="0.3">
      <c r="A16" s="12">
        <v>2012</v>
      </c>
      <c r="B16" s="13">
        <v>66.607460035523985</v>
      </c>
      <c r="C16" s="13">
        <v>50</v>
      </c>
      <c r="D16" s="13">
        <v>100.27063599458728</v>
      </c>
      <c r="E16" s="13">
        <v>90.090673575129543</v>
      </c>
      <c r="F16" s="13">
        <v>96.663078579117339</v>
      </c>
      <c r="G16" s="13">
        <v>76.525336091003098</v>
      </c>
      <c r="H16" s="13">
        <v>59.2</v>
      </c>
      <c r="I16" s="13">
        <v>51.870835468990258</v>
      </c>
      <c r="J16" s="13">
        <v>364.28571428571428</v>
      </c>
      <c r="K16" s="13">
        <v>191.83673469387756</v>
      </c>
      <c r="L16" s="13">
        <v>1147.3504687239433</v>
      </c>
    </row>
    <row r="17" spans="1:12" x14ac:dyDescent="0.3">
      <c r="A17" s="12">
        <v>2013</v>
      </c>
      <c r="B17" s="13">
        <v>119.7158081705151</v>
      </c>
      <c r="C17" s="13">
        <v>78.205128205128204</v>
      </c>
      <c r="D17" s="13">
        <v>99.052774018944518</v>
      </c>
      <c r="E17" s="13">
        <v>130.7642487046632</v>
      </c>
      <c r="F17" s="13">
        <v>92.249730893433807</v>
      </c>
      <c r="G17" s="13">
        <v>136.29782833505689</v>
      </c>
      <c r="H17" s="13">
        <v>113.6</v>
      </c>
      <c r="I17" s="13">
        <v>71.091747821629923</v>
      </c>
      <c r="J17" s="13">
        <v>421.42857142857144</v>
      </c>
      <c r="K17" s="13">
        <v>285.71428571428572</v>
      </c>
      <c r="L17" s="13">
        <v>1548.120123292229</v>
      </c>
    </row>
    <row r="18" spans="1:12" x14ac:dyDescent="0.3">
      <c r="A18" s="12" t="s">
        <v>414</v>
      </c>
      <c r="B18" s="13">
        <v>699.4671403197159</v>
      </c>
      <c r="C18" s="13">
        <v>673.71794871794873</v>
      </c>
      <c r="D18" s="13">
        <v>906.59813203769477</v>
      </c>
      <c r="E18" s="13">
        <v>930.12807277260526</v>
      </c>
      <c r="F18" s="13">
        <v>698.43904028100394</v>
      </c>
      <c r="G18" s="13">
        <v>764.94355529765426</v>
      </c>
      <c r="H18" s="13">
        <v>1463.9999999999998</v>
      </c>
      <c r="I18" s="13">
        <v>644.57049856604726</v>
      </c>
      <c r="J18" s="13">
        <v>2726.9841269841272</v>
      </c>
      <c r="K18" s="13">
        <v>1822.4489795918371</v>
      </c>
      <c r="L18" s="13">
        <v>11331.297494568636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F66A2-4252-4584-A005-B66FE26A7B7A}">
  <dimension ref="A3:J20"/>
  <sheetViews>
    <sheetView workbookViewId="0">
      <selection activeCell="D7" sqref="D7:E13"/>
    </sheetView>
  </sheetViews>
  <sheetFormatPr defaultRowHeight="14.4" x14ac:dyDescent="0.3"/>
  <cols>
    <col min="1" max="2" width="17.77734375" bestFit="1" customWidth="1"/>
    <col min="3" max="3" width="22.109375" bestFit="1" customWidth="1"/>
    <col min="4" max="4" width="22.109375" customWidth="1"/>
    <col min="5" max="8" width="22.109375" bestFit="1" customWidth="1"/>
    <col min="9" max="9" width="17.21875" bestFit="1" customWidth="1"/>
    <col min="10" max="118" width="12" bestFit="1" customWidth="1"/>
    <col min="119" max="119" width="11" bestFit="1" customWidth="1"/>
    <col min="120" max="121" width="12" bestFit="1" customWidth="1"/>
    <col min="122" max="122" width="6" bestFit="1" customWidth="1"/>
    <col min="123" max="205" width="12" bestFit="1" customWidth="1"/>
    <col min="206" max="206" width="11" bestFit="1" customWidth="1"/>
    <col min="207" max="339" width="12" bestFit="1" customWidth="1"/>
    <col min="340" max="340" width="11" bestFit="1" customWidth="1"/>
    <col min="341" max="390" width="12" bestFit="1" customWidth="1"/>
    <col min="391" max="391" width="11" bestFit="1" customWidth="1"/>
    <col min="392" max="602" width="12" bestFit="1" customWidth="1"/>
    <col min="603" max="603" width="11" bestFit="1" customWidth="1"/>
    <col min="604" max="648" width="12" bestFit="1" customWidth="1"/>
    <col min="649" max="649" width="11" bestFit="1" customWidth="1"/>
    <col min="650" max="796" width="12" bestFit="1" customWidth="1"/>
    <col min="797" max="797" width="11" bestFit="1" customWidth="1"/>
    <col min="798" max="816" width="12" bestFit="1" customWidth="1"/>
    <col min="817" max="817" width="11" bestFit="1" customWidth="1"/>
    <col min="818" max="834" width="12" bestFit="1" customWidth="1"/>
    <col min="835" max="835" width="6" bestFit="1" customWidth="1"/>
    <col min="836" max="894" width="12" bestFit="1" customWidth="1"/>
    <col min="895" max="895" width="11" bestFit="1" customWidth="1"/>
    <col min="896" max="903" width="12" bestFit="1" customWidth="1"/>
    <col min="904" max="904" width="11" bestFit="1" customWidth="1"/>
    <col min="905" max="976" width="12" bestFit="1" customWidth="1"/>
    <col min="977" max="977" width="11" bestFit="1" customWidth="1"/>
    <col min="978" max="1017" width="12" bestFit="1" customWidth="1"/>
    <col min="1018" max="1018" width="5" bestFit="1" customWidth="1"/>
    <col min="1019" max="1054" width="12" bestFit="1" customWidth="1"/>
    <col min="1055" max="1055" width="11" bestFit="1" customWidth="1"/>
    <col min="1056" max="1101" width="12" bestFit="1" customWidth="1"/>
    <col min="1102" max="1102" width="11" bestFit="1" customWidth="1"/>
    <col min="1103" max="1177" width="12" bestFit="1" customWidth="1"/>
    <col min="1178" max="1178" width="11" bestFit="1" customWidth="1"/>
    <col min="1179" max="1192" width="12" bestFit="1" customWidth="1"/>
    <col min="1193" max="1193" width="11" bestFit="1" customWidth="1"/>
    <col min="1194" max="1216" width="12" bestFit="1" customWidth="1"/>
    <col min="1217" max="1217" width="11" bestFit="1" customWidth="1"/>
    <col min="1218" max="1227" width="12" bestFit="1" customWidth="1"/>
    <col min="1228" max="1228" width="11" bestFit="1" customWidth="1"/>
    <col min="1229" max="1238" width="12" bestFit="1" customWidth="1"/>
    <col min="1239" max="1239" width="8" bestFit="1" customWidth="1"/>
    <col min="1240" max="1270" width="12" bestFit="1" customWidth="1"/>
    <col min="1271" max="1271" width="11" bestFit="1" customWidth="1"/>
    <col min="1272" max="1310" width="12" bestFit="1" customWidth="1"/>
    <col min="1311" max="1311" width="11" bestFit="1" customWidth="1"/>
    <col min="1312" max="1325" width="12" bestFit="1" customWidth="1"/>
    <col min="1326" max="1326" width="11" bestFit="1" customWidth="1"/>
    <col min="1327" max="1333" width="12" bestFit="1" customWidth="1"/>
    <col min="1334" max="1334" width="11" bestFit="1" customWidth="1"/>
    <col min="1335" max="1335" width="5" bestFit="1" customWidth="1"/>
    <col min="1336" max="1380" width="12" bestFit="1" customWidth="1"/>
    <col min="1381" max="1382" width="11" bestFit="1" customWidth="1"/>
    <col min="1383" max="1391" width="12" bestFit="1" customWidth="1"/>
    <col min="1392" max="1392" width="11" bestFit="1" customWidth="1"/>
    <col min="1393" max="1413" width="12" bestFit="1" customWidth="1"/>
    <col min="1414" max="1414" width="11" bestFit="1" customWidth="1"/>
    <col min="1415" max="1439" width="12" bestFit="1" customWidth="1"/>
    <col min="1440" max="1440" width="11" bestFit="1" customWidth="1"/>
    <col min="1441" max="1446" width="12" bestFit="1" customWidth="1"/>
    <col min="1447" max="1447" width="11" bestFit="1" customWidth="1"/>
    <col min="1448" max="1480" width="12" bestFit="1" customWidth="1"/>
    <col min="1481" max="1481" width="5" bestFit="1" customWidth="1"/>
    <col min="1482" max="1601" width="12" bestFit="1" customWidth="1"/>
    <col min="1602" max="1602" width="11" bestFit="1" customWidth="1"/>
    <col min="1603" max="1627" width="12" bestFit="1" customWidth="1"/>
    <col min="1628" max="1628" width="11" bestFit="1" customWidth="1"/>
    <col min="1629" max="1714" width="12" bestFit="1" customWidth="1"/>
    <col min="1715" max="1715" width="9" bestFit="1" customWidth="1"/>
    <col min="1716" max="1734" width="12" bestFit="1" customWidth="1"/>
    <col min="1735" max="1735" width="6" bestFit="1" customWidth="1"/>
    <col min="1736" max="1755" width="12" bestFit="1" customWidth="1"/>
    <col min="1756" max="1756" width="11" bestFit="1" customWidth="1"/>
    <col min="1757" max="1794" width="12" bestFit="1" customWidth="1"/>
    <col min="1795" max="1795" width="11" bestFit="1" customWidth="1"/>
    <col min="1796" max="1822" width="12" bestFit="1" customWidth="1"/>
    <col min="1823" max="1823" width="8" bestFit="1" customWidth="1"/>
    <col min="1824" max="1826" width="12" bestFit="1" customWidth="1"/>
    <col min="1827" max="1827" width="6" bestFit="1" customWidth="1"/>
    <col min="1828" max="1857" width="12" bestFit="1" customWidth="1"/>
    <col min="1858" max="1858" width="5" bestFit="1" customWidth="1"/>
    <col min="1859" max="1872" width="12" bestFit="1" customWidth="1"/>
    <col min="1873" max="1873" width="8" bestFit="1" customWidth="1"/>
    <col min="1874" max="1879" width="12" bestFit="1" customWidth="1"/>
    <col min="1880" max="1880" width="8" bestFit="1" customWidth="1"/>
    <col min="1881" max="1881" width="9" bestFit="1" customWidth="1"/>
    <col min="1882" max="1900" width="12" bestFit="1" customWidth="1"/>
    <col min="1901" max="1901" width="21.6640625" bestFit="1" customWidth="1"/>
    <col min="1902" max="2016" width="12" bestFit="1" customWidth="1"/>
    <col min="2017" max="2017" width="11" bestFit="1" customWidth="1"/>
    <col min="2018" max="2019" width="12" bestFit="1" customWidth="1"/>
    <col min="2020" max="2020" width="6" bestFit="1" customWidth="1"/>
    <col min="2021" max="2079" width="12" bestFit="1" customWidth="1"/>
    <col min="2080" max="2080" width="11" bestFit="1" customWidth="1"/>
    <col min="2081" max="2288" width="12" bestFit="1" customWidth="1"/>
    <col min="2289" max="2289" width="11" bestFit="1" customWidth="1"/>
    <col min="2290" max="2292" width="12" bestFit="1" customWidth="1"/>
    <col min="2293" max="2293" width="11" bestFit="1" customWidth="1"/>
    <col min="2294" max="2331" width="12" bestFit="1" customWidth="1"/>
    <col min="2332" max="2332" width="11" bestFit="1" customWidth="1"/>
    <col min="2333" max="2361" width="12" bestFit="1" customWidth="1"/>
    <col min="2362" max="2362" width="11" bestFit="1" customWidth="1"/>
    <col min="2363" max="2500" width="12" bestFit="1" customWidth="1"/>
    <col min="2501" max="2501" width="11" bestFit="1" customWidth="1"/>
    <col min="2502" max="2546" width="12" bestFit="1" customWidth="1"/>
    <col min="2547" max="2547" width="11" bestFit="1" customWidth="1"/>
    <col min="2548" max="2694" width="12" bestFit="1" customWidth="1"/>
    <col min="2695" max="2695" width="11" bestFit="1" customWidth="1"/>
    <col min="2696" max="2714" width="12" bestFit="1" customWidth="1"/>
    <col min="2715" max="2715" width="11" bestFit="1" customWidth="1"/>
    <col min="2716" max="2725" width="12" bestFit="1" customWidth="1"/>
    <col min="2726" max="2726" width="11" bestFit="1" customWidth="1"/>
    <col min="2727" max="2732" width="12" bestFit="1" customWidth="1"/>
    <col min="2733" max="2733" width="5" bestFit="1" customWidth="1"/>
    <col min="2734" max="2744" width="12" bestFit="1" customWidth="1"/>
    <col min="2745" max="2745" width="11" bestFit="1" customWidth="1"/>
    <col min="2746" max="2792" width="12" bestFit="1" customWidth="1"/>
    <col min="2793" max="2793" width="11" bestFit="1" customWidth="1"/>
    <col min="2794" max="2803" width="12" bestFit="1" customWidth="1"/>
    <col min="2804" max="2804" width="11" bestFit="1" customWidth="1"/>
    <col min="2805" max="2874" width="12" bestFit="1" customWidth="1"/>
    <col min="2875" max="2875" width="11" bestFit="1" customWidth="1"/>
    <col min="2876" max="2915" width="12" bestFit="1" customWidth="1"/>
    <col min="2916" max="2916" width="5" bestFit="1" customWidth="1"/>
    <col min="2917" max="2996" width="12" bestFit="1" customWidth="1"/>
    <col min="2997" max="2997" width="11" bestFit="1" customWidth="1"/>
    <col min="2998" max="2999" width="12" bestFit="1" customWidth="1"/>
    <col min="3000" max="3000" width="11" bestFit="1" customWidth="1"/>
    <col min="3001" max="3090" width="12" bestFit="1" customWidth="1"/>
    <col min="3091" max="3091" width="11" bestFit="1" customWidth="1"/>
    <col min="3092" max="3114" width="12" bestFit="1" customWidth="1"/>
    <col min="3115" max="3115" width="11" bestFit="1" customWidth="1"/>
    <col min="3116" max="3125" width="12" bestFit="1" customWidth="1"/>
    <col min="3126" max="3126" width="11" bestFit="1" customWidth="1"/>
    <col min="3127" max="3136" width="12" bestFit="1" customWidth="1"/>
    <col min="3137" max="3137" width="8" bestFit="1" customWidth="1"/>
    <col min="3138" max="3159" width="12" bestFit="1" customWidth="1"/>
    <col min="3160" max="3160" width="11" bestFit="1" customWidth="1"/>
    <col min="3161" max="3177" width="12" bestFit="1" customWidth="1"/>
    <col min="3178" max="3178" width="11" bestFit="1" customWidth="1"/>
    <col min="3179" max="3208" width="12" bestFit="1" customWidth="1"/>
    <col min="3209" max="3209" width="11" bestFit="1" customWidth="1"/>
    <col min="3210" max="3231" width="12" bestFit="1" customWidth="1"/>
    <col min="3232" max="3232" width="11" bestFit="1" customWidth="1"/>
    <col min="3233" max="3233" width="5" bestFit="1" customWidth="1"/>
    <col min="3234" max="3289" width="12" bestFit="1" customWidth="1"/>
    <col min="3290" max="3290" width="11" bestFit="1" customWidth="1"/>
    <col min="3291" max="3311" width="12" bestFit="1" customWidth="1"/>
    <col min="3312" max="3312" width="11" bestFit="1" customWidth="1"/>
    <col min="3313" max="3337" width="12" bestFit="1" customWidth="1"/>
    <col min="3338" max="3338" width="11" bestFit="1" customWidth="1"/>
    <col min="3339" max="3344" width="12" bestFit="1" customWidth="1"/>
    <col min="3345" max="3345" width="11" bestFit="1" customWidth="1"/>
    <col min="3346" max="3378" width="12" bestFit="1" customWidth="1"/>
    <col min="3379" max="3379" width="5" bestFit="1" customWidth="1"/>
    <col min="3380" max="3412" width="12" bestFit="1" customWidth="1"/>
    <col min="3413" max="3413" width="11" bestFit="1" customWidth="1"/>
    <col min="3414" max="3414" width="12" bestFit="1" customWidth="1"/>
    <col min="3415" max="3415" width="11" bestFit="1" customWidth="1"/>
    <col min="3416" max="3423" width="12" bestFit="1" customWidth="1"/>
    <col min="3424" max="3424" width="11" bestFit="1" customWidth="1"/>
    <col min="3425" max="3499" width="12" bestFit="1" customWidth="1"/>
    <col min="3500" max="3500" width="11" bestFit="1" customWidth="1"/>
    <col min="3501" max="3538" width="12" bestFit="1" customWidth="1"/>
    <col min="3539" max="3539" width="11" bestFit="1" customWidth="1"/>
    <col min="3540" max="3612" width="12" bestFit="1" customWidth="1"/>
    <col min="3613" max="3613" width="9" bestFit="1" customWidth="1"/>
    <col min="3614" max="3632" width="12" bestFit="1" customWidth="1"/>
    <col min="3633" max="3633" width="5" bestFit="1" customWidth="1"/>
    <col min="3634" max="3653" width="12" bestFit="1" customWidth="1"/>
    <col min="3654" max="3654" width="11" bestFit="1" customWidth="1"/>
    <col min="3655" max="3692" width="12" bestFit="1" customWidth="1"/>
    <col min="3693" max="3693" width="11" bestFit="1" customWidth="1"/>
    <col min="3694" max="3720" width="12" bestFit="1" customWidth="1"/>
    <col min="3721" max="3721" width="8" bestFit="1" customWidth="1"/>
    <col min="3722" max="3724" width="12" bestFit="1" customWidth="1"/>
    <col min="3725" max="3725" width="4" bestFit="1" customWidth="1"/>
    <col min="3726" max="3755" width="12" bestFit="1" customWidth="1"/>
    <col min="3756" max="3756" width="5" bestFit="1" customWidth="1"/>
    <col min="3757" max="3770" width="12" bestFit="1" customWidth="1"/>
    <col min="3771" max="3771" width="8" bestFit="1" customWidth="1"/>
    <col min="3772" max="3777" width="12" bestFit="1" customWidth="1"/>
    <col min="3778" max="3779" width="8" bestFit="1" customWidth="1"/>
    <col min="3780" max="3798" width="12" bestFit="1" customWidth="1"/>
    <col min="3799" max="3799" width="27.88671875" bestFit="1" customWidth="1"/>
    <col min="3800" max="3818" width="12" bestFit="1" customWidth="1"/>
    <col min="3819" max="3819" width="11" bestFit="1" customWidth="1"/>
    <col min="3820" max="3829" width="12" bestFit="1" customWidth="1"/>
    <col min="3830" max="3830" width="11" bestFit="1" customWidth="1"/>
    <col min="3831" max="3864" width="12" bestFit="1" customWidth="1"/>
    <col min="3865" max="3866" width="11" bestFit="1" customWidth="1"/>
    <col min="3867" max="3877" width="12" bestFit="1" customWidth="1"/>
    <col min="3878" max="3878" width="10" bestFit="1" customWidth="1"/>
    <col min="3879" max="3914" width="12" bestFit="1" customWidth="1"/>
    <col min="3915" max="3915" width="11" bestFit="1" customWidth="1"/>
    <col min="3916" max="3917" width="12" bestFit="1" customWidth="1"/>
    <col min="3918" max="3918" width="6" bestFit="1" customWidth="1"/>
    <col min="3919" max="3998" width="12" bestFit="1" customWidth="1"/>
    <col min="3999" max="3999" width="10" bestFit="1" customWidth="1"/>
    <col min="4000" max="4001" width="12" bestFit="1" customWidth="1"/>
    <col min="4002" max="4002" width="11" bestFit="1" customWidth="1"/>
    <col min="4003" max="4004" width="12" bestFit="1" customWidth="1"/>
    <col min="4005" max="4005" width="11" bestFit="1" customWidth="1"/>
    <col min="4006" max="4044" width="12" bestFit="1" customWidth="1"/>
    <col min="4045" max="4045" width="10" bestFit="1" customWidth="1"/>
    <col min="4046" max="4059" width="12" bestFit="1" customWidth="1"/>
    <col min="4060" max="4060" width="11" bestFit="1" customWidth="1"/>
    <col min="4061" max="4135" width="12" bestFit="1" customWidth="1"/>
    <col min="4136" max="4136" width="11" bestFit="1" customWidth="1"/>
    <col min="4137" max="4143" width="12" bestFit="1" customWidth="1"/>
    <col min="4144" max="4144" width="5" bestFit="1" customWidth="1"/>
    <col min="4145" max="4186" width="12" bestFit="1" customWidth="1"/>
    <col min="4187" max="4187" width="11" bestFit="1" customWidth="1"/>
    <col min="4188" max="4229" width="12" bestFit="1" customWidth="1"/>
    <col min="4230" max="4230" width="11" bestFit="1" customWidth="1"/>
    <col min="4231" max="4247" width="12" bestFit="1" customWidth="1"/>
    <col min="4248" max="4248" width="10" bestFit="1" customWidth="1"/>
    <col min="4249" max="4259" width="12" bestFit="1" customWidth="1"/>
    <col min="4260" max="4260" width="11" bestFit="1" customWidth="1"/>
    <col min="4261" max="4264" width="12" bestFit="1" customWidth="1"/>
    <col min="4265" max="4265" width="11" bestFit="1" customWidth="1"/>
    <col min="4266" max="4273" width="12" bestFit="1" customWidth="1"/>
    <col min="4274" max="4274" width="11" bestFit="1" customWidth="1"/>
    <col min="4275" max="4276" width="12" bestFit="1" customWidth="1"/>
    <col min="4277" max="4277" width="11" bestFit="1" customWidth="1"/>
    <col min="4278" max="4290" width="12" bestFit="1" customWidth="1"/>
    <col min="4291" max="4291" width="11" bestFit="1" customWidth="1"/>
    <col min="4292" max="4292" width="12" bestFit="1" customWidth="1"/>
    <col min="4293" max="4293" width="11" bestFit="1" customWidth="1"/>
    <col min="4294" max="4374" width="12" bestFit="1" customWidth="1"/>
    <col min="4375" max="4375" width="11" bestFit="1" customWidth="1"/>
    <col min="4376" max="4398" width="12" bestFit="1" customWidth="1"/>
    <col min="4399" max="4399" width="11" bestFit="1" customWidth="1"/>
    <col min="4400" max="4444" width="12" bestFit="1" customWidth="1"/>
    <col min="4445" max="4445" width="11" bestFit="1" customWidth="1"/>
    <col min="4446" max="4459" width="12" bestFit="1" customWidth="1"/>
    <col min="4460" max="4460" width="11" bestFit="1" customWidth="1"/>
    <col min="4461" max="4465" width="12" bestFit="1" customWidth="1"/>
    <col min="4466" max="4466" width="11" bestFit="1" customWidth="1"/>
    <col min="4467" max="4479" width="12" bestFit="1" customWidth="1"/>
    <col min="4480" max="4480" width="11" bestFit="1" customWidth="1"/>
    <col min="4481" max="4487" width="12" bestFit="1" customWidth="1"/>
    <col min="4488" max="4488" width="11" bestFit="1" customWidth="1"/>
    <col min="4489" max="4502" width="12" bestFit="1" customWidth="1"/>
    <col min="4503" max="4503" width="11" bestFit="1" customWidth="1"/>
    <col min="4504" max="4512" width="12" bestFit="1" customWidth="1"/>
    <col min="4513" max="4513" width="11" bestFit="1" customWidth="1"/>
    <col min="4514" max="4547" width="12" bestFit="1" customWidth="1"/>
    <col min="4548" max="4548" width="11" bestFit="1" customWidth="1"/>
    <col min="4549" max="4591" width="12" bestFit="1" customWidth="1"/>
    <col min="4592" max="4594" width="11" bestFit="1" customWidth="1"/>
    <col min="4595" max="4612" width="12" bestFit="1" customWidth="1"/>
    <col min="4613" max="4613" width="11" bestFit="1" customWidth="1"/>
    <col min="4614" max="4630" width="12" bestFit="1" customWidth="1"/>
    <col min="4631" max="4631" width="6" bestFit="1" customWidth="1"/>
    <col min="4632" max="4642" width="12" bestFit="1" customWidth="1"/>
    <col min="4643" max="4643" width="10" bestFit="1" customWidth="1"/>
    <col min="4644" max="4644" width="11" bestFit="1" customWidth="1"/>
    <col min="4645" max="4661" width="12" bestFit="1" customWidth="1"/>
    <col min="4662" max="4662" width="10" bestFit="1" customWidth="1"/>
    <col min="4663" max="4663" width="12" bestFit="1" customWidth="1"/>
    <col min="4664" max="4664" width="11" bestFit="1" customWidth="1"/>
    <col min="4665" max="4666" width="12" bestFit="1" customWidth="1"/>
    <col min="4667" max="4667" width="11" bestFit="1" customWidth="1"/>
    <col min="4668" max="4683" width="12" bestFit="1" customWidth="1"/>
    <col min="4684" max="4684" width="11" bestFit="1" customWidth="1"/>
    <col min="4685" max="4690" width="12" bestFit="1" customWidth="1"/>
    <col min="4691" max="4691" width="11" bestFit="1" customWidth="1"/>
    <col min="4692" max="4701" width="12" bestFit="1" customWidth="1"/>
    <col min="4702" max="4702" width="11" bestFit="1" customWidth="1"/>
    <col min="4703" max="4711" width="12" bestFit="1" customWidth="1"/>
    <col min="4712" max="4712" width="11" bestFit="1" customWidth="1"/>
    <col min="4713" max="4716" width="12" bestFit="1" customWidth="1"/>
    <col min="4717" max="4717" width="10" bestFit="1" customWidth="1"/>
    <col min="4718" max="4740" width="12" bestFit="1" customWidth="1"/>
    <col min="4741" max="4741" width="11" bestFit="1" customWidth="1"/>
    <col min="4742" max="4772" width="12" bestFit="1" customWidth="1"/>
    <col min="4773" max="4773" width="11" bestFit="1" customWidth="1"/>
    <col min="4774" max="4813" width="12" bestFit="1" customWidth="1"/>
    <col min="4814" max="4814" width="5" bestFit="1" customWidth="1"/>
    <col min="4815" max="4845" width="12" bestFit="1" customWidth="1"/>
    <col min="4846" max="4846" width="11" bestFit="1" customWidth="1"/>
    <col min="4847" max="4850" width="12" bestFit="1" customWidth="1"/>
    <col min="4851" max="4851" width="11" bestFit="1" customWidth="1"/>
    <col min="4852" max="4866" width="12" bestFit="1" customWidth="1"/>
    <col min="4867" max="4867" width="11" bestFit="1" customWidth="1"/>
    <col min="4868" max="4885" width="12" bestFit="1" customWidth="1"/>
    <col min="4886" max="4886" width="11" bestFit="1" customWidth="1"/>
    <col min="4887" max="4894" width="12" bestFit="1" customWidth="1"/>
    <col min="4895" max="4895" width="11" bestFit="1" customWidth="1"/>
    <col min="4896" max="4897" width="12" bestFit="1" customWidth="1"/>
    <col min="4898" max="4898" width="11" bestFit="1" customWidth="1"/>
    <col min="4899" max="4960" width="12" bestFit="1" customWidth="1"/>
    <col min="4961" max="4961" width="11" bestFit="1" customWidth="1"/>
    <col min="4962" max="4988" width="12" bestFit="1" customWidth="1"/>
    <col min="4989" max="4989" width="11" bestFit="1" customWidth="1"/>
    <col min="4990" max="4999" width="12" bestFit="1" customWidth="1"/>
    <col min="5000" max="5000" width="11" bestFit="1" customWidth="1"/>
    <col min="5001" max="5007" width="12" bestFit="1" customWidth="1"/>
    <col min="5008" max="5008" width="11" bestFit="1" customWidth="1"/>
    <col min="5009" max="5012" width="12" bestFit="1" customWidth="1"/>
    <col min="5013" max="5013" width="11" bestFit="1" customWidth="1"/>
    <col min="5014" max="5034" width="12" bestFit="1" customWidth="1"/>
    <col min="5035" max="5035" width="8" bestFit="1" customWidth="1"/>
    <col min="5036" max="5036" width="12" bestFit="1" customWidth="1"/>
    <col min="5037" max="5037" width="11" bestFit="1" customWidth="1"/>
    <col min="5038" max="5057" width="12" bestFit="1" customWidth="1"/>
    <col min="5058" max="5059" width="11" bestFit="1" customWidth="1"/>
    <col min="5060" max="5075" width="12" bestFit="1" customWidth="1"/>
    <col min="5076" max="5076" width="11" bestFit="1" customWidth="1"/>
    <col min="5077" max="5080" width="12" bestFit="1" customWidth="1"/>
    <col min="5081" max="5081" width="11" bestFit="1" customWidth="1"/>
    <col min="5082" max="5106" width="12" bestFit="1" customWidth="1"/>
    <col min="5107" max="5107" width="11" bestFit="1" customWidth="1"/>
    <col min="5108" max="5129" width="12" bestFit="1" customWidth="1"/>
    <col min="5130" max="5130" width="11" bestFit="1" customWidth="1"/>
    <col min="5131" max="5131" width="5" bestFit="1" customWidth="1"/>
    <col min="5132" max="5134" width="12" bestFit="1" customWidth="1"/>
    <col min="5135" max="5135" width="11" bestFit="1" customWidth="1"/>
    <col min="5136" max="5164" width="12" bestFit="1" customWidth="1"/>
    <col min="5165" max="5165" width="11" bestFit="1" customWidth="1"/>
    <col min="5166" max="5187" width="12" bestFit="1" customWidth="1"/>
    <col min="5188" max="5188" width="11" bestFit="1" customWidth="1"/>
    <col min="5189" max="5205" width="12" bestFit="1" customWidth="1"/>
    <col min="5206" max="5206" width="11" bestFit="1" customWidth="1"/>
    <col min="5207" max="5209" width="12" bestFit="1" customWidth="1"/>
    <col min="5210" max="5210" width="11" bestFit="1" customWidth="1"/>
    <col min="5211" max="5235" width="12" bestFit="1" customWidth="1"/>
    <col min="5236" max="5236" width="11" bestFit="1" customWidth="1"/>
    <col min="5237" max="5242" width="12" bestFit="1" customWidth="1"/>
    <col min="5243" max="5243" width="11" bestFit="1" customWidth="1"/>
    <col min="5244" max="5276" width="12" bestFit="1" customWidth="1"/>
    <col min="5277" max="5277" width="5" bestFit="1" customWidth="1"/>
    <col min="5278" max="5300" width="12" bestFit="1" customWidth="1"/>
    <col min="5301" max="5301" width="11" bestFit="1" customWidth="1"/>
    <col min="5302" max="5310" width="12" bestFit="1" customWidth="1"/>
    <col min="5311" max="5311" width="11" bestFit="1" customWidth="1"/>
    <col min="5312" max="5380" width="12" bestFit="1" customWidth="1"/>
    <col min="5381" max="5381" width="11" bestFit="1" customWidth="1"/>
    <col min="5382" max="5397" width="12" bestFit="1" customWidth="1"/>
    <col min="5398" max="5398" width="10" bestFit="1" customWidth="1"/>
    <col min="5399" max="5420" width="12" bestFit="1" customWidth="1"/>
    <col min="5421" max="5421" width="11" bestFit="1" customWidth="1"/>
    <col min="5422" max="5423" width="12" bestFit="1" customWidth="1"/>
    <col min="5424" max="5424" width="11" bestFit="1" customWidth="1"/>
    <col min="5425" max="5435" width="12" bestFit="1" customWidth="1"/>
    <col min="5436" max="5437" width="11" bestFit="1" customWidth="1"/>
    <col min="5438" max="5461" width="12" bestFit="1" customWidth="1"/>
    <col min="5462" max="5462" width="10" bestFit="1" customWidth="1"/>
    <col min="5463" max="5510" width="12" bestFit="1" customWidth="1"/>
    <col min="5511" max="5511" width="7" bestFit="1" customWidth="1"/>
    <col min="5512" max="5530" width="12" bestFit="1" customWidth="1"/>
    <col min="5531" max="5531" width="4" bestFit="1" customWidth="1"/>
    <col min="5532" max="5535" width="12" bestFit="1" customWidth="1"/>
    <col min="5536" max="5536" width="11" bestFit="1" customWidth="1"/>
    <col min="5537" max="5551" width="12" bestFit="1" customWidth="1"/>
    <col min="5552" max="5552" width="11" bestFit="1" customWidth="1"/>
    <col min="5553" max="5576" width="12" bestFit="1" customWidth="1"/>
    <col min="5577" max="5577" width="6" bestFit="1" customWidth="1"/>
    <col min="5578" max="5590" width="12" bestFit="1" customWidth="1"/>
    <col min="5591" max="5591" width="11" bestFit="1" customWidth="1"/>
    <col min="5592" max="5596" width="12" bestFit="1" customWidth="1"/>
    <col min="5597" max="5597" width="11" bestFit="1" customWidth="1"/>
    <col min="5598" max="5618" width="12" bestFit="1" customWidth="1"/>
    <col min="5619" max="5619" width="8" bestFit="1" customWidth="1"/>
    <col min="5620" max="5622" width="12" bestFit="1" customWidth="1"/>
    <col min="5623" max="5623" width="4" bestFit="1" customWidth="1"/>
    <col min="5624" max="5624" width="12" bestFit="1" customWidth="1"/>
    <col min="5625" max="5625" width="11" bestFit="1" customWidth="1"/>
    <col min="5626" max="5653" width="12" bestFit="1" customWidth="1"/>
    <col min="5654" max="5654" width="4" bestFit="1" customWidth="1"/>
    <col min="5655" max="5668" width="12" bestFit="1" customWidth="1"/>
    <col min="5669" max="5669" width="8" bestFit="1" customWidth="1"/>
    <col min="5670" max="5672" width="12" bestFit="1" customWidth="1"/>
    <col min="5673" max="5673" width="11" bestFit="1" customWidth="1"/>
    <col min="5674" max="5675" width="12" bestFit="1" customWidth="1"/>
    <col min="5676" max="5676" width="8" bestFit="1" customWidth="1"/>
    <col min="5677" max="5677" width="5" bestFit="1" customWidth="1"/>
    <col min="5678" max="5684" width="12" bestFit="1" customWidth="1"/>
    <col min="5685" max="5685" width="11" bestFit="1" customWidth="1"/>
    <col min="5686" max="5689" width="12" bestFit="1" customWidth="1"/>
    <col min="5690" max="5690" width="11" bestFit="1" customWidth="1"/>
    <col min="5691" max="5696" width="12" bestFit="1" customWidth="1"/>
    <col min="5697" max="5697" width="17.77734375" bestFit="1" customWidth="1"/>
    <col min="5698" max="5812" width="12" bestFit="1" customWidth="1"/>
    <col min="5813" max="5813" width="11" bestFit="1" customWidth="1"/>
    <col min="5814" max="5815" width="12" bestFit="1" customWidth="1"/>
    <col min="5816" max="5816" width="6" bestFit="1" customWidth="1"/>
    <col min="5817" max="5996" width="12" bestFit="1" customWidth="1"/>
    <col min="5997" max="5997" width="11" bestFit="1" customWidth="1"/>
    <col min="5998" max="6033" width="12" bestFit="1" customWidth="1"/>
    <col min="6034" max="6034" width="11" bestFit="1" customWidth="1"/>
    <col min="6035" max="6157" width="12" bestFit="1" customWidth="1"/>
    <col min="6158" max="6158" width="11" bestFit="1" customWidth="1"/>
    <col min="6159" max="6296" width="12" bestFit="1" customWidth="1"/>
    <col min="6297" max="6297" width="11" bestFit="1" customWidth="1"/>
    <col min="6298" max="6342" width="12" bestFit="1" customWidth="1"/>
    <col min="6343" max="6343" width="11" bestFit="1" customWidth="1"/>
    <col min="6344" max="6427" width="12" bestFit="1" customWidth="1"/>
    <col min="6428" max="6428" width="11" bestFit="1" customWidth="1"/>
    <col min="6429" max="6510" width="12" bestFit="1" customWidth="1"/>
    <col min="6511" max="6511" width="11" bestFit="1" customWidth="1"/>
    <col min="6512" max="6528" width="12" bestFit="1" customWidth="1"/>
    <col min="6529" max="6529" width="4" bestFit="1" customWidth="1"/>
    <col min="6530" max="6543" width="12" bestFit="1" customWidth="1"/>
    <col min="6544" max="6544" width="11" bestFit="1" customWidth="1"/>
    <col min="6545" max="6584" width="12" bestFit="1" customWidth="1"/>
    <col min="6585" max="6585" width="11" bestFit="1" customWidth="1"/>
    <col min="6586" max="6668" width="12" bestFit="1" customWidth="1"/>
    <col min="6669" max="6669" width="11" bestFit="1" customWidth="1"/>
    <col min="6670" max="6711" width="12" bestFit="1" customWidth="1"/>
    <col min="6712" max="6712" width="5" bestFit="1" customWidth="1"/>
    <col min="6713" max="6835" width="12" bestFit="1" customWidth="1"/>
    <col min="6836" max="6836" width="11" bestFit="1" customWidth="1"/>
    <col min="6837" max="6853" width="12" bestFit="1" customWidth="1"/>
    <col min="6854" max="6854" width="11" bestFit="1" customWidth="1"/>
    <col min="6855" max="6886" width="12" bestFit="1" customWidth="1"/>
    <col min="6887" max="6887" width="11" bestFit="1" customWidth="1"/>
    <col min="6888" max="6932" width="12" bestFit="1" customWidth="1"/>
    <col min="6933" max="6933" width="8" bestFit="1" customWidth="1"/>
    <col min="6934" max="7028" width="12" bestFit="1" customWidth="1"/>
    <col min="7029" max="7029" width="6" bestFit="1" customWidth="1"/>
    <col min="7030" max="7075" width="12" bestFit="1" customWidth="1"/>
    <col min="7076" max="7076" width="11" bestFit="1" customWidth="1"/>
    <col min="7077" max="7174" width="12" bestFit="1" customWidth="1"/>
    <col min="7175" max="7175" width="6" bestFit="1" customWidth="1"/>
    <col min="7176" max="7292" width="12" bestFit="1" customWidth="1"/>
    <col min="7293" max="7293" width="11" bestFit="1" customWidth="1"/>
    <col min="7294" max="7408" width="12" bestFit="1" customWidth="1"/>
    <col min="7409" max="7409" width="8" bestFit="1" customWidth="1"/>
    <col min="7410" max="7428" width="12" bestFit="1" customWidth="1"/>
    <col min="7429" max="7429" width="5" bestFit="1" customWidth="1"/>
    <col min="7430" max="7516" width="12" bestFit="1" customWidth="1"/>
    <col min="7517" max="7517" width="9" bestFit="1" customWidth="1"/>
    <col min="7518" max="7520" width="12" bestFit="1" customWidth="1"/>
    <col min="7521" max="7521" width="5" bestFit="1" customWidth="1"/>
    <col min="7522" max="7551" width="12" bestFit="1" customWidth="1"/>
    <col min="7552" max="7552" width="5" bestFit="1" customWidth="1"/>
    <col min="7553" max="7566" width="12" bestFit="1" customWidth="1"/>
    <col min="7567" max="7567" width="8" bestFit="1" customWidth="1"/>
    <col min="7568" max="7573" width="12" bestFit="1" customWidth="1"/>
    <col min="7574" max="7574" width="8" bestFit="1" customWidth="1"/>
    <col min="7575" max="7575" width="9" bestFit="1" customWidth="1"/>
    <col min="7576" max="7587" width="12" bestFit="1" customWidth="1"/>
    <col min="7588" max="7588" width="11" bestFit="1" customWidth="1"/>
    <col min="7589" max="7594" width="12" bestFit="1" customWidth="1"/>
    <col min="7595" max="7595" width="20.88671875" bestFit="1" customWidth="1"/>
    <col min="7596" max="7596" width="26.44140625" bestFit="1" customWidth="1"/>
    <col min="7597" max="7597" width="32.6640625" bestFit="1" customWidth="1"/>
    <col min="7598" max="7598" width="22.5546875" bestFit="1" customWidth="1"/>
    <col min="7599" max="7599" width="12" bestFit="1" customWidth="1"/>
    <col min="7600" max="7600" width="21.5546875" bestFit="1" customWidth="1"/>
    <col min="7601" max="7601" width="14" bestFit="1" customWidth="1"/>
    <col min="7602" max="7602" width="21.5546875" bestFit="1" customWidth="1"/>
    <col min="7603" max="7603" width="14" bestFit="1" customWidth="1"/>
    <col min="7604" max="7604" width="21.5546875" bestFit="1" customWidth="1"/>
    <col min="7605" max="7605" width="14" bestFit="1" customWidth="1"/>
    <col min="7606" max="7606" width="21.5546875" bestFit="1" customWidth="1"/>
    <col min="7607" max="7607" width="14" bestFit="1" customWidth="1"/>
    <col min="7608" max="7608" width="21.5546875" bestFit="1" customWidth="1"/>
    <col min="7609" max="7609" width="14" bestFit="1" customWidth="1"/>
    <col min="7610" max="7610" width="12" bestFit="1" customWidth="1"/>
    <col min="7611" max="7611" width="21.5546875" bestFit="1" customWidth="1"/>
    <col min="7612" max="7612" width="14" bestFit="1" customWidth="1"/>
    <col min="7613" max="7613" width="21.5546875" bestFit="1" customWidth="1"/>
    <col min="7614" max="7614" width="14" bestFit="1" customWidth="1"/>
    <col min="7615" max="7615" width="21.5546875" bestFit="1" customWidth="1"/>
    <col min="7616" max="7616" width="14" bestFit="1" customWidth="1"/>
    <col min="7617" max="7617" width="21.5546875" bestFit="1" customWidth="1"/>
    <col min="7618" max="7618" width="14" bestFit="1" customWidth="1"/>
    <col min="7619" max="7619" width="12" bestFit="1" customWidth="1"/>
    <col min="7620" max="7620" width="21.5546875" bestFit="1" customWidth="1"/>
    <col min="7621" max="7621" width="6" bestFit="1" customWidth="1"/>
    <col min="7622" max="7622" width="8.21875" bestFit="1" customWidth="1"/>
    <col min="7623" max="7623" width="14" bestFit="1" customWidth="1"/>
    <col min="7624" max="7624" width="21.5546875" bestFit="1" customWidth="1"/>
    <col min="7625" max="7625" width="14" bestFit="1" customWidth="1"/>
    <col min="7626" max="7626" width="21.5546875" bestFit="1" customWidth="1"/>
    <col min="7627" max="7627" width="14" bestFit="1" customWidth="1"/>
    <col min="7628" max="7628" width="21.5546875" bestFit="1" customWidth="1"/>
    <col min="7629" max="7629" width="13" bestFit="1" customWidth="1"/>
    <col min="7630" max="7630" width="21.5546875" bestFit="1" customWidth="1"/>
    <col min="7631" max="7631" width="14" bestFit="1" customWidth="1"/>
    <col min="7632" max="7632" width="21.5546875" bestFit="1" customWidth="1"/>
    <col min="7633" max="7633" width="14" bestFit="1" customWidth="1"/>
    <col min="7634" max="7634" width="21.5546875" bestFit="1" customWidth="1"/>
    <col min="7635" max="7635" width="14" bestFit="1" customWidth="1"/>
    <col min="7636" max="7636" width="21.5546875" bestFit="1" customWidth="1"/>
    <col min="7637" max="7637" width="14" bestFit="1" customWidth="1"/>
    <col min="7638" max="7638" width="21.5546875" bestFit="1" customWidth="1"/>
    <col min="7639" max="7639" width="14" bestFit="1" customWidth="1"/>
    <col min="7640" max="7640" width="19.44140625" bestFit="1" customWidth="1"/>
    <col min="7641" max="7641" width="14" bestFit="1" customWidth="1"/>
    <col min="7642" max="7642" width="12" bestFit="1" customWidth="1"/>
    <col min="7643" max="7643" width="21.5546875" bestFit="1" customWidth="1"/>
    <col min="7644" max="7644" width="14" bestFit="1" customWidth="1"/>
    <col min="7645" max="7645" width="21.5546875" bestFit="1" customWidth="1"/>
    <col min="7646" max="7646" width="14" bestFit="1" customWidth="1"/>
    <col min="7647" max="7647" width="21.5546875" bestFit="1" customWidth="1"/>
    <col min="7648" max="7648" width="13" bestFit="1" customWidth="1"/>
    <col min="7649" max="7649" width="21.5546875" bestFit="1" customWidth="1"/>
    <col min="7650" max="7650" width="14" bestFit="1" customWidth="1"/>
    <col min="7651" max="7651" width="21.5546875" bestFit="1" customWidth="1"/>
    <col min="7652" max="7652" width="14" bestFit="1" customWidth="1"/>
    <col min="7653" max="7653" width="21.5546875" bestFit="1" customWidth="1"/>
    <col min="7654" max="7654" width="14" bestFit="1" customWidth="1"/>
    <col min="7655" max="7655" width="21.5546875" bestFit="1" customWidth="1"/>
    <col min="7656" max="7656" width="14" bestFit="1" customWidth="1"/>
    <col min="7657" max="7657" width="21.5546875" bestFit="1" customWidth="1"/>
    <col min="7658" max="7658" width="14" bestFit="1" customWidth="1"/>
    <col min="7659" max="7659" width="21.5546875" bestFit="1" customWidth="1"/>
    <col min="7660" max="7660" width="14" bestFit="1" customWidth="1"/>
    <col min="7661" max="7661" width="21.5546875" bestFit="1" customWidth="1"/>
    <col min="7662" max="7662" width="14" bestFit="1" customWidth="1"/>
    <col min="7663" max="7663" width="21.5546875" bestFit="1" customWidth="1"/>
    <col min="7664" max="7664" width="14" bestFit="1" customWidth="1"/>
    <col min="7665" max="7665" width="21.5546875" bestFit="1" customWidth="1"/>
    <col min="7666" max="7666" width="14" bestFit="1" customWidth="1"/>
    <col min="7667" max="7667" width="21.5546875" bestFit="1" customWidth="1"/>
    <col min="7668" max="7668" width="14" bestFit="1" customWidth="1"/>
    <col min="7669" max="7669" width="21.5546875" bestFit="1" customWidth="1"/>
    <col min="7670" max="7670" width="14" bestFit="1" customWidth="1"/>
    <col min="7671" max="7671" width="12" bestFit="1" customWidth="1"/>
    <col min="7672" max="7672" width="21.5546875" bestFit="1" customWidth="1"/>
    <col min="7673" max="7673" width="14" bestFit="1" customWidth="1"/>
    <col min="7674" max="7674" width="21.5546875" bestFit="1" customWidth="1"/>
    <col min="7675" max="7675" width="13" bestFit="1" customWidth="1"/>
    <col min="7676" max="7676" width="21.5546875" bestFit="1" customWidth="1"/>
    <col min="7677" max="7677" width="14" bestFit="1" customWidth="1"/>
    <col min="7678" max="7678" width="19.44140625" bestFit="1" customWidth="1"/>
    <col min="7679" max="7679" width="14" bestFit="1" customWidth="1"/>
    <col min="7680" max="7680" width="21.5546875" bestFit="1" customWidth="1"/>
    <col min="7681" max="7681" width="14" bestFit="1" customWidth="1"/>
    <col min="7682" max="7682" width="21.5546875" bestFit="1" customWidth="1"/>
    <col min="7683" max="7683" width="14" bestFit="1" customWidth="1"/>
    <col min="7684" max="7684" width="21.5546875" bestFit="1" customWidth="1"/>
    <col min="7685" max="7685" width="14" bestFit="1" customWidth="1"/>
    <col min="7686" max="7686" width="21.5546875" bestFit="1" customWidth="1"/>
    <col min="7687" max="7687" width="14" bestFit="1" customWidth="1"/>
    <col min="7688" max="7688" width="21.5546875" bestFit="1" customWidth="1"/>
    <col min="7689" max="7689" width="14" bestFit="1" customWidth="1"/>
    <col min="7690" max="7690" width="21.5546875" bestFit="1" customWidth="1"/>
    <col min="7691" max="7691" width="14" bestFit="1" customWidth="1"/>
    <col min="7692" max="7692" width="21.5546875" bestFit="1" customWidth="1"/>
    <col min="7693" max="7693" width="14" bestFit="1" customWidth="1"/>
    <col min="7694" max="7694" width="21.5546875" bestFit="1" customWidth="1"/>
    <col min="7695" max="7695" width="14" bestFit="1" customWidth="1"/>
    <col min="7696" max="7696" width="21.5546875" bestFit="1" customWidth="1"/>
    <col min="7697" max="7697" width="14" bestFit="1" customWidth="1"/>
    <col min="7698" max="7698" width="21.5546875" bestFit="1" customWidth="1"/>
    <col min="7699" max="7699" width="14" bestFit="1" customWidth="1"/>
    <col min="7700" max="7700" width="20.44140625" bestFit="1" customWidth="1"/>
    <col min="7701" max="7701" width="14" bestFit="1" customWidth="1"/>
    <col min="7702" max="7702" width="21.5546875" bestFit="1" customWidth="1"/>
    <col min="7703" max="7703" width="14" bestFit="1" customWidth="1"/>
    <col min="7704" max="7704" width="21.5546875" bestFit="1" customWidth="1"/>
    <col min="7705" max="7705" width="13" bestFit="1" customWidth="1"/>
    <col min="7706" max="7706" width="21.5546875" bestFit="1" customWidth="1"/>
    <col min="7707" max="7707" width="14" bestFit="1" customWidth="1"/>
    <col min="7708" max="7708" width="21.5546875" bestFit="1" customWidth="1"/>
    <col min="7709" max="7709" width="14" bestFit="1" customWidth="1"/>
    <col min="7710" max="7710" width="20.44140625" bestFit="1" customWidth="1"/>
    <col min="7711" max="7711" width="14" bestFit="1" customWidth="1"/>
    <col min="7712" max="7712" width="21.5546875" bestFit="1" customWidth="1"/>
    <col min="7713" max="7713" width="14" bestFit="1" customWidth="1"/>
    <col min="7714" max="7714" width="20.44140625" bestFit="1" customWidth="1"/>
    <col min="7715" max="7715" width="14" bestFit="1" customWidth="1"/>
    <col min="7716" max="7716" width="21.5546875" bestFit="1" customWidth="1"/>
    <col min="7717" max="7717" width="14" bestFit="1" customWidth="1"/>
    <col min="7718" max="7718" width="21.5546875" bestFit="1" customWidth="1"/>
    <col min="7719" max="7719" width="14" bestFit="1" customWidth="1"/>
    <col min="7720" max="7720" width="21.5546875" bestFit="1" customWidth="1"/>
    <col min="7721" max="7721" width="14" bestFit="1" customWidth="1"/>
    <col min="7722" max="7722" width="21.5546875" bestFit="1" customWidth="1"/>
    <col min="7723" max="7723" width="14" bestFit="1" customWidth="1"/>
    <col min="7724" max="7724" width="21.5546875" bestFit="1" customWidth="1"/>
    <col min="7725" max="7725" width="7" bestFit="1" customWidth="1"/>
    <col min="7726" max="7726" width="12" bestFit="1" customWidth="1"/>
    <col min="7727" max="7727" width="8.21875" bestFit="1" customWidth="1"/>
    <col min="7728" max="7728" width="14" bestFit="1" customWidth="1"/>
    <col min="7729" max="7729" width="21.5546875" bestFit="1" customWidth="1"/>
    <col min="7730" max="7730" width="14" bestFit="1" customWidth="1"/>
    <col min="7731" max="7731" width="21.5546875" bestFit="1" customWidth="1"/>
    <col min="7732" max="7732" width="14" bestFit="1" customWidth="1"/>
    <col min="7733" max="7733" width="12" bestFit="1" customWidth="1"/>
    <col min="7734" max="7734" width="21.5546875" bestFit="1" customWidth="1"/>
    <col min="7735" max="7735" width="14" bestFit="1" customWidth="1"/>
    <col min="7736" max="7736" width="21.5546875" bestFit="1" customWidth="1"/>
    <col min="7737" max="7737" width="14" bestFit="1" customWidth="1"/>
    <col min="7738" max="7738" width="21.5546875" bestFit="1" customWidth="1"/>
    <col min="7739" max="7739" width="13" bestFit="1" customWidth="1"/>
    <col min="7740" max="7740" width="21.5546875" bestFit="1" customWidth="1"/>
    <col min="7741" max="7741" width="14" bestFit="1" customWidth="1"/>
    <col min="7742" max="7742" width="21.5546875" bestFit="1" customWidth="1"/>
    <col min="7743" max="7743" width="14" bestFit="1" customWidth="1"/>
    <col min="7744" max="7744" width="12" bestFit="1" customWidth="1"/>
    <col min="7745" max="7745" width="21.5546875" bestFit="1" customWidth="1"/>
    <col min="7746" max="7746" width="14" bestFit="1" customWidth="1"/>
    <col min="7747" max="7747" width="21.5546875" bestFit="1" customWidth="1"/>
    <col min="7748" max="7748" width="14" bestFit="1" customWidth="1"/>
    <col min="7749" max="7749" width="21.5546875" bestFit="1" customWidth="1"/>
    <col min="7750" max="7750" width="14" bestFit="1" customWidth="1"/>
    <col min="7751" max="7751" width="12" bestFit="1" customWidth="1"/>
    <col min="7752" max="7752" width="21.5546875" bestFit="1" customWidth="1"/>
    <col min="7753" max="7753" width="13" bestFit="1" customWidth="1"/>
    <col min="7754" max="7754" width="21.5546875" bestFit="1" customWidth="1"/>
    <col min="7755" max="7755" width="14" bestFit="1" customWidth="1"/>
    <col min="7756" max="7756" width="21.5546875" bestFit="1" customWidth="1"/>
    <col min="7757" max="7757" width="14" bestFit="1" customWidth="1"/>
    <col min="7758" max="7758" width="21.5546875" bestFit="1" customWidth="1"/>
    <col min="7759" max="7759" width="14" bestFit="1" customWidth="1"/>
    <col min="7760" max="7760" width="12" bestFit="1" customWidth="1"/>
    <col min="7761" max="7761" width="21.5546875" bestFit="1" customWidth="1"/>
    <col min="7762" max="7762" width="14" bestFit="1" customWidth="1"/>
    <col min="7763" max="7763" width="21.5546875" bestFit="1" customWidth="1"/>
    <col min="7764" max="7764" width="14" bestFit="1" customWidth="1"/>
    <col min="7765" max="7765" width="21.5546875" bestFit="1" customWidth="1"/>
    <col min="7766" max="7766" width="14" bestFit="1" customWidth="1"/>
    <col min="7767" max="7767" width="21.5546875" bestFit="1" customWidth="1"/>
    <col min="7768" max="7768" width="14" bestFit="1" customWidth="1"/>
    <col min="7769" max="7769" width="21.5546875" bestFit="1" customWidth="1"/>
    <col min="7770" max="7770" width="14" bestFit="1" customWidth="1"/>
    <col min="7771" max="7771" width="21.5546875" bestFit="1" customWidth="1"/>
    <col min="7772" max="7772" width="14" bestFit="1" customWidth="1"/>
    <col min="7773" max="7774" width="12" bestFit="1" customWidth="1"/>
    <col min="7775" max="7775" width="21.5546875" bestFit="1" customWidth="1"/>
    <col min="7776" max="7776" width="14" bestFit="1" customWidth="1"/>
    <col min="7777" max="7777" width="21.5546875" bestFit="1" customWidth="1"/>
    <col min="7778" max="7778" width="14" bestFit="1" customWidth="1"/>
    <col min="7779" max="7779" width="21.5546875" bestFit="1" customWidth="1"/>
    <col min="7780" max="7780" width="14" bestFit="1" customWidth="1"/>
    <col min="7781" max="7781" width="21.5546875" bestFit="1" customWidth="1"/>
    <col min="7782" max="7782" width="14" bestFit="1" customWidth="1"/>
    <col min="7783" max="7784" width="12" bestFit="1" customWidth="1"/>
    <col min="7785" max="7785" width="20.44140625" bestFit="1" customWidth="1"/>
    <col min="7786" max="7786" width="14" bestFit="1" customWidth="1"/>
    <col min="7787" max="7787" width="21.5546875" bestFit="1" customWidth="1"/>
    <col min="7788" max="7788" width="14" bestFit="1" customWidth="1"/>
    <col min="7789" max="7789" width="21.5546875" bestFit="1" customWidth="1"/>
    <col min="7790" max="7790" width="14" bestFit="1" customWidth="1"/>
    <col min="7791" max="7791" width="21.5546875" bestFit="1" customWidth="1"/>
    <col min="7792" max="7792" width="13" bestFit="1" customWidth="1"/>
    <col min="7793" max="7793" width="21.5546875" bestFit="1" customWidth="1"/>
    <col min="7794" max="7794" width="14" bestFit="1" customWidth="1"/>
    <col min="7795" max="7795" width="12" bestFit="1" customWidth="1"/>
    <col min="7796" max="7796" width="21.5546875" bestFit="1" customWidth="1"/>
    <col min="7797" max="7797" width="14" bestFit="1" customWidth="1"/>
    <col min="7798" max="7798" width="21.5546875" bestFit="1" customWidth="1"/>
    <col min="7799" max="7799" width="14" bestFit="1" customWidth="1"/>
    <col min="7800" max="7800" width="21.5546875" bestFit="1" customWidth="1"/>
    <col min="7801" max="7801" width="14" bestFit="1" customWidth="1"/>
    <col min="7802" max="7802" width="21.5546875" bestFit="1" customWidth="1"/>
    <col min="7803" max="7803" width="14" bestFit="1" customWidth="1"/>
    <col min="7804" max="7804" width="21.5546875" bestFit="1" customWidth="1"/>
    <col min="7805" max="7805" width="14" bestFit="1" customWidth="1"/>
    <col min="7806" max="7806" width="21.5546875" bestFit="1" customWidth="1"/>
    <col min="7807" max="7807" width="14" bestFit="1" customWidth="1"/>
    <col min="7808" max="7808" width="21.5546875" bestFit="1" customWidth="1"/>
    <col min="7809" max="7809" width="14" bestFit="1" customWidth="1"/>
    <col min="7810" max="7810" width="21.5546875" bestFit="1" customWidth="1"/>
    <col min="7811" max="7811" width="14" bestFit="1" customWidth="1"/>
    <col min="7812" max="7812" width="21.5546875" bestFit="1" customWidth="1"/>
    <col min="7813" max="7813" width="14" bestFit="1" customWidth="1"/>
    <col min="7814" max="7814" width="21.5546875" bestFit="1" customWidth="1"/>
    <col min="7815" max="7815" width="14" bestFit="1" customWidth="1"/>
    <col min="7816" max="7816" width="21.5546875" bestFit="1" customWidth="1"/>
    <col min="7817" max="7817" width="14" bestFit="1" customWidth="1"/>
    <col min="7818" max="7818" width="20.44140625" bestFit="1" customWidth="1"/>
    <col min="7819" max="7819" width="14" bestFit="1" customWidth="1"/>
    <col min="7820" max="7820" width="20.44140625" bestFit="1" customWidth="1"/>
    <col min="7821" max="7821" width="14" bestFit="1" customWidth="1"/>
    <col min="7822" max="7822" width="21.5546875" bestFit="1" customWidth="1"/>
    <col min="7823" max="7823" width="14" bestFit="1" customWidth="1"/>
    <col min="7824" max="7824" width="20.44140625" bestFit="1" customWidth="1"/>
    <col min="7825" max="7825" width="14" bestFit="1" customWidth="1"/>
    <col min="7826" max="7826" width="20.44140625" bestFit="1" customWidth="1"/>
    <col min="7827" max="7827" width="14" bestFit="1" customWidth="1"/>
    <col min="7828" max="7828" width="21.5546875" bestFit="1" customWidth="1"/>
    <col min="7829" max="7829" width="14" bestFit="1" customWidth="1"/>
    <col min="7830" max="7830" width="21.5546875" bestFit="1" customWidth="1"/>
    <col min="7831" max="7831" width="14" bestFit="1" customWidth="1"/>
    <col min="7832" max="7832" width="20.44140625" bestFit="1" customWidth="1"/>
    <col min="7833" max="7833" width="14" bestFit="1" customWidth="1"/>
    <col min="7834" max="7834" width="21.5546875" bestFit="1" customWidth="1"/>
    <col min="7835" max="7835" width="13" bestFit="1" customWidth="1"/>
    <col min="7836" max="7836" width="21.5546875" bestFit="1" customWidth="1"/>
    <col min="7837" max="7837" width="14" bestFit="1" customWidth="1"/>
    <col min="7838" max="7839" width="12" bestFit="1" customWidth="1"/>
    <col min="7840" max="7840" width="21.5546875" bestFit="1" customWidth="1"/>
    <col min="7841" max="7841" width="14" bestFit="1" customWidth="1"/>
    <col min="7842" max="7842" width="12" bestFit="1" customWidth="1"/>
    <col min="7843" max="7843" width="21.5546875" bestFit="1" customWidth="1"/>
    <col min="7844" max="7844" width="14" bestFit="1" customWidth="1"/>
    <col min="7845" max="7845" width="21.5546875" bestFit="1" customWidth="1"/>
    <col min="7846" max="7846" width="14" bestFit="1" customWidth="1"/>
    <col min="7847" max="7847" width="21.5546875" bestFit="1" customWidth="1"/>
    <col min="7848" max="7848" width="14" bestFit="1" customWidth="1"/>
    <col min="7849" max="7849" width="21.5546875" bestFit="1" customWidth="1"/>
    <col min="7850" max="7850" width="14" bestFit="1" customWidth="1"/>
    <col min="7851" max="7851" width="21.5546875" bestFit="1" customWidth="1"/>
    <col min="7852" max="7852" width="14" bestFit="1" customWidth="1"/>
    <col min="7853" max="7853" width="20.44140625" bestFit="1" customWidth="1"/>
    <col min="7854" max="7854" width="14" bestFit="1" customWidth="1"/>
    <col min="7855" max="7855" width="21.5546875" bestFit="1" customWidth="1"/>
    <col min="7856" max="7856" width="14" bestFit="1" customWidth="1"/>
    <col min="7857" max="7857" width="21.5546875" bestFit="1" customWidth="1"/>
    <col min="7858" max="7858" width="14" bestFit="1" customWidth="1"/>
    <col min="7859" max="7859" width="21.5546875" bestFit="1" customWidth="1"/>
    <col min="7860" max="7860" width="14" bestFit="1" customWidth="1"/>
    <col min="7861" max="7861" width="21.5546875" bestFit="1" customWidth="1"/>
    <col min="7862" max="7862" width="14" bestFit="1" customWidth="1"/>
    <col min="7863" max="7863" width="21.5546875" bestFit="1" customWidth="1"/>
    <col min="7864" max="7864" width="14" bestFit="1" customWidth="1"/>
    <col min="7865" max="7865" width="21.5546875" bestFit="1" customWidth="1"/>
    <col min="7866" max="7866" width="14" bestFit="1" customWidth="1"/>
    <col min="7867" max="7867" width="21.5546875" bestFit="1" customWidth="1"/>
    <col min="7868" max="7868" width="14" bestFit="1" customWidth="1"/>
    <col min="7869" max="7869" width="21.5546875" bestFit="1" customWidth="1"/>
    <col min="7870" max="7870" width="14" bestFit="1" customWidth="1"/>
    <col min="7871" max="7871" width="21.5546875" bestFit="1" customWidth="1"/>
    <col min="7872" max="7872" width="14" bestFit="1" customWidth="1"/>
    <col min="7873" max="7873" width="12" bestFit="1" customWidth="1"/>
    <col min="7874" max="7874" width="21.5546875" bestFit="1" customWidth="1"/>
    <col min="7875" max="7875" width="14" bestFit="1" customWidth="1"/>
    <col min="7876" max="7876" width="21.5546875" bestFit="1" customWidth="1"/>
    <col min="7877" max="7877" width="14" bestFit="1" customWidth="1"/>
    <col min="7878" max="7878" width="21.5546875" bestFit="1" customWidth="1"/>
    <col min="7879" max="7879" width="14" bestFit="1" customWidth="1"/>
    <col min="7880" max="7880" width="21.5546875" bestFit="1" customWidth="1"/>
    <col min="7881" max="7881" width="14" bestFit="1" customWidth="1"/>
    <col min="7882" max="7882" width="20.44140625" bestFit="1" customWidth="1"/>
    <col min="7883" max="7883" width="14" bestFit="1" customWidth="1"/>
    <col min="7884" max="7884" width="21.5546875" bestFit="1" customWidth="1"/>
    <col min="7885" max="7885" width="14" bestFit="1" customWidth="1"/>
    <col min="7886" max="7886" width="21.5546875" bestFit="1" customWidth="1"/>
    <col min="7887" max="7887" width="13" bestFit="1" customWidth="1"/>
    <col min="7888" max="7888" width="21.5546875" bestFit="1" customWidth="1"/>
    <col min="7889" max="7889" width="14" bestFit="1" customWidth="1"/>
    <col min="7890" max="7890" width="21.5546875" bestFit="1" customWidth="1"/>
    <col min="7891" max="7891" width="14" bestFit="1" customWidth="1"/>
    <col min="7892" max="7892" width="21.5546875" bestFit="1" customWidth="1"/>
    <col min="7893" max="7893" width="14" bestFit="1" customWidth="1"/>
    <col min="7894" max="7894" width="21.5546875" bestFit="1" customWidth="1"/>
    <col min="7895" max="7895" width="14" bestFit="1" customWidth="1"/>
    <col min="7896" max="7896" width="21.5546875" bestFit="1" customWidth="1"/>
    <col min="7897" max="7897" width="14" bestFit="1" customWidth="1"/>
    <col min="7898" max="7898" width="12" bestFit="1" customWidth="1"/>
    <col min="7899" max="7899" width="21.5546875" bestFit="1" customWidth="1"/>
    <col min="7900" max="7900" width="14" bestFit="1" customWidth="1"/>
    <col min="7901" max="7901" width="20.44140625" bestFit="1" customWidth="1"/>
    <col min="7902" max="7902" width="14" bestFit="1" customWidth="1"/>
    <col min="7903" max="7903" width="21.5546875" bestFit="1" customWidth="1"/>
    <col min="7904" max="7904" width="14" bestFit="1" customWidth="1"/>
    <col min="7905" max="7905" width="20.44140625" bestFit="1" customWidth="1"/>
    <col min="7906" max="7906" width="14" bestFit="1" customWidth="1"/>
    <col min="7907" max="7907" width="21.5546875" bestFit="1" customWidth="1"/>
    <col min="7908" max="7908" width="14" bestFit="1" customWidth="1"/>
    <col min="7909" max="7909" width="21.5546875" bestFit="1" customWidth="1"/>
    <col min="7910" max="7910" width="14" bestFit="1" customWidth="1"/>
    <col min="7911" max="7911" width="21.5546875" bestFit="1" customWidth="1"/>
    <col min="7912" max="7912" width="14" bestFit="1" customWidth="1"/>
    <col min="7913" max="7913" width="21.5546875" bestFit="1" customWidth="1"/>
    <col min="7914" max="7914" width="14" bestFit="1" customWidth="1"/>
    <col min="7915" max="7915" width="21.5546875" bestFit="1" customWidth="1"/>
    <col min="7916" max="7916" width="14" bestFit="1" customWidth="1"/>
    <col min="7917" max="7917" width="21.5546875" bestFit="1" customWidth="1"/>
    <col min="7918" max="7918" width="14" bestFit="1" customWidth="1"/>
    <col min="7919" max="7919" width="21.5546875" bestFit="1" customWidth="1"/>
    <col min="7920" max="7920" width="14" bestFit="1" customWidth="1"/>
    <col min="7921" max="7921" width="20.44140625" bestFit="1" customWidth="1"/>
    <col min="7922" max="7922" width="13" bestFit="1" customWidth="1"/>
    <col min="7923" max="7923" width="21.5546875" bestFit="1" customWidth="1"/>
    <col min="7924" max="7924" width="14" bestFit="1" customWidth="1"/>
    <col min="7925" max="7925" width="21.5546875" bestFit="1" customWidth="1"/>
    <col min="7926" max="7926" width="13" bestFit="1" customWidth="1"/>
    <col min="7927" max="7927" width="20.44140625" bestFit="1" customWidth="1"/>
    <col min="7928" max="7928" width="14" bestFit="1" customWidth="1"/>
    <col min="7929" max="7929" width="21.5546875" bestFit="1" customWidth="1"/>
    <col min="7930" max="7930" width="14" bestFit="1" customWidth="1"/>
    <col min="7931" max="7931" width="21.5546875" bestFit="1" customWidth="1"/>
    <col min="7932" max="7932" width="14" bestFit="1" customWidth="1"/>
    <col min="7933" max="7933" width="20.44140625" bestFit="1" customWidth="1"/>
    <col min="7934" max="7934" width="14" bestFit="1" customWidth="1"/>
    <col min="7935" max="7935" width="21.5546875" bestFit="1" customWidth="1"/>
    <col min="7936" max="7936" width="14" bestFit="1" customWidth="1"/>
    <col min="7937" max="7937" width="21.5546875" bestFit="1" customWidth="1"/>
    <col min="7938" max="7938" width="14" bestFit="1" customWidth="1"/>
    <col min="7939" max="7939" width="21.5546875" bestFit="1" customWidth="1"/>
    <col min="7940" max="7940" width="14" bestFit="1" customWidth="1"/>
    <col min="7941" max="7941" width="21.5546875" bestFit="1" customWidth="1"/>
    <col min="7942" max="7942" width="13" bestFit="1" customWidth="1"/>
    <col min="7943" max="7943" width="20.44140625" bestFit="1" customWidth="1"/>
    <col min="7944" max="7944" width="14" bestFit="1" customWidth="1"/>
    <col min="7945" max="7945" width="21.5546875" bestFit="1" customWidth="1"/>
    <col min="7946" max="7946" width="14" bestFit="1" customWidth="1"/>
    <col min="7947" max="7947" width="21.5546875" bestFit="1" customWidth="1"/>
    <col min="7948" max="7948" width="14" bestFit="1" customWidth="1"/>
    <col min="7949" max="7949" width="12" bestFit="1" customWidth="1"/>
    <col min="7950" max="7950" width="21.5546875" bestFit="1" customWidth="1"/>
    <col min="7951" max="7951" width="13" bestFit="1" customWidth="1"/>
    <col min="7952" max="7952" width="21.5546875" bestFit="1" customWidth="1"/>
    <col min="7953" max="7953" width="13" bestFit="1" customWidth="1"/>
    <col min="7954" max="7954" width="21.5546875" bestFit="1" customWidth="1"/>
    <col min="7955" max="7955" width="14" bestFit="1" customWidth="1"/>
    <col min="7956" max="7956" width="21.5546875" bestFit="1" customWidth="1"/>
    <col min="7957" max="7957" width="14" bestFit="1" customWidth="1"/>
    <col min="7958" max="7958" width="21.5546875" bestFit="1" customWidth="1"/>
    <col min="7959" max="7959" width="14" bestFit="1" customWidth="1"/>
    <col min="7960" max="7960" width="12" bestFit="1" customWidth="1"/>
    <col min="7961" max="7961" width="21.5546875" bestFit="1" customWidth="1"/>
    <col min="7962" max="7962" width="14" bestFit="1" customWidth="1"/>
    <col min="7963" max="7963" width="21.5546875" bestFit="1" customWidth="1"/>
    <col min="7964" max="7964" width="14" bestFit="1" customWidth="1"/>
    <col min="7965" max="7965" width="21.5546875" bestFit="1" customWidth="1"/>
    <col min="7966" max="7966" width="14" bestFit="1" customWidth="1"/>
    <col min="7967" max="7967" width="21.5546875" bestFit="1" customWidth="1"/>
    <col min="7968" max="7968" width="14" bestFit="1" customWidth="1"/>
    <col min="7969" max="7969" width="21.5546875" bestFit="1" customWidth="1"/>
    <col min="7970" max="7970" width="14" bestFit="1" customWidth="1"/>
    <col min="7971" max="7971" width="21.5546875" bestFit="1" customWidth="1"/>
    <col min="7972" max="7972" width="14" bestFit="1" customWidth="1"/>
    <col min="7973" max="7973" width="21.5546875" bestFit="1" customWidth="1"/>
    <col min="7974" max="7974" width="14" bestFit="1" customWidth="1"/>
    <col min="7975" max="7975" width="21.5546875" bestFit="1" customWidth="1"/>
    <col min="7976" max="7976" width="14" bestFit="1" customWidth="1"/>
    <col min="7977" max="7977" width="21.5546875" bestFit="1" customWidth="1"/>
    <col min="7978" max="7978" width="14" bestFit="1" customWidth="1"/>
    <col min="7979" max="7979" width="21.5546875" bestFit="1" customWidth="1"/>
    <col min="7980" max="7980" width="14" bestFit="1" customWidth="1"/>
    <col min="7981" max="7981" width="21.5546875" bestFit="1" customWidth="1"/>
    <col min="7982" max="7982" width="14" bestFit="1" customWidth="1"/>
    <col min="7983" max="7983" width="21.5546875" bestFit="1" customWidth="1"/>
    <col min="7984" max="7984" width="14" bestFit="1" customWidth="1"/>
    <col min="7985" max="7985" width="20.44140625" bestFit="1" customWidth="1"/>
    <col min="7986" max="7986" width="14" bestFit="1" customWidth="1"/>
    <col min="7987" max="7987" width="21.5546875" bestFit="1" customWidth="1"/>
    <col min="7988" max="7988" width="14" bestFit="1" customWidth="1"/>
    <col min="7989" max="7989" width="21.5546875" bestFit="1" customWidth="1"/>
    <col min="7990" max="7990" width="14" bestFit="1" customWidth="1"/>
    <col min="7991" max="7991" width="21.5546875" bestFit="1" customWidth="1"/>
    <col min="7992" max="7992" width="14" bestFit="1" customWidth="1"/>
    <col min="7993" max="7993" width="21.5546875" bestFit="1" customWidth="1"/>
    <col min="7994" max="7994" width="13" bestFit="1" customWidth="1"/>
    <col min="7995" max="7995" width="21.5546875" bestFit="1" customWidth="1"/>
    <col min="7996" max="7996" width="14" bestFit="1" customWidth="1"/>
    <col min="7997" max="7997" width="21.5546875" bestFit="1" customWidth="1"/>
    <col min="7998" max="7998" width="14" bestFit="1" customWidth="1"/>
    <col min="7999" max="7999" width="21.5546875" bestFit="1" customWidth="1"/>
    <col min="8000" max="8000" width="14" bestFit="1" customWidth="1"/>
    <col min="8001" max="8001" width="21.5546875" bestFit="1" customWidth="1"/>
    <col min="8002" max="8002" width="14" bestFit="1" customWidth="1"/>
    <col min="8003" max="8003" width="21.5546875" bestFit="1" customWidth="1"/>
    <col min="8004" max="8004" width="14" bestFit="1" customWidth="1"/>
    <col min="8005" max="8005" width="20.44140625" bestFit="1" customWidth="1"/>
    <col min="8006" max="8006" width="14" bestFit="1" customWidth="1"/>
    <col min="8007" max="8007" width="21.5546875" bestFit="1" customWidth="1"/>
    <col min="8008" max="8008" width="14" bestFit="1" customWidth="1"/>
    <col min="8009" max="8009" width="21.5546875" bestFit="1" customWidth="1"/>
    <col min="8010" max="8010" width="14" bestFit="1" customWidth="1"/>
    <col min="8011" max="8011" width="20.44140625" bestFit="1" customWidth="1"/>
    <col min="8012" max="8012" width="14" bestFit="1" customWidth="1"/>
    <col min="8013" max="8013" width="20.44140625" bestFit="1" customWidth="1"/>
    <col min="8014" max="8014" width="14" bestFit="1" customWidth="1"/>
    <col min="8015" max="8015" width="21.5546875" bestFit="1" customWidth="1"/>
    <col min="8016" max="8016" width="14" bestFit="1" customWidth="1"/>
    <col min="8017" max="8017" width="21.5546875" bestFit="1" customWidth="1"/>
    <col min="8018" max="8018" width="14" bestFit="1" customWidth="1"/>
    <col min="8019" max="8019" width="20.44140625" bestFit="1" customWidth="1"/>
    <col min="8020" max="8020" width="14" bestFit="1" customWidth="1"/>
    <col min="8021" max="8021" width="21.5546875" bestFit="1" customWidth="1"/>
    <col min="8022" max="8022" width="14" bestFit="1" customWidth="1"/>
    <col min="8023" max="8023" width="21.5546875" bestFit="1" customWidth="1"/>
    <col min="8024" max="8024" width="14" bestFit="1" customWidth="1"/>
    <col min="8025" max="8025" width="12" bestFit="1" customWidth="1"/>
    <col min="8026" max="8026" width="21.5546875" bestFit="1" customWidth="1"/>
    <col min="8027" max="8027" width="14" bestFit="1" customWidth="1"/>
    <col min="8028" max="8028" width="21.5546875" bestFit="1" customWidth="1"/>
    <col min="8029" max="8029" width="14" bestFit="1" customWidth="1"/>
    <col min="8030" max="8030" width="20.44140625" bestFit="1" customWidth="1"/>
    <col min="8031" max="8031" width="14" bestFit="1" customWidth="1"/>
    <col min="8032" max="8032" width="21.5546875" bestFit="1" customWidth="1"/>
    <col min="8033" max="8033" width="14" bestFit="1" customWidth="1"/>
    <col min="8034" max="8034" width="21.5546875" bestFit="1" customWidth="1"/>
    <col min="8035" max="8035" width="14" bestFit="1" customWidth="1"/>
    <col min="8036" max="8036" width="21.5546875" bestFit="1" customWidth="1"/>
    <col min="8037" max="8037" width="14" bestFit="1" customWidth="1"/>
    <col min="8038" max="8038" width="20.44140625" bestFit="1" customWidth="1"/>
    <col min="8039" max="8039" width="13" bestFit="1" customWidth="1"/>
    <col min="8040" max="8040" width="21.5546875" bestFit="1" customWidth="1"/>
    <col min="8041" max="8041" width="14" bestFit="1" customWidth="1"/>
    <col min="8042" max="8042" width="21.5546875" bestFit="1" customWidth="1"/>
    <col min="8043" max="8043" width="14" bestFit="1" customWidth="1"/>
    <col min="8044" max="8044" width="20.44140625" bestFit="1" customWidth="1"/>
    <col min="8045" max="8045" width="14" bestFit="1" customWidth="1"/>
    <col min="8046" max="8046" width="12" bestFit="1" customWidth="1"/>
    <col min="8047" max="8047" width="21.5546875" bestFit="1" customWidth="1"/>
    <col min="8048" max="8048" width="13" bestFit="1" customWidth="1"/>
    <col min="8049" max="8049" width="21.5546875" bestFit="1" customWidth="1"/>
    <col min="8050" max="8050" width="14" bestFit="1" customWidth="1"/>
    <col min="8051" max="8051" width="21.5546875" bestFit="1" customWidth="1"/>
    <col min="8052" max="8052" width="13" bestFit="1" customWidth="1"/>
    <col min="8053" max="8053" width="21.5546875" bestFit="1" customWidth="1"/>
    <col min="8054" max="8054" width="14" bestFit="1" customWidth="1"/>
    <col min="8055" max="8055" width="21.5546875" bestFit="1" customWidth="1"/>
    <col min="8056" max="8056" width="14" bestFit="1" customWidth="1"/>
    <col min="8057" max="8057" width="21.5546875" bestFit="1" customWidth="1"/>
    <col min="8058" max="8058" width="14" bestFit="1" customWidth="1"/>
    <col min="8059" max="8059" width="21.5546875" bestFit="1" customWidth="1"/>
    <col min="8060" max="8060" width="14" bestFit="1" customWidth="1"/>
    <col min="8061" max="8061" width="21.5546875" bestFit="1" customWidth="1"/>
    <col min="8062" max="8062" width="14" bestFit="1" customWidth="1"/>
    <col min="8063" max="8063" width="21.5546875" bestFit="1" customWidth="1"/>
    <col min="8064" max="8064" width="14" bestFit="1" customWidth="1"/>
    <col min="8065" max="8065" width="21.5546875" bestFit="1" customWidth="1"/>
    <col min="8066" max="8066" width="14" bestFit="1" customWidth="1"/>
    <col min="8067" max="8067" width="20.44140625" bestFit="1" customWidth="1"/>
    <col min="8068" max="8068" width="14" bestFit="1" customWidth="1"/>
    <col min="8069" max="8069" width="20.44140625" bestFit="1" customWidth="1"/>
    <col min="8070" max="8070" width="14" bestFit="1" customWidth="1"/>
    <col min="8071" max="8071" width="20.44140625" bestFit="1" customWidth="1"/>
    <col min="8072" max="8072" width="14" bestFit="1" customWidth="1"/>
    <col min="8073" max="8073" width="12" bestFit="1" customWidth="1"/>
    <col min="8074" max="8074" width="21.5546875" bestFit="1" customWidth="1"/>
    <col min="8075" max="8075" width="14" bestFit="1" customWidth="1"/>
    <col min="8076" max="8076" width="21.5546875" bestFit="1" customWidth="1"/>
    <col min="8077" max="8077" width="14" bestFit="1" customWidth="1"/>
    <col min="8078" max="8078" width="21.5546875" bestFit="1" customWidth="1"/>
    <col min="8079" max="8079" width="14" bestFit="1" customWidth="1"/>
    <col min="8080" max="8080" width="12" bestFit="1" customWidth="1"/>
    <col min="8081" max="8081" width="21.5546875" bestFit="1" customWidth="1"/>
    <col min="8082" max="8082" width="14" bestFit="1" customWidth="1"/>
    <col min="8083" max="8083" width="21.5546875" bestFit="1" customWidth="1"/>
    <col min="8084" max="8084" width="14" bestFit="1" customWidth="1"/>
    <col min="8085" max="8085" width="21.5546875" bestFit="1" customWidth="1"/>
    <col min="8086" max="8086" width="14" bestFit="1" customWidth="1"/>
    <col min="8087" max="8087" width="21.5546875" bestFit="1" customWidth="1"/>
    <col min="8088" max="8088" width="14" bestFit="1" customWidth="1"/>
    <col min="8089" max="8089" width="21.5546875" bestFit="1" customWidth="1"/>
    <col min="8090" max="8090" width="13" bestFit="1" customWidth="1"/>
    <col min="8091" max="8091" width="21.5546875" bestFit="1" customWidth="1"/>
    <col min="8092" max="8092" width="14" bestFit="1" customWidth="1"/>
    <col min="8093" max="8093" width="21.5546875" bestFit="1" customWidth="1"/>
    <col min="8094" max="8094" width="14" bestFit="1" customWidth="1"/>
    <col min="8095" max="8095" width="21.5546875" bestFit="1" customWidth="1"/>
    <col min="8096" max="8096" width="14" bestFit="1" customWidth="1"/>
    <col min="8097" max="8097" width="21.5546875" bestFit="1" customWidth="1"/>
    <col min="8098" max="8098" width="14" bestFit="1" customWidth="1"/>
    <col min="8099" max="8099" width="21.5546875" bestFit="1" customWidth="1"/>
    <col min="8100" max="8100" width="14" bestFit="1" customWidth="1"/>
    <col min="8101" max="8101" width="21.5546875" bestFit="1" customWidth="1"/>
    <col min="8102" max="8102" width="14" bestFit="1" customWidth="1"/>
    <col min="8103" max="8103" width="21.5546875" bestFit="1" customWidth="1"/>
    <col min="8104" max="8104" width="14" bestFit="1" customWidth="1"/>
    <col min="8105" max="8105" width="21.5546875" bestFit="1" customWidth="1"/>
    <col min="8106" max="8106" width="14" bestFit="1" customWidth="1"/>
    <col min="8107" max="8107" width="20.44140625" bestFit="1" customWidth="1"/>
    <col min="8108" max="8108" width="14" bestFit="1" customWidth="1"/>
    <col min="8109" max="8109" width="21.5546875" bestFit="1" customWidth="1"/>
    <col min="8110" max="8110" width="14" bestFit="1" customWidth="1"/>
    <col min="8111" max="8111" width="21.5546875" bestFit="1" customWidth="1"/>
    <col min="8112" max="8112" width="14" bestFit="1" customWidth="1"/>
    <col min="8113" max="8113" width="21.5546875" bestFit="1" customWidth="1"/>
    <col min="8114" max="8114" width="14" bestFit="1" customWidth="1"/>
    <col min="8115" max="8116" width="12" bestFit="1" customWidth="1"/>
    <col min="8117" max="8117" width="21.5546875" bestFit="1" customWidth="1"/>
    <col min="8118" max="8118" width="14" bestFit="1" customWidth="1"/>
    <col min="8119" max="8119" width="21.5546875" bestFit="1" customWidth="1"/>
    <col min="8120" max="8120" width="14" bestFit="1" customWidth="1"/>
    <col min="8121" max="8121" width="21.5546875" bestFit="1" customWidth="1"/>
    <col min="8122" max="8122" width="14" bestFit="1" customWidth="1"/>
    <col min="8123" max="8123" width="21.5546875" bestFit="1" customWidth="1"/>
    <col min="8124" max="8124" width="14" bestFit="1" customWidth="1"/>
    <col min="8125" max="8125" width="21.5546875" bestFit="1" customWidth="1"/>
    <col min="8126" max="8126" width="14" bestFit="1" customWidth="1"/>
    <col min="8127" max="8127" width="21.5546875" bestFit="1" customWidth="1"/>
    <col min="8128" max="8128" width="14" bestFit="1" customWidth="1"/>
    <col min="8129" max="8129" width="21.5546875" bestFit="1" customWidth="1"/>
    <col min="8130" max="8130" width="14" bestFit="1" customWidth="1"/>
    <col min="8131" max="8131" width="21.5546875" bestFit="1" customWidth="1"/>
    <col min="8132" max="8132" width="14" bestFit="1" customWidth="1"/>
    <col min="8133" max="8133" width="21.5546875" bestFit="1" customWidth="1"/>
    <col min="8134" max="8134" width="14" bestFit="1" customWidth="1"/>
    <col min="8135" max="8135" width="21.5546875" bestFit="1" customWidth="1"/>
    <col min="8136" max="8136" width="14" bestFit="1" customWidth="1"/>
    <col min="8137" max="8138" width="12" bestFit="1" customWidth="1"/>
    <col min="8139" max="8139" width="21.5546875" bestFit="1" customWidth="1"/>
    <col min="8140" max="8140" width="14" bestFit="1" customWidth="1"/>
    <col min="8141" max="8141" width="21.5546875" bestFit="1" customWidth="1"/>
    <col min="8142" max="8142" width="13" bestFit="1" customWidth="1"/>
    <col min="8143" max="8143" width="21.5546875" bestFit="1" customWidth="1"/>
    <col min="8144" max="8144" width="14" bestFit="1" customWidth="1"/>
    <col min="8145" max="8145" width="21.5546875" bestFit="1" customWidth="1"/>
    <col min="8146" max="8146" width="14" bestFit="1" customWidth="1"/>
    <col min="8147" max="8147" width="21.5546875" bestFit="1" customWidth="1"/>
    <col min="8148" max="8148" width="14" bestFit="1" customWidth="1"/>
    <col min="8149" max="8149" width="21.5546875" bestFit="1" customWidth="1"/>
    <col min="8150" max="8150" width="14" bestFit="1" customWidth="1"/>
    <col min="8151" max="8151" width="21.5546875" bestFit="1" customWidth="1"/>
    <col min="8152" max="8152" width="14" bestFit="1" customWidth="1"/>
    <col min="8153" max="8153" width="21.5546875" bestFit="1" customWidth="1"/>
    <col min="8154" max="8154" width="13" bestFit="1" customWidth="1"/>
    <col min="8155" max="8155" width="21.5546875" bestFit="1" customWidth="1"/>
    <col min="8156" max="8156" width="14" bestFit="1" customWidth="1"/>
    <col min="8157" max="8157" width="21.5546875" bestFit="1" customWidth="1"/>
    <col min="8158" max="8158" width="14" bestFit="1" customWidth="1"/>
    <col min="8159" max="8159" width="21.5546875" bestFit="1" customWidth="1"/>
    <col min="8160" max="8160" width="14" bestFit="1" customWidth="1"/>
    <col min="8161" max="8161" width="21.5546875" bestFit="1" customWidth="1"/>
    <col min="8162" max="8162" width="14" bestFit="1" customWidth="1"/>
    <col min="8163" max="8163" width="21.5546875" bestFit="1" customWidth="1"/>
    <col min="8164" max="8164" width="14" bestFit="1" customWidth="1"/>
    <col min="8165" max="8165" width="21.5546875" bestFit="1" customWidth="1"/>
    <col min="8166" max="8166" width="14" bestFit="1" customWidth="1"/>
    <col min="8167" max="8167" width="21.5546875" bestFit="1" customWidth="1"/>
    <col min="8168" max="8168" width="14" bestFit="1" customWidth="1"/>
    <col min="8169" max="8169" width="20.44140625" bestFit="1" customWidth="1"/>
    <col min="8170" max="8170" width="14" bestFit="1" customWidth="1"/>
    <col min="8171" max="8171" width="21.5546875" bestFit="1" customWidth="1"/>
    <col min="8172" max="8172" width="14" bestFit="1" customWidth="1"/>
    <col min="8173" max="8173" width="20.44140625" bestFit="1" customWidth="1"/>
    <col min="8174" max="8174" width="14" bestFit="1" customWidth="1"/>
    <col min="8175" max="8175" width="21.5546875" bestFit="1" customWidth="1"/>
    <col min="8176" max="8177" width="12" bestFit="1" customWidth="1"/>
    <col min="8178" max="8178" width="14" bestFit="1" customWidth="1"/>
    <col min="8179" max="8179" width="21.5546875" bestFit="1" customWidth="1"/>
    <col min="8180" max="8180" width="14" bestFit="1" customWidth="1"/>
    <col min="8181" max="8181" width="21.5546875" bestFit="1" customWidth="1"/>
    <col min="8182" max="8182" width="14" bestFit="1" customWidth="1"/>
    <col min="8183" max="8183" width="21.5546875" bestFit="1" customWidth="1"/>
    <col min="8184" max="8184" width="13" bestFit="1" customWidth="1"/>
    <col min="8185" max="8185" width="21.5546875" bestFit="1" customWidth="1"/>
    <col min="8186" max="8186" width="14" bestFit="1" customWidth="1"/>
    <col min="8187" max="8187" width="21.5546875" bestFit="1" customWidth="1"/>
    <col min="8188" max="8188" width="14" bestFit="1" customWidth="1"/>
    <col min="8189" max="8189" width="21.5546875" bestFit="1" customWidth="1"/>
    <col min="8190" max="8190" width="14" bestFit="1" customWidth="1"/>
    <col min="8191" max="8191" width="21.5546875" bestFit="1" customWidth="1"/>
    <col min="8192" max="8192" width="14" bestFit="1" customWidth="1"/>
    <col min="8193" max="8193" width="21.5546875" bestFit="1" customWidth="1"/>
    <col min="8194" max="8194" width="13" bestFit="1" customWidth="1"/>
    <col min="8195" max="8195" width="21.5546875" bestFit="1" customWidth="1"/>
    <col min="8196" max="8196" width="14" bestFit="1" customWidth="1"/>
    <col min="8197" max="8197" width="21.5546875" bestFit="1" customWidth="1"/>
    <col min="8198" max="8198" width="14" bestFit="1" customWidth="1"/>
    <col min="8199" max="8199" width="21.5546875" bestFit="1" customWidth="1"/>
    <col min="8200" max="8200" width="14" bestFit="1" customWidth="1"/>
    <col min="8201" max="8201" width="20.44140625" bestFit="1" customWidth="1"/>
    <col min="8202" max="8202" width="14" bestFit="1" customWidth="1"/>
    <col min="8203" max="8203" width="21.5546875" bestFit="1" customWidth="1"/>
    <col min="8204" max="8204" width="14" bestFit="1" customWidth="1"/>
    <col min="8205" max="8205" width="21.5546875" bestFit="1" customWidth="1"/>
    <col min="8206" max="8206" width="13" bestFit="1" customWidth="1"/>
    <col min="8207" max="8207" width="21.5546875" bestFit="1" customWidth="1"/>
    <col min="8208" max="8208" width="14" bestFit="1" customWidth="1"/>
    <col min="8209" max="8209" width="21.5546875" bestFit="1" customWidth="1"/>
    <col min="8210" max="8210" width="14" bestFit="1" customWidth="1"/>
    <col min="8211" max="8211" width="21.5546875" bestFit="1" customWidth="1"/>
    <col min="8212" max="8212" width="14" bestFit="1" customWidth="1"/>
    <col min="8213" max="8213" width="20.44140625" bestFit="1" customWidth="1"/>
    <col min="8214" max="8214" width="14" bestFit="1" customWidth="1"/>
    <col min="8215" max="8215" width="21.5546875" bestFit="1" customWidth="1"/>
    <col min="8216" max="8216" width="14" bestFit="1" customWidth="1"/>
    <col min="8217" max="8217" width="21.5546875" bestFit="1" customWidth="1"/>
    <col min="8218" max="8218" width="14" bestFit="1" customWidth="1"/>
    <col min="8219" max="8219" width="21.5546875" bestFit="1" customWidth="1"/>
    <col min="8220" max="8220" width="14" bestFit="1" customWidth="1"/>
    <col min="8221" max="8221" width="21.5546875" bestFit="1" customWidth="1"/>
    <col min="8222" max="8222" width="14" bestFit="1" customWidth="1"/>
    <col min="8223" max="8223" width="21.5546875" bestFit="1" customWidth="1"/>
    <col min="8224" max="8224" width="14" bestFit="1" customWidth="1"/>
    <col min="8225" max="8225" width="21.5546875" bestFit="1" customWidth="1"/>
    <col min="8226" max="8226" width="13" bestFit="1" customWidth="1"/>
    <col min="8227" max="8227" width="21.5546875" bestFit="1" customWidth="1"/>
    <col min="8228" max="8228" width="14" bestFit="1" customWidth="1"/>
    <col min="8229" max="8229" width="21.5546875" bestFit="1" customWidth="1"/>
    <col min="8230" max="8230" width="14" bestFit="1" customWidth="1"/>
    <col min="8231" max="8231" width="21.5546875" bestFit="1" customWidth="1"/>
    <col min="8232" max="8232" width="13" bestFit="1" customWidth="1"/>
    <col min="8233" max="8233" width="21.5546875" bestFit="1" customWidth="1"/>
    <col min="8234" max="8234" width="14" bestFit="1" customWidth="1"/>
    <col min="8235" max="8235" width="12" bestFit="1" customWidth="1"/>
    <col min="8236" max="8236" width="21.5546875" bestFit="1" customWidth="1"/>
    <col min="8237" max="8237" width="14" bestFit="1" customWidth="1"/>
    <col min="8238" max="8238" width="21.5546875" bestFit="1" customWidth="1"/>
    <col min="8239" max="8239" width="14" bestFit="1" customWidth="1"/>
    <col min="8240" max="8240" width="21.5546875" bestFit="1" customWidth="1"/>
    <col min="8241" max="8241" width="14" bestFit="1" customWidth="1"/>
    <col min="8242" max="8242" width="21.5546875" bestFit="1" customWidth="1"/>
    <col min="8243" max="8243" width="14" bestFit="1" customWidth="1"/>
    <col min="8244" max="8244" width="21.5546875" bestFit="1" customWidth="1"/>
    <col min="8245" max="8245" width="14" bestFit="1" customWidth="1"/>
    <col min="8246" max="8246" width="21.5546875" bestFit="1" customWidth="1"/>
    <col min="8247" max="8247" width="13" bestFit="1" customWidth="1"/>
    <col min="8248" max="8248" width="20.44140625" bestFit="1" customWidth="1"/>
    <col min="8249" max="8249" width="12" bestFit="1" customWidth="1"/>
    <col min="8250" max="8250" width="21.5546875" bestFit="1" customWidth="1"/>
    <col min="8251" max="8251" width="14" bestFit="1" customWidth="1"/>
    <col min="8252" max="8252" width="21.5546875" bestFit="1" customWidth="1"/>
    <col min="8253" max="8253" width="14" bestFit="1" customWidth="1"/>
    <col min="8254" max="8254" width="21.5546875" bestFit="1" customWidth="1"/>
    <col min="8255" max="8255" width="14" bestFit="1" customWidth="1"/>
    <col min="8256" max="8256" width="21.5546875" bestFit="1" customWidth="1"/>
    <col min="8257" max="8257" width="14" bestFit="1" customWidth="1"/>
    <col min="8258" max="8258" width="21.5546875" bestFit="1" customWidth="1"/>
    <col min="8259" max="8259" width="14" bestFit="1" customWidth="1"/>
    <col min="8260" max="8260" width="12" bestFit="1" customWidth="1"/>
    <col min="8261" max="8261" width="21.5546875" bestFit="1" customWidth="1"/>
    <col min="8262" max="8262" width="13" bestFit="1" customWidth="1"/>
    <col min="8263" max="8263" width="21.5546875" bestFit="1" customWidth="1"/>
    <col min="8264" max="8264" width="14" bestFit="1" customWidth="1"/>
    <col min="8265" max="8265" width="21.5546875" bestFit="1" customWidth="1"/>
    <col min="8266" max="8266" width="14" bestFit="1" customWidth="1"/>
    <col min="8267" max="8267" width="21.5546875" bestFit="1" customWidth="1"/>
    <col min="8268" max="8268" width="14" bestFit="1" customWidth="1"/>
    <col min="8269" max="8269" width="21.5546875" bestFit="1" customWidth="1"/>
    <col min="8270" max="8270" width="14" bestFit="1" customWidth="1"/>
    <col min="8271" max="8271" width="21.5546875" bestFit="1" customWidth="1"/>
    <col min="8272" max="8272" width="14" bestFit="1" customWidth="1"/>
    <col min="8273" max="8273" width="21.5546875" bestFit="1" customWidth="1"/>
    <col min="8274" max="8274" width="14" bestFit="1" customWidth="1"/>
    <col min="8275" max="8275" width="11" bestFit="1" customWidth="1"/>
    <col min="8276" max="8276" width="20.44140625" bestFit="1" customWidth="1"/>
    <col min="8277" max="8277" width="14" bestFit="1" customWidth="1"/>
    <col min="8278" max="8278" width="21.5546875" bestFit="1" customWidth="1"/>
    <col min="8279" max="8279" width="14" bestFit="1" customWidth="1"/>
    <col min="8280" max="8280" width="21.5546875" bestFit="1" customWidth="1"/>
    <col min="8281" max="8281" width="14" bestFit="1" customWidth="1"/>
    <col min="8282" max="8282" width="21.5546875" bestFit="1" customWidth="1"/>
    <col min="8283" max="8283" width="14" bestFit="1" customWidth="1"/>
    <col min="8284" max="8284" width="21.5546875" bestFit="1" customWidth="1"/>
    <col min="8285" max="8285" width="14" bestFit="1" customWidth="1"/>
    <col min="8286" max="8286" width="20.44140625" bestFit="1" customWidth="1"/>
    <col min="8287" max="8287" width="14" bestFit="1" customWidth="1"/>
    <col min="8288" max="8288" width="21.5546875" bestFit="1" customWidth="1"/>
    <col min="8289" max="8289" width="13" bestFit="1" customWidth="1"/>
    <col min="8290" max="8290" width="21.5546875" bestFit="1" customWidth="1"/>
    <col min="8291" max="8291" width="14" bestFit="1" customWidth="1"/>
    <col min="8292" max="8292" width="20.44140625" bestFit="1" customWidth="1"/>
    <col min="8293" max="8293" width="13" bestFit="1" customWidth="1"/>
    <col min="8294" max="8294" width="21.5546875" bestFit="1" customWidth="1"/>
    <col min="8295" max="8295" width="14" bestFit="1" customWidth="1"/>
    <col min="8296" max="8296" width="21.5546875" bestFit="1" customWidth="1"/>
    <col min="8297" max="8297" width="14" bestFit="1" customWidth="1"/>
    <col min="8298" max="8298" width="21.5546875" bestFit="1" customWidth="1"/>
    <col min="8299" max="8299" width="14" bestFit="1" customWidth="1"/>
    <col min="8300" max="8300" width="21.5546875" bestFit="1" customWidth="1"/>
    <col min="8301" max="8301" width="14" bestFit="1" customWidth="1"/>
    <col min="8302" max="8302" width="21.5546875" bestFit="1" customWidth="1"/>
    <col min="8303" max="8303" width="14" bestFit="1" customWidth="1"/>
    <col min="8304" max="8304" width="20.44140625" bestFit="1" customWidth="1"/>
    <col min="8305" max="8305" width="14" bestFit="1" customWidth="1"/>
    <col min="8306" max="8306" width="21.5546875" bestFit="1" customWidth="1"/>
    <col min="8307" max="8307" width="14" bestFit="1" customWidth="1"/>
    <col min="8308" max="8308" width="21.5546875" bestFit="1" customWidth="1"/>
    <col min="8309" max="8309" width="14" bestFit="1" customWidth="1"/>
    <col min="8310" max="8310" width="21.5546875" bestFit="1" customWidth="1"/>
    <col min="8311" max="8311" width="12" bestFit="1" customWidth="1"/>
    <col min="8312" max="8312" width="21.5546875" bestFit="1" customWidth="1"/>
    <col min="8313" max="8313" width="14" bestFit="1" customWidth="1"/>
    <col min="8314" max="8314" width="21.5546875" bestFit="1" customWidth="1"/>
    <col min="8315" max="8315" width="14" bestFit="1" customWidth="1"/>
    <col min="8316" max="8316" width="21.5546875" bestFit="1" customWidth="1"/>
    <col min="8317" max="8317" width="14" bestFit="1" customWidth="1"/>
    <col min="8318" max="8318" width="20.44140625" bestFit="1" customWidth="1"/>
    <col min="8319" max="8319" width="14" bestFit="1" customWidth="1"/>
    <col min="8320" max="8320" width="21.5546875" bestFit="1" customWidth="1"/>
    <col min="8321" max="8321" width="12" bestFit="1" customWidth="1"/>
    <col min="8322" max="8322" width="21.5546875" bestFit="1" customWidth="1"/>
    <col min="8323" max="8323" width="14" bestFit="1" customWidth="1"/>
    <col min="8324" max="8324" width="21.5546875" bestFit="1" customWidth="1"/>
    <col min="8325" max="8325" width="14" bestFit="1" customWidth="1"/>
    <col min="8326" max="8326" width="21.5546875" bestFit="1" customWidth="1"/>
    <col min="8327" max="8327" width="14" bestFit="1" customWidth="1"/>
    <col min="8328" max="8328" width="21.5546875" bestFit="1" customWidth="1"/>
    <col min="8329" max="8329" width="14" bestFit="1" customWidth="1"/>
    <col min="8330" max="8330" width="21.5546875" bestFit="1" customWidth="1"/>
    <col min="8331" max="8331" width="14" bestFit="1" customWidth="1"/>
    <col min="8332" max="8332" width="21.5546875" bestFit="1" customWidth="1"/>
    <col min="8333" max="8333" width="14" bestFit="1" customWidth="1"/>
    <col min="8334" max="8334" width="21.5546875" bestFit="1" customWidth="1"/>
    <col min="8335" max="8335" width="14" bestFit="1" customWidth="1"/>
    <col min="8336" max="8336" width="21.5546875" bestFit="1" customWidth="1"/>
    <col min="8337" max="8337" width="14" bestFit="1" customWidth="1"/>
    <col min="8338" max="8338" width="21.5546875" bestFit="1" customWidth="1"/>
    <col min="8339" max="8339" width="14" bestFit="1" customWidth="1"/>
    <col min="8340" max="8340" width="21.5546875" bestFit="1" customWidth="1"/>
    <col min="8341" max="8341" width="14" bestFit="1" customWidth="1"/>
    <col min="8342" max="8342" width="21.5546875" bestFit="1" customWidth="1"/>
    <col min="8343" max="8343" width="14" bestFit="1" customWidth="1"/>
    <col min="8344" max="8344" width="21.5546875" bestFit="1" customWidth="1"/>
    <col min="8345" max="8345" width="14" bestFit="1" customWidth="1"/>
    <col min="8346" max="8346" width="21.5546875" bestFit="1" customWidth="1"/>
    <col min="8347" max="8347" width="6" bestFit="1" customWidth="1"/>
    <col min="8348" max="8348" width="8.21875" bestFit="1" customWidth="1"/>
    <col min="8349" max="8349" width="14" bestFit="1" customWidth="1"/>
    <col min="8350" max="8350" width="21.5546875" bestFit="1" customWidth="1"/>
    <col min="8351" max="8351" width="14" bestFit="1" customWidth="1"/>
    <col min="8352" max="8352" width="20.44140625" bestFit="1" customWidth="1"/>
    <col min="8353" max="8353" width="14" bestFit="1" customWidth="1"/>
    <col min="8354" max="8354" width="21.5546875" bestFit="1" customWidth="1"/>
    <col min="8355" max="8355" width="14" bestFit="1" customWidth="1"/>
    <col min="8356" max="8356" width="12" bestFit="1" customWidth="1"/>
    <col min="8357" max="8357" width="20.44140625" bestFit="1" customWidth="1"/>
    <col min="8358" max="8358" width="14" bestFit="1" customWidth="1"/>
    <col min="8359" max="8359" width="21.5546875" bestFit="1" customWidth="1"/>
    <col min="8360" max="8360" width="14" bestFit="1" customWidth="1"/>
    <col min="8361" max="8361" width="21.5546875" bestFit="1" customWidth="1"/>
    <col min="8362" max="8362" width="14" bestFit="1" customWidth="1"/>
    <col min="8363" max="8363" width="21.5546875" bestFit="1" customWidth="1"/>
    <col min="8364" max="8364" width="14" bestFit="1" customWidth="1"/>
    <col min="8365" max="8365" width="20.44140625" bestFit="1" customWidth="1"/>
    <col min="8366" max="8366" width="14" bestFit="1" customWidth="1"/>
    <col min="8367" max="8367" width="21.5546875" bestFit="1" customWidth="1"/>
    <col min="8368" max="8368" width="14" bestFit="1" customWidth="1"/>
    <col min="8369" max="8369" width="21.5546875" bestFit="1" customWidth="1"/>
    <col min="8370" max="8370" width="14" bestFit="1" customWidth="1"/>
    <col min="8371" max="8371" width="21.5546875" bestFit="1" customWidth="1"/>
    <col min="8372" max="8372" width="14" bestFit="1" customWidth="1"/>
    <col min="8373" max="8373" width="20.44140625" bestFit="1" customWidth="1"/>
    <col min="8374" max="8374" width="14" bestFit="1" customWidth="1"/>
    <col min="8375" max="8375" width="21.5546875" bestFit="1" customWidth="1"/>
    <col min="8376" max="8376" width="13" bestFit="1" customWidth="1"/>
    <col min="8377" max="8377" width="21.5546875" bestFit="1" customWidth="1"/>
    <col min="8378" max="8378" width="14" bestFit="1" customWidth="1"/>
    <col min="8379" max="8379" width="21.5546875" bestFit="1" customWidth="1"/>
    <col min="8380" max="8380" width="14" bestFit="1" customWidth="1"/>
    <col min="8381" max="8381" width="21.5546875" bestFit="1" customWidth="1"/>
    <col min="8382" max="8382" width="14" bestFit="1" customWidth="1"/>
    <col min="8383" max="8383" width="21.5546875" bestFit="1" customWidth="1"/>
    <col min="8384" max="8384" width="14" bestFit="1" customWidth="1"/>
    <col min="8385" max="8385" width="21.5546875" bestFit="1" customWidth="1"/>
    <col min="8386" max="8386" width="14" bestFit="1" customWidth="1"/>
    <col min="8387" max="8387" width="21.5546875" bestFit="1" customWidth="1"/>
    <col min="8388" max="8388" width="14" bestFit="1" customWidth="1"/>
    <col min="8389" max="8389" width="21.5546875" bestFit="1" customWidth="1"/>
    <col min="8390" max="8390" width="13" bestFit="1" customWidth="1"/>
    <col min="8391" max="8391" width="21.5546875" bestFit="1" customWidth="1"/>
    <col min="8392" max="8392" width="14" bestFit="1" customWidth="1"/>
    <col min="8393" max="8393" width="21.5546875" bestFit="1" customWidth="1"/>
    <col min="8394" max="8394" width="14" bestFit="1" customWidth="1"/>
    <col min="8395" max="8395" width="21.5546875" bestFit="1" customWidth="1"/>
    <col min="8396" max="8396" width="14" bestFit="1" customWidth="1"/>
    <col min="8397" max="8397" width="21.5546875" bestFit="1" customWidth="1"/>
    <col min="8398" max="8398" width="14" bestFit="1" customWidth="1"/>
    <col min="8399" max="8399" width="21.5546875" bestFit="1" customWidth="1"/>
    <col min="8400" max="8400" width="14" bestFit="1" customWidth="1"/>
    <col min="8401" max="8401" width="20.44140625" bestFit="1" customWidth="1"/>
    <col min="8402" max="8402" width="14" bestFit="1" customWidth="1"/>
    <col min="8403" max="8403" width="21.5546875" bestFit="1" customWidth="1"/>
    <col min="8404" max="8404" width="14" bestFit="1" customWidth="1"/>
    <col min="8405" max="8405" width="19.44140625" bestFit="1" customWidth="1"/>
    <col min="8406" max="8406" width="14" bestFit="1" customWidth="1"/>
    <col min="8407" max="8407" width="12" bestFit="1" customWidth="1"/>
    <col min="8408" max="8408" width="21.5546875" bestFit="1" customWidth="1"/>
    <col min="8409" max="8409" width="14" bestFit="1" customWidth="1"/>
    <col min="8410" max="8410" width="21.5546875" bestFit="1" customWidth="1"/>
    <col min="8411" max="8411" width="14" bestFit="1" customWidth="1"/>
    <col min="8412" max="8412" width="21.5546875" bestFit="1" customWidth="1"/>
    <col min="8413" max="8413" width="14" bestFit="1" customWidth="1"/>
    <col min="8414" max="8414" width="21.5546875" bestFit="1" customWidth="1"/>
    <col min="8415" max="8415" width="14" bestFit="1" customWidth="1"/>
    <col min="8416" max="8416" width="21.5546875" bestFit="1" customWidth="1"/>
    <col min="8417" max="8417" width="14" bestFit="1" customWidth="1"/>
    <col min="8418" max="8419" width="12" bestFit="1" customWidth="1"/>
    <col min="8420" max="8420" width="21.5546875" bestFit="1" customWidth="1"/>
    <col min="8421" max="8421" width="14" bestFit="1" customWidth="1"/>
    <col min="8422" max="8422" width="21.5546875" bestFit="1" customWidth="1"/>
    <col min="8423" max="8423" width="14" bestFit="1" customWidth="1"/>
    <col min="8424" max="8424" width="21.5546875" bestFit="1" customWidth="1"/>
    <col min="8425" max="8425" width="13" bestFit="1" customWidth="1"/>
    <col min="8426" max="8426" width="21.5546875" bestFit="1" customWidth="1"/>
    <col min="8427" max="8427" width="13" bestFit="1" customWidth="1"/>
    <col min="8428" max="8428" width="21.5546875" bestFit="1" customWidth="1"/>
    <col min="8429" max="8429" width="14" bestFit="1" customWidth="1"/>
    <col min="8430" max="8430" width="20.44140625" bestFit="1" customWidth="1"/>
    <col min="8431" max="8431" width="14" bestFit="1" customWidth="1"/>
    <col min="8432" max="8432" width="21.5546875" bestFit="1" customWidth="1"/>
    <col min="8433" max="8433" width="14" bestFit="1" customWidth="1"/>
    <col min="8434" max="8434" width="20.44140625" bestFit="1" customWidth="1"/>
    <col min="8435" max="8435" width="14" bestFit="1" customWidth="1"/>
    <col min="8436" max="8436" width="21.5546875" bestFit="1" customWidth="1"/>
    <col min="8437" max="8437" width="14" bestFit="1" customWidth="1"/>
    <col min="8438" max="8438" width="21.5546875" bestFit="1" customWidth="1"/>
    <col min="8439" max="8439" width="14" bestFit="1" customWidth="1"/>
    <col min="8440" max="8440" width="21.5546875" bestFit="1" customWidth="1"/>
    <col min="8441" max="8441" width="14" bestFit="1" customWidth="1"/>
    <col min="8442" max="8442" width="21.5546875" bestFit="1" customWidth="1"/>
    <col min="8443" max="8443" width="14" bestFit="1" customWidth="1"/>
    <col min="8444" max="8444" width="20.44140625" bestFit="1" customWidth="1"/>
    <col min="8445" max="8445" width="14" bestFit="1" customWidth="1"/>
    <col min="8446" max="8446" width="21.5546875" bestFit="1" customWidth="1"/>
    <col min="8447" max="8447" width="14" bestFit="1" customWidth="1"/>
    <col min="8448" max="8448" width="21.5546875" bestFit="1" customWidth="1"/>
    <col min="8449" max="8449" width="14" bestFit="1" customWidth="1"/>
    <col min="8450" max="8450" width="21.5546875" bestFit="1" customWidth="1"/>
    <col min="8451" max="8451" width="14" bestFit="1" customWidth="1"/>
    <col min="8452" max="8452" width="21.5546875" bestFit="1" customWidth="1"/>
    <col min="8453" max="8453" width="14" bestFit="1" customWidth="1"/>
    <col min="8454" max="8454" width="12" bestFit="1" customWidth="1"/>
    <col min="8455" max="8455" width="21.5546875" bestFit="1" customWidth="1"/>
    <col min="8456" max="8456" width="14" bestFit="1" customWidth="1"/>
    <col min="8457" max="8457" width="21.5546875" bestFit="1" customWidth="1"/>
    <col min="8458" max="8458" width="14" bestFit="1" customWidth="1"/>
    <col min="8459" max="8459" width="21.5546875" bestFit="1" customWidth="1"/>
    <col min="8460" max="8460" width="14" bestFit="1" customWidth="1"/>
    <col min="8461" max="8461" width="21.5546875" bestFit="1" customWidth="1"/>
    <col min="8462" max="8462" width="14" bestFit="1" customWidth="1"/>
    <col min="8463" max="8463" width="21.5546875" bestFit="1" customWidth="1"/>
    <col min="8464" max="8464" width="14" bestFit="1" customWidth="1"/>
    <col min="8465" max="8465" width="21.5546875" bestFit="1" customWidth="1"/>
    <col min="8466" max="8466" width="14" bestFit="1" customWidth="1"/>
    <col min="8467" max="8467" width="21.5546875" bestFit="1" customWidth="1"/>
    <col min="8468" max="8468" width="14" bestFit="1" customWidth="1"/>
    <col min="8469" max="8469" width="12" bestFit="1" customWidth="1"/>
    <col min="8470" max="8470" width="21.5546875" bestFit="1" customWidth="1"/>
    <col min="8471" max="8471" width="14" bestFit="1" customWidth="1"/>
    <col min="8472" max="8472" width="21.5546875" bestFit="1" customWidth="1"/>
    <col min="8473" max="8473" width="14" bestFit="1" customWidth="1"/>
    <col min="8474" max="8474" width="21.5546875" bestFit="1" customWidth="1"/>
    <col min="8475" max="8475" width="14" bestFit="1" customWidth="1"/>
    <col min="8476" max="8476" width="12" bestFit="1" customWidth="1"/>
    <col min="8477" max="8477" width="20.44140625" bestFit="1" customWidth="1"/>
    <col min="8478" max="8478" width="14" bestFit="1" customWidth="1"/>
    <col min="8479" max="8479" width="21.5546875" bestFit="1" customWidth="1"/>
    <col min="8480" max="8480" width="14" bestFit="1" customWidth="1"/>
    <col min="8481" max="8481" width="21.5546875" bestFit="1" customWidth="1"/>
    <col min="8482" max="8482" width="14" bestFit="1" customWidth="1"/>
    <col min="8483" max="8483" width="21.5546875" bestFit="1" customWidth="1"/>
    <col min="8484" max="8484" width="14" bestFit="1" customWidth="1"/>
    <col min="8485" max="8485" width="21.5546875" bestFit="1" customWidth="1"/>
    <col min="8486" max="8486" width="14" bestFit="1" customWidth="1"/>
    <col min="8487" max="8487" width="21.5546875" bestFit="1" customWidth="1"/>
    <col min="8488" max="8488" width="14" bestFit="1" customWidth="1"/>
    <col min="8489" max="8489" width="21.5546875" bestFit="1" customWidth="1"/>
    <col min="8490" max="8490" width="13" bestFit="1" customWidth="1"/>
    <col min="8491" max="8491" width="21.5546875" bestFit="1" customWidth="1"/>
    <col min="8492" max="8492" width="14" bestFit="1" customWidth="1"/>
    <col min="8493" max="8493" width="21.5546875" bestFit="1" customWidth="1"/>
    <col min="8494" max="8494" width="14" bestFit="1" customWidth="1"/>
    <col min="8495" max="8495" width="21.5546875" bestFit="1" customWidth="1"/>
    <col min="8496" max="8496" width="14" bestFit="1" customWidth="1"/>
    <col min="8497" max="8497" width="21.5546875" bestFit="1" customWidth="1"/>
    <col min="8498" max="8498" width="14" bestFit="1" customWidth="1"/>
    <col min="8499" max="8499" width="21.5546875" bestFit="1" customWidth="1"/>
    <col min="8500" max="8500" width="14" bestFit="1" customWidth="1"/>
    <col min="8501" max="8501" width="21.5546875" bestFit="1" customWidth="1"/>
    <col min="8502" max="8502" width="14" bestFit="1" customWidth="1"/>
    <col min="8503" max="8503" width="21.5546875" bestFit="1" customWidth="1"/>
    <col min="8504" max="8504" width="14" bestFit="1" customWidth="1"/>
    <col min="8505" max="8505" width="12" bestFit="1" customWidth="1"/>
    <col min="8506" max="8506" width="21.5546875" bestFit="1" customWidth="1"/>
    <col min="8507" max="8507" width="14" bestFit="1" customWidth="1"/>
    <col min="8508" max="8508" width="21.5546875" bestFit="1" customWidth="1"/>
    <col min="8509" max="8509" width="14" bestFit="1" customWidth="1"/>
    <col min="8510" max="8510" width="21.5546875" bestFit="1" customWidth="1"/>
    <col min="8511" max="8511" width="14" bestFit="1" customWidth="1"/>
    <col min="8512" max="8512" width="12" bestFit="1" customWidth="1"/>
    <col min="8513" max="8513" width="21.5546875" bestFit="1" customWidth="1"/>
    <col min="8514" max="8514" width="14" bestFit="1" customWidth="1"/>
    <col min="8515" max="8515" width="20.44140625" bestFit="1" customWidth="1"/>
    <col min="8516" max="8516" width="14" bestFit="1" customWidth="1"/>
    <col min="8517" max="8517" width="21.5546875" bestFit="1" customWidth="1"/>
    <col min="8518" max="8518" width="14" bestFit="1" customWidth="1"/>
    <col min="8519" max="8519" width="21.5546875" bestFit="1" customWidth="1"/>
    <col min="8520" max="8520" width="14" bestFit="1" customWidth="1"/>
    <col min="8521" max="8521" width="21.5546875" bestFit="1" customWidth="1"/>
    <col min="8522" max="8522" width="12" bestFit="1" customWidth="1"/>
    <col min="8523" max="8523" width="21.5546875" bestFit="1" customWidth="1"/>
    <col min="8524" max="8524" width="14" bestFit="1" customWidth="1"/>
    <col min="8525" max="8525" width="20.44140625" bestFit="1" customWidth="1"/>
    <col min="8526" max="8526" width="14" bestFit="1" customWidth="1"/>
    <col min="8527" max="8527" width="21.5546875" bestFit="1" customWidth="1"/>
    <col min="8528" max="8528" width="14" bestFit="1" customWidth="1"/>
    <col min="8529" max="8529" width="21.5546875" bestFit="1" customWidth="1"/>
    <col min="8530" max="8530" width="7" bestFit="1" customWidth="1"/>
    <col min="8531" max="8531" width="9.21875" bestFit="1" customWidth="1"/>
    <col min="8532" max="8532" width="14" bestFit="1" customWidth="1"/>
    <col min="8533" max="8533" width="21.5546875" bestFit="1" customWidth="1"/>
    <col min="8534" max="8534" width="14" bestFit="1" customWidth="1"/>
    <col min="8535" max="8535" width="21.5546875" bestFit="1" customWidth="1"/>
    <col min="8536" max="8536" width="14" bestFit="1" customWidth="1"/>
    <col min="8537" max="8537" width="21.5546875" bestFit="1" customWidth="1"/>
    <col min="8538" max="8538" width="13" bestFit="1" customWidth="1"/>
    <col min="8539" max="8539" width="21.5546875" bestFit="1" customWidth="1"/>
    <col min="8540" max="8540" width="14" bestFit="1" customWidth="1"/>
    <col min="8541" max="8541" width="21.5546875" bestFit="1" customWidth="1"/>
    <col min="8542" max="8542" width="14" bestFit="1" customWidth="1"/>
    <col min="8543" max="8543" width="12" bestFit="1" customWidth="1"/>
    <col min="8544" max="8544" width="21.5546875" bestFit="1" customWidth="1"/>
    <col min="8545" max="8545" width="14" bestFit="1" customWidth="1"/>
    <col min="8546" max="8546" width="21.5546875" bestFit="1" customWidth="1"/>
    <col min="8547" max="8547" width="14" bestFit="1" customWidth="1"/>
    <col min="8548" max="8548" width="21.5546875" bestFit="1" customWidth="1"/>
    <col min="8549" max="8549" width="14" bestFit="1" customWidth="1"/>
    <col min="8550" max="8550" width="21.5546875" bestFit="1" customWidth="1"/>
    <col min="8551" max="8551" width="14" bestFit="1" customWidth="1"/>
    <col min="8552" max="8552" width="19.44140625" bestFit="1" customWidth="1"/>
    <col min="8553" max="8553" width="14" bestFit="1" customWidth="1"/>
    <col min="8554" max="8554" width="21.5546875" bestFit="1" customWidth="1"/>
    <col min="8555" max="8555" width="14" bestFit="1" customWidth="1"/>
    <col min="8556" max="8556" width="21.5546875" bestFit="1" customWidth="1"/>
    <col min="8557" max="8557" width="13" bestFit="1" customWidth="1"/>
    <col min="8558" max="8558" width="21.5546875" bestFit="1" customWidth="1"/>
    <col min="8559" max="8559" width="14" bestFit="1" customWidth="1"/>
    <col min="8560" max="8560" width="20.44140625" bestFit="1" customWidth="1"/>
    <col min="8561" max="8561" width="14" bestFit="1" customWidth="1"/>
    <col min="8562" max="8562" width="12" bestFit="1" customWidth="1"/>
    <col min="8563" max="8563" width="21.5546875" bestFit="1" customWidth="1"/>
    <col min="8564" max="8564" width="14" bestFit="1" customWidth="1"/>
    <col min="8565" max="8565" width="20.44140625" bestFit="1" customWidth="1"/>
    <col min="8566" max="8566" width="14" bestFit="1" customWidth="1"/>
    <col min="8567" max="8567" width="21.5546875" bestFit="1" customWidth="1"/>
    <col min="8568" max="8568" width="13" bestFit="1" customWidth="1"/>
    <col min="8569" max="8569" width="21.5546875" bestFit="1" customWidth="1"/>
    <col min="8570" max="8570" width="14" bestFit="1" customWidth="1"/>
    <col min="8571" max="8571" width="21.5546875" bestFit="1" customWidth="1"/>
    <col min="8572" max="8572" width="14" bestFit="1" customWidth="1"/>
    <col min="8573" max="8573" width="19.44140625" bestFit="1" customWidth="1"/>
    <col min="8574" max="8574" width="14" bestFit="1" customWidth="1"/>
    <col min="8575" max="8575" width="21.5546875" bestFit="1" customWidth="1"/>
    <col min="8576" max="8576" width="12" bestFit="1" customWidth="1"/>
    <col min="8577" max="8577" width="21.5546875" bestFit="1" customWidth="1"/>
    <col min="8578" max="8578" width="14" bestFit="1" customWidth="1"/>
    <col min="8579" max="8579" width="21.5546875" bestFit="1" customWidth="1"/>
    <col min="8580" max="8580" width="14" bestFit="1" customWidth="1"/>
    <col min="8581" max="8581" width="12" bestFit="1" customWidth="1"/>
    <col min="8582" max="8582" width="21.5546875" bestFit="1" customWidth="1"/>
    <col min="8583" max="8583" width="14" bestFit="1" customWidth="1"/>
    <col min="8584" max="8584" width="20.44140625" bestFit="1" customWidth="1"/>
    <col min="8585" max="8585" width="13" bestFit="1" customWidth="1"/>
    <col min="8586" max="8586" width="21.5546875" bestFit="1" customWidth="1"/>
    <col min="8587" max="8587" width="14" bestFit="1" customWidth="1"/>
    <col min="8588" max="8588" width="21.5546875" bestFit="1" customWidth="1"/>
    <col min="8589" max="8589" width="14" bestFit="1" customWidth="1"/>
    <col min="8590" max="8590" width="20.44140625" bestFit="1" customWidth="1"/>
    <col min="8591" max="8591" width="13" bestFit="1" customWidth="1"/>
    <col min="8592" max="8592" width="21.5546875" bestFit="1" customWidth="1"/>
    <col min="8593" max="8593" width="14" bestFit="1" customWidth="1"/>
    <col min="8594" max="8594" width="21.5546875" bestFit="1" customWidth="1"/>
    <col min="8595" max="8595" width="14" bestFit="1" customWidth="1"/>
    <col min="8596" max="8596" width="21.5546875" bestFit="1" customWidth="1"/>
    <col min="8597" max="8597" width="14" bestFit="1" customWidth="1"/>
    <col min="8598" max="8598" width="21.5546875" bestFit="1" customWidth="1"/>
    <col min="8599" max="8599" width="14" bestFit="1" customWidth="1"/>
    <col min="8600" max="8600" width="21.5546875" bestFit="1" customWidth="1"/>
    <col min="8601" max="8601" width="14" bestFit="1" customWidth="1"/>
    <col min="8602" max="8602" width="21.5546875" bestFit="1" customWidth="1"/>
    <col min="8603" max="8603" width="14" bestFit="1" customWidth="1"/>
    <col min="8604" max="8604" width="20.44140625" bestFit="1" customWidth="1"/>
    <col min="8605" max="8605" width="14" bestFit="1" customWidth="1"/>
    <col min="8606" max="8606" width="21.5546875" bestFit="1" customWidth="1"/>
    <col min="8607" max="8607" width="14" bestFit="1" customWidth="1"/>
    <col min="8608" max="8608" width="12" bestFit="1" customWidth="1"/>
    <col min="8609" max="8609" width="21.5546875" bestFit="1" customWidth="1"/>
    <col min="8610" max="8610" width="14" bestFit="1" customWidth="1"/>
    <col min="8611" max="8611" width="21.5546875" bestFit="1" customWidth="1"/>
    <col min="8612" max="8612" width="14" bestFit="1" customWidth="1"/>
    <col min="8613" max="8613" width="21.5546875" bestFit="1" customWidth="1"/>
    <col min="8614" max="8614" width="13" bestFit="1" customWidth="1"/>
    <col min="8615" max="8615" width="21.5546875" bestFit="1" customWidth="1"/>
    <col min="8616" max="8616" width="14" bestFit="1" customWidth="1"/>
    <col min="8617" max="8617" width="21.5546875" bestFit="1" customWidth="1"/>
    <col min="8618" max="8618" width="14" bestFit="1" customWidth="1"/>
    <col min="8619" max="8619" width="12" bestFit="1" customWidth="1"/>
    <col min="8620" max="8620" width="21.5546875" bestFit="1" customWidth="1"/>
    <col min="8621" max="8621" width="14" bestFit="1" customWidth="1"/>
    <col min="8622" max="8622" width="20.44140625" bestFit="1" customWidth="1"/>
    <col min="8623" max="8623" width="14" bestFit="1" customWidth="1"/>
    <col min="8624" max="8624" width="21.5546875" bestFit="1" customWidth="1"/>
    <col min="8625" max="8625" width="14" bestFit="1" customWidth="1"/>
    <col min="8626" max="8626" width="21.5546875" bestFit="1" customWidth="1"/>
    <col min="8627" max="8627" width="14" bestFit="1" customWidth="1"/>
    <col min="8628" max="8628" width="21.5546875" bestFit="1" customWidth="1"/>
    <col min="8629" max="8629" width="14" bestFit="1" customWidth="1"/>
    <col min="8630" max="8630" width="12" bestFit="1" customWidth="1"/>
    <col min="8631" max="8631" width="20.44140625" bestFit="1" customWidth="1"/>
    <col min="8632" max="8632" width="14" bestFit="1" customWidth="1"/>
    <col min="8633" max="8633" width="21.5546875" bestFit="1" customWidth="1"/>
    <col min="8634" max="8634" width="14" bestFit="1" customWidth="1"/>
    <col min="8635" max="8635" width="21.5546875" bestFit="1" customWidth="1"/>
    <col min="8636" max="8636" width="14" bestFit="1" customWidth="1"/>
    <col min="8637" max="8637" width="21.5546875" bestFit="1" customWidth="1"/>
    <col min="8638" max="8638" width="14" bestFit="1" customWidth="1"/>
    <col min="8639" max="8639" width="12" bestFit="1" customWidth="1"/>
    <col min="8640" max="8640" width="21.5546875" bestFit="1" customWidth="1"/>
    <col min="8641" max="8641" width="14" bestFit="1" customWidth="1"/>
    <col min="8642" max="8642" width="21.5546875" bestFit="1" customWidth="1"/>
    <col min="8643" max="8643" width="14" bestFit="1" customWidth="1"/>
    <col min="8644" max="8644" width="21.5546875" bestFit="1" customWidth="1"/>
    <col min="8645" max="8645" width="14" bestFit="1" customWidth="1"/>
    <col min="8646" max="8646" width="21.5546875" bestFit="1" customWidth="1"/>
    <col min="8647" max="8647" width="14" bestFit="1" customWidth="1"/>
    <col min="8648" max="8648" width="21.5546875" bestFit="1" customWidth="1"/>
    <col min="8649" max="8649" width="14" bestFit="1" customWidth="1"/>
    <col min="8650" max="8650" width="21.5546875" bestFit="1" customWidth="1"/>
    <col min="8651" max="8651" width="14" bestFit="1" customWidth="1"/>
    <col min="8652" max="8652" width="21.5546875" bestFit="1" customWidth="1"/>
    <col min="8653" max="8653" width="14" bestFit="1" customWidth="1"/>
    <col min="8654" max="8654" width="21.5546875" bestFit="1" customWidth="1"/>
    <col min="8655" max="8655" width="14" bestFit="1" customWidth="1"/>
    <col min="8656" max="8656" width="20.44140625" bestFit="1" customWidth="1"/>
    <col min="8657" max="8657" width="13" bestFit="1" customWidth="1"/>
    <col min="8658" max="8658" width="21.5546875" bestFit="1" customWidth="1"/>
    <col min="8659" max="8659" width="14" bestFit="1" customWidth="1"/>
    <col min="8660" max="8660" width="21.5546875" bestFit="1" customWidth="1"/>
    <col min="8661" max="8661" width="14" bestFit="1" customWidth="1"/>
    <col min="8662" max="8662" width="21.5546875" bestFit="1" customWidth="1"/>
    <col min="8663" max="8663" width="14" bestFit="1" customWidth="1"/>
    <col min="8664" max="8664" width="20.44140625" bestFit="1" customWidth="1"/>
    <col min="8665" max="8665" width="14" bestFit="1" customWidth="1"/>
    <col min="8666" max="8666" width="20.44140625" bestFit="1" customWidth="1"/>
    <col min="8667" max="8667" width="14" bestFit="1" customWidth="1"/>
    <col min="8668" max="8668" width="21.5546875" bestFit="1" customWidth="1"/>
    <col min="8669" max="8669" width="14" bestFit="1" customWidth="1"/>
    <col min="8670" max="8670" width="21.5546875" bestFit="1" customWidth="1"/>
    <col min="8671" max="8671" width="14" bestFit="1" customWidth="1"/>
    <col min="8672" max="8672" width="21.5546875" bestFit="1" customWidth="1"/>
    <col min="8673" max="8673" width="14" bestFit="1" customWidth="1"/>
    <col min="8674" max="8674" width="21.5546875" bestFit="1" customWidth="1"/>
    <col min="8675" max="8675" width="14" bestFit="1" customWidth="1"/>
    <col min="8676" max="8676" width="20.44140625" bestFit="1" customWidth="1"/>
    <col min="8677" max="8677" width="14" bestFit="1" customWidth="1"/>
    <col min="8678" max="8678" width="12" bestFit="1" customWidth="1"/>
    <col min="8679" max="8679" width="21.5546875" bestFit="1" customWidth="1"/>
    <col min="8680" max="8680" width="14" bestFit="1" customWidth="1"/>
    <col min="8681" max="8681" width="20.44140625" bestFit="1" customWidth="1"/>
    <col min="8682" max="8682" width="14" bestFit="1" customWidth="1"/>
    <col min="8683" max="8683" width="21.5546875" bestFit="1" customWidth="1"/>
    <col min="8684" max="8684" width="14" bestFit="1" customWidth="1"/>
    <col min="8685" max="8685" width="21.5546875" bestFit="1" customWidth="1"/>
    <col min="8686" max="8686" width="14" bestFit="1" customWidth="1"/>
    <col min="8687" max="8687" width="21.5546875" bestFit="1" customWidth="1"/>
    <col min="8688" max="8688" width="14" bestFit="1" customWidth="1"/>
    <col min="8689" max="8689" width="21.5546875" bestFit="1" customWidth="1"/>
    <col min="8690" max="8690" width="14" bestFit="1" customWidth="1"/>
    <col min="8691" max="8691" width="21.5546875" bestFit="1" customWidth="1"/>
    <col min="8692" max="8692" width="14" bestFit="1" customWidth="1"/>
    <col min="8693" max="8693" width="21.5546875" bestFit="1" customWidth="1"/>
    <col min="8694" max="8694" width="14" bestFit="1" customWidth="1"/>
    <col min="8695" max="8695" width="20.44140625" bestFit="1" customWidth="1"/>
    <col min="8696" max="8696" width="14" bestFit="1" customWidth="1"/>
    <col min="8697" max="8697" width="21.5546875" bestFit="1" customWidth="1"/>
    <col min="8698" max="8698" width="14" bestFit="1" customWidth="1"/>
    <col min="8699" max="8699" width="21.5546875" bestFit="1" customWidth="1"/>
    <col min="8700" max="8700" width="14" bestFit="1" customWidth="1"/>
    <col min="8701" max="8701" width="21.5546875" bestFit="1" customWidth="1"/>
    <col min="8702" max="8702" width="13" bestFit="1" customWidth="1"/>
    <col min="8703" max="8703" width="21.5546875" bestFit="1" customWidth="1"/>
    <col min="8704" max="8704" width="14" bestFit="1" customWidth="1"/>
    <col min="8705" max="8705" width="21.5546875" bestFit="1" customWidth="1"/>
    <col min="8706" max="8706" width="14" bestFit="1" customWidth="1"/>
    <col min="8707" max="8707" width="21.5546875" bestFit="1" customWidth="1"/>
    <col min="8708" max="8708" width="14" bestFit="1" customWidth="1"/>
    <col min="8709" max="8709" width="21.5546875" bestFit="1" customWidth="1"/>
    <col min="8710" max="8710" width="14" bestFit="1" customWidth="1"/>
    <col min="8711" max="8711" width="12" bestFit="1" customWidth="1"/>
    <col min="8712" max="8712" width="21.5546875" bestFit="1" customWidth="1"/>
    <col min="8713" max="8713" width="13" bestFit="1" customWidth="1"/>
    <col min="8714" max="8714" width="21.5546875" bestFit="1" customWidth="1"/>
    <col min="8715" max="8715" width="14" bestFit="1" customWidth="1"/>
    <col min="8716" max="8716" width="12" bestFit="1" customWidth="1"/>
    <col min="8717" max="8717" width="21.5546875" bestFit="1" customWidth="1"/>
    <col min="8718" max="8718" width="14" bestFit="1" customWidth="1"/>
    <col min="8719" max="8719" width="21.5546875" bestFit="1" customWidth="1"/>
    <col min="8720" max="8720" width="14" bestFit="1" customWidth="1"/>
    <col min="8721" max="8721" width="21.5546875" bestFit="1" customWidth="1"/>
    <col min="8722" max="8722" width="14" bestFit="1" customWidth="1"/>
    <col min="8723" max="8723" width="20.44140625" bestFit="1" customWidth="1"/>
    <col min="8724" max="8724" width="14" bestFit="1" customWidth="1"/>
    <col min="8725" max="8725" width="21.5546875" bestFit="1" customWidth="1"/>
    <col min="8726" max="8726" width="14" bestFit="1" customWidth="1"/>
    <col min="8727" max="8727" width="21.5546875" bestFit="1" customWidth="1"/>
    <col min="8728" max="8728" width="14" bestFit="1" customWidth="1"/>
    <col min="8729" max="8729" width="21.5546875" bestFit="1" customWidth="1"/>
    <col min="8730" max="8730" width="12" bestFit="1" customWidth="1"/>
    <col min="8731" max="8731" width="21.5546875" bestFit="1" customWidth="1"/>
    <col min="8732" max="8732" width="14" bestFit="1" customWidth="1"/>
    <col min="8733" max="8733" width="21.5546875" bestFit="1" customWidth="1"/>
    <col min="8734" max="8734" width="14" bestFit="1" customWidth="1"/>
    <col min="8735" max="8735" width="21.5546875" bestFit="1" customWidth="1"/>
    <col min="8736" max="8736" width="14" bestFit="1" customWidth="1"/>
    <col min="8737" max="8737" width="21.5546875" bestFit="1" customWidth="1"/>
    <col min="8738" max="8738" width="13" bestFit="1" customWidth="1"/>
    <col min="8739" max="8739" width="21.5546875" bestFit="1" customWidth="1"/>
    <col min="8740" max="8740" width="14" bestFit="1" customWidth="1"/>
    <col min="8741" max="8741" width="21.5546875" bestFit="1" customWidth="1"/>
    <col min="8742" max="8742" width="14" bestFit="1" customWidth="1"/>
    <col min="8743" max="8743" width="21.5546875" bestFit="1" customWidth="1"/>
    <col min="8744" max="8744" width="14" bestFit="1" customWidth="1"/>
    <col min="8745" max="8745" width="21.5546875" bestFit="1" customWidth="1"/>
    <col min="8746" max="8746" width="14" bestFit="1" customWidth="1"/>
    <col min="8747" max="8747" width="21.5546875" bestFit="1" customWidth="1"/>
    <col min="8748" max="8748" width="14" bestFit="1" customWidth="1"/>
    <col min="8749" max="8749" width="21.5546875" bestFit="1" customWidth="1"/>
    <col min="8750" max="8750" width="14" bestFit="1" customWidth="1"/>
    <col min="8751" max="8751" width="21.5546875" bestFit="1" customWidth="1"/>
    <col min="8752" max="8752" width="14" bestFit="1" customWidth="1"/>
    <col min="8753" max="8753" width="21.5546875" bestFit="1" customWidth="1"/>
    <col min="8754" max="8754" width="14" bestFit="1" customWidth="1"/>
    <col min="8755" max="8755" width="21.5546875" bestFit="1" customWidth="1"/>
    <col min="8756" max="8756" width="14" bestFit="1" customWidth="1"/>
    <col min="8757" max="8757" width="21.5546875" bestFit="1" customWidth="1"/>
    <col min="8758" max="8758" width="14" bestFit="1" customWidth="1"/>
    <col min="8759" max="8759" width="21.5546875" bestFit="1" customWidth="1"/>
    <col min="8760" max="8760" width="14" bestFit="1" customWidth="1"/>
    <col min="8761" max="8761" width="21.5546875" bestFit="1" customWidth="1"/>
    <col min="8762" max="8762" width="14" bestFit="1" customWidth="1"/>
    <col min="8763" max="8763" width="20.44140625" bestFit="1" customWidth="1"/>
    <col min="8764" max="8764" width="14" bestFit="1" customWidth="1"/>
    <col min="8765" max="8765" width="12" bestFit="1" customWidth="1"/>
    <col min="8766" max="8766" width="20.44140625" bestFit="1" customWidth="1"/>
    <col min="8767" max="8767" width="14" bestFit="1" customWidth="1"/>
    <col min="8768" max="8768" width="20.44140625" bestFit="1" customWidth="1"/>
    <col min="8769" max="8769" width="14" bestFit="1" customWidth="1"/>
    <col min="8770" max="8770" width="21.5546875" bestFit="1" customWidth="1"/>
    <col min="8771" max="8771" width="14" bestFit="1" customWidth="1"/>
    <col min="8772" max="8772" width="20.44140625" bestFit="1" customWidth="1"/>
    <col min="8773" max="8773" width="14" bestFit="1" customWidth="1"/>
    <col min="8774" max="8774" width="21.5546875" bestFit="1" customWidth="1"/>
    <col min="8775" max="8775" width="14" bestFit="1" customWidth="1"/>
    <col min="8776" max="8776" width="12" bestFit="1" customWidth="1"/>
    <col min="8777" max="8777" width="21.5546875" bestFit="1" customWidth="1"/>
    <col min="8778" max="8778" width="14" bestFit="1" customWidth="1"/>
    <col min="8779" max="8779" width="21.5546875" bestFit="1" customWidth="1"/>
    <col min="8780" max="8780" width="14" bestFit="1" customWidth="1"/>
    <col min="8781" max="8781" width="21.5546875" bestFit="1" customWidth="1"/>
    <col min="8782" max="8782" width="14" bestFit="1" customWidth="1"/>
    <col min="8783" max="8783" width="21.5546875" bestFit="1" customWidth="1"/>
    <col min="8784" max="8784" width="14" bestFit="1" customWidth="1"/>
    <col min="8785" max="8785" width="21.5546875" bestFit="1" customWidth="1"/>
    <col min="8786" max="8786" width="14" bestFit="1" customWidth="1"/>
    <col min="8787" max="8787" width="21.5546875" bestFit="1" customWidth="1"/>
    <col min="8788" max="8788" width="14" bestFit="1" customWidth="1"/>
    <col min="8789" max="8789" width="20.44140625" bestFit="1" customWidth="1"/>
    <col min="8790" max="8790" width="13" bestFit="1" customWidth="1"/>
    <col min="8791" max="8791" width="21.5546875" bestFit="1" customWidth="1"/>
    <col min="8792" max="8792" width="14" bestFit="1" customWidth="1"/>
    <col min="8793" max="8793" width="21.5546875" bestFit="1" customWidth="1"/>
    <col min="8794" max="8794" width="14" bestFit="1" customWidth="1"/>
    <col min="8795" max="8795" width="21.5546875" bestFit="1" customWidth="1"/>
    <col min="8796" max="8796" width="14" bestFit="1" customWidth="1"/>
    <col min="8797" max="8797" width="20.44140625" bestFit="1" customWidth="1"/>
    <col min="8798" max="8798" width="14" bestFit="1" customWidth="1"/>
    <col min="8799" max="8799" width="21.5546875" bestFit="1" customWidth="1"/>
    <col min="8800" max="8800" width="14" bestFit="1" customWidth="1"/>
    <col min="8801" max="8801" width="20.44140625" bestFit="1" customWidth="1"/>
    <col min="8802" max="8802" width="14" bestFit="1" customWidth="1"/>
    <col min="8803" max="8803" width="20.44140625" bestFit="1" customWidth="1"/>
    <col min="8804" max="8804" width="14" bestFit="1" customWidth="1"/>
    <col min="8805" max="8805" width="21.5546875" bestFit="1" customWidth="1"/>
    <col min="8806" max="8806" width="14" bestFit="1" customWidth="1"/>
    <col min="8807" max="8807" width="21.5546875" bestFit="1" customWidth="1"/>
    <col min="8808" max="8808" width="14" bestFit="1" customWidth="1"/>
    <col min="8809" max="8809" width="21.5546875" bestFit="1" customWidth="1"/>
    <col min="8810" max="8810" width="14" bestFit="1" customWidth="1"/>
    <col min="8811" max="8811" width="21.5546875" bestFit="1" customWidth="1"/>
    <col min="8812" max="8812" width="14" bestFit="1" customWidth="1"/>
    <col min="8813" max="8813" width="21.5546875" bestFit="1" customWidth="1"/>
    <col min="8814" max="8814" width="14" bestFit="1" customWidth="1"/>
    <col min="8815" max="8815" width="12" bestFit="1" customWidth="1"/>
    <col min="8816" max="8816" width="21.5546875" bestFit="1" customWidth="1"/>
    <col min="8817" max="8817" width="14" bestFit="1" customWidth="1"/>
    <col min="8818" max="8818" width="20.44140625" bestFit="1" customWidth="1"/>
    <col min="8819" max="8819" width="14" bestFit="1" customWidth="1"/>
    <col min="8820" max="8820" width="20.44140625" bestFit="1" customWidth="1"/>
    <col min="8821" max="8821" width="13" bestFit="1" customWidth="1"/>
    <col min="8822" max="8822" width="21.5546875" bestFit="1" customWidth="1"/>
    <col min="8823" max="8823" width="13" bestFit="1" customWidth="1"/>
    <col min="8824" max="8824" width="21.5546875" bestFit="1" customWidth="1"/>
    <col min="8825" max="8825" width="13" bestFit="1" customWidth="1"/>
    <col min="8826" max="8826" width="21.5546875" bestFit="1" customWidth="1"/>
    <col min="8827" max="8827" width="14" bestFit="1" customWidth="1"/>
    <col min="8828" max="8828" width="21.5546875" bestFit="1" customWidth="1"/>
    <col min="8829" max="8829" width="13" bestFit="1" customWidth="1"/>
    <col min="8830" max="8830" width="19.44140625" bestFit="1" customWidth="1"/>
    <col min="8831" max="8831" width="14" bestFit="1" customWidth="1"/>
    <col min="8832" max="8832" width="21.5546875" bestFit="1" customWidth="1"/>
    <col min="8833" max="8833" width="14" bestFit="1" customWidth="1"/>
    <col min="8834" max="8834" width="20.44140625" bestFit="1" customWidth="1"/>
    <col min="8835" max="8835" width="14" bestFit="1" customWidth="1"/>
    <col min="8836" max="8836" width="21.5546875" bestFit="1" customWidth="1"/>
    <col min="8837" max="8837" width="14" bestFit="1" customWidth="1"/>
    <col min="8838" max="8838" width="21.5546875" bestFit="1" customWidth="1"/>
    <col min="8839" max="8839" width="14" bestFit="1" customWidth="1"/>
    <col min="8840" max="8840" width="21.5546875" bestFit="1" customWidth="1"/>
    <col min="8841" max="8841" width="14" bestFit="1" customWidth="1"/>
    <col min="8842" max="8842" width="21.5546875" bestFit="1" customWidth="1"/>
    <col min="8843" max="8843" width="14" bestFit="1" customWidth="1"/>
    <col min="8844" max="8844" width="21.5546875" bestFit="1" customWidth="1"/>
    <col min="8845" max="8845" width="14" bestFit="1" customWidth="1"/>
    <col min="8846" max="8846" width="21.5546875" bestFit="1" customWidth="1"/>
    <col min="8847" max="8847" width="14" bestFit="1" customWidth="1"/>
    <col min="8848" max="8848" width="21.5546875" bestFit="1" customWidth="1"/>
    <col min="8849" max="8849" width="14" bestFit="1" customWidth="1"/>
    <col min="8850" max="8850" width="21.5546875" bestFit="1" customWidth="1"/>
    <col min="8851" max="8851" width="14" bestFit="1" customWidth="1"/>
    <col min="8852" max="8852" width="21.5546875" bestFit="1" customWidth="1"/>
    <col min="8853" max="8853" width="14" bestFit="1" customWidth="1"/>
    <col min="8854" max="8854" width="21.5546875" bestFit="1" customWidth="1"/>
    <col min="8855" max="8855" width="14" bestFit="1" customWidth="1"/>
    <col min="8856" max="8856" width="21.5546875" bestFit="1" customWidth="1"/>
    <col min="8857" max="8857" width="14" bestFit="1" customWidth="1"/>
    <col min="8858" max="8858" width="21.5546875" bestFit="1" customWidth="1"/>
    <col min="8859" max="8859" width="14" bestFit="1" customWidth="1"/>
    <col min="8860" max="8860" width="21.5546875" bestFit="1" customWidth="1"/>
    <col min="8861" max="8861" width="14" bestFit="1" customWidth="1"/>
    <col min="8862" max="8862" width="21.5546875" bestFit="1" customWidth="1"/>
    <col min="8863" max="8863" width="14" bestFit="1" customWidth="1"/>
    <col min="8864" max="8864" width="12" bestFit="1" customWidth="1"/>
    <col min="8865" max="8865" width="21.5546875" bestFit="1" customWidth="1"/>
    <col min="8866" max="8866" width="14" bestFit="1" customWidth="1"/>
    <col min="8867" max="8867" width="21.5546875" bestFit="1" customWidth="1"/>
    <col min="8868" max="8868" width="14" bestFit="1" customWidth="1"/>
    <col min="8869" max="8869" width="21.5546875" bestFit="1" customWidth="1"/>
    <col min="8870" max="8870" width="14" bestFit="1" customWidth="1"/>
    <col min="8871" max="8871" width="21.5546875" bestFit="1" customWidth="1"/>
    <col min="8872" max="8872" width="14" bestFit="1" customWidth="1"/>
    <col min="8873" max="8873" width="21.5546875" bestFit="1" customWidth="1"/>
    <col min="8874" max="8874" width="14" bestFit="1" customWidth="1"/>
    <col min="8875" max="8875" width="21.5546875" bestFit="1" customWidth="1"/>
    <col min="8876" max="8876" width="14" bestFit="1" customWidth="1"/>
    <col min="8877" max="8877" width="12" bestFit="1" customWidth="1"/>
    <col min="8878" max="8878" width="21.5546875" bestFit="1" customWidth="1"/>
    <col min="8879" max="8879" width="14" bestFit="1" customWidth="1"/>
    <col min="8880" max="8880" width="21.5546875" bestFit="1" customWidth="1"/>
    <col min="8881" max="8881" width="14" bestFit="1" customWidth="1"/>
    <col min="8882" max="8882" width="21.5546875" bestFit="1" customWidth="1"/>
    <col min="8883" max="8883" width="14" bestFit="1" customWidth="1"/>
    <col min="8884" max="8884" width="20.44140625" bestFit="1" customWidth="1"/>
    <col min="8885" max="8885" width="14" bestFit="1" customWidth="1"/>
    <col min="8886" max="8886" width="21.5546875" bestFit="1" customWidth="1"/>
    <col min="8887" max="8887" width="14" bestFit="1" customWidth="1"/>
    <col min="8888" max="8888" width="12" bestFit="1" customWidth="1"/>
    <col min="8889" max="8889" width="21.5546875" bestFit="1" customWidth="1"/>
    <col min="8890" max="8890" width="14" bestFit="1" customWidth="1"/>
    <col min="8891" max="8891" width="21.5546875" bestFit="1" customWidth="1"/>
    <col min="8892" max="8892" width="14" bestFit="1" customWidth="1"/>
    <col min="8893" max="8893" width="20.44140625" bestFit="1" customWidth="1"/>
    <col min="8894" max="8894" width="13" bestFit="1" customWidth="1"/>
    <col min="8895" max="8895" width="21.5546875" bestFit="1" customWidth="1"/>
    <col min="8896" max="8896" width="14" bestFit="1" customWidth="1"/>
    <col min="8897" max="8897" width="21.5546875" bestFit="1" customWidth="1"/>
    <col min="8898" max="8898" width="14" bestFit="1" customWidth="1"/>
    <col min="8899" max="8899" width="21.5546875" bestFit="1" customWidth="1"/>
    <col min="8900" max="8900" width="14" bestFit="1" customWidth="1"/>
    <col min="8901" max="8901" width="21.5546875" bestFit="1" customWidth="1"/>
    <col min="8902" max="8902" width="14" bestFit="1" customWidth="1"/>
    <col min="8903" max="8903" width="21.5546875" bestFit="1" customWidth="1"/>
    <col min="8904" max="8904" width="14" bestFit="1" customWidth="1"/>
    <col min="8905" max="8905" width="21.5546875" bestFit="1" customWidth="1"/>
    <col min="8906" max="8906" width="13" bestFit="1" customWidth="1"/>
    <col min="8907" max="8907" width="21.5546875" bestFit="1" customWidth="1"/>
    <col min="8908" max="8908" width="14" bestFit="1" customWidth="1"/>
    <col min="8909" max="8909" width="20.44140625" bestFit="1" customWidth="1"/>
    <col min="8910" max="8910" width="14" bestFit="1" customWidth="1"/>
    <col min="8911" max="8911" width="21.5546875" bestFit="1" customWidth="1"/>
    <col min="8912" max="8912" width="10" bestFit="1" customWidth="1"/>
    <col min="8913" max="8913" width="8" bestFit="1" customWidth="1"/>
    <col min="8914" max="8914" width="12.21875" bestFit="1" customWidth="1"/>
    <col min="8915" max="8915" width="14" bestFit="1" customWidth="1"/>
    <col min="8916" max="8916" width="21.5546875" bestFit="1" customWidth="1"/>
    <col min="8917" max="8917" width="14" bestFit="1" customWidth="1"/>
    <col min="8918" max="8918" width="21.5546875" bestFit="1" customWidth="1"/>
    <col min="8919" max="8919" width="14" bestFit="1" customWidth="1"/>
    <col min="8920" max="8920" width="21.5546875" bestFit="1" customWidth="1"/>
    <col min="8921" max="8921" width="13" bestFit="1" customWidth="1"/>
    <col min="8922" max="8922" width="21.5546875" bestFit="1" customWidth="1"/>
    <col min="8923" max="8923" width="14" bestFit="1" customWidth="1"/>
    <col min="8924" max="8924" width="21.5546875" bestFit="1" customWidth="1"/>
    <col min="8925" max="8925" width="14" bestFit="1" customWidth="1"/>
    <col min="8926" max="8926" width="21.5546875" bestFit="1" customWidth="1"/>
    <col min="8927" max="8927" width="14" bestFit="1" customWidth="1"/>
    <col min="8928" max="8928" width="21.5546875" bestFit="1" customWidth="1"/>
    <col min="8929" max="8929" width="14" bestFit="1" customWidth="1"/>
    <col min="8930" max="8930" width="20.44140625" bestFit="1" customWidth="1"/>
    <col min="8931" max="8931" width="14" bestFit="1" customWidth="1"/>
    <col min="8932" max="8932" width="21.5546875" bestFit="1" customWidth="1"/>
    <col min="8933" max="8933" width="14" bestFit="1" customWidth="1"/>
    <col min="8934" max="8934" width="12" bestFit="1" customWidth="1"/>
    <col min="8935" max="8935" width="21.5546875" bestFit="1" customWidth="1"/>
    <col min="8936" max="8936" width="14" bestFit="1" customWidth="1"/>
    <col min="8937" max="8937" width="21.5546875" bestFit="1" customWidth="1"/>
    <col min="8938" max="8938" width="13" bestFit="1" customWidth="1"/>
    <col min="8939" max="8939" width="21.5546875" bestFit="1" customWidth="1"/>
    <col min="8940" max="8940" width="13" bestFit="1" customWidth="1"/>
    <col min="8941" max="8941" width="20.44140625" bestFit="1" customWidth="1"/>
    <col min="8942" max="8942" width="14" bestFit="1" customWidth="1"/>
    <col min="8943" max="8943" width="21.5546875" bestFit="1" customWidth="1"/>
    <col min="8944" max="8944" width="14" bestFit="1" customWidth="1"/>
    <col min="8945" max="8945" width="21.5546875" bestFit="1" customWidth="1"/>
    <col min="8946" max="8946" width="13" bestFit="1" customWidth="1"/>
    <col min="8947" max="8947" width="21.5546875" bestFit="1" customWidth="1"/>
    <col min="8948" max="8948" width="13" bestFit="1" customWidth="1"/>
    <col min="8949" max="8949" width="21.5546875" bestFit="1" customWidth="1"/>
    <col min="8950" max="8950" width="14" bestFit="1" customWidth="1"/>
    <col min="8951" max="8951" width="21.5546875" bestFit="1" customWidth="1"/>
    <col min="8952" max="8952" width="13" bestFit="1" customWidth="1"/>
    <col min="8953" max="8953" width="21.5546875" bestFit="1" customWidth="1"/>
    <col min="8954" max="8954" width="12" bestFit="1" customWidth="1"/>
    <col min="8955" max="8955" width="21.5546875" bestFit="1" customWidth="1"/>
    <col min="8956" max="8956" width="13" bestFit="1" customWidth="1"/>
    <col min="8957" max="8957" width="21.5546875" bestFit="1" customWidth="1"/>
    <col min="8958" max="8958" width="14" bestFit="1" customWidth="1"/>
    <col min="8959" max="8959" width="21.5546875" bestFit="1" customWidth="1"/>
    <col min="8960" max="8960" width="14" bestFit="1" customWidth="1"/>
    <col min="8961" max="8961" width="20.44140625" bestFit="1" customWidth="1"/>
    <col min="8962" max="8962" width="14" bestFit="1" customWidth="1"/>
    <col min="8963" max="8963" width="21.5546875" bestFit="1" customWidth="1"/>
    <col min="8964" max="8964" width="14" bestFit="1" customWidth="1"/>
    <col min="8965" max="8965" width="21.5546875" bestFit="1" customWidth="1"/>
    <col min="8966" max="8966" width="14" bestFit="1" customWidth="1"/>
    <col min="8967" max="8967" width="21.5546875" bestFit="1" customWidth="1"/>
    <col min="8968" max="8968" width="14" bestFit="1" customWidth="1"/>
    <col min="8969" max="8969" width="21.5546875" bestFit="1" customWidth="1"/>
    <col min="8970" max="8970" width="14" bestFit="1" customWidth="1"/>
    <col min="8971" max="8971" width="21.5546875" bestFit="1" customWidth="1"/>
    <col min="8972" max="8972" width="14" bestFit="1" customWidth="1"/>
    <col min="8973" max="8973" width="21.5546875" bestFit="1" customWidth="1"/>
    <col min="8974" max="8974" width="14" bestFit="1" customWidth="1"/>
    <col min="8975" max="8975" width="21.5546875" bestFit="1" customWidth="1"/>
    <col min="8976" max="8976" width="14" bestFit="1" customWidth="1"/>
    <col min="8977" max="8977" width="21.5546875" bestFit="1" customWidth="1"/>
    <col min="8978" max="8978" width="13" bestFit="1" customWidth="1"/>
    <col min="8979" max="8979" width="21.5546875" bestFit="1" customWidth="1"/>
    <col min="8980" max="8980" width="14" bestFit="1" customWidth="1"/>
    <col min="8981" max="8981" width="21.5546875" bestFit="1" customWidth="1"/>
    <col min="8982" max="8982" width="14" bestFit="1" customWidth="1"/>
    <col min="8983" max="8983" width="21.5546875" bestFit="1" customWidth="1"/>
    <col min="8984" max="8984" width="14" bestFit="1" customWidth="1"/>
    <col min="8985" max="8985" width="21.5546875" bestFit="1" customWidth="1"/>
    <col min="8986" max="8986" width="13" bestFit="1" customWidth="1"/>
    <col min="8987" max="8987" width="21.5546875" bestFit="1" customWidth="1"/>
    <col min="8988" max="8988" width="14" bestFit="1" customWidth="1"/>
    <col min="8989" max="8989" width="21.5546875" bestFit="1" customWidth="1"/>
    <col min="8990" max="8990" width="14" bestFit="1" customWidth="1"/>
    <col min="8991" max="8991" width="21.5546875" bestFit="1" customWidth="1"/>
    <col min="8992" max="8992" width="14" bestFit="1" customWidth="1"/>
    <col min="8993" max="8993" width="12" bestFit="1" customWidth="1"/>
    <col min="8994" max="8994" width="21.5546875" bestFit="1" customWidth="1"/>
    <col min="8995" max="8995" width="14" bestFit="1" customWidth="1"/>
    <col min="8996" max="8996" width="21.5546875" bestFit="1" customWidth="1"/>
    <col min="8997" max="8997" width="13" bestFit="1" customWidth="1"/>
    <col min="8998" max="8998" width="21.5546875" bestFit="1" customWidth="1"/>
    <col min="8999" max="8999" width="14" bestFit="1" customWidth="1"/>
    <col min="9000" max="9000" width="21.5546875" bestFit="1" customWidth="1"/>
    <col min="9001" max="9001" width="13" bestFit="1" customWidth="1"/>
    <col min="9002" max="9002" width="21.5546875" bestFit="1" customWidth="1"/>
    <col min="9003" max="9003" width="5" bestFit="1" customWidth="1"/>
    <col min="9004" max="9005" width="12" bestFit="1" customWidth="1"/>
    <col min="9006" max="9006" width="14" bestFit="1" customWidth="1"/>
    <col min="9007" max="9007" width="21.5546875" bestFit="1" customWidth="1"/>
    <col min="9008" max="9008" width="14" bestFit="1" customWidth="1"/>
    <col min="9009" max="9009" width="21.5546875" bestFit="1" customWidth="1"/>
    <col min="9010" max="9010" width="14" bestFit="1" customWidth="1"/>
    <col min="9011" max="9011" width="19.44140625" bestFit="1" customWidth="1"/>
    <col min="9012" max="9012" width="14" bestFit="1" customWidth="1"/>
    <col min="9013" max="9013" width="21.5546875" bestFit="1" customWidth="1"/>
    <col min="9014" max="9014" width="14" bestFit="1" customWidth="1"/>
    <col min="9015" max="9015" width="21.5546875" bestFit="1" customWidth="1"/>
    <col min="9016" max="9016" width="14" bestFit="1" customWidth="1"/>
    <col min="9017" max="9017" width="21.5546875" bestFit="1" customWidth="1"/>
    <col min="9018" max="9018" width="14" bestFit="1" customWidth="1"/>
    <col min="9019" max="9019" width="21.5546875" bestFit="1" customWidth="1"/>
    <col min="9020" max="9020" width="14" bestFit="1" customWidth="1"/>
    <col min="9021" max="9021" width="21.5546875" bestFit="1" customWidth="1"/>
    <col min="9022" max="9022" width="14" bestFit="1" customWidth="1"/>
    <col min="9023" max="9023" width="21.5546875" bestFit="1" customWidth="1"/>
    <col min="9024" max="9024" width="14" bestFit="1" customWidth="1"/>
    <col min="9025" max="9025" width="21.5546875" bestFit="1" customWidth="1"/>
    <col min="9026" max="9026" width="14" bestFit="1" customWidth="1"/>
    <col min="9027" max="9027" width="21.5546875" bestFit="1" customWidth="1"/>
    <col min="9028" max="9028" width="14" bestFit="1" customWidth="1"/>
    <col min="9029" max="9029" width="20.44140625" bestFit="1" customWidth="1"/>
    <col min="9030" max="9030" width="14" bestFit="1" customWidth="1"/>
    <col min="9031" max="9031" width="21.5546875" bestFit="1" customWidth="1"/>
    <col min="9032" max="9032" width="14" bestFit="1" customWidth="1"/>
    <col min="9033" max="9033" width="21.5546875" bestFit="1" customWidth="1"/>
    <col min="9034" max="9034" width="14" bestFit="1" customWidth="1"/>
    <col min="9035" max="9035" width="21.5546875" bestFit="1" customWidth="1"/>
    <col min="9036" max="9036" width="14" bestFit="1" customWidth="1"/>
    <col min="9037" max="9037" width="21.5546875" bestFit="1" customWidth="1"/>
    <col min="9038" max="9038" width="13" bestFit="1" customWidth="1"/>
    <col min="9039" max="9039" width="21.5546875" bestFit="1" customWidth="1"/>
    <col min="9040" max="9040" width="14" bestFit="1" customWidth="1"/>
    <col min="9041" max="9041" width="20.44140625" bestFit="1" customWidth="1"/>
    <col min="9042" max="9042" width="14" bestFit="1" customWidth="1"/>
    <col min="9043" max="9043" width="21.5546875" bestFit="1" customWidth="1"/>
    <col min="9044" max="9044" width="14" bestFit="1" customWidth="1"/>
    <col min="9045" max="9045" width="21.5546875" bestFit="1" customWidth="1"/>
    <col min="9046" max="9046" width="14" bestFit="1" customWidth="1"/>
    <col min="9047" max="9047" width="21.5546875" bestFit="1" customWidth="1"/>
    <col min="9048" max="9048" width="14" bestFit="1" customWidth="1"/>
    <col min="9049" max="9049" width="21.5546875" bestFit="1" customWidth="1"/>
    <col min="9050" max="9050" width="9" bestFit="1" customWidth="1"/>
    <col min="9051" max="9051" width="11.21875" bestFit="1" customWidth="1"/>
    <col min="9052" max="9052" width="13" bestFit="1" customWidth="1"/>
    <col min="9053" max="9053" width="20.44140625" bestFit="1" customWidth="1"/>
    <col min="9054" max="9054" width="14" bestFit="1" customWidth="1"/>
    <col min="9055" max="9055" width="21.5546875" bestFit="1" customWidth="1"/>
    <col min="9056" max="9056" width="14" bestFit="1" customWidth="1"/>
    <col min="9057" max="9057" width="21.5546875" bestFit="1" customWidth="1"/>
    <col min="9058" max="9058" width="14" bestFit="1" customWidth="1"/>
    <col min="9059" max="9059" width="21.5546875" bestFit="1" customWidth="1"/>
    <col min="9060" max="9060" width="14" bestFit="1" customWidth="1"/>
    <col min="9061" max="9061" width="21.5546875" bestFit="1" customWidth="1"/>
    <col min="9062" max="9062" width="14" bestFit="1" customWidth="1"/>
    <col min="9063" max="9063" width="21.5546875" bestFit="1" customWidth="1"/>
    <col min="9064" max="9064" width="14" bestFit="1" customWidth="1"/>
    <col min="9065" max="9065" width="21.5546875" bestFit="1" customWidth="1"/>
    <col min="9066" max="9066" width="13" bestFit="1" customWidth="1"/>
    <col min="9067" max="9067" width="21.5546875" bestFit="1" customWidth="1"/>
    <col min="9068" max="9068" width="14" bestFit="1" customWidth="1"/>
    <col min="9069" max="9069" width="21.5546875" bestFit="1" customWidth="1"/>
    <col min="9070" max="9070" width="14" bestFit="1" customWidth="1"/>
    <col min="9071" max="9071" width="20.44140625" bestFit="1" customWidth="1"/>
    <col min="9072" max="9072" width="14" bestFit="1" customWidth="1"/>
    <col min="9073" max="9073" width="20.44140625" bestFit="1" customWidth="1"/>
    <col min="9074" max="9074" width="14" bestFit="1" customWidth="1"/>
    <col min="9075" max="9075" width="21.5546875" bestFit="1" customWidth="1"/>
    <col min="9076" max="9076" width="14" bestFit="1" customWidth="1"/>
    <col min="9077" max="9077" width="21.5546875" bestFit="1" customWidth="1"/>
    <col min="9078" max="9078" width="13" bestFit="1" customWidth="1"/>
    <col min="9079" max="9079" width="12" bestFit="1" customWidth="1"/>
    <col min="9080" max="9080" width="21.5546875" bestFit="1" customWidth="1"/>
    <col min="9081" max="9081" width="14" bestFit="1" customWidth="1"/>
    <col min="9082" max="9082" width="21.5546875" bestFit="1" customWidth="1"/>
    <col min="9083" max="9083" width="14" bestFit="1" customWidth="1"/>
    <col min="9084" max="9084" width="21.5546875" bestFit="1" customWidth="1"/>
    <col min="9085" max="9085" width="14" bestFit="1" customWidth="1"/>
    <col min="9086" max="9086" width="21.5546875" bestFit="1" customWidth="1"/>
    <col min="9087" max="9087" width="14" bestFit="1" customWidth="1"/>
    <col min="9088" max="9088" width="21.5546875" bestFit="1" customWidth="1"/>
    <col min="9089" max="9089" width="14" bestFit="1" customWidth="1"/>
    <col min="9090" max="9090" width="21.5546875" bestFit="1" customWidth="1"/>
    <col min="9091" max="9091" width="14" bestFit="1" customWidth="1"/>
    <col min="9092" max="9092" width="21.5546875" bestFit="1" customWidth="1"/>
    <col min="9093" max="9093" width="14" bestFit="1" customWidth="1"/>
    <col min="9094" max="9094" width="21.5546875" bestFit="1" customWidth="1"/>
    <col min="9095" max="9095" width="14" bestFit="1" customWidth="1"/>
    <col min="9096" max="9096" width="21.5546875" bestFit="1" customWidth="1"/>
    <col min="9097" max="9097" width="14" bestFit="1" customWidth="1"/>
    <col min="9098" max="9098" width="21.5546875" bestFit="1" customWidth="1"/>
    <col min="9099" max="9099" width="14" bestFit="1" customWidth="1"/>
    <col min="9100" max="9100" width="21.5546875" bestFit="1" customWidth="1"/>
    <col min="9101" max="9101" width="14" bestFit="1" customWidth="1"/>
    <col min="9102" max="9102" width="21.5546875" bestFit="1" customWidth="1"/>
    <col min="9103" max="9103" width="14" bestFit="1" customWidth="1"/>
    <col min="9104" max="9104" width="12" bestFit="1" customWidth="1"/>
    <col min="9105" max="9105" width="21.5546875" bestFit="1" customWidth="1"/>
    <col min="9106" max="9106" width="14" bestFit="1" customWidth="1"/>
    <col min="9107" max="9107" width="20.44140625" bestFit="1" customWidth="1"/>
    <col min="9108" max="9108" width="14" bestFit="1" customWidth="1"/>
    <col min="9109" max="9109" width="21.5546875" bestFit="1" customWidth="1"/>
    <col min="9110" max="9110" width="14" bestFit="1" customWidth="1"/>
    <col min="9111" max="9111" width="12" bestFit="1" customWidth="1"/>
    <col min="9112" max="9112" width="21.5546875" bestFit="1" customWidth="1"/>
    <col min="9113" max="9113" width="13" bestFit="1" customWidth="1"/>
    <col min="9114" max="9114" width="21.5546875" bestFit="1" customWidth="1"/>
    <col min="9115" max="9115" width="13" bestFit="1" customWidth="1"/>
    <col min="9116" max="9116" width="21.5546875" bestFit="1" customWidth="1"/>
    <col min="9117" max="9117" width="14" bestFit="1" customWidth="1"/>
    <col min="9118" max="9118" width="21.5546875" bestFit="1" customWidth="1"/>
    <col min="9119" max="9119" width="14" bestFit="1" customWidth="1"/>
    <col min="9120" max="9120" width="21.5546875" bestFit="1" customWidth="1"/>
    <col min="9121" max="9121" width="14" bestFit="1" customWidth="1"/>
    <col min="9122" max="9122" width="20.44140625" bestFit="1" customWidth="1"/>
    <col min="9123" max="9123" width="14" bestFit="1" customWidth="1"/>
    <col min="9124" max="9124" width="21.5546875" bestFit="1" customWidth="1"/>
    <col min="9125" max="9125" width="13" bestFit="1" customWidth="1"/>
    <col min="9126" max="9126" width="20.44140625" bestFit="1" customWidth="1"/>
    <col min="9127" max="9127" width="14" bestFit="1" customWidth="1"/>
    <col min="9128" max="9128" width="21.5546875" bestFit="1" customWidth="1"/>
    <col min="9129" max="9129" width="14" bestFit="1" customWidth="1"/>
    <col min="9130" max="9130" width="21.5546875" bestFit="1" customWidth="1"/>
    <col min="9131" max="9131" width="13" bestFit="1" customWidth="1"/>
    <col min="9132" max="9132" width="21.5546875" bestFit="1" customWidth="1"/>
    <col min="9133" max="9133" width="14" bestFit="1" customWidth="1"/>
    <col min="9134" max="9134" width="21.5546875" bestFit="1" customWidth="1"/>
    <col min="9135" max="9135" width="14" bestFit="1" customWidth="1"/>
    <col min="9136" max="9136" width="21.5546875" bestFit="1" customWidth="1"/>
    <col min="9137" max="9137" width="14" bestFit="1" customWidth="1"/>
    <col min="9138" max="9138" width="21.5546875" bestFit="1" customWidth="1"/>
    <col min="9139" max="9139" width="14" bestFit="1" customWidth="1"/>
    <col min="9140" max="9140" width="21.5546875" bestFit="1" customWidth="1"/>
    <col min="9141" max="9141" width="14" bestFit="1" customWidth="1"/>
    <col min="9142" max="9142" width="21.5546875" bestFit="1" customWidth="1"/>
    <col min="9143" max="9143" width="14" bestFit="1" customWidth="1"/>
    <col min="9144" max="9144" width="21.5546875" bestFit="1" customWidth="1"/>
    <col min="9145" max="9145" width="14" bestFit="1" customWidth="1"/>
    <col min="9146" max="9146" width="21.5546875" bestFit="1" customWidth="1"/>
    <col min="9147" max="9147" width="14" bestFit="1" customWidth="1"/>
    <col min="9148" max="9148" width="20.44140625" bestFit="1" customWidth="1"/>
    <col min="9149" max="9149" width="14" bestFit="1" customWidth="1"/>
    <col min="9150" max="9150" width="21.5546875" bestFit="1" customWidth="1"/>
    <col min="9151" max="9151" width="14" bestFit="1" customWidth="1"/>
    <col min="9152" max="9152" width="21.5546875" bestFit="1" customWidth="1"/>
    <col min="9153" max="9153" width="14" bestFit="1" customWidth="1"/>
    <col min="9154" max="9154" width="21.5546875" bestFit="1" customWidth="1"/>
    <col min="9155" max="9155" width="14" bestFit="1" customWidth="1"/>
    <col min="9156" max="9156" width="21.5546875" bestFit="1" customWidth="1"/>
    <col min="9157" max="9157" width="14" bestFit="1" customWidth="1"/>
    <col min="9158" max="9158" width="20.44140625" bestFit="1" customWidth="1"/>
    <col min="9159" max="9159" width="14" bestFit="1" customWidth="1"/>
    <col min="9160" max="9160" width="21.5546875" bestFit="1" customWidth="1"/>
    <col min="9161" max="9161" width="14" bestFit="1" customWidth="1"/>
    <col min="9162" max="9162" width="21.5546875" bestFit="1" customWidth="1"/>
    <col min="9163" max="9163" width="14" bestFit="1" customWidth="1"/>
    <col min="9164" max="9164" width="21.5546875" bestFit="1" customWidth="1"/>
    <col min="9165" max="9165" width="14" bestFit="1" customWidth="1"/>
    <col min="9166" max="9166" width="21.5546875" bestFit="1" customWidth="1"/>
    <col min="9167" max="9167" width="14" bestFit="1" customWidth="1"/>
    <col min="9168" max="9168" width="21.5546875" bestFit="1" customWidth="1"/>
    <col min="9169" max="9169" width="14" bestFit="1" customWidth="1"/>
    <col min="9170" max="9170" width="21.5546875" bestFit="1" customWidth="1"/>
    <col min="9171" max="9171" width="14" bestFit="1" customWidth="1"/>
    <col min="9172" max="9172" width="21.5546875" bestFit="1" customWidth="1"/>
    <col min="9173" max="9173" width="14" bestFit="1" customWidth="1"/>
    <col min="9174" max="9174" width="21.5546875" bestFit="1" customWidth="1"/>
    <col min="9175" max="9175" width="14" bestFit="1" customWidth="1"/>
    <col min="9176" max="9176" width="21.5546875" bestFit="1" customWidth="1"/>
    <col min="9177" max="9177" width="14" bestFit="1" customWidth="1"/>
    <col min="9178" max="9178" width="21.5546875" bestFit="1" customWidth="1"/>
    <col min="9179" max="9179" width="13" bestFit="1" customWidth="1"/>
    <col min="9180" max="9180" width="21.5546875" bestFit="1" customWidth="1"/>
    <col min="9181" max="9181" width="14" bestFit="1" customWidth="1"/>
    <col min="9182" max="9182" width="21.5546875" bestFit="1" customWidth="1"/>
    <col min="9183" max="9183" width="14" bestFit="1" customWidth="1"/>
    <col min="9184" max="9184" width="12" bestFit="1" customWidth="1"/>
    <col min="9185" max="9185" width="21.5546875" bestFit="1" customWidth="1"/>
    <col min="9186" max="9186" width="13" bestFit="1" customWidth="1"/>
    <col min="9187" max="9187" width="19.44140625" bestFit="1" customWidth="1"/>
    <col min="9188" max="9188" width="14" bestFit="1" customWidth="1"/>
    <col min="9189" max="9189" width="20.44140625" bestFit="1" customWidth="1"/>
    <col min="9190" max="9190" width="14" bestFit="1" customWidth="1"/>
    <col min="9191" max="9191" width="21.5546875" bestFit="1" customWidth="1"/>
    <col min="9192" max="9192" width="13" bestFit="1" customWidth="1"/>
    <col min="9193" max="9193" width="20.44140625" bestFit="1" customWidth="1"/>
    <col min="9194" max="9194" width="14" bestFit="1" customWidth="1"/>
    <col min="9195" max="9195" width="21.5546875" bestFit="1" customWidth="1"/>
    <col min="9196" max="9196" width="14" bestFit="1" customWidth="1"/>
    <col min="9197" max="9197" width="21.5546875" bestFit="1" customWidth="1"/>
    <col min="9198" max="9198" width="14" bestFit="1" customWidth="1"/>
    <col min="9199" max="9199" width="21.5546875" bestFit="1" customWidth="1"/>
    <col min="9200" max="9200" width="14" bestFit="1" customWidth="1"/>
    <col min="9201" max="9201" width="21.5546875" bestFit="1" customWidth="1"/>
    <col min="9202" max="9202" width="14" bestFit="1" customWidth="1"/>
    <col min="9203" max="9203" width="21.5546875" bestFit="1" customWidth="1"/>
    <col min="9204" max="9204" width="14" bestFit="1" customWidth="1"/>
    <col min="9205" max="9205" width="21.5546875" bestFit="1" customWidth="1"/>
    <col min="9206" max="9206" width="14" bestFit="1" customWidth="1"/>
    <col min="9207" max="9207" width="21.5546875" bestFit="1" customWidth="1"/>
    <col min="9208" max="9208" width="14" bestFit="1" customWidth="1"/>
    <col min="9209" max="9209" width="20.44140625" bestFit="1" customWidth="1"/>
    <col min="9210" max="9210" width="14" bestFit="1" customWidth="1"/>
    <col min="9211" max="9211" width="21.5546875" bestFit="1" customWidth="1"/>
    <col min="9212" max="9212" width="14" bestFit="1" customWidth="1"/>
    <col min="9213" max="9213" width="12" bestFit="1" customWidth="1"/>
    <col min="9214" max="9214" width="21.5546875" bestFit="1" customWidth="1"/>
    <col min="9215" max="9215" width="13" bestFit="1" customWidth="1"/>
    <col min="9216" max="9216" width="21.5546875" bestFit="1" customWidth="1"/>
    <col min="9217" max="9217" width="14" bestFit="1" customWidth="1"/>
    <col min="9218" max="9218" width="21.5546875" bestFit="1" customWidth="1"/>
    <col min="9219" max="9219" width="14" bestFit="1" customWidth="1"/>
    <col min="9220" max="9220" width="12" bestFit="1" customWidth="1"/>
    <col min="9221" max="9221" width="21.5546875" bestFit="1" customWidth="1"/>
    <col min="9222" max="9222" width="13" bestFit="1" customWidth="1"/>
    <col min="9223" max="9223" width="21.5546875" bestFit="1" customWidth="1"/>
    <col min="9224" max="9224" width="14" bestFit="1" customWidth="1"/>
    <col min="9225" max="9225" width="20.44140625" bestFit="1" customWidth="1"/>
    <col min="9226" max="9226" width="13" bestFit="1" customWidth="1"/>
    <col min="9227" max="9227" width="20.44140625" bestFit="1" customWidth="1"/>
    <col min="9228" max="9228" width="14" bestFit="1" customWidth="1"/>
    <col min="9229" max="9229" width="12" bestFit="1" customWidth="1"/>
    <col min="9230" max="9230" width="21.5546875" bestFit="1" customWidth="1"/>
    <col min="9231" max="9231" width="14" bestFit="1" customWidth="1"/>
    <col min="9232" max="9232" width="12" bestFit="1" customWidth="1"/>
    <col min="9233" max="9233" width="21.5546875" bestFit="1" customWidth="1"/>
    <col min="9234" max="9234" width="14" bestFit="1" customWidth="1"/>
    <col min="9235" max="9235" width="21.5546875" bestFit="1" customWidth="1"/>
    <col min="9236" max="9236" width="14" bestFit="1" customWidth="1"/>
    <col min="9237" max="9237" width="21.5546875" bestFit="1" customWidth="1"/>
    <col min="9238" max="9238" width="14" bestFit="1" customWidth="1"/>
    <col min="9239" max="9239" width="21.5546875" bestFit="1" customWidth="1"/>
    <col min="9240" max="9240" width="14" bestFit="1" customWidth="1"/>
    <col min="9241" max="9241" width="21.5546875" bestFit="1" customWidth="1"/>
    <col min="9242" max="9242" width="8" bestFit="1" customWidth="1"/>
    <col min="9243" max="9243" width="10.21875" bestFit="1" customWidth="1"/>
    <col min="9244" max="9244" width="14" bestFit="1" customWidth="1"/>
    <col min="9245" max="9245" width="20.44140625" bestFit="1" customWidth="1"/>
    <col min="9246" max="9246" width="14" bestFit="1" customWidth="1"/>
    <col min="9247" max="9247" width="21.5546875" bestFit="1" customWidth="1"/>
    <col min="9248" max="9248" width="14" bestFit="1" customWidth="1"/>
    <col min="9249" max="9249" width="21.5546875" bestFit="1" customWidth="1"/>
    <col min="9250" max="9250" width="14" bestFit="1" customWidth="1"/>
    <col min="9251" max="9251" width="21.5546875" bestFit="1" customWidth="1"/>
    <col min="9252" max="9252" width="14" bestFit="1" customWidth="1"/>
    <col min="9253" max="9253" width="21.5546875" bestFit="1" customWidth="1"/>
    <col min="9254" max="9254" width="14" bestFit="1" customWidth="1"/>
    <col min="9255" max="9255" width="21.5546875" bestFit="1" customWidth="1"/>
    <col min="9256" max="9256" width="14" bestFit="1" customWidth="1"/>
    <col min="9257" max="9257" width="21.5546875" bestFit="1" customWidth="1"/>
    <col min="9258" max="9258" width="14" bestFit="1" customWidth="1"/>
    <col min="9259" max="9259" width="21.5546875" bestFit="1" customWidth="1"/>
    <col min="9260" max="9260" width="14" bestFit="1" customWidth="1"/>
    <col min="9261" max="9261" width="20.44140625" bestFit="1" customWidth="1"/>
    <col min="9262" max="9262" width="14" bestFit="1" customWidth="1"/>
    <col min="9263" max="9263" width="21.5546875" bestFit="1" customWidth="1"/>
    <col min="9264" max="9264" width="14" bestFit="1" customWidth="1"/>
    <col min="9265" max="9265" width="20.44140625" bestFit="1" customWidth="1"/>
    <col min="9266" max="9266" width="14" bestFit="1" customWidth="1"/>
    <col min="9267" max="9267" width="21.5546875" bestFit="1" customWidth="1"/>
    <col min="9268" max="9268" width="14" bestFit="1" customWidth="1"/>
    <col min="9269" max="9269" width="21.5546875" bestFit="1" customWidth="1"/>
    <col min="9270" max="9270" width="14" bestFit="1" customWidth="1"/>
    <col min="9271" max="9271" width="21.5546875" bestFit="1" customWidth="1"/>
    <col min="9272" max="9272" width="14" bestFit="1" customWidth="1"/>
    <col min="9273" max="9273" width="21.5546875" bestFit="1" customWidth="1"/>
    <col min="9274" max="9274" width="14" bestFit="1" customWidth="1"/>
    <col min="9275" max="9275" width="21.5546875" bestFit="1" customWidth="1"/>
    <col min="9276" max="9276" width="14" bestFit="1" customWidth="1"/>
    <col min="9277" max="9277" width="21.5546875" bestFit="1" customWidth="1"/>
    <col min="9278" max="9278" width="13" bestFit="1" customWidth="1"/>
    <col min="9279" max="9279" width="21.5546875" bestFit="1" customWidth="1"/>
    <col min="9280" max="9280" width="14" bestFit="1" customWidth="1"/>
    <col min="9281" max="9281" width="20.44140625" bestFit="1" customWidth="1"/>
    <col min="9282" max="9282" width="14" bestFit="1" customWidth="1"/>
    <col min="9283" max="9283" width="21.5546875" bestFit="1" customWidth="1"/>
    <col min="9284" max="9284" width="14" bestFit="1" customWidth="1"/>
    <col min="9285" max="9285" width="21.5546875" bestFit="1" customWidth="1"/>
    <col min="9286" max="9286" width="14" bestFit="1" customWidth="1"/>
    <col min="9287" max="9287" width="21.5546875" bestFit="1" customWidth="1"/>
    <col min="9288" max="9288" width="14" bestFit="1" customWidth="1"/>
    <col min="9289" max="9289" width="21.5546875" bestFit="1" customWidth="1"/>
    <col min="9290" max="9290" width="14" bestFit="1" customWidth="1"/>
    <col min="9291" max="9291" width="21.5546875" bestFit="1" customWidth="1"/>
    <col min="9292" max="9292" width="14" bestFit="1" customWidth="1"/>
    <col min="9293" max="9293" width="21.5546875" bestFit="1" customWidth="1"/>
    <col min="9294" max="9294" width="14" bestFit="1" customWidth="1"/>
    <col min="9295" max="9295" width="12" bestFit="1" customWidth="1"/>
    <col min="9296" max="9296" width="21.5546875" bestFit="1" customWidth="1"/>
    <col min="9297" max="9297" width="14" bestFit="1" customWidth="1"/>
    <col min="9298" max="9298" width="21.5546875" bestFit="1" customWidth="1"/>
    <col min="9299" max="9299" width="14" bestFit="1" customWidth="1"/>
    <col min="9300" max="9300" width="21.5546875" bestFit="1" customWidth="1"/>
    <col min="9301" max="9301" width="14" bestFit="1" customWidth="1"/>
    <col min="9302" max="9302" width="21.5546875" bestFit="1" customWidth="1"/>
    <col min="9303" max="9303" width="14" bestFit="1" customWidth="1"/>
    <col min="9304" max="9304" width="21.5546875" bestFit="1" customWidth="1"/>
    <col min="9305" max="9305" width="14" bestFit="1" customWidth="1"/>
    <col min="9306" max="9306" width="21.5546875" bestFit="1" customWidth="1"/>
    <col min="9307" max="9307" width="14" bestFit="1" customWidth="1"/>
    <col min="9308" max="9308" width="21.5546875" bestFit="1" customWidth="1"/>
    <col min="9309" max="9309" width="14" bestFit="1" customWidth="1"/>
    <col min="9310" max="9310" width="20.44140625" bestFit="1" customWidth="1"/>
    <col min="9311" max="9311" width="14" bestFit="1" customWidth="1"/>
    <col min="9312" max="9312" width="21.5546875" bestFit="1" customWidth="1"/>
    <col min="9313" max="9313" width="14" bestFit="1" customWidth="1"/>
    <col min="9314" max="9314" width="12" bestFit="1" customWidth="1"/>
    <col min="9315" max="9315" width="21.5546875" bestFit="1" customWidth="1"/>
    <col min="9316" max="9316" width="14" bestFit="1" customWidth="1"/>
    <col min="9317" max="9317" width="21.5546875" bestFit="1" customWidth="1"/>
    <col min="9318" max="9318" width="13" bestFit="1" customWidth="1"/>
    <col min="9319" max="9319" width="21.5546875" bestFit="1" customWidth="1"/>
    <col min="9320" max="9320" width="14" bestFit="1" customWidth="1"/>
    <col min="9321" max="9321" width="21.5546875" bestFit="1" customWidth="1"/>
    <col min="9322" max="9322" width="14" bestFit="1" customWidth="1"/>
    <col min="9323" max="9323" width="21.5546875" bestFit="1" customWidth="1"/>
    <col min="9324" max="9324" width="14" bestFit="1" customWidth="1"/>
    <col min="9325" max="9325" width="12" bestFit="1" customWidth="1"/>
    <col min="9326" max="9326" width="21.5546875" bestFit="1" customWidth="1"/>
    <col min="9327" max="9327" width="14" bestFit="1" customWidth="1"/>
    <col min="9328" max="9328" width="21.5546875" bestFit="1" customWidth="1"/>
    <col min="9329" max="9329" width="14" bestFit="1" customWidth="1"/>
    <col min="9330" max="9330" width="12" bestFit="1" customWidth="1"/>
    <col min="9331" max="9331" width="21.5546875" bestFit="1" customWidth="1"/>
    <col min="9332" max="9332" width="14" bestFit="1" customWidth="1"/>
    <col min="9333" max="9333" width="21.5546875" bestFit="1" customWidth="1"/>
    <col min="9334" max="9334" width="14" bestFit="1" customWidth="1"/>
    <col min="9335" max="9335" width="21.5546875" bestFit="1" customWidth="1"/>
    <col min="9336" max="9336" width="6" bestFit="1" customWidth="1"/>
    <col min="9337" max="9337" width="8.21875" bestFit="1" customWidth="1"/>
    <col min="9338" max="9338" width="14" bestFit="1" customWidth="1"/>
    <col min="9339" max="9339" width="12" bestFit="1" customWidth="1"/>
    <col min="9340" max="9340" width="20.44140625" bestFit="1" customWidth="1"/>
    <col min="9341" max="9341" width="14" bestFit="1" customWidth="1"/>
    <col min="9342" max="9342" width="21.5546875" bestFit="1" customWidth="1"/>
    <col min="9343" max="9343" width="14" bestFit="1" customWidth="1"/>
    <col min="9344" max="9344" width="21.5546875" bestFit="1" customWidth="1"/>
    <col min="9345" max="9345" width="14" bestFit="1" customWidth="1"/>
    <col min="9346" max="9346" width="21.5546875" bestFit="1" customWidth="1"/>
    <col min="9347" max="9347" width="14" bestFit="1" customWidth="1"/>
    <col min="9348" max="9348" width="21.5546875" bestFit="1" customWidth="1"/>
    <col min="9349" max="9349" width="14" bestFit="1" customWidth="1"/>
    <col min="9350" max="9350" width="21.5546875" bestFit="1" customWidth="1"/>
    <col min="9351" max="9351" width="14" bestFit="1" customWidth="1"/>
    <col min="9352" max="9352" width="21.5546875" bestFit="1" customWidth="1"/>
    <col min="9353" max="9353" width="14" bestFit="1" customWidth="1"/>
    <col min="9354" max="9354" width="21.5546875" bestFit="1" customWidth="1"/>
    <col min="9355" max="9355" width="14" bestFit="1" customWidth="1"/>
    <col min="9356" max="9356" width="20.44140625" bestFit="1" customWidth="1"/>
    <col min="9357" max="9357" width="14" bestFit="1" customWidth="1"/>
    <col min="9358" max="9358" width="20.44140625" bestFit="1" customWidth="1"/>
    <col min="9359" max="9359" width="14" bestFit="1" customWidth="1"/>
    <col min="9360" max="9360" width="21.5546875" bestFit="1" customWidth="1"/>
    <col min="9361" max="9361" width="14" bestFit="1" customWidth="1"/>
    <col min="9362" max="9362" width="21.5546875" bestFit="1" customWidth="1"/>
    <col min="9363" max="9363" width="14" bestFit="1" customWidth="1"/>
    <col min="9364" max="9364" width="21.5546875" bestFit="1" customWidth="1"/>
    <col min="9365" max="9365" width="14" bestFit="1" customWidth="1"/>
    <col min="9366" max="9366" width="21.5546875" bestFit="1" customWidth="1"/>
    <col min="9367" max="9367" width="14" bestFit="1" customWidth="1"/>
    <col min="9368" max="9368" width="21.5546875" bestFit="1" customWidth="1"/>
    <col min="9369" max="9369" width="14" bestFit="1" customWidth="1"/>
    <col min="9370" max="9370" width="21.5546875" bestFit="1" customWidth="1"/>
    <col min="9371" max="9371" width="14" bestFit="1" customWidth="1"/>
    <col min="9372" max="9372" width="21.5546875" bestFit="1" customWidth="1"/>
    <col min="9373" max="9373" width="14" bestFit="1" customWidth="1"/>
    <col min="9374" max="9374" width="21.5546875" bestFit="1" customWidth="1"/>
    <col min="9375" max="9375" width="14" bestFit="1" customWidth="1"/>
    <col min="9376" max="9376" width="12" bestFit="1" customWidth="1"/>
    <col min="9377" max="9377" width="21.5546875" bestFit="1" customWidth="1"/>
    <col min="9378" max="9378" width="14" bestFit="1" customWidth="1"/>
    <col min="9379" max="9379" width="21.5546875" bestFit="1" customWidth="1"/>
    <col min="9380" max="9380" width="14" bestFit="1" customWidth="1"/>
    <col min="9381" max="9381" width="21.5546875" bestFit="1" customWidth="1"/>
    <col min="9382" max="9382" width="14" bestFit="1" customWidth="1"/>
    <col min="9383" max="9383" width="21.5546875" bestFit="1" customWidth="1"/>
    <col min="9384" max="9384" width="13" bestFit="1" customWidth="1"/>
    <col min="9385" max="9385" width="20.44140625" bestFit="1" customWidth="1"/>
    <col min="9386" max="9386" width="14" bestFit="1" customWidth="1"/>
    <col min="9387" max="9387" width="20.44140625" bestFit="1" customWidth="1"/>
    <col min="9388" max="9388" width="13" bestFit="1" customWidth="1"/>
    <col min="9389" max="9389" width="21.5546875" bestFit="1" customWidth="1"/>
    <col min="9390" max="9390" width="14" bestFit="1" customWidth="1"/>
    <col min="9391" max="9391" width="20.44140625" bestFit="1" customWidth="1"/>
    <col min="9392" max="9392" width="14" bestFit="1" customWidth="1"/>
    <col min="9393" max="9393" width="21.5546875" bestFit="1" customWidth="1"/>
    <col min="9394" max="9394" width="14" bestFit="1" customWidth="1"/>
    <col min="9395" max="9395" width="21.5546875" bestFit="1" customWidth="1"/>
    <col min="9396" max="9396" width="14" bestFit="1" customWidth="1"/>
    <col min="9397" max="9397" width="20.44140625" bestFit="1" customWidth="1"/>
    <col min="9398" max="9398" width="14" bestFit="1" customWidth="1"/>
    <col min="9399" max="9399" width="21.5546875" bestFit="1" customWidth="1"/>
    <col min="9400" max="9400" width="14" bestFit="1" customWidth="1"/>
    <col min="9401" max="9401" width="21.5546875" bestFit="1" customWidth="1"/>
    <col min="9402" max="9402" width="14" bestFit="1" customWidth="1"/>
    <col min="9403" max="9403" width="21.5546875" bestFit="1" customWidth="1"/>
    <col min="9404" max="9404" width="14" bestFit="1" customWidth="1"/>
    <col min="9405" max="9405" width="21.5546875" bestFit="1" customWidth="1"/>
    <col min="9406" max="9406" width="14" bestFit="1" customWidth="1"/>
    <col min="9407" max="9407" width="21.5546875" bestFit="1" customWidth="1"/>
    <col min="9408" max="9408" width="14" bestFit="1" customWidth="1"/>
    <col min="9409" max="9409" width="21.5546875" bestFit="1" customWidth="1"/>
    <col min="9410" max="9410" width="14" bestFit="1" customWidth="1"/>
    <col min="9411" max="9411" width="21.5546875" bestFit="1" customWidth="1"/>
    <col min="9412" max="9412" width="14" bestFit="1" customWidth="1"/>
    <col min="9413" max="9413" width="21.5546875" bestFit="1" customWidth="1"/>
    <col min="9414" max="9414" width="14" bestFit="1" customWidth="1"/>
    <col min="9415" max="9415" width="21.5546875" bestFit="1" customWidth="1"/>
    <col min="9416" max="9416" width="14" bestFit="1" customWidth="1"/>
    <col min="9417" max="9417" width="21.5546875" bestFit="1" customWidth="1"/>
    <col min="9418" max="9418" width="13" bestFit="1" customWidth="1"/>
    <col min="9419" max="9419" width="21.5546875" bestFit="1" customWidth="1"/>
    <col min="9420" max="9420" width="14" bestFit="1" customWidth="1"/>
    <col min="9421" max="9421" width="21.5546875" bestFit="1" customWidth="1"/>
    <col min="9422" max="9422" width="14" bestFit="1" customWidth="1"/>
    <col min="9423" max="9423" width="21.5546875" bestFit="1" customWidth="1"/>
    <col min="9424" max="9424" width="14" bestFit="1" customWidth="1"/>
    <col min="9425" max="9425" width="21.5546875" bestFit="1" customWidth="1"/>
    <col min="9426" max="9426" width="14" bestFit="1" customWidth="1"/>
    <col min="9427" max="9427" width="19.44140625" bestFit="1" customWidth="1"/>
    <col min="9428" max="9428" width="14" bestFit="1" customWidth="1"/>
    <col min="9429" max="9429" width="21.5546875" bestFit="1" customWidth="1"/>
    <col min="9430" max="9430" width="14" bestFit="1" customWidth="1"/>
    <col min="9431" max="9431" width="21.5546875" bestFit="1" customWidth="1"/>
    <col min="9432" max="9432" width="14" bestFit="1" customWidth="1"/>
    <col min="9433" max="9433" width="21.5546875" bestFit="1" customWidth="1"/>
    <col min="9434" max="9434" width="14" bestFit="1" customWidth="1"/>
    <col min="9435" max="9435" width="20.44140625" bestFit="1" customWidth="1"/>
    <col min="9436" max="9436" width="14" bestFit="1" customWidth="1"/>
    <col min="9437" max="9437" width="20.44140625" bestFit="1" customWidth="1"/>
    <col min="9438" max="9438" width="14" bestFit="1" customWidth="1"/>
    <col min="9439" max="9439" width="21.5546875" bestFit="1" customWidth="1"/>
    <col min="9440" max="9440" width="14" bestFit="1" customWidth="1"/>
    <col min="9441" max="9441" width="21.5546875" bestFit="1" customWidth="1"/>
    <col min="9442" max="9442" width="14" bestFit="1" customWidth="1"/>
    <col min="9443" max="9443" width="21.5546875" bestFit="1" customWidth="1"/>
    <col min="9444" max="9444" width="14" bestFit="1" customWidth="1"/>
    <col min="9445" max="9445" width="12" bestFit="1" customWidth="1"/>
    <col min="9446" max="9446" width="21.5546875" bestFit="1" customWidth="1"/>
    <col min="9447" max="9447" width="14" bestFit="1" customWidth="1"/>
    <col min="9448" max="9448" width="21.5546875" bestFit="1" customWidth="1"/>
    <col min="9449" max="9449" width="14" bestFit="1" customWidth="1"/>
    <col min="9450" max="9450" width="21.5546875" bestFit="1" customWidth="1"/>
    <col min="9451" max="9452" width="12" bestFit="1" customWidth="1"/>
    <col min="9453" max="9453" width="9" bestFit="1" customWidth="1"/>
    <col min="9454" max="9454" width="11.21875" bestFit="1" customWidth="1"/>
    <col min="9455" max="9455" width="14" bestFit="1" customWidth="1"/>
    <col min="9456" max="9456" width="21.5546875" bestFit="1" customWidth="1"/>
    <col min="9457" max="9457" width="14" bestFit="1" customWidth="1"/>
    <col min="9458" max="9458" width="12" bestFit="1" customWidth="1"/>
    <col min="9459" max="9459" width="21.5546875" bestFit="1" customWidth="1"/>
    <col min="9460" max="9460" width="13" bestFit="1" customWidth="1"/>
    <col min="9461" max="9461" width="21.5546875" bestFit="1" customWidth="1"/>
    <col min="9462" max="9462" width="14" bestFit="1" customWidth="1"/>
    <col min="9463" max="9463" width="21.5546875" bestFit="1" customWidth="1"/>
    <col min="9464" max="9464" width="14" bestFit="1" customWidth="1"/>
    <col min="9465" max="9465" width="21.5546875" bestFit="1" customWidth="1"/>
    <col min="9466" max="9466" width="14" bestFit="1" customWidth="1"/>
    <col min="9467" max="9467" width="21.5546875" bestFit="1" customWidth="1"/>
    <col min="9468" max="9468" width="14" bestFit="1" customWidth="1"/>
    <col min="9469" max="9469" width="21.5546875" bestFit="1" customWidth="1"/>
    <col min="9470" max="9470" width="14" bestFit="1" customWidth="1"/>
    <col min="9471" max="9471" width="20.44140625" bestFit="1" customWidth="1"/>
    <col min="9472" max="9472" width="14" bestFit="1" customWidth="1"/>
    <col min="9473" max="9473" width="21.5546875" bestFit="1" customWidth="1"/>
    <col min="9474" max="9474" width="14" bestFit="1" customWidth="1"/>
    <col min="9475" max="9475" width="21.5546875" bestFit="1" customWidth="1"/>
    <col min="9476" max="9476" width="14" bestFit="1" customWidth="1"/>
    <col min="9477" max="9477" width="21.5546875" bestFit="1" customWidth="1"/>
    <col min="9478" max="9478" width="14" bestFit="1" customWidth="1"/>
    <col min="9479" max="9479" width="21.5546875" bestFit="1" customWidth="1"/>
    <col min="9480" max="9480" width="14" bestFit="1" customWidth="1"/>
    <col min="9481" max="9481" width="12" bestFit="1" customWidth="1"/>
    <col min="9482" max="9482" width="21.5546875" bestFit="1" customWidth="1"/>
    <col min="9483" max="9483" width="14" bestFit="1" customWidth="1"/>
    <col min="9484" max="9484" width="21.5546875" bestFit="1" customWidth="1"/>
    <col min="9485" max="9485" width="14" bestFit="1" customWidth="1"/>
    <col min="9486" max="9486" width="12" bestFit="1" customWidth="1"/>
    <col min="9487" max="9487" width="21.5546875" bestFit="1" customWidth="1"/>
    <col min="9488" max="9488" width="14" bestFit="1" customWidth="1"/>
    <col min="9489" max="9489" width="21.5546875" bestFit="1" customWidth="1"/>
    <col min="9490" max="9490" width="14" bestFit="1" customWidth="1"/>
    <col min="9491" max="9491" width="11" bestFit="1" customWidth="1"/>
    <col min="9492" max="9492" width="12" bestFit="1" customWidth="1"/>
    <col min="9493" max="9493" width="21.5546875" bestFit="1" customWidth="1"/>
    <col min="9494" max="9494" width="14" bestFit="1" customWidth="1"/>
    <col min="9495" max="9495" width="21.5546875" bestFit="1" customWidth="1"/>
    <col min="9496" max="9496" width="14" bestFit="1" customWidth="1"/>
    <col min="9497" max="9497" width="21.5546875" bestFit="1" customWidth="1"/>
    <col min="9498" max="9498" width="14" bestFit="1" customWidth="1"/>
    <col min="9499" max="9499" width="21.5546875" bestFit="1" customWidth="1"/>
    <col min="9500" max="9500" width="14" bestFit="1" customWidth="1"/>
    <col min="9501" max="9501" width="20.44140625" bestFit="1" customWidth="1"/>
    <col min="9502" max="9502" width="14" bestFit="1" customWidth="1"/>
    <col min="9503" max="9503" width="21.5546875" bestFit="1" customWidth="1"/>
    <col min="9504" max="9504" width="14" bestFit="1" customWidth="1"/>
    <col min="9505" max="9505" width="21.5546875" bestFit="1" customWidth="1"/>
    <col min="9506" max="9506" width="14" bestFit="1" customWidth="1"/>
    <col min="9507" max="9507" width="21.5546875" bestFit="1" customWidth="1"/>
    <col min="9508" max="9508" width="14" bestFit="1" customWidth="1"/>
    <col min="9509" max="9509" width="21.5546875" bestFit="1" customWidth="1"/>
    <col min="9510" max="9510" width="14" bestFit="1" customWidth="1"/>
    <col min="9511" max="9511" width="21.5546875" bestFit="1" customWidth="1"/>
    <col min="9512" max="9512" width="14" bestFit="1" customWidth="1"/>
    <col min="9513" max="9513" width="21.5546875" bestFit="1" customWidth="1"/>
    <col min="9514" max="9514" width="13" bestFit="1" customWidth="1"/>
    <col min="9515" max="9515" width="21.5546875" bestFit="1" customWidth="1"/>
    <col min="9516" max="9516" width="14" bestFit="1" customWidth="1"/>
    <col min="9517" max="9517" width="20.44140625" bestFit="1" customWidth="1"/>
    <col min="9518" max="9518" width="14" bestFit="1" customWidth="1"/>
    <col min="9519" max="9519" width="21.5546875" bestFit="1" customWidth="1"/>
    <col min="9520" max="9520" width="14" bestFit="1" customWidth="1"/>
    <col min="9521" max="9521" width="21.5546875" bestFit="1" customWidth="1"/>
    <col min="9522" max="9522" width="14" bestFit="1" customWidth="1"/>
    <col min="9523" max="9523" width="21.5546875" bestFit="1" customWidth="1"/>
    <col min="9524" max="9524" width="14" bestFit="1" customWidth="1"/>
    <col min="9525" max="9525" width="20.44140625" bestFit="1" customWidth="1"/>
    <col min="9526" max="9526" width="14" bestFit="1" customWidth="1"/>
    <col min="9527" max="9527" width="12" bestFit="1" customWidth="1"/>
    <col min="9528" max="9528" width="20.44140625" bestFit="1" customWidth="1"/>
    <col min="9529" max="9529" width="14" bestFit="1" customWidth="1"/>
    <col min="9530" max="9530" width="21.5546875" bestFit="1" customWidth="1"/>
    <col min="9531" max="9531" width="14" bestFit="1" customWidth="1"/>
    <col min="9532" max="9532" width="12" bestFit="1" customWidth="1"/>
    <col min="9533" max="9533" width="21.5546875" bestFit="1" customWidth="1"/>
    <col min="9534" max="9534" width="14" bestFit="1" customWidth="1"/>
    <col min="9535" max="9535" width="21.5546875" bestFit="1" customWidth="1"/>
    <col min="9536" max="9536" width="14" bestFit="1" customWidth="1"/>
    <col min="9537" max="9537" width="21.5546875" bestFit="1" customWidth="1"/>
    <col min="9538" max="9538" width="14" bestFit="1" customWidth="1"/>
    <col min="9539" max="9539" width="21.5546875" bestFit="1" customWidth="1"/>
    <col min="9540" max="9540" width="14" bestFit="1" customWidth="1"/>
    <col min="9541" max="9541" width="21.5546875" bestFit="1" customWidth="1"/>
    <col min="9542" max="9542" width="14" bestFit="1" customWidth="1"/>
    <col min="9543" max="9543" width="21.5546875" bestFit="1" customWidth="1"/>
    <col min="9544" max="9544" width="14" bestFit="1" customWidth="1"/>
    <col min="9545" max="9545" width="21.5546875" bestFit="1" customWidth="1"/>
    <col min="9546" max="9546" width="14" bestFit="1" customWidth="1"/>
    <col min="9547" max="9547" width="21.5546875" bestFit="1" customWidth="1"/>
    <col min="9548" max="9548" width="14" bestFit="1" customWidth="1"/>
    <col min="9549" max="9549" width="21.5546875" bestFit="1" customWidth="1"/>
    <col min="9550" max="9550" width="14" bestFit="1" customWidth="1"/>
    <col min="9551" max="9551" width="21.5546875" bestFit="1" customWidth="1"/>
    <col min="9552" max="9552" width="14" bestFit="1" customWidth="1"/>
    <col min="9553" max="9553" width="21.5546875" bestFit="1" customWidth="1"/>
    <col min="9554" max="9554" width="14" bestFit="1" customWidth="1"/>
    <col min="9555" max="9555" width="21.5546875" bestFit="1" customWidth="1"/>
    <col min="9556" max="9556" width="14" bestFit="1" customWidth="1"/>
    <col min="9557" max="9557" width="21.5546875" bestFit="1" customWidth="1"/>
    <col min="9558" max="9558" width="14" bestFit="1" customWidth="1"/>
    <col min="9559" max="9559" width="21.5546875" bestFit="1" customWidth="1"/>
    <col min="9560" max="9560" width="13" bestFit="1" customWidth="1"/>
    <col min="9561" max="9561" width="21.5546875" bestFit="1" customWidth="1"/>
    <col min="9562" max="9562" width="14" bestFit="1" customWidth="1"/>
    <col min="9563" max="9563" width="21.5546875" bestFit="1" customWidth="1"/>
    <col min="9564" max="9564" width="14" bestFit="1" customWidth="1"/>
    <col min="9565" max="9565" width="21.5546875" bestFit="1" customWidth="1"/>
    <col min="9566" max="9566" width="14" bestFit="1" customWidth="1"/>
    <col min="9567" max="9567" width="21.5546875" bestFit="1" customWidth="1"/>
    <col min="9568" max="9568" width="14" bestFit="1" customWidth="1"/>
    <col min="9569" max="9569" width="21.5546875" bestFit="1" customWidth="1"/>
    <col min="9570" max="9570" width="14" bestFit="1" customWidth="1"/>
    <col min="9571" max="9571" width="21.5546875" bestFit="1" customWidth="1"/>
    <col min="9572" max="9572" width="14" bestFit="1" customWidth="1"/>
    <col min="9573" max="9573" width="21.5546875" bestFit="1" customWidth="1"/>
    <col min="9574" max="9574" width="14" bestFit="1" customWidth="1"/>
    <col min="9575" max="9575" width="21.5546875" bestFit="1" customWidth="1"/>
    <col min="9576" max="9576" width="14" bestFit="1" customWidth="1"/>
    <col min="9577" max="9577" width="21.5546875" bestFit="1" customWidth="1"/>
    <col min="9578" max="9578" width="6" bestFit="1" customWidth="1"/>
    <col min="9579" max="9579" width="8.21875" bestFit="1" customWidth="1"/>
    <col min="9580" max="9580" width="14" bestFit="1" customWidth="1"/>
    <col min="9581" max="9581" width="21.5546875" bestFit="1" customWidth="1"/>
    <col min="9582" max="9582" width="12" bestFit="1" customWidth="1"/>
    <col min="9583" max="9583" width="20.44140625" bestFit="1" customWidth="1"/>
    <col min="9584" max="9584" width="14" bestFit="1" customWidth="1"/>
    <col min="9585" max="9585" width="21.5546875" bestFit="1" customWidth="1"/>
    <col min="9586" max="9586" width="13" bestFit="1" customWidth="1"/>
    <col min="9587" max="9587" width="20.44140625" bestFit="1" customWidth="1"/>
    <col min="9588" max="9588" width="13" bestFit="1" customWidth="1"/>
    <col min="9589" max="9589" width="21.5546875" bestFit="1" customWidth="1"/>
    <col min="9590" max="9590" width="14" bestFit="1" customWidth="1"/>
    <col min="9591" max="9591" width="21.5546875" bestFit="1" customWidth="1"/>
    <col min="9592" max="9592" width="14" bestFit="1" customWidth="1"/>
    <col min="9593" max="9593" width="21.5546875" bestFit="1" customWidth="1"/>
    <col min="9594" max="9594" width="14" bestFit="1" customWidth="1"/>
    <col min="9595" max="9596" width="12" bestFit="1" customWidth="1"/>
    <col min="9597" max="9597" width="21.5546875" bestFit="1" customWidth="1"/>
    <col min="9598" max="9598" width="13" bestFit="1" customWidth="1"/>
    <col min="9599" max="9599" width="21.5546875" bestFit="1" customWidth="1"/>
    <col min="9600" max="9600" width="14" bestFit="1" customWidth="1"/>
    <col min="9601" max="9601" width="21.5546875" bestFit="1" customWidth="1"/>
    <col min="9602" max="9602" width="14" bestFit="1" customWidth="1"/>
    <col min="9603" max="9603" width="20.44140625" bestFit="1" customWidth="1"/>
    <col min="9604" max="9604" width="14" bestFit="1" customWidth="1"/>
    <col min="9605" max="9605" width="21.5546875" bestFit="1" customWidth="1"/>
    <col min="9606" max="9606" width="14" bestFit="1" customWidth="1"/>
    <col min="9607" max="9607" width="21.5546875" bestFit="1" customWidth="1"/>
    <col min="9608" max="9608" width="14" bestFit="1" customWidth="1"/>
    <col min="9609" max="9609" width="21.5546875" bestFit="1" customWidth="1"/>
    <col min="9610" max="9610" width="14" bestFit="1" customWidth="1"/>
    <col min="9611" max="9611" width="21.5546875" bestFit="1" customWidth="1"/>
    <col min="9612" max="9612" width="13" bestFit="1" customWidth="1"/>
    <col min="9613" max="9613" width="21.5546875" bestFit="1" customWidth="1"/>
    <col min="9614" max="9614" width="14" bestFit="1" customWidth="1"/>
    <col min="9615" max="9615" width="21.5546875" bestFit="1" customWidth="1"/>
    <col min="9616" max="9616" width="14" bestFit="1" customWidth="1"/>
    <col min="9617" max="9617" width="21.5546875" bestFit="1" customWidth="1"/>
    <col min="9618" max="9618" width="14" bestFit="1" customWidth="1"/>
    <col min="9619" max="9619" width="21.5546875" bestFit="1" customWidth="1"/>
    <col min="9620" max="9620" width="14" bestFit="1" customWidth="1"/>
    <col min="9621" max="9621" width="21.5546875" bestFit="1" customWidth="1"/>
    <col min="9622" max="9622" width="14" bestFit="1" customWidth="1"/>
    <col min="9623" max="9623" width="21.5546875" bestFit="1" customWidth="1"/>
    <col min="9624" max="9624" width="14" bestFit="1" customWidth="1"/>
    <col min="9625" max="9625" width="21.5546875" bestFit="1" customWidth="1"/>
    <col min="9626" max="9626" width="13" bestFit="1" customWidth="1"/>
    <col min="9627" max="9627" width="21.5546875" bestFit="1" customWidth="1"/>
    <col min="9628" max="9628" width="14" bestFit="1" customWidth="1"/>
    <col min="9629" max="9629" width="20.44140625" bestFit="1" customWidth="1"/>
    <col min="9630" max="9630" width="14" bestFit="1" customWidth="1"/>
    <col min="9631" max="9631" width="21.5546875" bestFit="1" customWidth="1"/>
    <col min="9632" max="9632" width="14" bestFit="1" customWidth="1"/>
    <col min="9633" max="9633" width="21.5546875" bestFit="1" customWidth="1"/>
    <col min="9634" max="9634" width="13" bestFit="1" customWidth="1"/>
    <col min="9635" max="9635" width="21.5546875" bestFit="1" customWidth="1"/>
    <col min="9636" max="9636" width="14" bestFit="1" customWidth="1"/>
    <col min="9637" max="9637" width="21.5546875" bestFit="1" customWidth="1"/>
    <col min="9638" max="9638" width="14" bestFit="1" customWidth="1"/>
    <col min="9639" max="9639" width="21.5546875" bestFit="1" customWidth="1"/>
    <col min="9640" max="9640" width="14" bestFit="1" customWidth="1"/>
    <col min="9641" max="9641" width="21.5546875" bestFit="1" customWidth="1"/>
    <col min="9642" max="9642" width="14" bestFit="1" customWidth="1"/>
    <col min="9643" max="9643" width="20.44140625" bestFit="1" customWidth="1"/>
    <col min="9644" max="9644" width="14" bestFit="1" customWidth="1"/>
    <col min="9645" max="9645" width="21.5546875" bestFit="1" customWidth="1"/>
    <col min="9646" max="9646" width="14" bestFit="1" customWidth="1"/>
    <col min="9647" max="9647" width="20.44140625" bestFit="1" customWidth="1"/>
    <col min="9648" max="9648" width="14" bestFit="1" customWidth="1"/>
    <col min="9649" max="9649" width="21.5546875" bestFit="1" customWidth="1"/>
    <col min="9650" max="9650" width="14" bestFit="1" customWidth="1"/>
    <col min="9651" max="9651" width="21.5546875" bestFit="1" customWidth="1"/>
    <col min="9652" max="9652" width="14" bestFit="1" customWidth="1"/>
    <col min="9653" max="9653" width="21.5546875" bestFit="1" customWidth="1"/>
    <col min="9654" max="9655" width="7" bestFit="1" customWidth="1"/>
    <col min="9656" max="9656" width="14" bestFit="1" customWidth="1"/>
    <col min="9657" max="9657" width="21.5546875" bestFit="1" customWidth="1"/>
    <col min="9658" max="9658" width="14" bestFit="1" customWidth="1"/>
    <col min="9659" max="9659" width="21.5546875" bestFit="1" customWidth="1"/>
    <col min="9660" max="9660" width="14" bestFit="1" customWidth="1"/>
    <col min="9661" max="9661" width="21.5546875" bestFit="1" customWidth="1"/>
    <col min="9662" max="9662" width="14" bestFit="1" customWidth="1"/>
    <col min="9663" max="9663" width="21.5546875" bestFit="1" customWidth="1"/>
    <col min="9664" max="9664" width="14" bestFit="1" customWidth="1"/>
    <col min="9665" max="9665" width="21.5546875" bestFit="1" customWidth="1"/>
    <col min="9666" max="9666" width="13" bestFit="1" customWidth="1"/>
    <col min="9667" max="9667" width="21.5546875" bestFit="1" customWidth="1"/>
    <col min="9668" max="9668" width="14" bestFit="1" customWidth="1"/>
    <col min="9669" max="9669" width="20.44140625" bestFit="1" customWidth="1"/>
    <col min="9670" max="9670" width="14" bestFit="1" customWidth="1"/>
    <col min="9671" max="9671" width="21.5546875" bestFit="1" customWidth="1"/>
    <col min="9672" max="9672" width="14" bestFit="1" customWidth="1"/>
    <col min="9673" max="9673" width="21.5546875" bestFit="1" customWidth="1"/>
    <col min="9674" max="9674" width="14" bestFit="1" customWidth="1"/>
    <col min="9675" max="9675" width="21.5546875" bestFit="1" customWidth="1"/>
    <col min="9676" max="9676" width="14" bestFit="1" customWidth="1"/>
    <col min="9677" max="9677" width="12" bestFit="1" customWidth="1"/>
    <col min="9678" max="9678" width="21.5546875" bestFit="1" customWidth="1"/>
    <col min="9679" max="9679" width="14" bestFit="1" customWidth="1"/>
    <col min="9680" max="9680" width="21.5546875" bestFit="1" customWidth="1"/>
    <col min="9681" max="9681" width="14" bestFit="1" customWidth="1"/>
    <col min="9682" max="9682" width="21.5546875" bestFit="1" customWidth="1"/>
    <col min="9683" max="9683" width="14" bestFit="1" customWidth="1"/>
    <col min="9684" max="9684" width="21.5546875" bestFit="1" customWidth="1"/>
    <col min="9685" max="9685" width="13" bestFit="1" customWidth="1"/>
    <col min="9686" max="9686" width="21.5546875" bestFit="1" customWidth="1"/>
    <col min="9687" max="9687" width="14" bestFit="1" customWidth="1"/>
    <col min="9688" max="9688" width="21.5546875" bestFit="1" customWidth="1"/>
    <col min="9689" max="9689" width="14" bestFit="1" customWidth="1"/>
    <col min="9690" max="9690" width="21.5546875" bestFit="1" customWidth="1"/>
    <col min="9691" max="9691" width="14" bestFit="1" customWidth="1"/>
    <col min="9692" max="9692" width="21.5546875" bestFit="1" customWidth="1"/>
    <col min="9693" max="9693" width="14" bestFit="1" customWidth="1"/>
    <col min="9694" max="9694" width="21.5546875" bestFit="1" customWidth="1"/>
    <col min="9695" max="9695" width="14" bestFit="1" customWidth="1"/>
    <col min="9696" max="9696" width="21.5546875" bestFit="1" customWidth="1"/>
    <col min="9697" max="9697" width="14" bestFit="1" customWidth="1"/>
    <col min="9698" max="9698" width="21.5546875" bestFit="1" customWidth="1"/>
    <col min="9699" max="9699" width="14" bestFit="1" customWidth="1"/>
    <col min="9700" max="9700" width="21.5546875" bestFit="1" customWidth="1"/>
    <col min="9701" max="9701" width="13" bestFit="1" customWidth="1"/>
    <col min="9702" max="9702" width="21.5546875" bestFit="1" customWidth="1"/>
    <col min="9703" max="9703" width="14" bestFit="1" customWidth="1"/>
    <col min="9704" max="9704" width="21.5546875" bestFit="1" customWidth="1"/>
    <col min="9705" max="9705" width="14" bestFit="1" customWidth="1"/>
    <col min="9706" max="9706" width="20.44140625" bestFit="1" customWidth="1"/>
    <col min="9707" max="9707" width="14" bestFit="1" customWidth="1"/>
    <col min="9708" max="9708" width="21.5546875" bestFit="1" customWidth="1"/>
    <col min="9709" max="9709" width="14" bestFit="1" customWidth="1"/>
    <col min="9710" max="9710" width="21.5546875" bestFit="1" customWidth="1"/>
    <col min="9711" max="9711" width="14" bestFit="1" customWidth="1"/>
    <col min="9712" max="9712" width="21.5546875" bestFit="1" customWidth="1"/>
    <col min="9713" max="9713" width="14" bestFit="1" customWidth="1"/>
    <col min="9714" max="9714" width="20.44140625" bestFit="1" customWidth="1"/>
    <col min="9715" max="9715" width="13" bestFit="1" customWidth="1"/>
    <col min="9716" max="9716" width="21.5546875" bestFit="1" customWidth="1"/>
    <col min="9717" max="9717" width="14" bestFit="1" customWidth="1"/>
    <col min="9718" max="9718" width="20.44140625" bestFit="1" customWidth="1"/>
    <col min="9719" max="9719" width="14" bestFit="1" customWidth="1"/>
    <col min="9720" max="9720" width="21.5546875" bestFit="1" customWidth="1"/>
    <col min="9721" max="9721" width="14" bestFit="1" customWidth="1"/>
    <col min="9722" max="9722" width="12" bestFit="1" customWidth="1"/>
    <col min="9723" max="9723" width="21.5546875" bestFit="1" customWidth="1"/>
    <col min="9724" max="9724" width="14" bestFit="1" customWidth="1"/>
    <col min="9725" max="9725" width="21.5546875" bestFit="1" customWidth="1"/>
    <col min="9726" max="9726" width="14" bestFit="1" customWidth="1"/>
    <col min="9727" max="9727" width="21.5546875" bestFit="1" customWidth="1"/>
    <col min="9728" max="9728" width="14" bestFit="1" customWidth="1"/>
    <col min="9729" max="9729" width="20.44140625" bestFit="1" customWidth="1"/>
    <col min="9730" max="9730" width="14" bestFit="1" customWidth="1"/>
    <col min="9731" max="9731" width="21.5546875" bestFit="1" customWidth="1"/>
    <col min="9732" max="9732" width="14" bestFit="1" customWidth="1"/>
    <col min="9733" max="9733" width="20.44140625" bestFit="1" customWidth="1"/>
    <col min="9734" max="9734" width="14" bestFit="1" customWidth="1"/>
    <col min="9735" max="9735" width="21.5546875" bestFit="1" customWidth="1"/>
    <col min="9736" max="9736" width="13" bestFit="1" customWidth="1"/>
    <col min="9737" max="9737" width="21.5546875" bestFit="1" customWidth="1"/>
    <col min="9738" max="9738" width="14" bestFit="1" customWidth="1"/>
    <col min="9739" max="9739" width="21.5546875" bestFit="1" customWidth="1"/>
    <col min="9740" max="9740" width="14" bestFit="1" customWidth="1"/>
    <col min="9741" max="9741" width="21.5546875" bestFit="1" customWidth="1"/>
    <col min="9742" max="9742" width="14" bestFit="1" customWidth="1"/>
    <col min="9743" max="9743" width="19.44140625" bestFit="1" customWidth="1"/>
    <col min="9744" max="9744" width="14" bestFit="1" customWidth="1"/>
    <col min="9745" max="9745" width="19.44140625" bestFit="1" customWidth="1"/>
    <col min="9746" max="9746" width="14" bestFit="1" customWidth="1"/>
    <col min="9747" max="9747" width="21.5546875" bestFit="1" customWidth="1"/>
    <col min="9748" max="9748" width="14" bestFit="1" customWidth="1"/>
    <col min="9749" max="9749" width="21.5546875" bestFit="1" customWidth="1"/>
    <col min="9750" max="9750" width="14" bestFit="1" customWidth="1"/>
    <col min="9751" max="9751" width="20.44140625" bestFit="1" customWidth="1"/>
    <col min="9752" max="9752" width="14" bestFit="1" customWidth="1"/>
    <col min="9753" max="9753" width="12" bestFit="1" customWidth="1"/>
    <col min="9754" max="9754" width="21.5546875" bestFit="1" customWidth="1"/>
    <col min="9755" max="9755" width="14" bestFit="1" customWidth="1"/>
    <col min="9756" max="9756" width="12" bestFit="1" customWidth="1"/>
    <col min="9757" max="9757" width="21.5546875" bestFit="1" customWidth="1"/>
    <col min="9758" max="9758" width="13" bestFit="1" customWidth="1"/>
    <col min="9759" max="9759" width="21.5546875" bestFit="1" customWidth="1"/>
    <col min="9760" max="9760" width="14" bestFit="1" customWidth="1"/>
    <col min="9761" max="9761" width="21.5546875" bestFit="1" customWidth="1"/>
    <col min="9762" max="9762" width="13" bestFit="1" customWidth="1"/>
    <col min="9763" max="9763" width="21.5546875" bestFit="1" customWidth="1"/>
    <col min="9764" max="9764" width="13" bestFit="1" customWidth="1"/>
    <col min="9765" max="9765" width="21.5546875" bestFit="1" customWidth="1"/>
    <col min="9766" max="9766" width="14" bestFit="1" customWidth="1"/>
    <col min="9767" max="9767" width="21.5546875" bestFit="1" customWidth="1"/>
    <col min="9768" max="9768" width="14" bestFit="1" customWidth="1"/>
    <col min="9769" max="9769" width="21.5546875" bestFit="1" customWidth="1"/>
    <col min="9770" max="9770" width="13" bestFit="1" customWidth="1"/>
    <col min="9771" max="9771" width="21.5546875" bestFit="1" customWidth="1"/>
    <col min="9772" max="9772" width="14" bestFit="1" customWidth="1"/>
    <col min="9773" max="9773" width="19.44140625" bestFit="1" customWidth="1"/>
    <col min="9774" max="9774" width="14" bestFit="1" customWidth="1"/>
    <col min="9775" max="9775" width="21.5546875" bestFit="1" customWidth="1"/>
    <col min="9776" max="9776" width="13" bestFit="1" customWidth="1"/>
    <col min="9777" max="9777" width="12" bestFit="1" customWidth="1"/>
    <col min="9778" max="9778" width="21.5546875" bestFit="1" customWidth="1"/>
    <col min="9779" max="9779" width="14" bestFit="1" customWidth="1"/>
    <col min="9780" max="9780" width="21.5546875" bestFit="1" customWidth="1"/>
    <col min="9781" max="9781" width="14" bestFit="1" customWidth="1"/>
    <col min="9782" max="9782" width="21.5546875" bestFit="1" customWidth="1"/>
    <col min="9783" max="9783" width="14" bestFit="1" customWidth="1"/>
    <col min="9784" max="9784" width="21.5546875" bestFit="1" customWidth="1"/>
    <col min="9785" max="9785" width="14" bestFit="1" customWidth="1"/>
    <col min="9786" max="9786" width="12" bestFit="1" customWidth="1"/>
    <col min="9787" max="9787" width="21.5546875" bestFit="1" customWidth="1"/>
    <col min="9788" max="9788" width="14" bestFit="1" customWidth="1"/>
    <col min="9789" max="9789" width="21.5546875" bestFit="1" customWidth="1"/>
    <col min="9790" max="9790" width="14" bestFit="1" customWidth="1"/>
    <col min="9791" max="9791" width="21.5546875" bestFit="1" customWidth="1"/>
    <col min="9792" max="9792" width="14" bestFit="1" customWidth="1"/>
    <col min="9793" max="9793" width="21.5546875" bestFit="1" customWidth="1"/>
    <col min="9794" max="9794" width="14" bestFit="1" customWidth="1"/>
    <col min="9795" max="9795" width="21.5546875" bestFit="1" customWidth="1"/>
    <col min="9796" max="9796" width="14" bestFit="1" customWidth="1"/>
    <col min="9797" max="9797" width="21.5546875" bestFit="1" customWidth="1"/>
    <col min="9798" max="9798" width="14" bestFit="1" customWidth="1"/>
    <col min="9799" max="9799" width="21.5546875" bestFit="1" customWidth="1"/>
    <col min="9800" max="9800" width="13" bestFit="1" customWidth="1"/>
    <col min="9801" max="9801" width="20.44140625" bestFit="1" customWidth="1"/>
    <col min="9802" max="9802" width="14" bestFit="1" customWidth="1"/>
    <col min="9803" max="9803" width="21.5546875" bestFit="1" customWidth="1"/>
    <col min="9804" max="9804" width="13" bestFit="1" customWidth="1"/>
    <col min="9805" max="9805" width="21.5546875" bestFit="1" customWidth="1"/>
    <col min="9806" max="9806" width="14" bestFit="1" customWidth="1"/>
    <col min="9807" max="9807" width="21.5546875" bestFit="1" customWidth="1"/>
    <col min="9808" max="9808" width="14" bestFit="1" customWidth="1"/>
    <col min="9809" max="9809" width="21.5546875" bestFit="1" customWidth="1"/>
    <col min="9810" max="9810" width="14" bestFit="1" customWidth="1"/>
    <col min="9811" max="9811" width="21.5546875" bestFit="1" customWidth="1"/>
    <col min="9812" max="9812" width="14" bestFit="1" customWidth="1"/>
    <col min="9813" max="9813" width="21.5546875" bestFit="1" customWidth="1"/>
    <col min="9814" max="9814" width="14" bestFit="1" customWidth="1"/>
    <col min="9815" max="9815" width="21.5546875" bestFit="1" customWidth="1"/>
    <col min="9816" max="9816" width="14" bestFit="1" customWidth="1"/>
    <col min="9817" max="9817" width="21.5546875" bestFit="1" customWidth="1"/>
    <col min="9818" max="9818" width="14" bestFit="1" customWidth="1"/>
    <col min="9819" max="9819" width="21.5546875" bestFit="1" customWidth="1"/>
    <col min="9820" max="9820" width="14" bestFit="1" customWidth="1"/>
    <col min="9821" max="9821" width="21.5546875" bestFit="1" customWidth="1"/>
    <col min="9822" max="9822" width="14" bestFit="1" customWidth="1"/>
    <col min="9823" max="9823" width="21.5546875" bestFit="1" customWidth="1"/>
    <col min="9824" max="9824" width="14" bestFit="1" customWidth="1"/>
    <col min="9825" max="9825" width="21.5546875" bestFit="1" customWidth="1"/>
    <col min="9826" max="9826" width="14" bestFit="1" customWidth="1"/>
    <col min="9827" max="9827" width="21.5546875" bestFit="1" customWidth="1"/>
    <col min="9828" max="9828" width="14" bestFit="1" customWidth="1"/>
    <col min="9829" max="9829" width="21.5546875" bestFit="1" customWidth="1"/>
    <col min="9830" max="9830" width="14" bestFit="1" customWidth="1"/>
    <col min="9831" max="9831" width="21.5546875" bestFit="1" customWidth="1"/>
    <col min="9832" max="9832" width="12" bestFit="1" customWidth="1"/>
    <col min="9833" max="9833" width="21.5546875" bestFit="1" customWidth="1"/>
    <col min="9834" max="9834" width="14" bestFit="1" customWidth="1"/>
    <col min="9835" max="9835" width="21.5546875" bestFit="1" customWidth="1"/>
    <col min="9836" max="9836" width="14" bestFit="1" customWidth="1"/>
    <col min="9837" max="9837" width="21.5546875" bestFit="1" customWidth="1"/>
    <col min="9838" max="9838" width="14" bestFit="1" customWidth="1"/>
    <col min="9839" max="9839" width="21.5546875" bestFit="1" customWidth="1"/>
    <col min="9840" max="9840" width="14" bestFit="1" customWidth="1"/>
    <col min="9841" max="9841" width="21.5546875" bestFit="1" customWidth="1"/>
    <col min="9842" max="9842" width="14" bestFit="1" customWidth="1"/>
    <col min="9843" max="9843" width="20.44140625" bestFit="1" customWidth="1"/>
    <col min="9844" max="9844" width="13" bestFit="1" customWidth="1"/>
    <col min="9845" max="9845" width="21.5546875" bestFit="1" customWidth="1"/>
    <col min="9846" max="9846" width="14" bestFit="1" customWidth="1"/>
    <col min="9847" max="9847" width="21.5546875" bestFit="1" customWidth="1"/>
    <col min="9848" max="9848" width="14" bestFit="1" customWidth="1"/>
    <col min="9849" max="9849" width="21.5546875" bestFit="1" customWidth="1"/>
    <col min="9850" max="9850" width="14" bestFit="1" customWidth="1"/>
    <col min="9851" max="9851" width="21.5546875" bestFit="1" customWidth="1"/>
    <col min="9852" max="9852" width="14" bestFit="1" customWidth="1"/>
    <col min="9853" max="9853" width="21.5546875" bestFit="1" customWidth="1"/>
    <col min="9854" max="9854" width="14" bestFit="1" customWidth="1"/>
    <col min="9855" max="9855" width="21.5546875" bestFit="1" customWidth="1"/>
    <col min="9856" max="9856" width="14" bestFit="1" customWidth="1"/>
    <col min="9857" max="9857" width="21.5546875" bestFit="1" customWidth="1"/>
    <col min="9858" max="9858" width="14" bestFit="1" customWidth="1"/>
    <col min="9859" max="9859" width="21.5546875" bestFit="1" customWidth="1"/>
    <col min="9860" max="9860" width="14" bestFit="1" customWidth="1"/>
    <col min="9861" max="9861" width="21.5546875" bestFit="1" customWidth="1"/>
    <col min="9862" max="9862" width="14" bestFit="1" customWidth="1"/>
    <col min="9863" max="9863" width="20.44140625" bestFit="1" customWidth="1"/>
    <col min="9864" max="9864" width="14" bestFit="1" customWidth="1"/>
    <col min="9865" max="9865" width="21.5546875" bestFit="1" customWidth="1"/>
    <col min="9866" max="9866" width="14" bestFit="1" customWidth="1"/>
    <col min="9867" max="9867" width="21.5546875" bestFit="1" customWidth="1"/>
    <col min="9868" max="9868" width="14" bestFit="1" customWidth="1"/>
    <col min="9869" max="9869" width="21.5546875" bestFit="1" customWidth="1"/>
    <col min="9870" max="9870" width="13" bestFit="1" customWidth="1"/>
    <col min="9871" max="9871" width="21.5546875" bestFit="1" customWidth="1"/>
    <col min="9872" max="9872" width="14" bestFit="1" customWidth="1"/>
    <col min="9873" max="9873" width="21.5546875" bestFit="1" customWidth="1"/>
    <col min="9874" max="9874" width="14" bestFit="1" customWidth="1"/>
    <col min="9875" max="9875" width="21.5546875" bestFit="1" customWidth="1"/>
    <col min="9876" max="9876" width="14" bestFit="1" customWidth="1"/>
    <col min="9877" max="9877" width="21.5546875" bestFit="1" customWidth="1"/>
    <col min="9878" max="9878" width="14" bestFit="1" customWidth="1"/>
    <col min="9879" max="9879" width="21.5546875" bestFit="1" customWidth="1"/>
    <col min="9880" max="9880" width="14" bestFit="1" customWidth="1"/>
    <col min="9881" max="9881" width="21.5546875" bestFit="1" customWidth="1"/>
    <col min="9882" max="9882" width="14" bestFit="1" customWidth="1"/>
    <col min="9883" max="9883" width="21.5546875" bestFit="1" customWidth="1"/>
    <col min="9884" max="9884" width="14" bestFit="1" customWidth="1"/>
    <col min="9885" max="9885" width="21.5546875" bestFit="1" customWidth="1"/>
    <col min="9886" max="9886" width="14" bestFit="1" customWidth="1"/>
    <col min="9887" max="9887" width="21.5546875" bestFit="1" customWidth="1"/>
    <col min="9888" max="9888" width="10" bestFit="1" customWidth="1"/>
    <col min="9889" max="9890" width="8" bestFit="1" customWidth="1"/>
    <col min="9891" max="9891" width="12.21875" bestFit="1" customWidth="1"/>
    <col min="9892" max="9892" width="13" bestFit="1" customWidth="1"/>
    <col min="9893" max="9893" width="21.5546875" bestFit="1" customWidth="1"/>
    <col min="9894" max="9894" width="13" bestFit="1" customWidth="1"/>
    <col min="9895" max="9895" width="21.5546875" bestFit="1" customWidth="1"/>
    <col min="9896" max="9896" width="14" bestFit="1" customWidth="1"/>
    <col min="9897" max="9897" width="12" bestFit="1" customWidth="1"/>
    <col min="9898" max="9898" width="21.5546875" bestFit="1" customWidth="1"/>
    <col min="9899" max="9899" width="14" bestFit="1" customWidth="1"/>
    <col min="9900" max="9900" width="21.5546875" bestFit="1" customWidth="1"/>
    <col min="9901" max="9901" width="14" bestFit="1" customWidth="1"/>
    <col min="9902" max="9902" width="12" bestFit="1" customWidth="1"/>
    <col min="9903" max="9903" width="21.5546875" bestFit="1" customWidth="1"/>
    <col min="9904" max="9904" width="13" bestFit="1" customWidth="1"/>
    <col min="9905" max="9905" width="21.5546875" bestFit="1" customWidth="1"/>
    <col min="9906" max="9906" width="14" bestFit="1" customWidth="1"/>
    <col min="9907" max="9907" width="21.5546875" bestFit="1" customWidth="1"/>
    <col min="9908" max="9908" width="14" bestFit="1" customWidth="1"/>
    <col min="9909" max="9909" width="21.5546875" bestFit="1" customWidth="1"/>
    <col min="9910" max="9910" width="14" bestFit="1" customWidth="1"/>
    <col min="9911" max="9911" width="21.5546875" bestFit="1" customWidth="1"/>
    <col min="9912" max="9912" width="14" bestFit="1" customWidth="1"/>
    <col min="9913" max="9913" width="21.5546875" bestFit="1" customWidth="1"/>
    <col min="9914" max="9914" width="14" bestFit="1" customWidth="1"/>
    <col min="9915" max="9915" width="21.5546875" bestFit="1" customWidth="1"/>
    <col min="9916" max="9916" width="14" bestFit="1" customWidth="1"/>
    <col min="9917" max="9917" width="21.5546875" bestFit="1" customWidth="1"/>
    <col min="9918" max="9918" width="14" bestFit="1" customWidth="1"/>
    <col min="9919" max="9919" width="21.5546875" bestFit="1" customWidth="1"/>
    <col min="9920" max="9920" width="6" bestFit="1" customWidth="1"/>
    <col min="9921" max="9921" width="5" bestFit="1" customWidth="1"/>
    <col min="9922" max="9922" width="8.21875" bestFit="1" customWidth="1"/>
    <col min="9923" max="9923" width="14" bestFit="1" customWidth="1"/>
    <col min="9924" max="9924" width="21.5546875" bestFit="1" customWidth="1"/>
    <col min="9925" max="9925" width="13" bestFit="1" customWidth="1"/>
    <col min="9926" max="9926" width="21.5546875" bestFit="1" customWidth="1"/>
    <col min="9927" max="9927" width="14" bestFit="1" customWidth="1"/>
    <col min="9928" max="9928" width="21.5546875" bestFit="1" customWidth="1"/>
    <col min="9929" max="9929" width="14" bestFit="1" customWidth="1"/>
    <col min="9930" max="9930" width="21.5546875" bestFit="1" customWidth="1"/>
    <col min="9931" max="9931" width="14" bestFit="1" customWidth="1"/>
    <col min="9932" max="9932" width="21.5546875" bestFit="1" customWidth="1"/>
    <col min="9933" max="9933" width="14" bestFit="1" customWidth="1"/>
    <col min="9934" max="9934" width="21.5546875" bestFit="1" customWidth="1"/>
    <col min="9935" max="9935" width="14" bestFit="1" customWidth="1"/>
    <col min="9936" max="9936" width="21.5546875" bestFit="1" customWidth="1"/>
    <col min="9937" max="9937" width="14" bestFit="1" customWidth="1"/>
    <col min="9938" max="9938" width="21.5546875" bestFit="1" customWidth="1"/>
    <col min="9939" max="9939" width="14" bestFit="1" customWidth="1"/>
    <col min="9940" max="9940" width="21.5546875" bestFit="1" customWidth="1"/>
    <col min="9941" max="9941" width="14" bestFit="1" customWidth="1"/>
    <col min="9942" max="9942" width="20.44140625" bestFit="1" customWidth="1"/>
    <col min="9943" max="9943" width="13" bestFit="1" customWidth="1"/>
    <col min="9944" max="9944" width="20.44140625" bestFit="1" customWidth="1"/>
    <col min="9945" max="9945" width="14" bestFit="1" customWidth="1"/>
    <col min="9946" max="9946" width="21.5546875" bestFit="1" customWidth="1"/>
    <col min="9947" max="9947" width="14" bestFit="1" customWidth="1"/>
    <col min="9948" max="9948" width="21.5546875" bestFit="1" customWidth="1"/>
    <col min="9949" max="9949" width="14" bestFit="1" customWidth="1"/>
    <col min="9950" max="9950" width="12" bestFit="1" customWidth="1"/>
    <col min="9951" max="9951" width="21.5546875" bestFit="1" customWidth="1"/>
    <col min="9952" max="9952" width="14" bestFit="1" customWidth="1"/>
    <col min="9953" max="9953" width="20.44140625" bestFit="1" customWidth="1"/>
    <col min="9954" max="9954" width="14" bestFit="1" customWidth="1"/>
    <col min="9955" max="9955" width="20.44140625" bestFit="1" customWidth="1"/>
    <col min="9956" max="9956" width="14" bestFit="1" customWidth="1"/>
    <col min="9957" max="9957" width="21.5546875" bestFit="1" customWidth="1"/>
    <col min="9958" max="9958" width="14" bestFit="1" customWidth="1"/>
    <col min="9959" max="9959" width="21.5546875" bestFit="1" customWidth="1"/>
    <col min="9960" max="9960" width="13" bestFit="1" customWidth="1"/>
    <col min="9961" max="9961" width="21.5546875" bestFit="1" customWidth="1"/>
    <col min="9962" max="9962" width="14" bestFit="1" customWidth="1"/>
    <col min="9963" max="9963" width="21.5546875" bestFit="1" customWidth="1"/>
    <col min="9964" max="9964" width="14" bestFit="1" customWidth="1"/>
    <col min="9965" max="9965" width="21.5546875" bestFit="1" customWidth="1"/>
    <col min="9966" max="9966" width="14" bestFit="1" customWidth="1"/>
    <col min="9967" max="9967" width="12" bestFit="1" customWidth="1"/>
    <col min="9968" max="9968" width="21.5546875" bestFit="1" customWidth="1"/>
    <col min="9969" max="9969" width="14" bestFit="1" customWidth="1"/>
    <col min="9970" max="9970" width="21.5546875" bestFit="1" customWidth="1"/>
    <col min="9971" max="9971" width="14" bestFit="1" customWidth="1"/>
    <col min="9972" max="9972" width="21.5546875" bestFit="1" customWidth="1"/>
    <col min="9973" max="9973" width="6" bestFit="1" customWidth="1"/>
    <col min="9974" max="9974" width="8.21875" bestFit="1" customWidth="1"/>
    <col min="9975" max="9975" width="14" bestFit="1" customWidth="1"/>
    <col min="9976" max="9976" width="21.5546875" bestFit="1" customWidth="1"/>
    <col min="9977" max="9977" width="14" bestFit="1" customWidth="1"/>
    <col min="9978" max="9978" width="21.5546875" bestFit="1" customWidth="1"/>
    <col min="9979" max="9979" width="14" bestFit="1" customWidth="1"/>
    <col min="9980" max="9980" width="21.5546875" bestFit="1" customWidth="1"/>
    <col min="9981" max="9981" width="14" bestFit="1" customWidth="1"/>
    <col min="9982" max="9982" width="20.44140625" bestFit="1" customWidth="1"/>
    <col min="9983" max="9983" width="14" bestFit="1" customWidth="1"/>
    <col min="9984" max="9984" width="21.5546875" bestFit="1" customWidth="1"/>
    <col min="9985" max="9985" width="14" bestFit="1" customWidth="1"/>
    <col min="9986" max="9986" width="21.5546875" bestFit="1" customWidth="1"/>
    <col min="9987" max="9987" width="14" bestFit="1" customWidth="1"/>
    <col min="9988" max="9988" width="12" bestFit="1" customWidth="1"/>
    <col min="9989" max="9989" width="21.5546875" bestFit="1" customWidth="1"/>
    <col min="9990" max="9990" width="13" bestFit="1" customWidth="1"/>
    <col min="9991" max="9991" width="20.44140625" bestFit="1" customWidth="1"/>
    <col min="9992" max="9992" width="14" bestFit="1" customWidth="1"/>
    <col min="9993" max="9993" width="21.5546875" bestFit="1" customWidth="1"/>
    <col min="9994" max="9994" width="13" bestFit="1" customWidth="1"/>
    <col min="9995" max="9995" width="21.5546875" bestFit="1" customWidth="1"/>
    <col min="9996" max="9996" width="14" bestFit="1" customWidth="1"/>
    <col min="9997" max="9997" width="21.5546875" bestFit="1" customWidth="1"/>
    <col min="9998" max="9998" width="14" bestFit="1" customWidth="1"/>
    <col min="9999" max="9999" width="21.5546875" bestFit="1" customWidth="1"/>
    <col min="10000" max="10000" width="14" bestFit="1" customWidth="1"/>
    <col min="10001" max="10001" width="21.5546875" bestFit="1" customWidth="1"/>
    <col min="10002" max="10002" width="14" bestFit="1" customWidth="1"/>
    <col min="10003" max="10003" width="21.5546875" bestFit="1" customWidth="1"/>
    <col min="10004" max="10004" width="14" bestFit="1" customWidth="1"/>
    <col min="10005" max="10005" width="21.5546875" bestFit="1" customWidth="1"/>
    <col min="10006" max="10006" width="14" bestFit="1" customWidth="1"/>
    <col min="10007" max="10007" width="21.5546875" bestFit="1" customWidth="1"/>
    <col min="10008" max="10008" width="14" bestFit="1" customWidth="1"/>
    <col min="10009" max="10009" width="21.5546875" bestFit="1" customWidth="1"/>
    <col min="10010" max="10010" width="14" bestFit="1" customWidth="1"/>
    <col min="10011" max="10011" width="21.5546875" bestFit="1" customWidth="1"/>
    <col min="10012" max="10012" width="14" bestFit="1" customWidth="1"/>
    <col min="10013" max="10014" width="12" bestFit="1" customWidth="1"/>
    <col min="10015" max="10015" width="21.5546875" bestFit="1" customWidth="1"/>
    <col min="10016" max="10016" width="14" bestFit="1" customWidth="1"/>
    <col min="10017" max="10017" width="21.5546875" bestFit="1" customWidth="1"/>
    <col min="10018" max="10018" width="14" bestFit="1" customWidth="1"/>
    <col min="10019" max="10019" width="21.5546875" bestFit="1" customWidth="1"/>
    <col min="10020" max="10020" width="14" bestFit="1" customWidth="1"/>
    <col min="10021" max="10021" width="21.5546875" bestFit="1" customWidth="1"/>
    <col min="10022" max="10022" width="14" bestFit="1" customWidth="1"/>
    <col min="10023" max="10023" width="21.5546875" bestFit="1" customWidth="1"/>
    <col min="10024" max="10024" width="14" bestFit="1" customWidth="1"/>
    <col min="10025" max="10025" width="21.5546875" bestFit="1" customWidth="1"/>
    <col min="10026" max="10026" width="14" bestFit="1" customWidth="1"/>
    <col min="10027" max="10027" width="20.44140625" bestFit="1" customWidth="1"/>
    <col min="10028" max="10028" width="14" bestFit="1" customWidth="1"/>
    <col min="10029" max="10029" width="21.5546875" bestFit="1" customWidth="1"/>
    <col min="10030" max="10030" width="14" bestFit="1" customWidth="1"/>
    <col min="10031" max="10031" width="21.5546875" bestFit="1" customWidth="1"/>
    <col min="10032" max="10032" width="14" bestFit="1" customWidth="1"/>
    <col min="10033" max="10033" width="21.5546875" bestFit="1" customWidth="1"/>
    <col min="10034" max="10034" width="14" bestFit="1" customWidth="1"/>
    <col min="10035" max="10035" width="21.5546875" bestFit="1" customWidth="1"/>
    <col min="10036" max="10036" width="14" bestFit="1" customWidth="1"/>
    <col min="10037" max="10037" width="21.5546875" bestFit="1" customWidth="1"/>
    <col min="10038" max="10038" width="14" bestFit="1" customWidth="1"/>
    <col min="10039" max="10039" width="21.5546875" bestFit="1" customWidth="1"/>
    <col min="10040" max="10040" width="14" bestFit="1" customWidth="1"/>
    <col min="10041" max="10041" width="21.5546875" bestFit="1" customWidth="1"/>
    <col min="10042" max="10042" width="14" bestFit="1" customWidth="1"/>
    <col min="10043" max="10043" width="21.5546875" bestFit="1" customWidth="1"/>
    <col min="10044" max="10044" width="14" bestFit="1" customWidth="1"/>
    <col min="10045" max="10045" width="21.5546875" bestFit="1" customWidth="1"/>
    <col min="10046" max="10046" width="14" bestFit="1" customWidth="1"/>
    <col min="10047" max="10047" width="12" bestFit="1" customWidth="1"/>
    <col min="10048" max="10048" width="21.5546875" bestFit="1" customWidth="1"/>
    <col min="10049" max="10049" width="14" bestFit="1" customWidth="1"/>
    <col min="10050" max="10050" width="21.5546875" bestFit="1" customWidth="1"/>
    <col min="10051" max="10051" width="14" bestFit="1" customWidth="1"/>
    <col min="10052" max="10052" width="21.5546875" bestFit="1" customWidth="1"/>
    <col min="10053" max="10053" width="14" bestFit="1" customWidth="1"/>
    <col min="10054" max="10054" width="21.5546875" bestFit="1" customWidth="1"/>
    <col min="10055" max="10055" width="14" bestFit="1" customWidth="1"/>
    <col min="10056" max="10056" width="21.5546875" bestFit="1" customWidth="1"/>
    <col min="10057" max="10057" width="14" bestFit="1" customWidth="1"/>
    <col min="10058" max="10058" width="21.5546875" bestFit="1" customWidth="1"/>
    <col min="10059" max="10059" width="14" bestFit="1" customWidth="1"/>
    <col min="10060" max="10060" width="21.5546875" bestFit="1" customWidth="1"/>
    <col min="10061" max="10061" width="14" bestFit="1" customWidth="1"/>
    <col min="10062" max="10062" width="20.44140625" bestFit="1" customWidth="1"/>
    <col min="10063" max="10063" width="14" bestFit="1" customWidth="1"/>
    <col min="10064" max="10064" width="21.5546875" bestFit="1" customWidth="1"/>
    <col min="10065" max="10065" width="14" bestFit="1" customWidth="1"/>
    <col min="10066" max="10066" width="21.5546875" bestFit="1" customWidth="1"/>
    <col min="10067" max="10067" width="14" bestFit="1" customWidth="1"/>
    <col min="10068" max="10068" width="21.5546875" bestFit="1" customWidth="1"/>
    <col min="10069" max="10069" width="14" bestFit="1" customWidth="1"/>
    <col min="10070" max="10070" width="12" bestFit="1" customWidth="1"/>
    <col min="10071" max="10071" width="21.5546875" bestFit="1" customWidth="1"/>
    <col min="10072" max="10072" width="13" bestFit="1" customWidth="1"/>
    <col min="10073" max="10073" width="21.5546875" bestFit="1" customWidth="1"/>
    <col min="10074" max="10074" width="14" bestFit="1" customWidth="1"/>
    <col min="10075" max="10075" width="21.5546875" bestFit="1" customWidth="1"/>
    <col min="10076" max="10076" width="14" bestFit="1" customWidth="1"/>
    <col min="10077" max="10077" width="21.5546875" bestFit="1" customWidth="1"/>
    <col min="10078" max="10078" width="14" bestFit="1" customWidth="1"/>
    <col min="10079" max="10079" width="20.44140625" bestFit="1" customWidth="1"/>
    <col min="10080" max="10080" width="14" bestFit="1" customWidth="1"/>
    <col min="10081" max="10081" width="21.5546875" bestFit="1" customWidth="1"/>
    <col min="10082" max="10082" width="14" bestFit="1" customWidth="1"/>
    <col min="10083" max="10083" width="21.5546875" bestFit="1" customWidth="1"/>
    <col min="10084" max="10084" width="13" bestFit="1" customWidth="1"/>
    <col min="10085" max="10085" width="21.5546875" bestFit="1" customWidth="1"/>
    <col min="10086" max="10086" width="13" bestFit="1" customWidth="1"/>
    <col min="10087" max="10087" width="21.5546875" bestFit="1" customWidth="1"/>
    <col min="10088" max="10088" width="14" bestFit="1" customWidth="1"/>
    <col min="10089" max="10089" width="21.5546875" bestFit="1" customWidth="1"/>
    <col min="10090" max="10090" width="14" bestFit="1" customWidth="1"/>
    <col min="10091" max="10091" width="20.44140625" bestFit="1" customWidth="1"/>
    <col min="10092" max="10092" width="14" bestFit="1" customWidth="1"/>
    <col min="10093" max="10093" width="21.5546875" bestFit="1" customWidth="1"/>
    <col min="10094" max="10094" width="7" bestFit="1" customWidth="1"/>
    <col min="10095" max="10095" width="9.21875" bestFit="1" customWidth="1"/>
    <col min="10096" max="10096" width="14" bestFit="1" customWidth="1"/>
    <col min="10097" max="10097" width="21.5546875" bestFit="1" customWidth="1"/>
    <col min="10098" max="10098" width="14" bestFit="1" customWidth="1"/>
    <col min="10099" max="10099" width="21.5546875" bestFit="1" customWidth="1"/>
    <col min="10100" max="10100" width="14" bestFit="1" customWidth="1"/>
    <col min="10101" max="10101" width="21.5546875" bestFit="1" customWidth="1"/>
    <col min="10102" max="10102" width="13" bestFit="1" customWidth="1"/>
    <col min="10103" max="10103" width="21.5546875" bestFit="1" customWidth="1"/>
    <col min="10104" max="10104" width="14" bestFit="1" customWidth="1"/>
    <col min="10105" max="10105" width="21.5546875" bestFit="1" customWidth="1"/>
    <col min="10106" max="10106" width="14" bestFit="1" customWidth="1"/>
    <col min="10107" max="10107" width="21.5546875" bestFit="1" customWidth="1"/>
    <col min="10108" max="10108" width="14" bestFit="1" customWidth="1"/>
    <col min="10109" max="10109" width="21.5546875" bestFit="1" customWidth="1"/>
    <col min="10110" max="10110" width="14" bestFit="1" customWidth="1"/>
    <col min="10111" max="10111" width="21.5546875" bestFit="1" customWidth="1"/>
    <col min="10112" max="10112" width="14" bestFit="1" customWidth="1"/>
    <col min="10113" max="10113" width="21.5546875" bestFit="1" customWidth="1"/>
    <col min="10114" max="10114" width="14" bestFit="1" customWidth="1"/>
    <col min="10115" max="10115" width="21.5546875" bestFit="1" customWidth="1"/>
    <col min="10116" max="10116" width="13" bestFit="1" customWidth="1"/>
    <col min="10117" max="10117" width="12" bestFit="1" customWidth="1"/>
    <col min="10118" max="10118" width="21.5546875" bestFit="1" customWidth="1"/>
    <col min="10119" max="10119" width="14" bestFit="1" customWidth="1"/>
    <col min="10120" max="10120" width="21.5546875" bestFit="1" customWidth="1"/>
    <col min="10121" max="10121" width="13" bestFit="1" customWidth="1"/>
    <col min="10122" max="10122" width="21.5546875" bestFit="1" customWidth="1"/>
    <col min="10123" max="10123" width="14" bestFit="1" customWidth="1"/>
    <col min="10124" max="10124" width="21.5546875" bestFit="1" customWidth="1"/>
    <col min="10125" max="10125" width="13" bestFit="1" customWidth="1"/>
    <col min="10126" max="10126" width="21.5546875" bestFit="1" customWidth="1"/>
    <col min="10127" max="10127" width="14" bestFit="1" customWidth="1"/>
    <col min="10128" max="10128" width="21.5546875" bestFit="1" customWidth="1"/>
    <col min="10129" max="10129" width="14" bestFit="1" customWidth="1"/>
    <col min="10130" max="10132" width="12" bestFit="1" customWidth="1"/>
    <col min="10133" max="10133" width="21.5546875" bestFit="1" customWidth="1"/>
    <col min="10134" max="10134" width="14" bestFit="1" customWidth="1"/>
    <col min="10135" max="10135" width="21.5546875" bestFit="1" customWidth="1"/>
    <col min="10136" max="10136" width="14" bestFit="1" customWidth="1"/>
    <col min="10137" max="10137" width="21.5546875" bestFit="1" customWidth="1"/>
    <col min="10138" max="10138" width="14" bestFit="1" customWidth="1"/>
    <col min="10139" max="10139" width="21.5546875" bestFit="1" customWidth="1"/>
    <col min="10140" max="10140" width="14" bestFit="1" customWidth="1"/>
    <col min="10141" max="10141" width="21.5546875" bestFit="1" customWidth="1"/>
    <col min="10142" max="10142" width="14" bestFit="1" customWidth="1"/>
    <col min="10143" max="10143" width="21.5546875" bestFit="1" customWidth="1"/>
    <col min="10144" max="10144" width="13" bestFit="1" customWidth="1"/>
    <col min="10145" max="10145" width="21.5546875" bestFit="1" customWidth="1"/>
    <col min="10146" max="10146" width="14" bestFit="1" customWidth="1"/>
    <col min="10147" max="10147" width="21.5546875" bestFit="1" customWidth="1"/>
    <col min="10148" max="10148" width="14" bestFit="1" customWidth="1"/>
    <col min="10149" max="10149" width="21.5546875" bestFit="1" customWidth="1"/>
    <col min="10150" max="10150" width="14" bestFit="1" customWidth="1"/>
    <col min="10151" max="10151" width="21.5546875" bestFit="1" customWidth="1"/>
    <col min="10152" max="10152" width="14" bestFit="1" customWidth="1"/>
    <col min="10153" max="10153" width="21.5546875" bestFit="1" customWidth="1"/>
    <col min="10154" max="10154" width="12" bestFit="1" customWidth="1"/>
    <col min="10155" max="10155" width="21.5546875" bestFit="1" customWidth="1"/>
    <col min="10156" max="10156" width="14" bestFit="1" customWidth="1"/>
    <col min="10157" max="10157" width="21.5546875" bestFit="1" customWidth="1"/>
    <col min="10158" max="10158" width="14" bestFit="1" customWidth="1"/>
    <col min="10159" max="10159" width="21.5546875" bestFit="1" customWidth="1"/>
    <col min="10160" max="10160" width="14" bestFit="1" customWidth="1"/>
    <col min="10161" max="10161" width="21.5546875" bestFit="1" customWidth="1"/>
    <col min="10162" max="10162" width="14" bestFit="1" customWidth="1"/>
    <col min="10163" max="10163" width="21.5546875" bestFit="1" customWidth="1"/>
    <col min="10164" max="10164" width="14" bestFit="1" customWidth="1"/>
    <col min="10165" max="10165" width="20.44140625" bestFit="1" customWidth="1"/>
    <col min="10166" max="10166" width="14" bestFit="1" customWidth="1"/>
    <col min="10167" max="10167" width="12" bestFit="1" customWidth="1"/>
    <col min="10168" max="10168" width="21.5546875" bestFit="1" customWidth="1"/>
    <col min="10169" max="10169" width="14" bestFit="1" customWidth="1"/>
    <col min="10170" max="10170" width="21.5546875" bestFit="1" customWidth="1"/>
    <col min="10171" max="10171" width="14" bestFit="1" customWidth="1"/>
    <col min="10172" max="10172" width="21.5546875" bestFit="1" customWidth="1"/>
    <col min="10173" max="10173" width="14" bestFit="1" customWidth="1"/>
    <col min="10174" max="10174" width="21.5546875" bestFit="1" customWidth="1"/>
    <col min="10175" max="10175" width="14" bestFit="1" customWidth="1"/>
    <col min="10176" max="10176" width="21.5546875" bestFit="1" customWidth="1"/>
    <col min="10177" max="10177" width="14" bestFit="1" customWidth="1"/>
    <col min="10178" max="10178" width="21.5546875" bestFit="1" customWidth="1"/>
    <col min="10179" max="10179" width="14" bestFit="1" customWidth="1"/>
    <col min="10180" max="10180" width="21.5546875" bestFit="1" customWidth="1"/>
    <col min="10181" max="10181" width="14" bestFit="1" customWidth="1"/>
    <col min="10182" max="10182" width="21.5546875" bestFit="1" customWidth="1"/>
    <col min="10183" max="10183" width="14" bestFit="1" customWidth="1"/>
    <col min="10184" max="10184" width="21.5546875" bestFit="1" customWidth="1"/>
    <col min="10185" max="10185" width="14" bestFit="1" customWidth="1"/>
    <col min="10186" max="10186" width="21.5546875" bestFit="1" customWidth="1"/>
    <col min="10187" max="10187" width="14" bestFit="1" customWidth="1"/>
    <col min="10188" max="10188" width="21.5546875" bestFit="1" customWidth="1"/>
    <col min="10189" max="10189" width="14" bestFit="1" customWidth="1"/>
    <col min="10190" max="10190" width="20.44140625" bestFit="1" customWidth="1"/>
    <col min="10191" max="10191" width="14" bestFit="1" customWidth="1"/>
    <col min="10192" max="10192" width="21.5546875" bestFit="1" customWidth="1"/>
    <col min="10193" max="10193" width="12" bestFit="1" customWidth="1"/>
    <col min="10194" max="10194" width="14.33203125" bestFit="1" customWidth="1"/>
    <col min="10195" max="10195" width="14" bestFit="1" customWidth="1"/>
    <col min="10196" max="10196" width="21.5546875" bestFit="1" customWidth="1"/>
    <col min="10197" max="10197" width="14" bestFit="1" customWidth="1"/>
    <col min="10198" max="10198" width="21.5546875" bestFit="1" customWidth="1"/>
    <col min="10199" max="10199" width="14" bestFit="1" customWidth="1"/>
    <col min="10200" max="10200" width="21.5546875" bestFit="1" customWidth="1"/>
    <col min="10201" max="10201" width="13" bestFit="1" customWidth="1"/>
    <col min="10202" max="10202" width="21.5546875" bestFit="1" customWidth="1"/>
    <col min="10203" max="10203" width="14" bestFit="1" customWidth="1"/>
    <col min="10204" max="10204" width="21.5546875" bestFit="1" customWidth="1"/>
    <col min="10205" max="10205" width="14" bestFit="1" customWidth="1"/>
    <col min="10206" max="10206" width="21.5546875" bestFit="1" customWidth="1"/>
    <col min="10207" max="10207" width="14" bestFit="1" customWidth="1"/>
    <col min="10208" max="10208" width="21.5546875" bestFit="1" customWidth="1"/>
    <col min="10209" max="10209" width="14" bestFit="1" customWidth="1"/>
    <col min="10210" max="10210" width="21.5546875" bestFit="1" customWidth="1"/>
    <col min="10211" max="10211" width="14" bestFit="1" customWidth="1"/>
    <col min="10212" max="10212" width="21.5546875" bestFit="1" customWidth="1"/>
    <col min="10213" max="10213" width="14" bestFit="1" customWidth="1"/>
    <col min="10214" max="10214" width="21.5546875" bestFit="1" customWidth="1"/>
    <col min="10215" max="10215" width="14" bestFit="1" customWidth="1"/>
    <col min="10216" max="10216" width="12" bestFit="1" customWidth="1"/>
    <col min="10217" max="10217" width="11" bestFit="1" customWidth="1"/>
    <col min="10218" max="10218" width="21.5546875" bestFit="1" customWidth="1"/>
    <col min="10219" max="10219" width="13" bestFit="1" customWidth="1"/>
    <col min="10220" max="10220" width="21.5546875" bestFit="1" customWidth="1"/>
    <col min="10221" max="10221" width="14" bestFit="1" customWidth="1"/>
    <col min="10222" max="10222" width="21.5546875" bestFit="1" customWidth="1"/>
    <col min="10223" max="10223" width="14" bestFit="1" customWidth="1"/>
    <col min="10224" max="10224" width="21.5546875" bestFit="1" customWidth="1"/>
    <col min="10225" max="10225" width="14" bestFit="1" customWidth="1"/>
    <col min="10226" max="10226" width="21.5546875" bestFit="1" customWidth="1"/>
    <col min="10227" max="10227" width="14" bestFit="1" customWidth="1"/>
    <col min="10228" max="10228" width="21.5546875" bestFit="1" customWidth="1"/>
    <col min="10229" max="10229" width="13" bestFit="1" customWidth="1"/>
    <col min="10230" max="10231" width="12" bestFit="1" customWidth="1"/>
    <col min="10232" max="10232" width="21.5546875" bestFit="1" customWidth="1"/>
    <col min="10233" max="10233" width="14" bestFit="1" customWidth="1"/>
    <col min="10234" max="10234" width="21.5546875" bestFit="1" customWidth="1"/>
    <col min="10235" max="10235" width="14" bestFit="1" customWidth="1"/>
    <col min="10236" max="10236" width="21.5546875" bestFit="1" customWidth="1"/>
    <col min="10237" max="10237" width="14" bestFit="1" customWidth="1"/>
    <col min="10238" max="10238" width="21.5546875" bestFit="1" customWidth="1"/>
    <col min="10239" max="10239" width="14" bestFit="1" customWidth="1"/>
    <col min="10240" max="10240" width="21.5546875" bestFit="1" customWidth="1"/>
    <col min="10241" max="10241" width="13" bestFit="1" customWidth="1"/>
    <col min="10242" max="10242" width="20.44140625" bestFit="1" customWidth="1"/>
    <col min="10243" max="10243" width="14" bestFit="1" customWidth="1"/>
    <col min="10244" max="10244" width="21.5546875" bestFit="1" customWidth="1"/>
    <col min="10245" max="10245" width="14" bestFit="1" customWidth="1"/>
    <col min="10246" max="10246" width="21.5546875" bestFit="1" customWidth="1"/>
    <col min="10247" max="10247" width="14" bestFit="1" customWidth="1"/>
    <col min="10248" max="10248" width="20.44140625" bestFit="1" customWidth="1"/>
    <col min="10249" max="10249" width="14" bestFit="1" customWidth="1"/>
    <col min="10250" max="10250" width="21.5546875" bestFit="1" customWidth="1"/>
    <col min="10251" max="10251" width="14" bestFit="1" customWidth="1"/>
    <col min="10252" max="10252" width="21.5546875" bestFit="1" customWidth="1"/>
    <col min="10253" max="10253" width="14" bestFit="1" customWidth="1"/>
    <col min="10254" max="10254" width="21.5546875" bestFit="1" customWidth="1"/>
    <col min="10255" max="10255" width="14" bestFit="1" customWidth="1"/>
    <col min="10256" max="10256" width="21.5546875" bestFit="1" customWidth="1"/>
    <col min="10257" max="10257" width="14" bestFit="1" customWidth="1"/>
    <col min="10258" max="10258" width="21.5546875" bestFit="1" customWidth="1"/>
    <col min="10259" max="10259" width="14" bestFit="1" customWidth="1"/>
    <col min="10260" max="10260" width="21.5546875" bestFit="1" customWidth="1"/>
    <col min="10261" max="10261" width="14" bestFit="1" customWidth="1"/>
    <col min="10262" max="10262" width="20.44140625" bestFit="1" customWidth="1"/>
    <col min="10263" max="10263" width="13" bestFit="1" customWidth="1"/>
    <col min="10264" max="10264" width="21.5546875" bestFit="1" customWidth="1"/>
    <col min="10265" max="10265" width="13" bestFit="1" customWidth="1"/>
    <col min="10266" max="10266" width="19.44140625" bestFit="1" customWidth="1"/>
    <col min="10267" max="10267" width="14" bestFit="1" customWidth="1"/>
    <col min="10268" max="10268" width="21.5546875" bestFit="1" customWidth="1"/>
    <col min="10269" max="10269" width="14" bestFit="1" customWidth="1"/>
    <col min="10270" max="10270" width="21.5546875" bestFit="1" customWidth="1"/>
    <col min="10271" max="10271" width="14" bestFit="1" customWidth="1"/>
    <col min="10272" max="10272" width="20.44140625" bestFit="1" customWidth="1"/>
    <col min="10273" max="10273" width="13" bestFit="1" customWidth="1"/>
    <col min="10274" max="10274" width="21.5546875" bestFit="1" customWidth="1"/>
    <col min="10275" max="10275" width="14" bestFit="1" customWidth="1"/>
    <col min="10276" max="10276" width="21.5546875" bestFit="1" customWidth="1"/>
    <col min="10277" max="10277" width="14" bestFit="1" customWidth="1"/>
    <col min="10278" max="10278" width="21.5546875" bestFit="1" customWidth="1"/>
    <col min="10279" max="10279" width="14" bestFit="1" customWidth="1"/>
    <col min="10280" max="10280" width="20.44140625" bestFit="1" customWidth="1"/>
    <col min="10281" max="10281" width="14" bestFit="1" customWidth="1"/>
    <col min="10282" max="10282" width="21.5546875" bestFit="1" customWidth="1"/>
    <col min="10283" max="10283" width="14" bestFit="1" customWidth="1"/>
    <col min="10284" max="10284" width="21.5546875" bestFit="1" customWidth="1"/>
    <col min="10285" max="10285" width="14" bestFit="1" customWidth="1"/>
    <col min="10286" max="10286" width="21.5546875" bestFit="1" customWidth="1"/>
    <col min="10287" max="10287" width="14" bestFit="1" customWidth="1"/>
    <col min="10288" max="10288" width="21.5546875" bestFit="1" customWidth="1"/>
    <col min="10289" max="10289" width="12" bestFit="1" customWidth="1"/>
    <col min="10290" max="10290" width="21.5546875" bestFit="1" customWidth="1"/>
    <col min="10291" max="10291" width="14" bestFit="1" customWidth="1"/>
    <col min="10292" max="10292" width="21.5546875" bestFit="1" customWidth="1"/>
    <col min="10293" max="10293" width="14" bestFit="1" customWidth="1"/>
    <col min="10294" max="10294" width="21.5546875" bestFit="1" customWidth="1"/>
    <col min="10295" max="10295" width="14" bestFit="1" customWidth="1"/>
    <col min="10296" max="10296" width="21.5546875" bestFit="1" customWidth="1"/>
    <col min="10297" max="10297" width="14" bestFit="1" customWidth="1"/>
    <col min="10298" max="10298" width="21.5546875" bestFit="1" customWidth="1"/>
    <col min="10299" max="10300" width="12" bestFit="1" customWidth="1"/>
    <col min="10301" max="10301" width="14" bestFit="1" customWidth="1"/>
    <col min="10302" max="10302" width="20.44140625" bestFit="1" customWidth="1"/>
    <col min="10303" max="10303" width="14" bestFit="1" customWidth="1"/>
    <col min="10304" max="10304" width="21.5546875" bestFit="1" customWidth="1"/>
    <col min="10305" max="10305" width="14" bestFit="1" customWidth="1"/>
    <col min="10306" max="10306" width="21.5546875" bestFit="1" customWidth="1"/>
    <col min="10307" max="10307" width="13" bestFit="1" customWidth="1"/>
    <col min="10308" max="10308" width="21.5546875" bestFit="1" customWidth="1"/>
    <col min="10309" max="10309" width="14" bestFit="1" customWidth="1"/>
    <col min="10310" max="10310" width="21.5546875" bestFit="1" customWidth="1"/>
    <col min="10311" max="10311" width="14" bestFit="1" customWidth="1"/>
    <col min="10312" max="10312" width="21.5546875" bestFit="1" customWidth="1"/>
    <col min="10313" max="10313" width="14" bestFit="1" customWidth="1"/>
    <col min="10314" max="10314" width="21.5546875" bestFit="1" customWidth="1"/>
    <col min="10315" max="10315" width="14" bestFit="1" customWidth="1"/>
    <col min="10316" max="10316" width="21.5546875" bestFit="1" customWidth="1"/>
    <col min="10317" max="10317" width="14" bestFit="1" customWidth="1"/>
    <col min="10318" max="10318" width="21.5546875" bestFit="1" customWidth="1"/>
    <col min="10319" max="10319" width="14" bestFit="1" customWidth="1"/>
    <col min="10320" max="10320" width="21.5546875" bestFit="1" customWidth="1"/>
    <col min="10321" max="10321" width="14" bestFit="1" customWidth="1"/>
    <col min="10322" max="10322" width="21.5546875" bestFit="1" customWidth="1"/>
    <col min="10323" max="10323" width="14" bestFit="1" customWidth="1"/>
    <col min="10324" max="10324" width="12" bestFit="1" customWidth="1"/>
    <col min="10325" max="10325" width="21.5546875" bestFit="1" customWidth="1"/>
    <col min="10326" max="10326" width="13" bestFit="1" customWidth="1"/>
    <col min="10327" max="10327" width="20.44140625" bestFit="1" customWidth="1"/>
    <col min="10328" max="10328" width="14" bestFit="1" customWidth="1"/>
    <col min="10329" max="10329" width="12" bestFit="1" customWidth="1"/>
    <col min="10330" max="10330" width="21.5546875" bestFit="1" customWidth="1"/>
    <col min="10331" max="10331" width="14" bestFit="1" customWidth="1"/>
    <col min="10332" max="10332" width="21.5546875" bestFit="1" customWidth="1"/>
    <col min="10333" max="10333" width="14" bestFit="1" customWidth="1"/>
    <col min="10334" max="10334" width="21.5546875" bestFit="1" customWidth="1"/>
    <col min="10335" max="10335" width="14" bestFit="1" customWidth="1"/>
    <col min="10336" max="10336" width="21.5546875" bestFit="1" customWidth="1"/>
    <col min="10337" max="10337" width="14" bestFit="1" customWidth="1"/>
    <col min="10338" max="10338" width="21.5546875" bestFit="1" customWidth="1"/>
    <col min="10339" max="10339" width="14" bestFit="1" customWidth="1"/>
    <col min="10340" max="10340" width="21.5546875" bestFit="1" customWidth="1"/>
    <col min="10341" max="10341" width="14" bestFit="1" customWidth="1"/>
    <col min="10342" max="10342" width="20.44140625" bestFit="1" customWidth="1"/>
    <col min="10343" max="10343" width="14" bestFit="1" customWidth="1"/>
    <col min="10344" max="10344" width="21.5546875" bestFit="1" customWidth="1"/>
    <col min="10345" max="10345" width="14" bestFit="1" customWidth="1"/>
    <col min="10346" max="10346" width="21.5546875" bestFit="1" customWidth="1"/>
    <col min="10347" max="10347" width="14" bestFit="1" customWidth="1"/>
    <col min="10348" max="10348" width="21.5546875" bestFit="1" customWidth="1"/>
    <col min="10349" max="10349" width="14" bestFit="1" customWidth="1"/>
    <col min="10350" max="10350" width="21.5546875" bestFit="1" customWidth="1"/>
    <col min="10351" max="10351" width="14" bestFit="1" customWidth="1"/>
    <col min="10352" max="10352" width="21.5546875" bestFit="1" customWidth="1"/>
    <col min="10353" max="10353" width="14" bestFit="1" customWidth="1"/>
    <col min="10354" max="10354" width="12" bestFit="1" customWidth="1"/>
    <col min="10355" max="10355" width="21.5546875" bestFit="1" customWidth="1"/>
    <col min="10356" max="10356" width="14" bestFit="1" customWidth="1"/>
    <col min="10357" max="10357" width="21.5546875" bestFit="1" customWidth="1"/>
    <col min="10358" max="10358" width="14" bestFit="1" customWidth="1"/>
    <col min="10359" max="10359" width="21.5546875" bestFit="1" customWidth="1"/>
    <col min="10360" max="10360" width="14" bestFit="1" customWidth="1"/>
    <col min="10361" max="10361" width="21.5546875" bestFit="1" customWidth="1"/>
    <col min="10362" max="10362" width="6" bestFit="1" customWidth="1"/>
    <col min="10363" max="10363" width="8.21875" bestFit="1" customWidth="1"/>
    <col min="10364" max="10364" width="14" bestFit="1" customWidth="1"/>
    <col min="10365" max="10365" width="21.5546875" bestFit="1" customWidth="1"/>
    <col min="10366" max="10366" width="14" bestFit="1" customWidth="1"/>
    <col min="10367" max="10367" width="21.5546875" bestFit="1" customWidth="1"/>
    <col min="10368" max="10368" width="14" bestFit="1" customWidth="1"/>
    <col min="10369" max="10369" width="12" bestFit="1" customWidth="1"/>
    <col min="10370" max="10370" width="20.44140625" bestFit="1" customWidth="1"/>
    <col min="10371" max="10371" width="13" bestFit="1" customWidth="1"/>
    <col min="10372" max="10372" width="21.5546875" bestFit="1" customWidth="1"/>
    <col min="10373" max="10373" width="14" bestFit="1" customWidth="1"/>
    <col min="10374" max="10374" width="21.5546875" bestFit="1" customWidth="1"/>
    <col min="10375" max="10375" width="14" bestFit="1" customWidth="1"/>
    <col min="10376" max="10376" width="21.5546875" bestFit="1" customWidth="1"/>
    <col min="10377" max="10377" width="14" bestFit="1" customWidth="1"/>
    <col min="10378" max="10378" width="21.5546875" bestFit="1" customWidth="1"/>
    <col min="10379" max="10379" width="14" bestFit="1" customWidth="1"/>
    <col min="10380" max="10380" width="21.5546875" bestFit="1" customWidth="1"/>
    <col min="10381" max="10381" width="14" bestFit="1" customWidth="1"/>
    <col min="10382" max="10382" width="21.5546875" bestFit="1" customWidth="1"/>
    <col min="10383" max="10383" width="14" bestFit="1" customWidth="1"/>
    <col min="10384" max="10384" width="21.5546875" bestFit="1" customWidth="1"/>
    <col min="10385" max="10385" width="14" bestFit="1" customWidth="1"/>
    <col min="10386" max="10386" width="21.5546875" bestFit="1" customWidth="1"/>
    <col min="10387" max="10387" width="14" bestFit="1" customWidth="1"/>
    <col min="10388" max="10388" width="21.5546875" bestFit="1" customWidth="1"/>
    <col min="10389" max="10389" width="14" bestFit="1" customWidth="1"/>
    <col min="10390" max="10390" width="12" bestFit="1" customWidth="1"/>
    <col min="10391" max="10391" width="21.5546875" bestFit="1" customWidth="1"/>
    <col min="10392" max="10392" width="14" bestFit="1" customWidth="1"/>
    <col min="10393" max="10393" width="20.44140625" bestFit="1" customWidth="1"/>
    <col min="10394" max="10394" width="14" bestFit="1" customWidth="1"/>
    <col min="10395" max="10395" width="21.5546875" bestFit="1" customWidth="1"/>
    <col min="10396" max="10396" width="14" bestFit="1" customWidth="1"/>
    <col min="10397" max="10397" width="21.5546875" bestFit="1" customWidth="1"/>
    <col min="10398" max="10398" width="14" bestFit="1" customWidth="1"/>
    <col min="10399" max="10399" width="21.5546875" bestFit="1" customWidth="1"/>
    <col min="10400" max="10400" width="14" bestFit="1" customWidth="1"/>
    <col min="10401" max="10401" width="12" bestFit="1" customWidth="1"/>
    <col min="10402" max="10402" width="21.5546875" bestFit="1" customWidth="1"/>
    <col min="10403" max="10403" width="12" bestFit="1" customWidth="1"/>
    <col min="10404" max="10404" width="21.5546875" bestFit="1" customWidth="1"/>
    <col min="10405" max="10405" width="14" bestFit="1" customWidth="1"/>
    <col min="10406" max="10406" width="21.5546875" bestFit="1" customWidth="1"/>
    <col min="10407" max="10407" width="14" bestFit="1" customWidth="1"/>
    <col min="10408" max="10408" width="12" bestFit="1" customWidth="1"/>
    <col min="10409" max="10409" width="21.5546875" bestFit="1" customWidth="1"/>
    <col min="10410" max="10410" width="14" bestFit="1" customWidth="1"/>
    <col min="10411" max="10411" width="21.5546875" bestFit="1" customWidth="1"/>
    <col min="10412" max="10412" width="14" bestFit="1" customWidth="1"/>
    <col min="10413" max="10413" width="21.5546875" bestFit="1" customWidth="1"/>
    <col min="10414" max="10414" width="14" bestFit="1" customWidth="1"/>
    <col min="10415" max="10415" width="21.5546875" bestFit="1" customWidth="1"/>
    <col min="10416" max="10416" width="14" bestFit="1" customWidth="1"/>
    <col min="10417" max="10417" width="19.44140625" bestFit="1" customWidth="1"/>
    <col min="10418" max="10418" width="14" bestFit="1" customWidth="1"/>
    <col min="10419" max="10419" width="21.5546875" bestFit="1" customWidth="1"/>
    <col min="10420" max="10420" width="13" bestFit="1" customWidth="1"/>
    <col min="10421" max="10421" width="21.5546875" bestFit="1" customWidth="1"/>
    <col min="10422" max="10422" width="14" bestFit="1" customWidth="1"/>
    <col min="10423" max="10423" width="21.5546875" bestFit="1" customWidth="1"/>
    <col min="10424" max="10424" width="14" bestFit="1" customWidth="1"/>
    <col min="10425" max="10425" width="21.5546875" bestFit="1" customWidth="1"/>
    <col min="10426" max="10426" width="14" bestFit="1" customWidth="1"/>
    <col min="10427" max="10427" width="21.5546875" bestFit="1" customWidth="1"/>
    <col min="10428" max="10428" width="14" bestFit="1" customWidth="1"/>
    <col min="10429" max="10429" width="21.5546875" bestFit="1" customWidth="1"/>
    <col min="10430" max="10430" width="14" bestFit="1" customWidth="1"/>
    <col min="10431" max="10431" width="21.5546875" bestFit="1" customWidth="1"/>
    <col min="10432" max="10432" width="9" bestFit="1" customWidth="1"/>
    <col min="10433" max="10433" width="11.21875" bestFit="1" customWidth="1"/>
    <col min="10434" max="10434" width="14" bestFit="1" customWidth="1"/>
    <col min="10435" max="10435" width="21.5546875" bestFit="1" customWidth="1"/>
    <col min="10436" max="10436" width="14" bestFit="1" customWidth="1"/>
    <col min="10437" max="10437" width="21.5546875" bestFit="1" customWidth="1"/>
    <col min="10438" max="10438" width="14" bestFit="1" customWidth="1"/>
    <col min="10439" max="10439" width="21.5546875" bestFit="1" customWidth="1"/>
    <col min="10440" max="10440" width="14" bestFit="1" customWidth="1"/>
    <col min="10441" max="10441" width="21.5546875" bestFit="1" customWidth="1"/>
    <col min="10442" max="10442" width="14" bestFit="1" customWidth="1"/>
    <col min="10443" max="10443" width="21.5546875" bestFit="1" customWidth="1"/>
    <col min="10444" max="10444" width="14" bestFit="1" customWidth="1"/>
    <col min="10445" max="10445" width="21.5546875" bestFit="1" customWidth="1"/>
    <col min="10446" max="10446" width="14" bestFit="1" customWidth="1"/>
    <col min="10447" max="10447" width="21.5546875" bestFit="1" customWidth="1"/>
    <col min="10448" max="10448" width="14" bestFit="1" customWidth="1"/>
    <col min="10449" max="10449" width="21.5546875" bestFit="1" customWidth="1"/>
    <col min="10450" max="10450" width="14" bestFit="1" customWidth="1"/>
    <col min="10451" max="10451" width="21.5546875" bestFit="1" customWidth="1"/>
    <col min="10452" max="10452" width="14" bestFit="1" customWidth="1"/>
    <col min="10453" max="10453" width="21.5546875" bestFit="1" customWidth="1"/>
    <col min="10454" max="10454" width="14" bestFit="1" customWidth="1"/>
    <col min="10455" max="10455" width="21.5546875" bestFit="1" customWidth="1"/>
    <col min="10456" max="10456" width="14" bestFit="1" customWidth="1"/>
    <col min="10457" max="10457" width="21.5546875" bestFit="1" customWidth="1"/>
    <col min="10458" max="10458" width="14" bestFit="1" customWidth="1"/>
    <col min="10459" max="10459" width="21.5546875" bestFit="1" customWidth="1"/>
    <col min="10460" max="10460" width="14" bestFit="1" customWidth="1"/>
    <col min="10461" max="10461" width="21.5546875" bestFit="1" customWidth="1"/>
    <col min="10462" max="10462" width="14" bestFit="1" customWidth="1"/>
    <col min="10463" max="10463" width="21.5546875" bestFit="1" customWidth="1"/>
    <col min="10464" max="10464" width="14" bestFit="1" customWidth="1"/>
    <col min="10465" max="10465" width="20.44140625" bestFit="1" customWidth="1"/>
    <col min="10466" max="10466" width="14" bestFit="1" customWidth="1"/>
    <col min="10467" max="10467" width="21.5546875" bestFit="1" customWidth="1"/>
    <col min="10468" max="10468" width="14" bestFit="1" customWidth="1"/>
    <col min="10469" max="10469" width="21.5546875" bestFit="1" customWidth="1"/>
    <col min="10470" max="10470" width="14" bestFit="1" customWidth="1"/>
    <col min="10471" max="10471" width="21.5546875" bestFit="1" customWidth="1"/>
    <col min="10472" max="10472" width="14" bestFit="1" customWidth="1"/>
    <col min="10473" max="10473" width="20.44140625" bestFit="1" customWidth="1"/>
    <col min="10474" max="10474" width="14" bestFit="1" customWidth="1"/>
    <col min="10475" max="10475" width="21.5546875" bestFit="1" customWidth="1"/>
    <col min="10476" max="10476" width="14" bestFit="1" customWidth="1"/>
    <col min="10477" max="10477" width="21.5546875" bestFit="1" customWidth="1"/>
    <col min="10478" max="10478" width="14" bestFit="1" customWidth="1"/>
    <col min="10479" max="10479" width="21.5546875" bestFit="1" customWidth="1"/>
    <col min="10480" max="10480" width="14" bestFit="1" customWidth="1"/>
    <col min="10481" max="10481" width="21.5546875" bestFit="1" customWidth="1"/>
    <col min="10482" max="10482" width="14" bestFit="1" customWidth="1"/>
    <col min="10483" max="10483" width="21.5546875" bestFit="1" customWidth="1"/>
    <col min="10484" max="10484" width="12" bestFit="1" customWidth="1"/>
    <col min="10485" max="10485" width="21.5546875" bestFit="1" customWidth="1"/>
    <col min="10486" max="10486" width="14" bestFit="1" customWidth="1"/>
    <col min="10487" max="10487" width="21.5546875" bestFit="1" customWidth="1"/>
    <col min="10488" max="10488" width="14" bestFit="1" customWidth="1"/>
    <col min="10489" max="10489" width="21.5546875" bestFit="1" customWidth="1"/>
    <col min="10490" max="10490" width="14" bestFit="1" customWidth="1"/>
    <col min="10491" max="10491" width="21.5546875" bestFit="1" customWidth="1"/>
    <col min="10492" max="10492" width="14" bestFit="1" customWidth="1"/>
    <col min="10493" max="10493" width="21.5546875" bestFit="1" customWidth="1"/>
    <col min="10494" max="10494" width="14" bestFit="1" customWidth="1"/>
    <col min="10495" max="10495" width="21.5546875" bestFit="1" customWidth="1"/>
    <col min="10496" max="10496" width="14" bestFit="1" customWidth="1"/>
    <col min="10497" max="10497" width="21.5546875" bestFit="1" customWidth="1"/>
    <col min="10498" max="10498" width="14" bestFit="1" customWidth="1"/>
    <col min="10499" max="10499" width="21.5546875" bestFit="1" customWidth="1"/>
    <col min="10500" max="10500" width="14" bestFit="1" customWidth="1"/>
    <col min="10501" max="10501" width="21.5546875" bestFit="1" customWidth="1"/>
    <col min="10502" max="10502" width="14" bestFit="1" customWidth="1"/>
    <col min="10503" max="10503" width="21.5546875" bestFit="1" customWidth="1"/>
    <col min="10504" max="10504" width="14" bestFit="1" customWidth="1"/>
    <col min="10505" max="10505" width="21.5546875" bestFit="1" customWidth="1"/>
    <col min="10506" max="10506" width="14" bestFit="1" customWidth="1"/>
    <col min="10507" max="10507" width="21.5546875" bestFit="1" customWidth="1"/>
    <col min="10508" max="10508" width="14" bestFit="1" customWidth="1"/>
    <col min="10509" max="10509" width="21.5546875" bestFit="1" customWidth="1"/>
    <col min="10510" max="10510" width="14" bestFit="1" customWidth="1"/>
    <col min="10511" max="10511" width="21.5546875" bestFit="1" customWidth="1"/>
    <col min="10512" max="10512" width="14" bestFit="1" customWidth="1"/>
    <col min="10513" max="10513" width="21.5546875" bestFit="1" customWidth="1"/>
    <col min="10514" max="10514" width="14" bestFit="1" customWidth="1"/>
    <col min="10515" max="10515" width="21.5546875" bestFit="1" customWidth="1"/>
    <col min="10516" max="10516" width="14" bestFit="1" customWidth="1"/>
    <col min="10517" max="10517" width="21.5546875" bestFit="1" customWidth="1"/>
    <col min="10518" max="10518" width="14" bestFit="1" customWidth="1"/>
    <col min="10519" max="10519" width="21.5546875" bestFit="1" customWidth="1"/>
    <col min="10520" max="10520" width="14" bestFit="1" customWidth="1"/>
    <col min="10521" max="10521" width="21.5546875" bestFit="1" customWidth="1"/>
    <col min="10522" max="10522" width="14" bestFit="1" customWidth="1"/>
    <col min="10523" max="10523" width="21.5546875" bestFit="1" customWidth="1"/>
    <col min="10524" max="10524" width="14" bestFit="1" customWidth="1"/>
    <col min="10525" max="10525" width="21.5546875" bestFit="1" customWidth="1"/>
    <col min="10526" max="10526" width="14" bestFit="1" customWidth="1"/>
    <col min="10527" max="10527" width="21.5546875" bestFit="1" customWidth="1"/>
    <col min="10528" max="10528" width="14" bestFit="1" customWidth="1"/>
    <col min="10529" max="10529" width="12" bestFit="1" customWidth="1"/>
    <col min="10530" max="10530" width="20.44140625" bestFit="1" customWidth="1"/>
    <col min="10531" max="10531" width="14" bestFit="1" customWidth="1"/>
    <col min="10532" max="10532" width="21.5546875" bestFit="1" customWidth="1"/>
    <col min="10533" max="10533" width="14" bestFit="1" customWidth="1"/>
    <col min="10534" max="10534" width="21.5546875" bestFit="1" customWidth="1"/>
    <col min="10535" max="10535" width="14" bestFit="1" customWidth="1"/>
    <col min="10536" max="10536" width="21.5546875" bestFit="1" customWidth="1"/>
    <col min="10537" max="10537" width="14" bestFit="1" customWidth="1"/>
    <col min="10538" max="10538" width="21.5546875" bestFit="1" customWidth="1"/>
    <col min="10539" max="10539" width="14" bestFit="1" customWidth="1"/>
    <col min="10540" max="10540" width="12" bestFit="1" customWidth="1"/>
    <col min="10541" max="10541" width="21.5546875" bestFit="1" customWidth="1"/>
    <col min="10542" max="10542" width="14" bestFit="1" customWidth="1"/>
    <col min="10543" max="10543" width="21.5546875" bestFit="1" customWidth="1"/>
    <col min="10544" max="10544" width="14" bestFit="1" customWidth="1"/>
    <col min="10545" max="10545" width="21.5546875" bestFit="1" customWidth="1"/>
    <col min="10546" max="10546" width="13" bestFit="1" customWidth="1"/>
    <col min="10547" max="10547" width="21.5546875" bestFit="1" customWidth="1"/>
    <col min="10548" max="10548" width="14" bestFit="1" customWidth="1"/>
    <col min="10549" max="10549" width="21.5546875" bestFit="1" customWidth="1"/>
    <col min="10550" max="10550" width="14" bestFit="1" customWidth="1"/>
    <col min="10551" max="10551" width="21.5546875" bestFit="1" customWidth="1"/>
    <col min="10552" max="10552" width="14" bestFit="1" customWidth="1"/>
    <col min="10553" max="10553" width="21.5546875" bestFit="1" customWidth="1"/>
    <col min="10554" max="10554" width="14" bestFit="1" customWidth="1"/>
    <col min="10555" max="10555" width="21.5546875" bestFit="1" customWidth="1"/>
    <col min="10556" max="10556" width="14" bestFit="1" customWidth="1"/>
    <col min="10557" max="10557" width="20.44140625" bestFit="1" customWidth="1"/>
    <col min="10558" max="10558" width="14" bestFit="1" customWidth="1"/>
    <col min="10559" max="10559" width="21.5546875" bestFit="1" customWidth="1"/>
    <col min="10560" max="10560" width="14" bestFit="1" customWidth="1"/>
    <col min="10561" max="10561" width="21.5546875" bestFit="1" customWidth="1"/>
    <col min="10562" max="10562" width="14" bestFit="1" customWidth="1"/>
    <col min="10563" max="10563" width="21.5546875" bestFit="1" customWidth="1"/>
    <col min="10564" max="10564" width="14" bestFit="1" customWidth="1"/>
    <col min="10565" max="10565" width="21.5546875" bestFit="1" customWidth="1"/>
    <col min="10566" max="10566" width="14" bestFit="1" customWidth="1"/>
    <col min="10567" max="10567" width="21.5546875" bestFit="1" customWidth="1"/>
    <col min="10568" max="10568" width="14" bestFit="1" customWidth="1"/>
    <col min="10569" max="10569" width="21.5546875" bestFit="1" customWidth="1"/>
    <col min="10570" max="10570" width="14" bestFit="1" customWidth="1"/>
    <col min="10571" max="10571" width="21.5546875" bestFit="1" customWidth="1"/>
    <col min="10572" max="10572" width="14" bestFit="1" customWidth="1"/>
    <col min="10573" max="10573" width="21.5546875" bestFit="1" customWidth="1"/>
    <col min="10574" max="10574" width="13" bestFit="1" customWidth="1"/>
    <col min="10575" max="10575" width="21.5546875" bestFit="1" customWidth="1"/>
    <col min="10576" max="10576" width="14" bestFit="1" customWidth="1"/>
    <col min="10577" max="10577" width="19.44140625" bestFit="1" customWidth="1"/>
    <col min="10578" max="10578" width="14" bestFit="1" customWidth="1"/>
    <col min="10579" max="10579" width="21.5546875" bestFit="1" customWidth="1"/>
    <col min="10580" max="10580" width="14" bestFit="1" customWidth="1"/>
    <col min="10581" max="10581" width="21.5546875" bestFit="1" customWidth="1"/>
    <col min="10582" max="10582" width="14" bestFit="1" customWidth="1"/>
    <col min="10583" max="10583" width="21.5546875" bestFit="1" customWidth="1"/>
    <col min="10584" max="10584" width="14" bestFit="1" customWidth="1"/>
    <col min="10585" max="10585" width="12" bestFit="1" customWidth="1"/>
    <col min="10586" max="10586" width="21.5546875" bestFit="1" customWidth="1"/>
    <col min="10587" max="10587" width="14" bestFit="1" customWidth="1"/>
    <col min="10588" max="10588" width="12" bestFit="1" customWidth="1"/>
    <col min="10589" max="10589" width="20.44140625" bestFit="1" customWidth="1"/>
    <col min="10590" max="10590" width="14" bestFit="1" customWidth="1"/>
    <col min="10591" max="10591" width="21.5546875" bestFit="1" customWidth="1"/>
    <col min="10592" max="10592" width="14" bestFit="1" customWidth="1"/>
    <col min="10593" max="10593" width="21.5546875" bestFit="1" customWidth="1"/>
    <col min="10594" max="10594" width="14" bestFit="1" customWidth="1"/>
    <col min="10595" max="10595" width="21.5546875" bestFit="1" customWidth="1"/>
    <col min="10596" max="10596" width="14" bestFit="1" customWidth="1"/>
    <col min="10597" max="10597" width="21.5546875" bestFit="1" customWidth="1"/>
    <col min="10598" max="10598" width="13" bestFit="1" customWidth="1"/>
    <col min="10599" max="10599" width="21.5546875" bestFit="1" customWidth="1"/>
    <col min="10600" max="10600" width="13" bestFit="1" customWidth="1"/>
    <col min="10601" max="10601" width="21.5546875" bestFit="1" customWidth="1"/>
    <col min="10602" max="10602" width="14" bestFit="1" customWidth="1"/>
    <col min="10603" max="10603" width="21.5546875" bestFit="1" customWidth="1"/>
    <col min="10604" max="10604" width="14" bestFit="1" customWidth="1"/>
    <col min="10605" max="10605" width="21.5546875" bestFit="1" customWidth="1"/>
    <col min="10606" max="10606" width="14" bestFit="1" customWidth="1"/>
    <col min="10607" max="10607" width="20.44140625" bestFit="1" customWidth="1"/>
    <col min="10608" max="10608" width="14" bestFit="1" customWidth="1"/>
    <col min="10609" max="10609" width="21.5546875" bestFit="1" customWidth="1"/>
    <col min="10610" max="10610" width="14" bestFit="1" customWidth="1"/>
    <col min="10611" max="10611" width="21.5546875" bestFit="1" customWidth="1"/>
    <col min="10612" max="10612" width="14" bestFit="1" customWidth="1"/>
    <col min="10613" max="10613" width="21.5546875" bestFit="1" customWidth="1"/>
    <col min="10614" max="10614" width="14" bestFit="1" customWidth="1"/>
    <col min="10615" max="10615" width="21.5546875" bestFit="1" customWidth="1"/>
    <col min="10616" max="10616" width="14" bestFit="1" customWidth="1"/>
    <col min="10617" max="10617" width="12" bestFit="1" customWidth="1"/>
    <col min="10618" max="10618" width="21.5546875" bestFit="1" customWidth="1"/>
    <col min="10619" max="10619" width="14" bestFit="1" customWidth="1"/>
    <col min="10620" max="10620" width="21.5546875" bestFit="1" customWidth="1"/>
    <col min="10621" max="10621" width="14" bestFit="1" customWidth="1"/>
    <col min="10622" max="10622" width="21.5546875" bestFit="1" customWidth="1"/>
    <col min="10623" max="10623" width="14" bestFit="1" customWidth="1"/>
    <col min="10624" max="10624" width="21.5546875" bestFit="1" customWidth="1"/>
    <col min="10625" max="10625" width="14" bestFit="1" customWidth="1"/>
    <col min="10626" max="10626" width="21.5546875" bestFit="1" customWidth="1"/>
    <col min="10627" max="10627" width="14" bestFit="1" customWidth="1"/>
    <col min="10628" max="10628" width="21.5546875" bestFit="1" customWidth="1"/>
    <col min="10629" max="10629" width="14" bestFit="1" customWidth="1"/>
    <col min="10630" max="10630" width="21.5546875" bestFit="1" customWidth="1"/>
    <col min="10631" max="10631" width="13" bestFit="1" customWidth="1"/>
    <col min="10632" max="10632" width="12" bestFit="1" customWidth="1"/>
    <col min="10633" max="10633" width="20.44140625" bestFit="1" customWidth="1"/>
    <col min="10634" max="10634" width="14" bestFit="1" customWidth="1"/>
    <col min="10635" max="10635" width="21.5546875" bestFit="1" customWidth="1"/>
    <col min="10636" max="10636" width="14" bestFit="1" customWidth="1"/>
    <col min="10637" max="10637" width="20.44140625" bestFit="1" customWidth="1"/>
    <col min="10638" max="10638" width="14" bestFit="1" customWidth="1"/>
    <col min="10639" max="10639" width="21.5546875" bestFit="1" customWidth="1"/>
    <col min="10640" max="10640" width="14" bestFit="1" customWidth="1"/>
    <col min="10641" max="10641" width="21.5546875" bestFit="1" customWidth="1"/>
    <col min="10642" max="10642" width="14" bestFit="1" customWidth="1"/>
    <col min="10643" max="10643" width="21.5546875" bestFit="1" customWidth="1"/>
    <col min="10644" max="10644" width="14" bestFit="1" customWidth="1"/>
    <col min="10645" max="10645" width="21.5546875" bestFit="1" customWidth="1"/>
    <col min="10646" max="10646" width="14" bestFit="1" customWidth="1"/>
    <col min="10647" max="10647" width="21.5546875" bestFit="1" customWidth="1"/>
    <col min="10648" max="10648" width="14" bestFit="1" customWidth="1"/>
    <col min="10649" max="10649" width="21.5546875" bestFit="1" customWidth="1"/>
    <col min="10650" max="10650" width="14" bestFit="1" customWidth="1"/>
    <col min="10651" max="10651" width="12" bestFit="1" customWidth="1"/>
    <col min="10652" max="10652" width="21.5546875" bestFit="1" customWidth="1"/>
    <col min="10653" max="10653" width="14" bestFit="1" customWidth="1"/>
    <col min="10654" max="10654" width="21.5546875" bestFit="1" customWidth="1"/>
    <col min="10655" max="10655" width="14" bestFit="1" customWidth="1"/>
    <col min="10656" max="10656" width="21.5546875" bestFit="1" customWidth="1"/>
    <col min="10657" max="10657" width="14" bestFit="1" customWidth="1"/>
    <col min="10658" max="10658" width="21.5546875" bestFit="1" customWidth="1"/>
    <col min="10659" max="10659" width="14" bestFit="1" customWidth="1"/>
    <col min="10660" max="10660" width="21.5546875" bestFit="1" customWidth="1"/>
    <col min="10661" max="10661" width="14" bestFit="1" customWidth="1"/>
    <col min="10662" max="10662" width="12" bestFit="1" customWidth="1"/>
    <col min="10663" max="10663" width="21.5546875" bestFit="1" customWidth="1"/>
    <col min="10664" max="10664" width="14" bestFit="1" customWidth="1"/>
    <col min="10665" max="10665" width="21.5546875" bestFit="1" customWidth="1"/>
    <col min="10666" max="10666" width="14" bestFit="1" customWidth="1"/>
    <col min="10667" max="10667" width="20.44140625" bestFit="1" customWidth="1"/>
    <col min="10668" max="10668" width="14" bestFit="1" customWidth="1"/>
    <col min="10669" max="10669" width="19.44140625" bestFit="1" customWidth="1"/>
    <col min="10670" max="10670" width="14" bestFit="1" customWidth="1"/>
    <col min="10671" max="10671" width="21.5546875" bestFit="1" customWidth="1"/>
    <col min="10672" max="10672" width="14" bestFit="1" customWidth="1"/>
    <col min="10673" max="10673" width="21.5546875" bestFit="1" customWidth="1"/>
    <col min="10674" max="10674" width="14" bestFit="1" customWidth="1"/>
    <col min="10675" max="10675" width="21.5546875" bestFit="1" customWidth="1"/>
    <col min="10676" max="10676" width="14" bestFit="1" customWidth="1"/>
    <col min="10677" max="10677" width="21.5546875" bestFit="1" customWidth="1"/>
    <col min="10678" max="10678" width="14" bestFit="1" customWidth="1"/>
    <col min="10679" max="10679" width="21.5546875" bestFit="1" customWidth="1"/>
    <col min="10680" max="10680" width="13" bestFit="1" customWidth="1"/>
    <col min="10681" max="10681" width="21.5546875" bestFit="1" customWidth="1"/>
    <col min="10682" max="10682" width="14" bestFit="1" customWidth="1"/>
    <col min="10683" max="10683" width="21.5546875" bestFit="1" customWidth="1"/>
    <col min="10684" max="10684" width="14" bestFit="1" customWidth="1"/>
    <col min="10685" max="10685" width="21.5546875" bestFit="1" customWidth="1"/>
    <col min="10686" max="10686" width="14" bestFit="1" customWidth="1"/>
    <col min="10687" max="10687" width="12" bestFit="1" customWidth="1"/>
    <col min="10688" max="10688" width="21.5546875" bestFit="1" customWidth="1"/>
    <col min="10689" max="10689" width="14" bestFit="1" customWidth="1"/>
    <col min="10690" max="10690" width="21.5546875" bestFit="1" customWidth="1"/>
    <col min="10691" max="10691" width="14" bestFit="1" customWidth="1"/>
    <col min="10692" max="10692" width="20.44140625" bestFit="1" customWidth="1"/>
    <col min="10693" max="10693" width="14" bestFit="1" customWidth="1"/>
    <col min="10694" max="10694" width="21.5546875" bestFit="1" customWidth="1"/>
    <col min="10695" max="10695" width="14" bestFit="1" customWidth="1"/>
    <col min="10696" max="10696" width="21.5546875" bestFit="1" customWidth="1"/>
    <col min="10697" max="10697" width="14" bestFit="1" customWidth="1"/>
    <col min="10698" max="10698" width="21.5546875" bestFit="1" customWidth="1"/>
    <col min="10699" max="10699" width="14" bestFit="1" customWidth="1"/>
    <col min="10700" max="10700" width="21.5546875" bestFit="1" customWidth="1"/>
    <col min="10701" max="10701" width="13" bestFit="1" customWidth="1"/>
    <col min="10702" max="10702" width="21.5546875" bestFit="1" customWidth="1"/>
    <col min="10703" max="10703" width="14" bestFit="1" customWidth="1"/>
    <col min="10704" max="10704" width="21.5546875" bestFit="1" customWidth="1"/>
    <col min="10705" max="10705" width="14" bestFit="1" customWidth="1"/>
    <col min="10706" max="10706" width="21.5546875" bestFit="1" customWidth="1"/>
    <col min="10707" max="10707" width="14" bestFit="1" customWidth="1"/>
    <col min="10708" max="10708" width="21.5546875" bestFit="1" customWidth="1"/>
    <col min="10709" max="10709" width="14" bestFit="1" customWidth="1"/>
    <col min="10710" max="10710" width="21.5546875" bestFit="1" customWidth="1"/>
    <col min="10711" max="10711" width="14" bestFit="1" customWidth="1"/>
    <col min="10712" max="10712" width="21.5546875" bestFit="1" customWidth="1"/>
    <col min="10713" max="10713" width="6" bestFit="1" customWidth="1"/>
    <col min="10714" max="10714" width="8.21875" bestFit="1" customWidth="1"/>
    <col min="10715" max="10715" width="14" bestFit="1" customWidth="1"/>
    <col min="10716" max="10716" width="21.5546875" bestFit="1" customWidth="1"/>
    <col min="10717" max="10717" width="14" bestFit="1" customWidth="1"/>
    <col min="10718" max="10718" width="21.5546875" bestFit="1" customWidth="1"/>
    <col min="10719" max="10719" width="14" bestFit="1" customWidth="1"/>
    <col min="10720" max="10720" width="20.44140625" bestFit="1" customWidth="1"/>
    <col min="10721" max="10721" width="14" bestFit="1" customWidth="1"/>
    <col min="10722" max="10722" width="21.5546875" bestFit="1" customWidth="1"/>
    <col min="10723" max="10723" width="13" bestFit="1" customWidth="1"/>
    <col min="10724" max="10724" width="21.5546875" bestFit="1" customWidth="1"/>
    <col min="10725" max="10725" width="14" bestFit="1" customWidth="1"/>
    <col min="10726" max="10726" width="21.5546875" bestFit="1" customWidth="1"/>
    <col min="10727" max="10727" width="14" bestFit="1" customWidth="1"/>
    <col min="10728" max="10728" width="21.5546875" bestFit="1" customWidth="1"/>
    <col min="10729" max="10729" width="14" bestFit="1" customWidth="1"/>
    <col min="10730" max="10730" width="21.5546875" bestFit="1" customWidth="1"/>
    <col min="10731" max="10731" width="14" bestFit="1" customWidth="1"/>
    <col min="10732" max="10732" width="21.5546875" bestFit="1" customWidth="1"/>
    <col min="10733" max="10733" width="14" bestFit="1" customWidth="1"/>
    <col min="10734" max="10734" width="21.5546875" bestFit="1" customWidth="1"/>
    <col min="10735" max="10735" width="14" bestFit="1" customWidth="1"/>
    <col min="10736" max="10736" width="12" bestFit="1" customWidth="1"/>
    <col min="10737" max="10737" width="21.5546875" bestFit="1" customWidth="1"/>
    <col min="10738" max="10738" width="14" bestFit="1" customWidth="1"/>
    <col min="10739" max="10739" width="21.5546875" bestFit="1" customWidth="1"/>
    <col min="10740" max="10740" width="8" bestFit="1" customWidth="1"/>
    <col min="10741" max="10741" width="10.21875" bestFit="1" customWidth="1"/>
    <col min="10742" max="10742" width="13" bestFit="1" customWidth="1"/>
    <col min="10743" max="10743" width="21.5546875" bestFit="1" customWidth="1"/>
    <col min="10744" max="10744" width="14" bestFit="1" customWidth="1"/>
    <col min="10745" max="10745" width="21.5546875" bestFit="1" customWidth="1"/>
    <col min="10746" max="10746" width="14" bestFit="1" customWidth="1"/>
    <col min="10747" max="10747" width="21.5546875" bestFit="1" customWidth="1"/>
    <col min="10748" max="10748" width="14" bestFit="1" customWidth="1"/>
    <col min="10749" max="10749" width="20.44140625" bestFit="1" customWidth="1"/>
    <col min="10750" max="10750" width="14" bestFit="1" customWidth="1"/>
    <col min="10751" max="10751" width="21.5546875" bestFit="1" customWidth="1"/>
    <col min="10752" max="10752" width="14" bestFit="1" customWidth="1"/>
    <col min="10753" max="10753" width="21.5546875" bestFit="1" customWidth="1"/>
    <col min="10754" max="10754" width="14" bestFit="1" customWidth="1"/>
    <col min="10755" max="10755" width="21.5546875" bestFit="1" customWidth="1"/>
    <col min="10756" max="10756" width="14" bestFit="1" customWidth="1"/>
    <col min="10757" max="10757" width="20.44140625" bestFit="1" customWidth="1"/>
    <col min="10758" max="10758" width="14" bestFit="1" customWidth="1"/>
    <col min="10759" max="10759" width="21.5546875" bestFit="1" customWidth="1"/>
    <col min="10760" max="10760" width="14" bestFit="1" customWidth="1"/>
    <col min="10761" max="10761" width="21.5546875" bestFit="1" customWidth="1"/>
    <col min="10762" max="10762" width="14" bestFit="1" customWidth="1"/>
    <col min="10763" max="10763" width="21.5546875" bestFit="1" customWidth="1"/>
    <col min="10764" max="10764" width="14" bestFit="1" customWidth="1"/>
    <col min="10765" max="10765" width="21.5546875" bestFit="1" customWidth="1"/>
    <col min="10766" max="10766" width="14" bestFit="1" customWidth="1"/>
    <col min="10767" max="10767" width="21.5546875" bestFit="1" customWidth="1"/>
    <col min="10768" max="10768" width="14" bestFit="1" customWidth="1"/>
    <col min="10769" max="10769" width="20.44140625" bestFit="1" customWidth="1"/>
    <col min="10770" max="10770" width="14" bestFit="1" customWidth="1"/>
    <col min="10771" max="10771" width="21.5546875" bestFit="1" customWidth="1"/>
    <col min="10772" max="10772" width="14" bestFit="1" customWidth="1"/>
    <col min="10773" max="10773" width="21.5546875" bestFit="1" customWidth="1"/>
    <col min="10774" max="10774" width="14" bestFit="1" customWidth="1"/>
    <col min="10775" max="10775" width="21.5546875" bestFit="1" customWidth="1"/>
    <col min="10776" max="10776" width="14" bestFit="1" customWidth="1"/>
    <col min="10777" max="10777" width="21.5546875" bestFit="1" customWidth="1"/>
    <col min="10778" max="10778" width="14" bestFit="1" customWidth="1"/>
    <col min="10779" max="10779" width="21.5546875" bestFit="1" customWidth="1"/>
    <col min="10780" max="10780" width="14" bestFit="1" customWidth="1"/>
    <col min="10781" max="10781" width="21.5546875" bestFit="1" customWidth="1"/>
    <col min="10782" max="10782" width="14" bestFit="1" customWidth="1"/>
    <col min="10783" max="10783" width="21.5546875" bestFit="1" customWidth="1"/>
    <col min="10784" max="10784" width="14" bestFit="1" customWidth="1"/>
    <col min="10785" max="10785" width="21.5546875" bestFit="1" customWidth="1"/>
    <col min="10786" max="10786" width="14" bestFit="1" customWidth="1"/>
    <col min="10787" max="10787" width="21.5546875" bestFit="1" customWidth="1"/>
    <col min="10788" max="10788" width="14" bestFit="1" customWidth="1"/>
    <col min="10789" max="10789" width="21.5546875" bestFit="1" customWidth="1"/>
    <col min="10790" max="10790" width="14" bestFit="1" customWidth="1"/>
    <col min="10791" max="10791" width="20.44140625" bestFit="1" customWidth="1"/>
    <col min="10792" max="10792" width="14" bestFit="1" customWidth="1"/>
    <col min="10793" max="10793" width="21.5546875" bestFit="1" customWidth="1"/>
    <col min="10794" max="10794" width="14" bestFit="1" customWidth="1"/>
    <col min="10795" max="10795" width="21.5546875" bestFit="1" customWidth="1"/>
    <col min="10796" max="10796" width="14" bestFit="1" customWidth="1"/>
    <col min="10797" max="10797" width="21.5546875" bestFit="1" customWidth="1"/>
    <col min="10798" max="10798" width="14" bestFit="1" customWidth="1"/>
    <col min="10799" max="10799" width="21.5546875" bestFit="1" customWidth="1"/>
    <col min="10800" max="10800" width="14" bestFit="1" customWidth="1"/>
    <col min="10801" max="10801" width="21.5546875" bestFit="1" customWidth="1"/>
    <col min="10802" max="10802" width="13" bestFit="1" customWidth="1"/>
    <col min="10803" max="10803" width="21.5546875" bestFit="1" customWidth="1"/>
    <col min="10804" max="10804" width="14" bestFit="1" customWidth="1"/>
    <col min="10805" max="10805" width="21.5546875" bestFit="1" customWidth="1"/>
    <col min="10806" max="10806" width="14" bestFit="1" customWidth="1"/>
    <col min="10807" max="10807" width="21.5546875" bestFit="1" customWidth="1"/>
    <col min="10808" max="10808" width="14" bestFit="1" customWidth="1"/>
    <col min="10809" max="10809" width="21.5546875" bestFit="1" customWidth="1"/>
    <col min="10810" max="10810" width="14" bestFit="1" customWidth="1"/>
    <col min="10811" max="10811" width="21.5546875" bestFit="1" customWidth="1"/>
    <col min="10812" max="10812" width="14" bestFit="1" customWidth="1"/>
    <col min="10813" max="10813" width="21.5546875" bestFit="1" customWidth="1"/>
    <col min="10814" max="10814" width="14" bestFit="1" customWidth="1"/>
    <col min="10815" max="10815" width="21.5546875" bestFit="1" customWidth="1"/>
    <col min="10816" max="10816" width="14" bestFit="1" customWidth="1"/>
    <col min="10817" max="10817" width="21.5546875" bestFit="1" customWidth="1"/>
    <col min="10818" max="10818" width="13" bestFit="1" customWidth="1"/>
    <col min="10819" max="10819" width="21.5546875" bestFit="1" customWidth="1"/>
    <col min="10820" max="10820" width="14" bestFit="1" customWidth="1"/>
    <col min="10821" max="10821" width="21.5546875" bestFit="1" customWidth="1"/>
    <col min="10822" max="10822" width="14" bestFit="1" customWidth="1"/>
    <col min="10823" max="10823" width="21.5546875" bestFit="1" customWidth="1"/>
    <col min="10824" max="10824" width="14" bestFit="1" customWidth="1"/>
    <col min="10825" max="10825" width="20.44140625" bestFit="1" customWidth="1"/>
    <col min="10826" max="10826" width="13" bestFit="1" customWidth="1"/>
    <col min="10827" max="10827" width="20.44140625" bestFit="1" customWidth="1"/>
    <col min="10828" max="10828" width="14" bestFit="1" customWidth="1"/>
    <col min="10829" max="10829" width="21.5546875" bestFit="1" customWidth="1"/>
    <col min="10830" max="10830" width="14" bestFit="1" customWidth="1"/>
    <col min="10831" max="10831" width="21.5546875" bestFit="1" customWidth="1"/>
    <col min="10832" max="10832" width="14" bestFit="1" customWidth="1"/>
    <col min="10833" max="10833" width="20.44140625" bestFit="1" customWidth="1"/>
    <col min="10834" max="10834" width="14" bestFit="1" customWidth="1"/>
    <col min="10835" max="10835" width="21.5546875" bestFit="1" customWidth="1"/>
    <col min="10836" max="10836" width="14" bestFit="1" customWidth="1"/>
    <col min="10837" max="10837" width="20.44140625" bestFit="1" customWidth="1"/>
    <col min="10838" max="10838" width="14" bestFit="1" customWidth="1"/>
    <col min="10839" max="10839" width="21.5546875" bestFit="1" customWidth="1"/>
    <col min="10840" max="10840" width="13" bestFit="1" customWidth="1"/>
    <col min="10841" max="10841" width="21.5546875" bestFit="1" customWidth="1"/>
    <col min="10842" max="10842" width="14" bestFit="1" customWidth="1"/>
    <col min="10843" max="10843" width="21.5546875" bestFit="1" customWidth="1"/>
    <col min="10844" max="10844" width="14" bestFit="1" customWidth="1"/>
    <col min="10845" max="10845" width="21.5546875" bestFit="1" customWidth="1"/>
    <col min="10846" max="10846" width="13" bestFit="1" customWidth="1"/>
    <col min="10847" max="10847" width="21.5546875" bestFit="1" customWidth="1"/>
    <col min="10848" max="10848" width="14" bestFit="1" customWidth="1"/>
    <col min="10849" max="10849" width="21.5546875" bestFit="1" customWidth="1"/>
    <col min="10850" max="10850" width="14" bestFit="1" customWidth="1"/>
    <col min="10851" max="10851" width="21.5546875" bestFit="1" customWidth="1"/>
    <col min="10852" max="10852" width="14" bestFit="1" customWidth="1"/>
    <col min="10853" max="10853" width="21.5546875" bestFit="1" customWidth="1"/>
    <col min="10854" max="10854" width="14" bestFit="1" customWidth="1"/>
    <col min="10855" max="10855" width="21.5546875" bestFit="1" customWidth="1"/>
    <col min="10856" max="10856" width="14" bestFit="1" customWidth="1"/>
    <col min="10857" max="10857" width="21.5546875" bestFit="1" customWidth="1"/>
    <col min="10858" max="10858" width="14" bestFit="1" customWidth="1"/>
    <col min="10859" max="10859" width="21.5546875" bestFit="1" customWidth="1"/>
    <col min="10860" max="10860" width="14" bestFit="1" customWidth="1"/>
    <col min="10861" max="10861" width="21.5546875" bestFit="1" customWidth="1"/>
    <col min="10862" max="10862" width="14" bestFit="1" customWidth="1"/>
    <col min="10863" max="10863" width="21.5546875" bestFit="1" customWidth="1"/>
    <col min="10864" max="10864" width="13" bestFit="1" customWidth="1"/>
    <col min="10865" max="10865" width="21.5546875" bestFit="1" customWidth="1"/>
    <col min="10866" max="10866" width="14" bestFit="1" customWidth="1"/>
    <col min="10867" max="10867" width="21.5546875" bestFit="1" customWidth="1"/>
    <col min="10868" max="10868" width="14" bestFit="1" customWidth="1"/>
    <col min="10869" max="10869" width="21.5546875" bestFit="1" customWidth="1"/>
    <col min="10870" max="10870" width="14" bestFit="1" customWidth="1"/>
    <col min="10871" max="10871" width="21.5546875" bestFit="1" customWidth="1"/>
    <col min="10872" max="10872" width="14" bestFit="1" customWidth="1"/>
    <col min="10873" max="10873" width="21.5546875" bestFit="1" customWidth="1"/>
    <col min="10874" max="10874" width="14" bestFit="1" customWidth="1"/>
    <col min="10875" max="10875" width="21.5546875" bestFit="1" customWidth="1"/>
    <col min="10876" max="10876" width="14" bestFit="1" customWidth="1"/>
    <col min="10877" max="10877" width="21.5546875" bestFit="1" customWidth="1"/>
    <col min="10878" max="10878" width="14" bestFit="1" customWidth="1"/>
    <col min="10879" max="10879" width="21.5546875" bestFit="1" customWidth="1"/>
    <col min="10880" max="10880" width="14" bestFit="1" customWidth="1"/>
    <col min="10881" max="10881" width="20.44140625" bestFit="1" customWidth="1"/>
    <col min="10882" max="10882" width="14" bestFit="1" customWidth="1"/>
    <col min="10883" max="10883" width="21.5546875" bestFit="1" customWidth="1"/>
    <col min="10884" max="10884" width="13" bestFit="1" customWidth="1"/>
    <col min="10885" max="10885" width="21.5546875" bestFit="1" customWidth="1"/>
    <col min="10886" max="10886" width="12" bestFit="1" customWidth="1"/>
    <col min="10887" max="10887" width="21.5546875" bestFit="1" customWidth="1"/>
    <col min="10888" max="10888" width="14" bestFit="1" customWidth="1"/>
    <col min="10889" max="10889" width="20.44140625" bestFit="1" customWidth="1"/>
    <col min="10890" max="10890" width="14" bestFit="1" customWidth="1"/>
    <col min="10891" max="10891" width="21.5546875" bestFit="1" customWidth="1"/>
    <col min="10892" max="10892" width="14" bestFit="1" customWidth="1"/>
    <col min="10893" max="10893" width="21.5546875" bestFit="1" customWidth="1"/>
    <col min="10894" max="10894" width="14" bestFit="1" customWidth="1"/>
    <col min="10895" max="10895" width="21.5546875" bestFit="1" customWidth="1"/>
    <col min="10896" max="10896" width="14" bestFit="1" customWidth="1"/>
    <col min="10897" max="10897" width="21.5546875" bestFit="1" customWidth="1"/>
    <col min="10898" max="10898" width="13" bestFit="1" customWidth="1"/>
    <col min="10899" max="10899" width="21.5546875" bestFit="1" customWidth="1"/>
    <col min="10900" max="10900" width="14" bestFit="1" customWidth="1"/>
    <col min="10901" max="10901" width="21.5546875" bestFit="1" customWidth="1"/>
    <col min="10902" max="10902" width="14" bestFit="1" customWidth="1"/>
    <col min="10903" max="10903" width="21.5546875" bestFit="1" customWidth="1"/>
    <col min="10904" max="10904" width="14" bestFit="1" customWidth="1"/>
    <col min="10905" max="10905" width="21.5546875" bestFit="1" customWidth="1"/>
    <col min="10906" max="10906" width="14" bestFit="1" customWidth="1"/>
    <col min="10907" max="10907" width="20.44140625" bestFit="1" customWidth="1"/>
    <col min="10908" max="10908" width="4" bestFit="1" customWidth="1"/>
    <col min="10909" max="10909" width="6.6640625" bestFit="1" customWidth="1"/>
    <col min="10910" max="10910" width="14" bestFit="1" customWidth="1"/>
    <col min="10911" max="10911" width="21.5546875" bestFit="1" customWidth="1"/>
    <col min="10912" max="10912" width="14" bestFit="1" customWidth="1"/>
    <col min="10913" max="10913" width="21.5546875" bestFit="1" customWidth="1"/>
    <col min="10914" max="10914" width="14" bestFit="1" customWidth="1"/>
    <col min="10915" max="10915" width="21.5546875" bestFit="1" customWidth="1"/>
    <col min="10916" max="10916" width="14" bestFit="1" customWidth="1"/>
    <col min="10917" max="10917" width="21.5546875" bestFit="1" customWidth="1"/>
    <col min="10918" max="10918" width="14" bestFit="1" customWidth="1"/>
    <col min="10919" max="10919" width="21.5546875" bestFit="1" customWidth="1"/>
    <col min="10920" max="10920" width="14" bestFit="1" customWidth="1"/>
    <col min="10921" max="10921" width="21.5546875" bestFit="1" customWidth="1"/>
    <col min="10922" max="10922" width="14" bestFit="1" customWidth="1"/>
    <col min="10923" max="10923" width="21.5546875" bestFit="1" customWidth="1"/>
    <col min="10924" max="10924" width="14" bestFit="1" customWidth="1"/>
    <col min="10925" max="10925" width="21.5546875" bestFit="1" customWidth="1"/>
    <col min="10926" max="10926" width="14" bestFit="1" customWidth="1"/>
    <col min="10927" max="10927" width="21.5546875" bestFit="1" customWidth="1"/>
    <col min="10928" max="10928" width="14" bestFit="1" customWidth="1"/>
    <col min="10929" max="10929" width="21.5546875" bestFit="1" customWidth="1"/>
    <col min="10930" max="10930" width="14" bestFit="1" customWidth="1"/>
    <col min="10931" max="10931" width="21.5546875" bestFit="1" customWidth="1"/>
    <col min="10932" max="10932" width="14" bestFit="1" customWidth="1"/>
    <col min="10933" max="10933" width="21.5546875" bestFit="1" customWidth="1"/>
    <col min="10934" max="10934" width="14" bestFit="1" customWidth="1"/>
    <col min="10935" max="10935" width="21.5546875" bestFit="1" customWidth="1"/>
    <col min="10936" max="10936" width="14" bestFit="1" customWidth="1"/>
    <col min="10937" max="10937" width="21.5546875" bestFit="1" customWidth="1"/>
    <col min="10938" max="10938" width="14" bestFit="1" customWidth="1"/>
    <col min="10939" max="10939" width="20.44140625" bestFit="1" customWidth="1"/>
    <col min="10940" max="10940" width="14" bestFit="1" customWidth="1"/>
    <col min="10941" max="10941" width="21.5546875" bestFit="1" customWidth="1"/>
    <col min="10942" max="10942" width="14" bestFit="1" customWidth="1"/>
    <col min="10943" max="10943" width="21.5546875" bestFit="1" customWidth="1"/>
    <col min="10944" max="10944" width="14" bestFit="1" customWidth="1"/>
    <col min="10945" max="10945" width="20.44140625" bestFit="1" customWidth="1"/>
    <col min="10946" max="10946" width="14" bestFit="1" customWidth="1"/>
    <col min="10947" max="10947" width="21.5546875" bestFit="1" customWidth="1"/>
    <col min="10948" max="10948" width="14" bestFit="1" customWidth="1"/>
    <col min="10949" max="10949" width="21.5546875" bestFit="1" customWidth="1"/>
    <col min="10950" max="10950" width="14" bestFit="1" customWidth="1"/>
    <col min="10951" max="10951" width="21.5546875" bestFit="1" customWidth="1"/>
    <col min="10952" max="10952" width="8" bestFit="1" customWidth="1"/>
    <col min="10953" max="10953" width="10.21875" bestFit="1" customWidth="1"/>
    <col min="10954" max="10954" width="14" bestFit="1" customWidth="1"/>
    <col min="10955" max="10955" width="21.5546875" bestFit="1" customWidth="1"/>
    <col min="10956" max="10956" width="14" bestFit="1" customWidth="1"/>
    <col min="10957" max="10957" width="21.5546875" bestFit="1" customWidth="1"/>
    <col min="10958" max="10958" width="14" bestFit="1" customWidth="1"/>
    <col min="10959" max="10959" width="21.5546875" bestFit="1" customWidth="1"/>
    <col min="10960" max="10960" width="14" bestFit="1" customWidth="1"/>
    <col min="10961" max="10961" width="21.5546875" bestFit="1" customWidth="1"/>
    <col min="10962" max="10962" width="14" bestFit="1" customWidth="1"/>
    <col min="10963" max="10963" width="21.5546875" bestFit="1" customWidth="1"/>
    <col min="10964" max="10964" width="14" bestFit="1" customWidth="1"/>
    <col min="10965" max="10965" width="21.5546875" bestFit="1" customWidth="1"/>
    <col min="10966" max="10966" width="14" bestFit="1" customWidth="1"/>
    <col min="10967" max="10967" width="21.5546875" bestFit="1" customWidth="1"/>
    <col min="10968" max="10968" width="14" bestFit="1" customWidth="1"/>
    <col min="10969" max="10969" width="21.5546875" bestFit="1" customWidth="1"/>
    <col min="10970" max="10970" width="13" bestFit="1" customWidth="1"/>
    <col min="10971" max="10971" width="21.5546875" bestFit="1" customWidth="1"/>
    <col min="10972" max="10972" width="14" bestFit="1" customWidth="1"/>
    <col min="10973" max="10973" width="21.5546875" bestFit="1" customWidth="1"/>
    <col min="10974" max="10974" width="14" bestFit="1" customWidth="1"/>
    <col min="10975" max="10976" width="12" bestFit="1" customWidth="1"/>
    <col min="10977" max="10977" width="21.5546875" bestFit="1" customWidth="1"/>
    <col min="10978" max="10978" width="14" bestFit="1" customWidth="1"/>
    <col min="10979" max="10979" width="21.5546875" bestFit="1" customWidth="1"/>
    <col min="10980" max="10980" width="14" bestFit="1" customWidth="1"/>
    <col min="10981" max="10981" width="21.5546875" bestFit="1" customWidth="1"/>
    <col min="10982" max="10982" width="14" bestFit="1" customWidth="1"/>
    <col min="10983" max="10983" width="21.5546875" bestFit="1" customWidth="1"/>
    <col min="10984" max="10984" width="14" bestFit="1" customWidth="1"/>
    <col min="10985" max="10985" width="21.5546875" bestFit="1" customWidth="1"/>
    <col min="10986" max="10986" width="14" bestFit="1" customWidth="1"/>
    <col min="10987" max="10987" width="21.5546875" bestFit="1" customWidth="1"/>
    <col min="10988" max="10988" width="14" bestFit="1" customWidth="1"/>
    <col min="10989" max="10989" width="21.5546875" bestFit="1" customWidth="1"/>
    <col min="10990" max="10990" width="14" bestFit="1" customWidth="1"/>
    <col min="10991" max="10991" width="21.5546875" bestFit="1" customWidth="1"/>
    <col min="10992" max="10992" width="14" bestFit="1" customWidth="1"/>
    <col min="10993" max="10993" width="21.5546875" bestFit="1" customWidth="1"/>
    <col min="10994" max="10994" width="14" bestFit="1" customWidth="1"/>
    <col min="10995" max="10995" width="21.5546875" bestFit="1" customWidth="1"/>
    <col min="10996" max="10996" width="14" bestFit="1" customWidth="1"/>
    <col min="10997" max="10997" width="19.44140625" bestFit="1" customWidth="1"/>
    <col min="10998" max="10998" width="14" bestFit="1" customWidth="1"/>
    <col min="10999" max="10999" width="21.5546875" bestFit="1" customWidth="1"/>
    <col min="11000" max="11000" width="14" bestFit="1" customWidth="1"/>
    <col min="11001" max="11001" width="21.5546875" bestFit="1" customWidth="1"/>
    <col min="11002" max="11002" width="14" bestFit="1" customWidth="1"/>
    <col min="11003" max="11003" width="21.5546875" bestFit="1" customWidth="1"/>
    <col min="11004" max="11004" width="14" bestFit="1" customWidth="1"/>
    <col min="11005" max="11005" width="21.5546875" bestFit="1" customWidth="1"/>
    <col min="11006" max="11006" width="14" bestFit="1" customWidth="1"/>
    <col min="11007" max="11008" width="12" bestFit="1" customWidth="1"/>
    <col min="11009" max="11009" width="21.5546875" bestFit="1" customWidth="1"/>
    <col min="11010" max="11010" width="14" bestFit="1" customWidth="1"/>
    <col min="11011" max="11011" width="21.5546875" bestFit="1" customWidth="1"/>
    <col min="11012" max="11012" width="14" bestFit="1" customWidth="1"/>
    <col min="11013" max="11013" width="21.5546875" bestFit="1" customWidth="1"/>
    <col min="11014" max="11014" width="14" bestFit="1" customWidth="1"/>
    <col min="11015" max="11015" width="21.5546875" bestFit="1" customWidth="1"/>
    <col min="11016" max="11016" width="14" bestFit="1" customWidth="1"/>
    <col min="11017" max="11017" width="21.5546875" bestFit="1" customWidth="1"/>
    <col min="11018" max="11018" width="14" bestFit="1" customWidth="1"/>
    <col min="11019" max="11019" width="21.5546875" bestFit="1" customWidth="1"/>
    <col min="11020" max="11020" width="14" bestFit="1" customWidth="1"/>
    <col min="11021" max="11021" width="21.5546875" bestFit="1" customWidth="1"/>
    <col min="11022" max="11022" width="13" bestFit="1" customWidth="1"/>
    <col min="11023" max="11023" width="21.5546875" bestFit="1" customWidth="1"/>
    <col min="11024" max="11024" width="9" bestFit="1" customWidth="1"/>
    <col min="11025" max="11025" width="11.21875" bestFit="1" customWidth="1"/>
    <col min="11026" max="11026" width="14" bestFit="1" customWidth="1"/>
    <col min="11027" max="11027" width="20.44140625" bestFit="1" customWidth="1"/>
    <col min="11028" max="11028" width="14" bestFit="1" customWidth="1"/>
    <col min="11029" max="11029" width="21.5546875" bestFit="1" customWidth="1"/>
    <col min="11030" max="11030" width="14" bestFit="1" customWidth="1"/>
    <col min="11031" max="11031" width="21.5546875" bestFit="1" customWidth="1"/>
    <col min="11032" max="11032" width="14" bestFit="1" customWidth="1"/>
    <col min="11033" max="11033" width="21.5546875" bestFit="1" customWidth="1"/>
    <col min="11034" max="11034" width="14" bestFit="1" customWidth="1"/>
    <col min="11035" max="11035" width="12" bestFit="1" customWidth="1"/>
    <col min="11036" max="11036" width="21.5546875" bestFit="1" customWidth="1"/>
    <col min="11037" max="11037" width="14" bestFit="1" customWidth="1"/>
    <col min="11038" max="11038" width="21.5546875" bestFit="1" customWidth="1"/>
    <col min="11039" max="11039" width="14" bestFit="1" customWidth="1"/>
    <col min="11040" max="11040" width="21.5546875" bestFit="1" customWidth="1"/>
    <col min="11041" max="11041" width="14" bestFit="1" customWidth="1"/>
    <col min="11042" max="11042" width="20.44140625" bestFit="1" customWidth="1"/>
    <col min="11043" max="11043" width="14" bestFit="1" customWidth="1"/>
    <col min="11044" max="11044" width="21.5546875" bestFit="1" customWidth="1"/>
    <col min="11045" max="11045" width="14" bestFit="1" customWidth="1"/>
    <col min="11046" max="11046" width="21.5546875" bestFit="1" customWidth="1"/>
    <col min="11047" max="11047" width="14" bestFit="1" customWidth="1"/>
    <col min="11048" max="11048" width="21.5546875" bestFit="1" customWidth="1"/>
    <col min="11049" max="11049" width="14" bestFit="1" customWidth="1"/>
    <col min="11050" max="11050" width="21.5546875" bestFit="1" customWidth="1"/>
    <col min="11051" max="11051" width="14" bestFit="1" customWidth="1"/>
    <col min="11052" max="11052" width="21.5546875" bestFit="1" customWidth="1"/>
    <col min="11053" max="11053" width="14" bestFit="1" customWidth="1"/>
    <col min="11054" max="11054" width="20.44140625" bestFit="1" customWidth="1"/>
    <col min="11055" max="11055" width="14" bestFit="1" customWidth="1"/>
    <col min="11056" max="11056" width="21.5546875" bestFit="1" customWidth="1"/>
    <col min="11057" max="11057" width="14" bestFit="1" customWidth="1"/>
    <col min="11058" max="11058" width="21.5546875" bestFit="1" customWidth="1"/>
    <col min="11059" max="11059" width="14" bestFit="1" customWidth="1"/>
    <col min="11060" max="11060" width="21.5546875" bestFit="1" customWidth="1"/>
    <col min="11061" max="11061" width="14" bestFit="1" customWidth="1"/>
    <col min="11062" max="11062" width="20.44140625" bestFit="1" customWidth="1"/>
    <col min="11063" max="11063" width="14" bestFit="1" customWidth="1"/>
    <col min="11064" max="11064" width="21.5546875" bestFit="1" customWidth="1"/>
    <col min="11065" max="11065" width="14" bestFit="1" customWidth="1"/>
    <col min="11066" max="11066" width="21.5546875" bestFit="1" customWidth="1"/>
    <col min="11067" max="11067" width="13" bestFit="1" customWidth="1"/>
    <col min="11068" max="11068" width="21.5546875" bestFit="1" customWidth="1"/>
    <col min="11069" max="11069" width="14" bestFit="1" customWidth="1"/>
    <col min="11070" max="11070" width="21.5546875" bestFit="1" customWidth="1"/>
    <col min="11071" max="11071" width="14" bestFit="1" customWidth="1"/>
    <col min="11072" max="11072" width="21.5546875" bestFit="1" customWidth="1"/>
    <col min="11073" max="11073" width="14" bestFit="1" customWidth="1"/>
    <col min="11074" max="11074" width="21.5546875" bestFit="1" customWidth="1"/>
    <col min="11075" max="11075" width="14" bestFit="1" customWidth="1"/>
    <col min="11076" max="11076" width="21.5546875" bestFit="1" customWidth="1"/>
    <col min="11077" max="11077" width="14" bestFit="1" customWidth="1"/>
    <col min="11078" max="11078" width="21.5546875" bestFit="1" customWidth="1"/>
    <col min="11079" max="11079" width="13" bestFit="1" customWidth="1"/>
    <col min="11080" max="11080" width="21.5546875" bestFit="1" customWidth="1"/>
    <col min="11081" max="11081" width="14" bestFit="1" customWidth="1"/>
    <col min="11082" max="11082" width="21.5546875" bestFit="1" customWidth="1"/>
    <col min="11083" max="11083" width="13" bestFit="1" customWidth="1"/>
    <col min="11084" max="11084" width="21.5546875" bestFit="1" customWidth="1"/>
    <col min="11085" max="11085" width="14" bestFit="1" customWidth="1"/>
    <col min="11086" max="11086" width="21.5546875" bestFit="1" customWidth="1"/>
    <col min="11087" max="11087" width="14" bestFit="1" customWidth="1"/>
    <col min="11088" max="11088" width="21.5546875" bestFit="1" customWidth="1"/>
    <col min="11089" max="11089" width="14" bestFit="1" customWidth="1"/>
    <col min="11090" max="11090" width="21.5546875" bestFit="1" customWidth="1"/>
    <col min="11091" max="11091" width="14" bestFit="1" customWidth="1"/>
    <col min="11092" max="11092" width="21.5546875" bestFit="1" customWidth="1"/>
    <col min="11093" max="11093" width="14" bestFit="1" customWidth="1"/>
    <col min="11094" max="11094" width="20.44140625" bestFit="1" customWidth="1"/>
    <col min="11095" max="11095" width="14" bestFit="1" customWidth="1"/>
    <col min="11096" max="11096" width="21.5546875" bestFit="1" customWidth="1"/>
    <col min="11097" max="11097" width="14" bestFit="1" customWidth="1"/>
    <col min="11098" max="11098" width="21.5546875" bestFit="1" customWidth="1"/>
    <col min="11099" max="11099" width="14" bestFit="1" customWidth="1"/>
    <col min="11100" max="11100" width="21.5546875" bestFit="1" customWidth="1"/>
    <col min="11101" max="11101" width="14" bestFit="1" customWidth="1"/>
    <col min="11102" max="11102" width="12" bestFit="1" customWidth="1"/>
    <col min="11103" max="11103" width="21.5546875" bestFit="1" customWidth="1"/>
    <col min="11104" max="11104" width="14" bestFit="1" customWidth="1"/>
    <col min="11105" max="11105" width="21.5546875" bestFit="1" customWidth="1"/>
    <col min="11106" max="11106" width="14" bestFit="1" customWidth="1"/>
    <col min="11107" max="11107" width="21.5546875" bestFit="1" customWidth="1"/>
    <col min="11108" max="11108" width="14" bestFit="1" customWidth="1"/>
    <col min="11109" max="11109" width="21.5546875" bestFit="1" customWidth="1"/>
    <col min="11110" max="11110" width="14" bestFit="1" customWidth="1"/>
    <col min="11111" max="11111" width="21.5546875" bestFit="1" customWidth="1"/>
    <col min="11112" max="11112" width="14" bestFit="1" customWidth="1"/>
    <col min="11113" max="11113" width="21.5546875" bestFit="1" customWidth="1"/>
    <col min="11114" max="11114" width="14" bestFit="1" customWidth="1"/>
    <col min="11115" max="11115" width="21.5546875" bestFit="1" customWidth="1"/>
    <col min="11116" max="11116" width="14" bestFit="1" customWidth="1"/>
    <col min="11117" max="11117" width="12" bestFit="1" customWidth="1"/>
    <col min="11118" max="11118" width="21.5546875" bestFit="1" customWidth="1"/>
    <col min="11119" max="11119" width="14" bestFit="1" customWidth="1"/>
    <col min="11120" max="11120" width="21.5546875" bestFit="1" customWidth="1"/>
    <col min="11121" max="11121" width="14" bestFit="1" customWidth="1"/>
    <col min="11122" max="11122" width="21.5546875" bestFit="1" customWidth="1"/>
    <col min="11123" max="11123" width="14" bestFit="1" customWidth="1"/>
    <col min="11124" max="11124" width="21.5546875" bestFit="1" customWidth="1"/>
    <col min="11125" max="11125" width="14" bestFit="1" customWidth="1"/>
    <col min="11126" max="11126" width="21.5546875" bestFit="1" customWidth="1"/>
    <col min="11127" max="11127" width="14" bestFit="1" customWidth="1"/>
    <col min="11128" max="11128" width="21.5546875" bestFit="1" customWidth="1"/>
    <col min="11129" max="11129" width="14" bestFit="1" customWidth="1"/>
    <col min="11130" max="11130" width="21.5546875" bestFit="1" customWidth="1"/>
    <col min="11131" max="11131" width="14" bestFit="1" customWidth="1"/>
    <col min="11132" max="11132" width="12" bestFit="1" customWidth="1"/>
    <col min="11133" max="11133" width="21.5546875" bestFit="1" customWidth="1"/>
    <col min="11134" max="11134" width="14" bestFit="1" customWidth="1"/>
    <col min="11135" max="11135" width="21.5546875" bestFit="1" customWidth="1"/>
    <col min="11136" max="11136" width="14" bestFit="1" customWidth="1"/>
    <col min="11137" max="11137" width="21.5546875" bestFit="1" customWidth="1"/>
    <col min="11138" max="11138" width="14" bestFit="1" customWidth="1"/>
    <col min="11139" max="11139" width="21.5546875" bestFit="1" customWidth="1"/>
    <col min="11140" max="11140" width="14" bestFit="1" customWidth="1"/>
    <col min="11141" max="11141" width="21.5546875" bestFit="1" customWidth="1"/>
    <col min="11142" max="11142" width="14" bestFit="1" customWidth="1"/>
    <col min="11143" max="11143" width="21.5546875" bestFit="1" customWidth="1"/>
    <col min="11144" max="11144" width="14" bestFit="1" customWidth="1"/>
    <col min="11145" max="11145" width="12" bestFit="1" customWidth="1"/>
    <col min="11146" max="11146" width="21.5546875" bestFit="1" customWidth="1"/>
    <col min="11147" max="11147" width="14" bestFit="1" customWidth="1"/>
    <col min="11148" max="11148" width="21.5546875" bestFit="1" customWidth="1"/>
    <col min="11149" max="11149" width="14" bestFit="1" customWidth="1"/>
    <col min="11150" max="11150" width="21.5546875" bestFit="1" customWidth="1"/>
    <col min="11151" max="11151" width="14" bestFit="1" customWidth="1"/>
    <col min="11152" max="11152" width="21.5546875" bestFit="1" customWidth="1"/>
    <col min="11153" max="11153" width="14" bestFit="1" customWidth="1"/>
    <col min="11154" max="11154" width="21.5546875" bestFit="1" customWidth="1"/>
    <col min="11155" max="11155" width="14" bestFit="1" customWidth="1"/>
    <col min="11156" max="11156" width="21.5546875" bestFit="1" customWidth="1"/>
    <col min="11157" max="11157" width="14" bestFit="1" customWidth="1"/>
    <col min="11158" max="11158" width="21.5546875" bestFit="1" customWidth="1"/>
    <col min="11159" max="11159" width="14" bestFit="1" customWidth="1"/>
    <col min="11160" max="11160" width="21.5546875" bestFit="1" customWidth="1"/>
    <col min="11161" max="11161" width="14" bestFit="1" customWidth="1"/>
    <col min="11162" max="11162" width="21.5546875" bestFit="1" customWidth="1"/>
    <col min="11163" max="11163" width="14" bestFit="1" customWidth="1"/>
    <col min="11164" max="11164" width="20.44140625" bestFit="1" customWidth="1"/>
    <col min="11165" max="11165" width="14" bestFit="1" customWidth="1"/>
    <col min="11166" max="11166" width="21.5546875" bestFit="1" customWidth="1"/>
    <col min="11167" max="11167" width="14" bestFit="1" customWidth="1"/>
    <col min="11168" max="11168" width="21.5546875" bestFit="1" customWidth="1"/>
    <col min="11169" max="11169" width="14" bestFit="1" customWidth="1"/>
    <col min="11170" max="11170" width="21.5546875" bestFit="1" customWidth="1"/>
    <col min="11171" max="11171" width="14" bestFit="1" customWidth="1"/>
    <col min="11172" max="11172" width="21.5546875" bestFit="1" customWidth="1"/>
    <col min="11173" max="11173" width="14" bestFit="1" customWidth="1"/>
    <col min="11174" max="11174" width="21.5546875" bestFit="1" customWidth="1"/>
    <col min="11175" max="11175" width="14" bestFit="1" customWidth="1"/>
    <col min="11176" max="11176" width="21.5546875" bestFit="1" customWidth="1"/>
    <col min="11177" max="11177" width="14" bestFit="1" customWidth="1"/>
    <col min="11178" max="11178" width="20.44140625" bestFit="1" customWidth="1"/>
    <col min="11179" max="11179" width="14" bestFit="1" customWidth="1"/>
    <col min="11180" max="11180" width="21.5546875" bestFit="1" customWidth="1"/>
    <col min="11181" max="11181" width="14" bestFit="1" customWidth="1"/>
    <col min="11182" max="11182" width="21.5546875" bestFit="1" customWidth="1"/>
    <col min="11183" max="11183" width="12" bestFit="1" customWidth="1"/>
    <col min="11184" max="11184" width="8" bestFit="1" customWidth="1"/>
    <col min="11185" max="11185" width="12" bestFit="1" customWidth="1"/>
    <col min="11186" max="11186" width="14" bestFit="1" customWidth="1"/>
    <col min="11187" max="11187" width="21.5546875" bestFit="1" customWidth="1"/>
    <col min="11188" max="11188" width="14" bestFit="1" customWidth="1"/>
    <col min="11189" max="11189" width="21.5546875" bestFit="1" customWidth="1"/>
    <col min="11190" max="11190" width="14" bestFit="1" customWidth="1"/>
    <col min="11191" max="11191" width="20.44140625" bestFit="1" customWidth="1"/>
    <col min="11192" max="11192" width="14" bestFit="1" customWidth="1"/>
    <col min="11193" max="11193" width="21.5546875" bestFit="1" customWidth="1"/>
    <col min="11194" max="11194" width="14" bestFit="1" customWidth="1"/>
    <col min="11195" max="11195" width="21.5546875" bestFit="1" customWidth="1"/>
    <col min="11196" max="11196" width="14" bestFit="1" customWidth="1"/>
    <col min="11197" max="11197" width="21.5546875" bestFit="1" customWidth="1"/>
    <col min="11198" max="11198" width="14" bestFit="1" customWidth="1"/>
    <col min="11199" max="11199" width="21.5546875" bestFit="1" customWidth="1"/>
    <col min="11200" max="11200" width="14" bestFit="1" customWidth="1"/>
    <col min="11201" max="11201" width="12" bestFit="1" customWidth="1"/>
    <col min="11202" max="11202" width="21.5546875" bestFit="1" customWidth="1"/>
    <col min="11203" max="11203" width="14" bestFit="1" customWidth="1"/>
    <col min="11204" max="11204" width="21.5546875" bestFit="1" customWidth="1"/>
    <col min="11205" max="11205" width="14" bestFit="1" customWidth="1"/>
    <col min="11206" max="11206" width="21.5546875" bestFit="1" customWidth="1"/>
    <col min="11207" max="11207" width="14" bestFit="1" customWidth="1"/>
    <col min="11208" max="11208" width="20.44140625" bestFit="1" customWidth="1"/>
    <col min="11209" max="11209" width="14" bestFit="1" customWidth="1"/>
    <col min="11210" max="11210" width="21.5546875" bestFit="1" customWidth="1"/>
    <col min="11211" max="11211" width="14" bestFit="1" customWidth="1"/>
    <col min="11212" max="11212" width="21.5546875" bestFit="1" customWidth="1"/>
    <col min="11213" max="11213" width="13" bestFit="1" customWidth="1"/>
    <col min="11214" max="11214" width="21.5546875" bestFit="1" customWidth="1"/>
    <col min="11215" max="11215" width="14" bestFit="1" customWidth="1"/>
    <col min="11216" max="11216" width="21.5546875" bestFit="1" customWidth="1"/>
    <col min="11217" max="11217" width="14" bestFit="1" customWidth="1"/>
    <col min="11218" max="11218" width="21.5546875" bestFit="1" customWidth="1"/>
    <col min="11219" max="11219" width="14" bestFit="1" customWidth="1"/>
    <col min="11220" max="11220" width="21.5546875" bestFit="1" customWidth="1"/>
    <col min="11221" max="11221" width="14" bestFit="1" customWidth="1"/>
    <col min="11222" max="11222" width="21.5546875" bestFit="1" customWidth="1"/>
    <col min="11223" max="11223" width="14" bestFit="1" customWidth="1"/>
    <col min="11224" max="11224" width="21.5546875" bestFit="1" customWidth="1"/>
    <col min="11225" max="11225" width="14" bestFit="1" customWidth="1"/>
    <col min="11226" max="11226" width="21.5546875" bestFit="1" customWidth="1"/>
    <col min="11227" max="11227" width="13" bestFit="1" customWidth="1"/>
    <col min="11228" max="11228" width="21.5546875" bestFit="1" customWidth="1"/>
    <col min="11229" max="11229" width="14" bestFit="1" customWidth="1"/>
    <col min="11230" max="11230" width="21.5546875" bestFit="1" customWidth="1"/>
    <col min="11231" max="11231" width="14" bestFit="1" customWidth="1"/>
    <col min="11232" max="11232" width="21.5546875" bestFit="1" customWidth="1"/>
    <col min="11233" max="11233" width="14" bestFit="1" customWidth="1"/>
    <col min="11234" max="11234" width="21.5546875" bestFit="1" customWidth="1"/>
    <col min="11235" max="11235" width="14" bestFit="1" customWidth="1"/>
    <col min="11236" max="11236" width="21.5546875" bestFit="1" customWidth="1"/>
    <col min="11237" max="11237" width="14" bestFit="1" customWidth="1"/>
    <col min="11238" max="11238" width="21.5546875" bestFit="1" customWidth="1"/>
    <col min="11239" max="11239" width="14" bestFit="1" customWidth="1"/>
    <col min="11240" max="11240" width="12" bestFit="1" customWidth="1"/>
    <col min="11241" max="11241" width="21.5546875" bestFit="1" customWidth="1"/>
    <col min="11242" max="11242" width="14" bestFit="1" customWidth="1"/>
    <col min="11243" max="11243" width="21.5546875" bestFit="1" customWidth="1"/>
    <col min="11244" max="11244" width="14" bestFit="1" customWidth="1"/>
    <col min="11245" max="11245" width="21.5546875" bestFit="1" customWidth="1"/>
    <col min="11246" max="11246" width="14" bestFit="1" customWidth="1"/>
    <col min="11247" max="11247" width="21.5546875" bestFit="1" customWidth="1"/>
    <col min="11248" max="11248" width="14" bestFit="1" customWidth="1"/>
    <col min="11249" max="11249" width="21.5546875" bestFit="1" customWidth="1"/>
    <col min="11250" max="11250" width="13" bestFit="1" customWidth="1"/>
    <col min="11251" max="11251" width="21.5546875" bestFit="1" customWidth="1"/>
    <col min="11252" max="11252" width="14" bestFit="1" customWidth="1"/>
    <col min="11253" max="11253" width="21.5546875" bestFit="1" customWidth="1"/>
    <col min="11254" max="11254" width="14" bestFit="1" customWidth="1"/>
    <col min="11255" max="11255" width="21.5546875" bestFit="1" customWidth="1"/>
    <col min="11256" max="11256" width="14" bestFit="1" customWidth="1"/>
    <col min="11257" max="11257" width="21.5546875" bestFit="1" customWidth="1"/>
    <col min="11258" max="11259" width="12" bestFit="1" customWidth="1"/>
    <col min="11260" max="11260" width="14" bestFit="1" customWidth="1"/>
    <col min="11261" max="11261" width="21.5546875" bestFit="1" customWidth="1"/>
    <col min="11262" max="11262" width="14" bestFit="1" customWidth="1"/>
    <col min="11263" max="11263" width="19.44140625" bestFit="1" customWidth="1"/>
    <col min="11264" max="11264" width="13" bestFit="1" customWidth="1"/>
    <col min="11265" max="11265" width="21.5546875" bestFit="1" customWidth="1"/>
    <col min="11266" max="11266" width="14" bestFit="1" customWidth="1"/>
    <col min="11267" max="11267" width="21.5546875" bestFit="1" customWidth="1"/>
    <col min="11268" max="11268" width="14" bestFit="1" customWidth="1"/>
    <col min="11269" max="11269" width="21.5546875" bestFit="1" customWidth="1"/>
    <col min="11270" max="11270" width="14" bestFit="1" customWidth="1"/>
    <col min="11271" max="11271" width="21.5546875" bestFit="1" customWidth="1"/>
    <col min="11272" max="11272" width="14" bestFit="1" customWidth="1"/>
    <col min="11273" max="11273" width="21.5546875" bestFit="1" customWidth="1"/>
    <col min="11274" max="11274" width="14" bestFit="1" customWidth="1"/>
    <col min="11275" max="11275" width="21.5546875" bestFit="1" customWidth="1"/>
    <col min="11276" max="11276" width="14" bestFit="1" customWidth="1"/>
    <col min="11277" max="11277" width="21.5546875" bestFit="1" customWidth="1"/>
    <col min="11278" max="11278" width="14" bestFit="1" customWidth="1"/>
    <col min="11279" max="11279" width="21.5546875" bestFit="1" customWidth="1"/>
    <col min="11280" max="11280" width="14" bestFit="1" customWidth="1"/>
    <col min="11281" max="11281" width="21.5546875" bestFit="1" customWidth="1"/>
    <col min="11282" max="11282" width="14" bestFit="1" customWidth="1"/>
    <col min="11283" max="11283" width="21.5546875" bestFit="1" customWidth="1"/>
    <col min="11284" max="11284" width="13" bestFit="1" customWidth="1"/>
    <col min="11285" max="11285" width="21.5546875" bestFit="1" customWidth="1"/>
    <col min="11286" max="11286" width="14" bestFit="1" customWidth="1"/>
    <col min="11287" max="11287" width="21.5546875" bestFit="1" customWidth="1"/>
    <col min="11288" max="11288" width="14" bestFit="1" customWidth="1"/>
    <col min="11289" max="11289" width="20.44140625" bestFit="1" customWidth="1"/>
    <col min="11290" max="11290" width="14" bestFit="1" customWidth="1"/>
    <col min="11291" max="11291" width="21.5546875" bestFit="1" customWidth="1"/>
    <col min="11292" max="11292" width="13" bestFit="1" customWidth="1"/>
    <col min="11293" max="11293" width="21.5546875" bestFit="1" customWidth="1"/>
    <col min="11294" max="11294" width="14" bestFit="1" customWidth="1"/>
    <col min="11295" max="11295" width="21.5546875" bestFit="1" customWidth="1"/>
    <col min="11296" max="11296" width="14" bestFit="1" customWidth="1"/>
    <col min="11297" max="11297" width="21.5546875" bestFit="1" customWidth="1"/>
    <col min="11298" max="11298" width="13" bestFit="1" customWidth="1"/>
    <col min="11299" max="11299" width="21.5546875" bestFit="1" customWidth="1"/>
    <col min="11300" max="11300" width="14" bestFit="1" customWidth="1"/>
    <col min="11301" max="11301" width="21.5546875" bestFit="1" customWidth="1"/>
    <col min="11302" max="11302" width="14" bestFit="1" customWidth="1"/>
    <col min="11303" max="11303" width="20.44140625" bestFit="1" customWidth="1"/>
    <col min="11304" max="11304" width="14" bestFit="1" customWidth="1"/>
    <col min="11305" max="11305" width="21.5546875" bestFit="1" customWidth="1"/>
    <col min="11306" max="11306" width="14" bestFit="1" customWidth="1"/>
    <col min="11307" max="11307" width="21.5546875" bestFit="1" customWidth="1"/>
    <col min="11308" max="11308" width="14" bestFit="1" customWidth="1"/>
    <col min="11309" max="11309" width="20.44140625" bestFit="1" customWidth="1"/>
    <col min="11310" max="11310" width="14" bestFit="1" customWidth="1"/>
    <col min="11311" max="11311" width="21.5546875" bestFit="1" customWidth="1"/>
    <col min="11312" max="11312" width="14" bestFit="1" customWidth="1"/>
    <col min="11313" max="11313" width="21.5546875" bestFit="1" customWidth="1"/>
    <col min="11314" max="11314" width="14" bestFit="1" customWidth="1"/>
    <col min="11315" max="11315" width="21.5546875" bestFit="1" customWidth="1"/>
    <col min="11316" max="11316" width="14" bestFit="1" customWidth="1"/>
    <col min="11317" max="11317" width="21.5546875" bestFit="1" customWidth="1"/>
    <col min="11318" max="11318" width="14" bestFit="1" customWidth="1"/>
    <col min="11319" max="11319" width="21.5546875" bestFit="1" customWidth="1"/>
    <col min="11320" max="11320" width="14" bestFit="1" customWidth="1"/>
    <col min="11321" max="11321" width="21.5546875" bestFit="1" customWidth="1"/>
    <col min="11322" max="11322" width="14" bestFit="1" customWidth="1"/>
    <col min="11323" max="11323" width="21.5546875" bestFit="1" customWidth="1"/>
    <col min="11324" max="11324" width="14" bestFit="1" customWidth="1"/>
    <col min="11325" max="11325" width="21.5546875" bestFit="1" customWidth="1"/>
    <col min="11326" max="11326" width="13" bestFit="1" customWidth="1"/>
    <col min="11327" max="11327" width="20.44140625" bestFit="1" customWidth="1"/>
    <col min="11328" max="11328" width="14" bestFit="1" customWidth="1"/>
    <col min="11329" max="11329" width="21.5546875" bestFit="1" customWidth="1"/>
    <col min="11330" max="11330" width="14" bestFit="1" customWidth="1"/>
    <col min="11331" max="11331" width="21.5546875" bestFit="1" customWidth="1"/>
    <col min="11332" max="11332" width="14" bestFit="1" customWidth="1"/>
    <col min="11333" max="11333" width="21.5546875" bestFit="1" customWidth="1"/>
    <col min="11334" max="11334" width="14" bestFit="1" customWidth="1"/>
    <col min="11335" max="11335" width="21.5546875" bestFit="1" customWidth="1"/>
    <col min="11336" max="11336" width="14" bestFit="1" customWidth="1"/>
    <col min="11337" max="11337" width="21.5546875" bestFit="1" customWidth="1"/>
    <col min="11338" max="11338" width="14" bestFit="1" customWidth="1"/>
    <col min="11339" max="11339" width="21.5546875" bestFit="1" customWidth="1"/>
    <col min="11340" max="11340" width="14" bestFit="1" customWidth="1"/>
    <col min="11341" max="11341" width="21.5546875" bestFit="1" customWidth="1"/>
    <col min="11342" max="11342" width="14" bestFit="1" customWidth="1"/>
    <col min="11343" max="11343" width="21.5546875" bestFit="1" customWidth="1"/>
    <col min="11344" max="11344" width="13" bestFit="1" customWidth="1"/>
    <col min="11345" max="11345" width="21.5546875" bestFit="1" customWidth="1"/>
    <col min="11346" max="11346" width="14" bestFit="1" customWidth="1"/>
    <col min="11347" max="11347" width="21.5546875" bestFit="1" customWidth="1"/>
    <col min="11348" max="11348" width="14" bestFit="1" customWidth="1"/>
    <col min="11349" max="11349" width="20.44140625" bestFit="1" customWidth="1"/>
    <col min="11350" max="11350" width="14" bestFit="1" customWidth="1"/>
    <col min="11351" max="11351" width="21.5546875" bestFit="1" customWidth="1"/>
    <col min="11352" max="11352" width="14" bestFit="1" customWidth="1"/>
    <col min="11353" max="11353" width="21.5546875" bestFit="1" customWidth="1"/>
    <col min="11354" max="11354" width="14" bestFit="1" customWidth="1"/>
    <col min="11355" max="11355" width="21.5546875" bestFit="1" customWidth="1"/>
    <col min="11356" max="11356" width="14" bestFit="1" customWidth="1"/>
    <col min="11357" max="11357" width="21.5546875" bestFit="1" customWidth="1"/>
    <col min="11358" max="11358" width="14" bestFit="1" customWidth="1"/>
    <col min="11359" max="11359" width="21.5546875" bestFit="1" customWidth="1"/>
    <col min="11360" max="11360" width="14" bestFit="1" customWidth="1"/>
    <col min="11361" max="11361" width="12" bestFit="1" customWidth="1"/>
    <col min="11362" max="11362" width="21.5546875" bestFit="1" customWidth="1"/>
    <col min="11363" max="11363" width="13" bestFit="1" customWidth="1"/>
    <col min="11364" max="11364" width="21.5546875" bestFit="1" customWidth="1"/>
    <col min="11365" max="11365" width="14" bestFit="1" customWidth="1"/>
    <col min="11366" max="11366" width="20.44140625" bestFit="1" customWidth="1"/>
    <col min="11367" max="11367" width="14" bestFit="1" customWidth="1"/>
    <col min="11368" max="11368" width="12" bestFit="1" customWidth="1"/>
    <col min="11369" max="11369" width="21.5546875" bestFit="1" customWidth="1"/>
    <col min="11370" max="11370" width="14" bestFit="1" customWidth="1"/>
    <col min="11371" max="11371" width="21.5546875" bestFit="1" customWidth="1"/>
    <col min="11372" max="11372" width="14" bestFit="1" customWidth="1"/>
    <col min="11373" max="11373" width="21.5546875" bestFit="1" customWidth="1"/>
    <col min="11374" max="11374" width="14" bestFit="1" customWidth="1"/>
    <col min="11375" max="11375" width="21.5546875" bestFit="1" customWidth="1"/>
    <col min="11376" max="11376" width="14" bestFit="1" customWidth="1"/>
    <col min="11377" max="11377" width="21.5546875" bestFit="1" customWidth="1"/>
    <col min="11378" max="11378" width="14" bestFit="1" customWidth="1"/>
    <col min="11379" max="11379" width="21.5546875" bestFit="1" customWidth="1"/>
    <col min="11380" max="11380" width="14" bestFit="1" customWidth="1"/>
    <col min="11381" max="11381" width="21.5546875" bestFit="1" customWidth="1"/>
    <col min="11382" max="11382" width="14" bestFit="1" customWidth="1"/>
    <col min="11383" max="11383" width="21.5546875" bestFit="1" customWidth="1"/>
    <col min="11384" max="11384" width="14" bestFit="1" customWidth="1"/>
    <col min="11385" max="11385" width="21.5546875" bestFit="1" customWidth="1"/>
    <col min="11386" max="11386" width="14" bestFit="1" customWidth="1"/>
    <col min="11387" max="11387" width="21.5546875" bestFit="1" customWidth="1"/>
    <col min="11388" max="11388" width="14" bestFit="1" customWidth="1"/>
    <col min="11389" max="11389" width="12" bestFit="1" customWidth="1"/>
    <col min="11390" max="11390" width="21.5546875" bestFit="1" customWidth="1"/>
    <col min="11391" max="11391" width="14" bestFit="1" customWidth="1"/>
    <col min="11392" max="11392" width="21.5546875" bestFit="1" customWidth="1"/>
    <col min="11393" max="11393" width="13" bestFit="1" customWidth="1"/>
    <col min="11394" max="11394" width="21.5546875" bestFit="1" customWidth="1"/>
    <col min="11395" max="11395" width="14" bestFit="1" customWidth="1"/>
    <col min="11396" max="11396" width="21.5546875" bestFit="1" customWidth="1"/>
    <col min="11397" max="11397" width="14" bestFit="1" customWidth="1"/>
    <col min="11398" max="11398" width="21.5546875" bestFit="1" customWidth="1"/>
    <col min="11399" max="11399" width="14" bestFit="1" customWidth="1"/>
    <col min="11400" max="11400" width="21.5546875" bestFit="1" customWidth="1"/>
    <col min="11401" max="11401" width="14" bestFit="1" customWidth="1"/>
    <col min="11402" max="11402" width="21.5546875" bestFit="1" customWidth="1"/>
    <col min="11403" max="11403" width="14" bestFit="1" customWidth="1"/>
    <col min="11404" max="11404" width="21.5546875" bestFit="1" customWidth="1"/>
    <col min="11405" max="11405" width="14" bestFit="1" customWidth="1"/>
    <col min="11406" max="11406" width="21.5546875" bestFit="1" customWidth="1"/>
    <col min="11407" max="11407" width="14" bestFit="1" customWidth="1"/>
    <col min="11408" max="11408" width="21.5546875" bestFit="1" customWidth="1"/>
    <col min="11409" max="11409" width="14" bestFit="1" customWidth="1"/>
    <col min="11410" max="11410" width="21.5546875" bestFit="1" customWidth="1"/>
    <col min="11411" max="11411" width="14" bestFit="1" customWidth="1"/>
    <col min="11412" max="11412" width="21.5546875" bestFit="1" customWidth="1"/>
    <col min="11413" max="11413" width="14" bestFit="1" customWidth="1"/>
    <col min="11414" max="11414" width="21.5546875" bestFit="1" customWidth="1"/>
    <col min="11415" max="11415" width="14" bestFit="1" customWidth="1"/>
    <col min="11416" max="11416" width="21.5546875" bestFit="1" customWidth="1"/>
    <col min="11417" max="11417" width="14" bestFit="1" customWidth="1"/>
    <col min="11418" max="11418" width="21.5546875" bestFit="1" customWidth="1"/>
    <col min="11419" max="11419" width="14" bestFit="1" customWidth="1"/>
    <col min="11420" max="11420" width="21.5546875" bestFit="1" customWidth="1"/>
    <col min="11421" max="11421" width="14" bestFit="1" customWidth="1"/>
    <col min="11422" max="11422" width="21.5546875" bestFit="1" customWidth="1"/>
    <col min="11423" max="11423" width="14" bestFit="1" customWidth="1"/>
    <col min="11424" max="11424" width="21.5546875" bestFit="1" customWidth="1"/>
    <col min="11425" max="11425" width="13" bestFit="1" customWidth="1"/>
    <col min="11426" max="11426" width="21.5546875" bestFit="1" customWidth="1"/>
    <col min="11427" max="11427" width="14" bestFit="1" customWidth="1"/>
    <col min="11428" max="11428" width="21.5546875" bestFit="1" customWidth="1"/>
    <col min="11429" max="11429" width="14" bestFit="1" customWidth="1"/>
    <col min="11430" max="11430" width="21.5546875" bestFit="1" customWidth="1"/>
    <col min="11431" max="11431" width="14" bestFit="1" customWidth="1"/>
    <col min="11432" max="11432" width="21.5546875" bestFit="1" customWidth="1"/>
    <col min="11433" max="11433" width="14" bestFit="1" customWidth="1"/>
    <col min="11434" max="11434" width="21.5546875" bestFit="1" customWidth="1"/>
    <col min="11435" max="11435" width="14" bestFit="1" customWidth="1"/>
    <col min="11436" max="11436" width="21.5546875" bestFit="1" customWidth="1"/>
    <col min="11437" max="11437" width="14" bestFit="1" customWidth="1"/>
    <col min="11438" max="11438" width="20.44140625" bestFit="1" customWidth="1"/>
    <col min="11439" max="11439" width="14" bestFit="1" customWidth="1"/>
    <col min="11440" max="11440" width="21.5546875" bestFit="1" customWidth="1"/>
    <col min="11441" max="11441" width="13" bestFit="1" customWidth="1"/>
    <col min="11442" max="11442" width="21.5546875" bestFit="1" customWidth="1"/>
    <col min="11443" max="11443" width="14" bestFit="1" customWidth="1"/>
    <col min="11444" max="11444" width="21.5546875" bestFit="1" customWidth="1"/>
    <col min="11445" max="11445" width="14" bestFit="1" customWidth="1"/>
    <col min="11446" max="11446" width="21.5546875" bestFit="1" customWidth="1"/>
    <col min="11447" max="11447" width="13" bestFit="1" customWidth="1"/>
    <col min="11448" max="11448" width="21.5546875" bestFit="1" customWidth="1"/>
    <col min="11449" max="11449" width="14" bestFit="1" customWidth="1"/>
    <col min="11450" max="11450" width="21.5546875" bestFit="1" customWidth="1"/>
    <col min="11451" max="11451" width="14" bestFit="1" customWidth="1"/>
    <col min="11452" max="11452" width="21.5546875" bestFit="1" customWidth="1"/>
    <col min="11453" max="11453" width="14" bestFit="1" customWidth="1"/>
    <col min="11454" max="11454" width="20.44140625" bestFit="1" customWidth="1"/>
    <col min="11455" max="11455" width="14" bestFit="1" customWidth="1"/>
    <col min="11456" max="11456" width="21.5546875" bestFit="1" customWidth="1"/>
    <col min="11457" max="11457" width="14" bestFit="1" customWidth="1"/>
    <col min="11458" max="11458" width="21.5546875" bestFit="1" customWidth="1"/>
    <col min="11459" max="11459" width="14" bestFit="1" customWidth="1"/>
    <col min="11460" max="11460" width="21.5546875" bestFit="1" customWidth="1"/>
    <col min="11461" max="11461" width="14" bestFit="1" customWidth="1"/>
    <col min="11462" max="11462" width="21.5546875" bestFit="1" customWidth="1"/>
    <col min="11463" max="11463" width="14" bestFit="1" customWidth="1"/>
    <col min="11464" max="11464" width="21.5546875" bestFit="1" customWidth="1"/>
    <col min="11465" max="11465" width="14" bestFit="1" customWidth="1"/>
    <col min="11466" max="11466" width="12" bestFit="1" customWidth="1"/>
    <col min="11467" max="11467" width="21.5546875" bestFit="1" customWidth="1"/>
    <col min="11468" max="11468" width="14" bestFit="1" customWidth="1"/>
    <col min="11469" max="11469" width="21.5546875" bestFit="1" customWidth="1"/>
    <col min="11470" max="11470" width="14" bestFit="1" customWidth="1"/>
    <col min="11471" max="11471" width="21.5546875" bestFit="1" customWidth="1"/>
    <col min="11472" max="11472" width="14" bestFit="1" customWidth="1"/>
    <col min="11473" max="11473" width="21.5546875" bestFit="1" customWidth="1"/>
    <col min="11474" max="11474" width="14" bestFit="1" customWidth="1"/>
    <col min="11475" max="11475" width="12" bestFit="1" customWidth="1"/>
    <col min="11476" max="11476" width="21.5546875" bestFit="1" customWidth="1"/>
    <col min="11477" max="11477" width="14" bestFit="1" customWidth="1"/>
    <col min="11478" max="11478" width="21.5546875" bestFit="1" customWidth="1"/>
    <col min="11479" max="11479" width="14" bestFit="1" customWidth="1"/>
    <col min="11480" max="11480" width="21.5546875" bestFit="1" customWidth="1"/>
    <col min="11481" max="11481" width="14" bestFit="1" customWidth="1"/>
    <col min="11482" max="11482" width="21.5546875" bestFit="1" customWidth="1"/>
    <col min="11483" max="11483" width="14" bestFit="1" customWidth="1"/>
    <col min="11484" max="11484" width="21.5546875" bestFit="1" customWidth="1"/>
    <col min="11485" max="11485" width="14" bestFit="1" customWidth="1"/>
    <col min="11486" max="11486" width="20.44140625" bestFit="1" customWidth="1"/>
    <col min="11487" max="11487" width="14" bestFit="1" customWidth="1"/>
    <col min="11488" max="11488" width="20.44140625" bestFit="1" customWidth="1"/>
    <col min="11489" max="11489" width="14" bestFit="1" customWidth="1"/>
    <col min="11490" max="11490" width="19.44140625" bestFit="1" customWidth="1"/>
    <col min="11491" max="11491" width="14" bestFit="1" customWidth="1"/>
    <col min="11492" max="11492" width="21.5546875" bestFit="1" customWidth="1"/>
    <col min="11493" max="11493" width="13" bestFit="1" customWidth="1"/>
    <col min="11494" max="11494" width="21.5546875" bestFit="1" customWidth="1"/>
    <col min="11495" max="11496" width="12" bestFit="1" customWidth="1"/>
    <col min="11497" max="11497" width="14" bestFit="1" customWidth="1"/>
    <col min="11498" max="11498" width="21.5546875" bestFit="1" customWidth="1"/>
    <col min="11499" max="11499" width="14" bestFit="1" customWidth="1"/>
    <col min="11500" max="11500" width="21.5546875" bestFit="1" customWidth="1"/>
    <col min="11501" max="11501" width="14" bestFit="1" customWidth="1"/>
    <col min="11502" max="11502" width="21.5546875" bestFit="1" customWidth="1"/>
    <col min="11503" max="11503" width="14" bestFit="1" customWidth="1"/>
    <col min="11504" max="11504" width="21.5546875" bestFit="1" customWidth="1"/>
    <col min="11505" max="11505" width="13" bestFit="1" customWidth="1"/>
    <col min="11506" max="11506" width="21.5546875" bestFit="1" customWidth="1"/>
    <col min="11507" max="11507" width="14" bestFit="1" customWidth="1"/>
    <col min="11508" max="11508" width="21.5546875" bestFit="1" customWidth="1"/>
    <col min="11509" max="11509" width="13" bestFit="1" customWidth="1"/>
    <col min="11510" max="11510" width="21.5546875" bestFit="1" customWidth="1"/>
    <col min="11511" max="11511" width="14" bestFit="1" customWidth="1"/>
    <col min="11512" max="11512" width="21.5546875" bestFit="1" customWidth="1"/>
    <col min="11513" max="11513" width="14" bestFit="1" customWidth="1"/>
    <col min="11514" max="11514" width="20.44140625" bestFit="1" customWidth="1"/>
    <col min="11515" max="11515" width="14" bestFit="1" customWidth="1"/>
    <col min="11516" max="11516" width="21.5546875" bestFit="1" customWidth="1"/>
    <col min="11517" max="11517" width="14" bestFit="1" customWidth="1"/>
    <col min="11518" max="11518" width="20.44140625" bestFit="1" customWidth="1"/>
    <col min="11519" max="11519" width="14" bestFit="1" customWidth="1"/>
    <col min="11520" max="11520" width="21.5546875" bestFit="1" customWidth="1"/>
    <col min="11521" max="11521" width="14" bestFit="1" customWidth="1"/>
    <col min="11522" max="11522" width="21.5546875" bestFit="1" customWidth="1"/>
    <col min="11523" max="11523" width="14" bestFit="1" customWidth="1"/>
    <col min="11524" max="11524" width="21.5546875" bestFit="1" customWidth="1"/>
    <col min="11525" max="11525" width="14" bestFit="1" customWidth="1"/>
    <col min="11526" max="11526" width="21.5546875" bestFit="1" customWidth="1"/>
    <col min="11527" max="11527" width="14" bestFit="1" customWidth="1"/>
    <col min="11528" max="11528" width="21.5546875" bestFit="1" customWidth="1"/>
    <col min="11529" max="11529" width="14" bestFit="1" customWidth="1"/>
    <col min="11530" max="11530" width="21.5546875" bestFit="1" customWidth="1"/>
    <col min="11531" max="11531" width="14" bestFit="1" customWidth="1"/>
    <col min="11532" max="11532" width="21.5546875" bestFit="1" customWidth="1"/>
    <col min="11533" max="11533" width="14" bestFit="1" customWidth="1"/>
    <col min="11534" max="11534" width="21.5546875" bestFit="1" customWidth="1"/>
    <col min="11535" max="11535" width="14" bestFit="1" customWidth="1"/>
    <col min="11536" max="11536" width="21.5546875" bestFit="1" customWidth="1"/>
    <col min="11537" max="11537" width="14" bestFit="1" customWidth="1"/>
    <col min="11538" max="11538" width="21.5546875" bestFit="1" customWidth="1"/>
    <col min="11539" max="11539" width="14" bestFit="1" customWidth="1"/>
    <col min="11540" max="11540" width="21.5546875" bestFit="1" customWidth="1"/>
    <col min="11541" max="11541" width="14" bestFit="1" customWidth="1"/>
    <col min="11542" max="11542" width="21.5546875" bestFit="1" customWidth="1"/>
    <col min="11543" max="11543" width="14" bestFit="1" customWidth="1"/>
    <col min="11544" max="11544" width="21.5546875" bestFit="1" customWidth="1"/>
    <col min="11545" max="11545" width="14" bestFit="1" customWidth="1"/>
    <col min="11546" max="11546" width="21.5546875" bestFit="1" customWidth="1"/>
    <col min="11547" max="11547" width="14" bestFit="1" customWidth="1"/>
    <col min="11548" max="11548" width="21.5546875" bestFit="1" customWidth="1"/>
    <col min="11549" max="11549" width="14" bestFit="1" customWidth="1"/>
    <col min="11550" max="11550" width="21.5546875" bestFit="1" customWidth="1"/>
    <col min="11551" max="11551" width="14" bestFit="1" customWidth="1"/>
    <col min="11552" max="11552" width="21.5546875" bestFit="1" customWidth="1"/>
    <col min="11553" max="11553" width="13" bestFit="1" customWidth="1"/>
    <col min="11554" max="11554" width="21.5546875" bestFit="1" customWidth="1"/>
    <col min="11555" max="11555" width="14" bestFit="1" customWidth="1"/>
    <col min="11556" max="11556" width="21.5546875" bestFit="1" customWidth="1"/>
    <col min="11557" max="11557" width="13" bestFit="1" customWidth="1"/>
    <col min="11558" max="11558" width="21.5546875" bestFit="1" customWidth="1"/>
    <col min="11559" max="11559" width="14" bestFit="1" customWidth="1"/>
    <col min="11560" max="11560" width="12" bestFit="1" customWidth="1"/>
    <col min="11561" max="11561" width="21.5546875" bestFit="1" customWidth="1"/>
    <col min="11562" max="11562" width="14" bestFit="1" customWidth="1"/>
    <col min="11563" max="11563" width="21.5546875" bestFit="1" customWidth="1"/>
    <col min="11564" max="11564" width="13" bestFit="1" customWidth="1"/>
    <col min="11565" max="11565" width="21.5546875" bestFit="1" customWidth="1"/>
    <col min="11566" max="11566" width="14" bestFit="1" customWidth="1"/>
    <col min="11567" max="11567" width="21.5546875" bestFit="1" customWidth="1"/>
    <col min="11568" max="11568" width="14" bestFit="1" customWidth="1"/>
    <col min="11569" max="11569" width="21.5546875" bestFit="1" customWidth="1"/>
    <col min="11570" max="11570" width="14" bestFit="1" customWidth="1"/>
    <col min="11571" max="11571" width="20.44140625" bestFit="1" customWidth="1"/>
    <col min="11572" max="11572" width="14" bestFit="1" customWidth="1"/>
    <col min="11573" max="11573" width="21.5546875" bestFit="1" customWidth="1"/>
    <col min="11574" max="11574" width="14" bestFit="1" customWidth="1"/>
    <col min="11575" max="11575" width="21.5546875" bestFit="1" customWidth="1"/>
    <col min="11576" max="11576" width="12" bestFit="1" customWidth="1"/>
    <col min="11577" max="11577" width="20.44140625" bestFit="1" customWidth="1"/>
    <col min="11578" max="11578" width="14" bestFit="1" customWidth="1"/>
    <col min="11579" max="11579" width="21.5546875" bestFit="1" customWidth="1"/>
    <col min="11580" max="11580" width="14" bestFit="1" customWidth="1"/>
    <col min="11581" max="11581" width="21.5546875" bestFit="1" customWidth="1"/>
    <col min="11582" max="11582" width="14" bestFit="1" customWidth="1"/>
    <col min="11583" max="11583" width="21.5546875" bestFit="1" customWidth="1"/>
    <col min="11584" max="11584" width="14" bestFit="1" customWidth="1"/>
    <col min="11585" max="11585" width="21.5546875" bestFit="1" customWidth="1"/>
    <col min="11586" max="11586" width="14" bestFit="1" customWidth="1"/>
    <col min="11587" max="11587" width="21.5546875" bestFit="1" customWidth="1"/>
    <col min="11588" max="11588" width="14" bestFit="1" customWidth="1"/>
    <col min="11589" max="11589" width="21.5546875" bestFit="1" customWidth="1"/>
    <col min="11590" max="11590" width="14" bestFit="1" customWidth="1"/>
    <col min="11591" max="11591" width="21.5546875" bestFit="1" customWidth="1"/>
    <col min="11592" max="11592" width="14" bestFit="1" customWidth="1"/>
    <col min="11593" max="11593" width="21.5546875" bestFit="1" customWidth="1"/>
    <col min="11594" max="11594" width="14" bestFit="1" customWidth="1"/>
    <col min="11595" max="11595" width="21.5546875" bestFit="1" customWidth="1"/>
    <col min="11596" max="11596" width="14" bestFit="1" customWidth="1"/>
    <col min="11597" max="11597" width="21.5546875" bestFit="1" customWidth="1"/>
    <col min="11598" max="11598" width="14" bestFit="1" customWidth="1"/>
    <col min="11599" max="11599" width="20.44140625" bestFit="1" customWidth="1"/>
    <col min="11600" max="11600" width="14" bestFit="1" customWidth="1"/>
    <col min="11601" max="11601" width="21.5546875" bestFit="1" customWidth="1"/>
    <col min="11602" max="11602" width="14" bestFit="1" customWidth="1"/>
    <col min="11603" max="11603" width="21.5546875" bestFit="1" customWidth="1"/>
    <col min="11604" max="11604" width="14" bestFit="1" customWidth="1"/>
    <col min="11605" max="11605" width="21.5546875" bestFit="1" customWidth="1"/>
    <col min="11606" max="11606" width="14" bestFit="1" customWidth="1"/>
    <col min="11607" max="11607" width="20.44140625" bestFit="1" customWidth="1"/>
    <col min="11608" max="11608" width="14" bestFit="1" customWidth="1"/>
    <col min="11609" max="11609" width="21.5546875" bestFit="1" customWidth="1"/>
    <col min="11610" max="11610" width="14" bestFit="1" customWidth="1"/>
    <col min="11611" max="11611" width="21.5546875" bestFit="1" customWidth="1"/>
    <col min="11612" max="11612" width="14" bestFit="1" customWidth="1"/>
    <col min="11613" max="11613" width="21.5546875" bestFit="1" customWidth="1"/>
    <col min="11614" max="11614" width="14" bestFit="1" customWidth="1"/>
    <col min="11615" max="11615" width="21.5546875" bestFit="1" customWidth="1"/>
    <col min="11616" max="11616" width="14" bestFit="1" customWidth="1"/>
    <col min="11617" max="11617" width="21.5546875" bestFit="1" customWidth="1"/>
    <col min="11618" max="11618" width="14" bestFit="1" customWidth="1"/>
    <col min="11619" max="11619" width="21.5546875" bestFit="1" customWidth="1"/>
    <col min="11620" max="11620" width="14" bestFit="1" customWidth="1"/>
    <col min="11621" max="11621" width="21.5546875" bestFit="1" customWidth="1"/>
    <col min="11622" max="11622" width="14" bestFit="1" customWidth="1"/>
    <col min="11623" max="11623" width="21.5546875" bestFit="1" customWidth="1"/>
    <col min="11624" max="11624" width="14" bestFit="1" customWidth="1"/>
    <col min="11625" max="11625" width="21.5546875" bestFit="1" customWidth="1"/>
    <col min="11626" max="11626" width="13" bestFit="1" customWidth="1"/>
    <col min="11627" max="11627" width="21.5546875" bestFit="1" customWidth="1"/>
    <col min="11628" max="11628" width="14" bestFit="1" customWidth="1"/>
    <col min="11629" max="11629" width="21.5546875" bestFit="1" customWidth="1"/>
    <col min="11630" max="11630" width="13" bestFit="1" customWidth="1"/>
    <col min="11631" max="11631" width="21.5546875" bestFit="1" customWidth="1"/>
    <col min="11632" max="11632" width="14" bestFit="1" customWidth="1"/>
    <col min="11633" max="11633" width="21.5546875" bestFit="1" customWidth="1"/>
    <col min="11634" max="11634" width="14" bestFit="1" customWidth="1"/>
    <col min="11635" max="11635" width="21.5546875" bestFit="1" customWidth="1"/>
    <col min="11636" max="11636" width="14" bestFit="1" customWidth="1"/>
    <col min="11637" max="11637" width="21.5546875" bestFit="1" customWidth="1"/>
    <col min="11638" max="11638" width="14" bestFit="1" customWidth="1"/>
    <col min="11639" max="11639" width="21.5546875" bestFit="1" customWidth="1"/>
    <col min="11640" max="11640" width="14" bestFit="1" customWidth="1"/>
    <col min="11641" max="11641" width="21.5546875" bestFit="1" customWidth="1"/>
    <col min="11642" max="11642" width="14" bestFit="1" customWidth="1"/>
    <col min="11643" max="11643" width="21.5546875" bestFit="1" customWidth="1"/>
    <col min="11644" max="11644" width="13" bestFit="1" customWidth="1"/>
    <col min="11645" max="11645" width="21.5546875" bestFit="1" customWidth="1"/>
    <col min="11646" max="11646" width="14" bestFit="1" customWidth="1"/>
    <col min="11647" max="11647" width="21.5546875" bestFit="1" customWidth="1"/>
    <col min="11648" max="11648" width="14" bestFit="1" customWidth="1"/>
    <col min="11649" max="11649" width="21.5546875" bestFit="1" customWidth="1"/>
    <col min="11650" max="11650" width="13" bestFit="1" customWidth="1"/>
    <col min="11651" max="11651" width="21.5546875" bestFit="1" customWidth="1"/>
    <col min="11652" max="11652" width="14" bestFit="1" customWidth="1"/>
    <col min="11653" max="11653" width="21.5546875" bestFit="1" customWidth="1"/>
    <col min="11654" max="11654" width="14" bestFit="1" customWidth="1"/>
    <col min="11655" max="11655" width="21.5546875" bestFit="1" customWidth="1"/>
    <col min="11656" max="11656" width="14" bestFit="1" customWidth="1"/>
    <col min="11657" max="11657" width="21.5546875" bestFit="1" customWidth="1"/>
    <col min="11658" max="11658" width="13" bestFit="1" customWidth="1"/>
    <col min="11659" max="11659" width="21.5546875" bestFit="1" customWidth="1"/>
    <col min="11660" max="11660" width="14" bestFit="1" customWidth="1"/>
    <col min="11661" max="11661" width="20.44140625" bestFit="1" customWidth="1"/>
    <col min="11662" max="11663" width="12" bestFit="1" customWidth="1"/>
    <col min="11664" max="11664" width="14" bestFit="1" customWidth="1"/>
    <col min="11665" max="11665" width="21.5546875" bestFit="1" customWidth="1"/>
    <col min="11666" max="11666" width="14" bestFit="1" customWidth="1"/>
    <col min="11667" max="11667" width="21.5546875" bestFit="1" customWidth="1"/>
    <col min="11668" max="11668" width="14" bestFit="1" customWidth="1"/>
    <col min="11669" max="11669" width="21.5546875" bestFit="1" customWidth="1"/>
    <col min="11670" max="11670" width="14" bestFit="1" customWidth="1"/>
    <col min="11671" max="11671" width="21.5546875" bestFit="1" customWidth="1"/>
    <col min="11672" max="11672" width="14" bestFit="1" customWidth="1"/>
    <col min="11673" max="11673" width="21.5546875" bestFit="1" customWidth="1"/>
    <col min="11674" max="11674" width="14" bestFit="1" customWidth="1"/>
    <col min="11675" max="11675" width="21.5546875" bestFit="1" customWidth="1"/>
    <col min="11676" max="11676" width="14" bestFit="1" customWidth="1"/>
    <col min="11677" max="11677" width="21.5546875" bestFit="1" customWidth="1"/>
    <col min="11678" max="11678" width="14" bestFit="1" customWidth="1"/>
    <col min="11679" max="11679" width="21.5546875" bestFit="1" customWidth="1"/>
    <col min="11680" max="11680" width="14" bestFit="1" customWidth="1"/>
    <col min="11681" max="11681" width="21.5546875" bestFit="1" customWidth="1"/>
    <col min="11682" max="11682" width="14" bestFit="1" customWidth="1"/>
    <col min="11683" max="11683" width="21.5546875" bestFit="1" customWidth="1"/>
    <col min="11684" max="11684" width="14" bestFit="1" customWidth="1"/>
    <col min="11685" max="11685" width="21.5546875" bestFit="1" customWidth="1"/>
    <col min="11686" max="11686" width="14" bestFit="1" customWidth="1"/>
    <col min="11687" max="11687" width="21.5546875" bestFit="1" customWidth="1"/>
    <col min="11688" max="11688" width="14" bestFit="1" customWidth="1"/>
    <col min="11689" max="11689" width="21.5546875" bestFit="1" customWidth="1"/>
    <col min="11690" max="11690" width="14" bestFit="1" customWidth="1"/>
    <col min="11691" max="11691" width="21.5546875" bestFit="1" customWidth="1"/>
    <col min="11692" max="11692" width="14" bestFit="1" customWidth="1"/>
    <col min="11693" max="11693" width="21.5546875" bestFit="1" customWidth="1"/>
    <col min="11694" max="11694" width="14" bestFit="1" customWidth="1"/>
    <col min="11695" max="11695" width="21.5546875" bestFit="1" customWidth="1"/>
    <col min="11696" max="11696" width="14" bestFit="1" customWidth="1"/>
    <col min="11697" max="11697" width="21.5546875" bestFit="1" customWidth="1"/>
    <col min="11698" max="11698" width="14" bestFit="1" customWidth="1"/>
    <col min="11699" max="11699" width="21.5546875" bestFit="1" customWidth="1"/>
    <col min="11700" max="11700" width="14" bestFit="1" customWidth="1"/>
    <col min="11701" max="11701" width="21.5546875" bestFit="1" customWidth="1"/>
    <col min="11702" max="11702" width="14" bestFit="1" customWidth="1"/>
    <col min="11703" max="11703" width="21.5546875" bestFit="1" customWidth="1"/>
    <col min="11704" max="11704" width="14" bestFit="1" customWidth="1"/>
    <col min="11705" max="11705" width="21.5546875" bestFit="1" customWidth="1"/>
    <col min="11706" max="11706" width="14" bestFit="1" customWidth="1"/>
    <col min="11707" max="11707" width="21.5546875" bestFit="1" customWidth="1"/>
    <col min="11708" max="11708" width="14" bestFit="1" customWidth="1"/>
    <col min="11709" max="11709" width="21.5546875" bestFit="1" customWidth="1"/>
    <col min="11710" max="11710" width="14" bestFit="1" customWidth="1"/>
    <col min="11711" max="11711" width="21.5546875" bestFit="1" customWidth="1"/>
    <col min="11712" max="11712" width="14" bestFit="1" customWidth="1"/>
    <col min="11713" max="11713" width="21.5546875" bestFit="1" customWidth="1"/>
    <col min="11714" max="11714" width="5" bestFit="1" customWidth="1"/>
    <col min="11715" max="11715" width="7.6640625" bestFit="1" customWidth="1"/>
    <col min="11716" max="11716" width="14" bestFit="1" customWidth="1"/>
    <col min="11717" max="11717" width="21.5546875" bestFit="1" customWidth="1"/>
    <col min="11718" max="11718" width="14" bestFit="1" customWidth="1"/>
    <col min="11719" max="11719" width="21.5546875" bestFit="1" customWidth="1"/>
    <col min="11720" max="11720" width="14" bestFit="1" customWidth="1"/>
    <col min="11721" max="11721" width="21.5546875" bestFit="1" customWidth="1"/>
    <col min="11722" max="11722" width="14" bestFit="1" customWidth="1"/>
    <col min="11723" max="11723" width="21.5546875" bestFit="1" customWidth="1"/>
    <col min="11724" max="11724" width="13" bestFit="1" customWidth="1"/>
    <col min="11725" max="11725" width="21.5546875" bestFit="1" customWidth="1"/>
    <col min="11726" max="11726" width="13" bestFit="1" customWidth="1"/>
    <col min="11727" max="11727" width="21.5546875" bestFit="1" customWidth="1"/>
    <col min="11728" max="11728" width="14" bestFit="1" customWidth="1"/>
    <col min="11729" max="11729" width="21.5546875" bestFit="1" customWidth="1"/>
    <col min="11730" max="11730" width="14" bestFit="1" customWidth="1"/>
    <col min="11731" max="11731" width="21.5546875" bestFit="1" customWidth="1"/>
    <col min="11732" max="11732" width="14" bestFit="1" customWidth="1"/>
    <col min="11733" max="11733" width="21.5546875" bestFit="1" customWidth="1"/>
    <col min="11734" max="11734" width="14" bestFit="1" customWidth="1"/>
    <col min="11735" max="11735" width="21.5546875" bestFit="1" customWidth="1"/>
    <col min="11736" max="11736" width="14" bestFit="1" customWidth="1"/>
    <col min="11737" max="11737" width="21.5546875" bestFit="1" customWidth="1"/>
    <col min="11738" max="11738" width="14" bestFit="1" customWidth="1"/>
    <col min="11739" max="11739" width="21.5546875" bestFit="1" customWidth="1"/>
    <col min="11740" max="11740" width="14" bestFit="1" customWidth="1"/>
    <col min="11741" max="11741" width="21.5546875" bestFit="1" customWidth="1"/>
    <col min="11742" max="11742" width="14" bestFit="1" customWidth="1"/>
    <col min="11743" max="11743" width="21.5546875" bestFit="1" customWidth="1"/>
    <col min="11744" max="11744" width="14" bestFit="1" customWidth="1"/>
    <col min="11745" max="11745" width="21.5546875" bestFit="1" customWidth="1"/>
    <col min="11746" max="11746" width="14" bestFit="1" customWidth="1"/>
    <col min="11747" max="11747" width="21.5546875" bestFit="1" customWidth="1"/>
    <col min="11748" max="11748" width="14" bestFit="1" customWidth="1"/>
    <col min="11749" max="11749" width="21.5546875" bestFit="1" customWidth="1"/>
    <col min="11750" max="11750" width="14" bestFit="1" customWidth="1"/>
    <col min="11751" max="11751" width="21.5546875" bestFit="1" customWidth="1"/>
    <col min="11752" max="11752" width="13" bestFit="1" customWidth="1"/>
    <col min="11753" max="11753" width="21.5546875" bestFit="1" customWidth="1"/>
    <col min="11754" max="11754" width="14" bestFit="1" customWidth="1"/>
    <col min="11755" max="11755" width="21.5546875" bestFit="1" customWidth="1"/>
    <col min="11756" max="11756" width="14" bestFit="1" customWidth="1"/>
    <col min="11757" max="11757" width="21.5546875" bestFit="1" customWidth="1"/>
    <col min="11758" max="11758" width="14" bestFit="1" customWidth="1"/>
    <col min="11759" max="11759" width="21.5546875" bestFit="1" customWidth="1"/>
    <col min="11760" max="11760" width="14" bestFit="1" customWidth="1"/>
    <col min="11761" max="11761" width="21.5546875" bestFit="1" customWidth="1"/>
    <col min="11762" max="11762" width="14" bestFit="1" customWidth="1"/>
    <col min="11763" max="11763" width="21.5546875" bestFit="1" customWidth="1"/>
    <col min="11764" max="11764" width="14" bestFit="1" customWidth="1"/>
    <col min="11765" max="11765" width="20.44140625" bestFit="1" customWidth="1"/>
    <col min="11766" max="11766" width="14" bestFit="1" customWidth="1"/>
    <col min="11767" max="11767" width="21.5546875" bestFit="1" customWidth="1"/>
    <col min="11768" max="11768" width="14" bestFit="1" customWidth="1"/>
    <col min="11769" max="11769" width="21.5546875" bestFit="1" customWidth="1"/>
    <col min="11770" max="11770" width="14" bestFit="1" customWidth="1"/>
    <col min="11771" max="11771" width="21.5546875" bestFit="1" customWidth="1"/>
    <col min="11772" max="11772" width="14" bestFit="1" customWidth="1"/>
    <col min="11773" max="11773" width="21.5546875" bestFit="1" customWidth="1"/>
    <col min="11774" max="11774" width="14" bestFit="1" customWidth="1"/>
    <col min="11775" max="11775" width="21.5546875" bestFit="1" customWidth="1"/>
    <col min="11776" max="11776" width="14" bestFit="1" customWidth="1"/>
    <col min="11777" max="11777" width="21.5546875" bestFit="1" customWidth="1"/>
    <col min="11778" max="11778" width="14" bestFit="1" customWidth="1"/>
    <col min="11779" max="11779" width="21.5546875" bestFit="1" customWidth="1"/>
    <col min="11780" max="11780" width="14" bestFit="1" customWidth="1"/>
    <col min="11781" max="11781" width="21.5546875" bestFit="1" customWidth="1"/>
    <col min="11782" max="11782" width="14" bestFit="1" customWidth="1"/>
    <col min="11783" max="11783" width="21.5546875" bestFit="1" customWidth="1"/>
    <col min="11784" max="11784" width="14" bestFit="1" customWidth="1"/>
    <col min="11785" max="11785" width="21.5546875" bestFit="1" customWidth="1"/>
    <col min="11786" max="11786" width="14" bestFit="1" customWidth="1"/>
    <col min="11787" max="11787" width="20.44140625" bestFit="1" customWidth="1"/>
    <col min="11788" max="11788" width="14" bestFit="1" customWidth="1"/>
    <col min="11789" max="11789" width="21.5546875" bestFit="1" customWidth="1"/>
    <col min="11790" max="11790" width="14" bestFit="1" customWidth="1"/>
    <col min="11791" max="11791" width="21.5546875" bestFit="1" customWidth="1"/>
    <col min="11792" max="11792" width="14" bestFit="1" customWidth="1"/>
    <col min="11793" max="11793" width="21.5546875" bestFit="1" customWidth="1"/>
    <col min="11794" max="11794" width="14" bestFit="1" customWidth="1"/>
    <col min="11795" max="11795" width="21.5546875" bestFit="1" customWidth="1"/>
    <col min="11796" max="11796" width="14" bestFit="1" customWidth="1"/>
    <col min="11797" max="11797" width="21.5546875" bestFit="1" customWidth="1"/>
    <col min="11798" max="11798" width="14" bestFit="1" customWidth="1"/>
    <col min="11799" max="11799" width="21.5546875" bestFit="1" customWidth="1"/>
    <col min="11800" max="11800" width="11" bestFit="1" customWidth="1"/>
    <col min="11801" max="11801" width="13.33203125" bestFit="1" customWidth="1"/>
    <col min="11802" max="11802" width="14" bestFit="1" customWidth="1"/>
    <col min="11803" max="11803" width="21.5546875" bestFit="1" customWidth="1"/>
    <col min="11804" max="11804" width="14" bestFit="1" customWidth="1"/>
    <col min="11805" max="11805" width="21.5546875" bestFit="1" customWidth="1"/>
    <col min="11806" max="11806" width="13" bestFit="1" customWidth="1"/>
    <col min="11807" max="11807" width="21.5546875" bestFit="1" customWidth="1"/>
    <col min="11808" max="11808" width="14" bestFit="1" customWidth="1"/>
    <col min="11809" max="11809" width="21.5546875" bestFit="1" customWidth="1"/>
    <col min="11810" max="11810" width="7" bestFit="1" customWidth="1"/>
    <col min="11811" max="11811" width="9.21875" bestFit="1" customWidth="1"/>
    <col min="11812" max="11812" width="5" bestFit="1" customWidth="1"/>
    <col min="11813" max="11813" width="7.6640625" bestFit="1" customWidth="1"/>
    <col min="11814" max="11814" width="14" bestFit="1" customWidth="1"/>
    <col min="11815" max="11815" width="21.5546875" bestFit="1" customWidth="1"/>
    <col min="11816" max="11816" width="14" bestFit="1" customWidth="1"/>
    <col min="11817" max="11817" width="21.5546875" bestFit="1" customWidth="1"/>
    <col min="11818" max="11818" width="14" bestFit="1" customWidth="1"/>
    <col min="11819" max="11819" width="21.5546875" bestFit="1" customWidth="1"/>
    <col min="11820" max="11820" width="14" bestFit="1" customWidth="1"/>
    <col min="11821" max="11821" width="21.5546875" bestFit="1" customWidth="1"/>
    <col min="11822" max="11822" width="14" bestFit="1" customWidth="1"/>
    <col min="11823" max="11823" width="21.5546875" bestFit="1" customWidth="1"/>
    <col min="11824" max="11824" width="14" bestFit="1" customWidth="1"/>
    <col min="11825" max="11825" width="21.5546875" bestFit="1" customWidth="1"/>
    <col min="11826" max="11826" width="14" bestFit="1" customWidth="1"/>
    <col min="11827" max="11827" width="21.5546875" bestFit="1" customWidth="1"/>
    <col min="11828" max="11828" width="7" bestFit="1" customWidth="1"/>
    <col min="11829" max="11829" width="9.21875" bestFit="1" customWidth="1"/>
    <col min="11830" max="11830" width="14" bestFit="1" customWidth="1"/>
    <col min="11831" max="11831" width="21.5546875" bestFit="1" customWidth="1"/>
    <col min="11832" max="11832" width="14" bestFit="1" customWidth="1"/>
    <col min="11833" max="11833" width="21.5546875" bestFit="1" customWidth="1"/>
    <col min="11834" max="11834" width="14" bestFit="1" customWidth="1"/>
    <col min="11835" max="11835" width="21.5546875" bestFit="1" customWidth="1"/>
    <col min="11836" max="11836" width="14" bestFit="1" customWidth="1"/>
    <col min="11837" max="11837" width="21.5546875" bestFit="1" customWidth="1"/>
    <col min="11838" max="11838" width="7" bestFit="1" customWidth="1"/>
    <col min="11839" max="11839" width="9.21875" bestFit="1" customWidth="1"/>
    <col min="11840" max="11840" width="14" bestFit="1" customWidth="1"/>
    <col min="11841" max="11841" width="21.5546875" bestFit="1" customWidth="1"/>
    <col min="11842" max="11842" width="14" bestFit="1" customWidth="1"/>
    <col min="11843" max="11843" width="21.5546875" bestFit="1" customWidth="1"/>
    <col min="11844" max="11844" width="13" bestFit="1" customWidth="1"/>
    <col min="11845" max="11845" width="21.5546875" bestFit="1" customWidth="1"/>
    <col min="11846" max="11846" width="14" bestFit="1" customWidth="1"/>
    <col min="11847" max="11847" width="21.5546875" bestFit="1" customWidth="1"/>
    <col min="11848" max="11848" width="14" bestFit="1" customWidth="1"/>
    <col min="11849" max="11849" width="21.5546875" bestFit="1" customWidth="1"/>
    <col min="11850" max="11850" width="5" bestFit="1" customWidth="1"/>
    <col min="11851" max="11851" width="7.6640625" bestFit="1" customWidth="1"/>
    <col min="11852" max="11852" width="14" bestFit="1" customWidth="1"/>
    <col min="11853" max="11853" width="20.44140625" bestFit="1" customWidth="1"/>
    <col min="11854" max="11854" width="7" bestFit="1" customWidth="1"/>
    <col min="11855" max="11855" width="9.21875" bestFit="1" customWidth="1"/>
    <col min="11856" max="11856" width="13" bestFit="1" customWidth="1"/>
    <col min="11857" max="11857" width="21.5546875" bestFit="1" customWidth="1"/>
    <col min="11858" max="11858" width="13" bestFit="1" customWidth="1"/>
    <col min="11859" max="11859" width="21.5546875" bestFit="1" customWidth="1"/>
    <col min="11860" max="11860" width="14" bestFit="1" customWidth="1"/>
    <col min="11861" max="11861" width="21.5546875" bestFit="1" customWidth="1"/>
    <col min="11862" max="11862" width="7" bestFit="1" customWidth="1"/>
    <col min="11863" max="11863" width="4" bestFit="1" customWidth="1"/>
    <col min="11864" max="11864" width="9.21875" bestFit="1" customWidth="1"/>
    <col min="11865" max="11865" width="5" bestFit="1" customWidth="1"/>
    <col min="11866" max="11866" width="7.6640625" bestFit="1" customWidth="1"/>
    <col min="11867" max="11867" width="5" bestFit="1" customWidth="1"/>
    <col min="11868" max="11868" width="7.6640625" bestFit="1" customWidth="1"/>
    <col min="11869" max="11869" width="14" bestFit="1" customWidth="1"/>
    <col min="11870" max="11870" width="21.5546875" bestFit="1" customWidth="1"/>
    <col min="11871" max="11871" width="14" bestFit="1" customWidth="1"/>
    <col min="11872" max="11872" width="21.5546875" bestFit="1" customWidth="1"/>
    <col min="11873" max="11873" width="7" bestFit="1" customWidth="1"/>
    <col min="11874" max="11874" width="9.21875" bestFit="1" customWidth="1"/>
    <col min="11875" max="11875" width="7" bestFit="1" customWidth="1"/>
    <col min="11876" max="11876" width="9.21875" bestFit="1" customWidth="1"/>
    <col min="11877" max="11877" width="14" bestFit="1" customWidth="1"/>
    <col min="11878" max="11878" width="21.5546875" bestFit="1" customWidth="1"/>
    <col min="11879" max="11879" width="14" bestFit="1" customWidth="1"/>
    <col min="11880" max="11880" width="21.5546875" bestFit="1" customWidth="1"/>
    <col min="11881" max="11881" width="27.88671875" bestFit="1" customWidth="1"/>
    <col min="11882" max="11884" width="12" bestFit="1" customWidth="1"/>
    <col min="11885" max="11885" width="7" bestFit="1" customWidth="1"/>
    <col min="11886" max="11887" width="12" bestFit="1" customWidth="1"/>
    <col min="11888" max="11888" width="6" bestFit="1" customWidth="1"/>
    <col min="11889" max="11889" width="5" bestFit="1" customWidth="1"/>
    <col min="11890" max="11892" width="12" bestFit="1" customWidth="1"/>
    <col min="11893" max="11893" width="11" bestFit="1" customWidth="1"/>
    <col min="11894" max="11894" width="12" bestFit="1" customWidth="1"/>
    <col min="11895" max="11895" width="11" bestFit="1" customWidth="1"/>
    <col min="11896" max="11896" width="14" bestFit="1" customWidth="1"/>
    <col min="11897" max="11897" width="22.5546875" bestFit="1" customWidth="1"/>
    <col min="11898" max="11898" width="13" bestFit="1" customWidth="1"/>
    <col min="11899" max="11899" width="21.5546875" bestFit="1" customWidth="1"/>
    <col min="11900" max="11900" width="14" bestFit="1" customWidth="1"/>
    <col min="11901" max="11901" width="21.5546875" bestFit="1" customWidth="1"/>
    <col min="11902" max="11902" width="14" bestFit="1" customWidth="1"/>
    <col min="11903" max="11903" width="12" bestFit="1" customWidth="1"/>
    <col min="11904" max="11904" width="22.5546875" bestFit="1" customWidth="1"/>
    <col min="11905" max="11905" width="14" bestFit="1" customWidth="1"/>
    <col min="11906" max="11906" width="22.5546875" bestFit="1" customWidth="1"/>
    <col min="11907" max="11907" width="14" bestFit="1" customWidth="1"/>
    <col min="11908" max="11908" width="22.5546875" bestFit="1" customWidth="1"/>
    <col min="11909" max="11909" width="14" bestFit="1" customWidth="1"/>
    <col min="11910" max="11910" width="20.44140625" bestFit="1" customWidth="1"/>
    <col min="11911" max="11911" width="14" bestFit="1" customWidth="1"/>
    <col min="11912" max="11912" width="22.5546875" bestFit="1" customWidth="1"/>
    <col min="11913" max="11913" width="14" bestFit="1" customWidth="1"/>
    <col min="11914" max="11914" width="22.5546875" bestFit="1" customWidth="1"/>
    <col min="11915" max="11915" width="14" bestFit="1" customWidth="1"/>
    <col min="11916" max="11916" width="22.5546875" bestFit="1" customWidth="1"/>
    <col min="11917" max="11917" width="14" bestFit="1" customWidth="1"/>
    <col min="11918" max="11918" width="22.5546875" bestFit="1" customWidth="1"/>
    <col min="11919" max="11919" width="14" bestFit="1" customWidth="1"/>
    <col min="11920" max="11920" width="22.5546875" bestFit="1" customWidth="1"/>
    <col min="11921" max="11921" width="14" bestFit="1" customWidth="1"/>
    <col min="11922" max="11922" width="12" bestFit="1" customWidth="1"/>
    <col min="11923" max="11923" width="21.5546875" bestFit="1" customWidth="1"/>
    <col min="11924" max="11924" width="14" bestFit="1" customWidth="1"/>
    <col min="11925" max="11925" width="22.5546875" bestFit="1" customWidth="1"/>
    <col min="11926" max="11926" width="14" bestFit="1" customWidth="1"/>
    <col min="11927" max="11927" width="22.5546875" bestFit="1" customWidth="1"/>
    <col min="11928" max="11928" width="14" bestFit="1" customWidth="1"/>
    <col min="11929" max="11929" width="22.5546875" bestFit="1" customWidth="1"/>
    <col min="11930" max="11930" width="14" bestFit="1" customWidth="1"/>
    <col min="11931" max="11931" width="21.5546875" bestFit="1" customWidth="1"/>
    <col min="11932" max="11932" width="14" bestFit="1" customWidth="1"/>
    <col min="11933" max="11933" width="21.5546875" bestFit="1" customWidth="1"/>
    <col min="11934" max="11934" width="14" bestFit="1" customWidth="1"/>
    <col min="11935" max="11935" width="22.5546875" bestFit="1" customWidth="1"/>
    <col min="11936" max="11936" width="14" bestFit="1" customWidth="1"/>
    <col min="11937" max="11937" width="21.5546875" bestFit="1" customWidth="1"/>
    <col min="11938" max="11938" width="13" bestFit="1" customWidth="1"/>
    <col min="11939" max="11939" width="21.5546875" bestFit="1" customWidth="1"/>
    <col min="11940" max="11940" width="14" bestFit="1" customWidth="1"/>
    <col min="11941" max="11941" width="21.5546875" bestFit="1" customWidth="1"/>
    <col min="11942" max="11942" width="14" bestFit="1" customWidth="1"/>
    <col min="11943" max="11943" width="22.5546875" bestFit="1" customWidth="1"/>
    <col min="11944" max="11944" width="13" bestFit="1" customWidth="1"/>
    <col min="11945" max="11945" width="22.5546875" bestFit="1" customWidth="1"/>
    <col min="11946" max="11946" width="14" bestFit="1" customWidth="1"/>
    <col min="11947" max="11947" width="22.5546875" bestFit="1" customWidth="1"/>
    <col min="11948" max="11948" width="14" bestFit="1" customWidth="1"/>
    <col min="11949" max="11949" width="22.5546875" bestFit="1" customWidth="1"/>
    <col min="11950" max="11950" width="14" bestFit="1" customWidth="1"/>
    <col min="11951" max="11951" width="21.5546875" bestFit="1" customWidth="1"/>
    <col min="11952" max="11952" width="14" bestFit="1" customWidth="1"/>
    <col min="11953" max="11953" width="22.5546875" bestFit="1" customWidth="1"/>
    <col min="11954" max="11954" width="14" bestFit="1" customWidth="1"/>
    <col min="11955" max="11955" width="22.5546875" bestFit="1" customWidth="1"/>
    <col min="11956" max="11956" width="14" bestFit="1" customWidth="1"/>
    <col min="11957" max="11957" width="22.5546875" bestFit="1" customWidth="1"/>
    <col min="11958" max="11958" width="14" bestFit="1" customWidth="1"/>
    <col min="11959" max="11959" width="12" bestFit="1" customWidth="1"/>
    <col min="11960" max="11960" width="22.5546875" bestFit="1" customWidth="1"/>
    <col min="11961" max="11961" width="14" bestFit="1" customWidth="1"/>
    <col min="11962" max="11962" width="12" bestFit="1" customWidth="1"/>
    <col min="11963" max="11963" width="22.5546875" bestFit="1" customWidth="1"/>
    <col min="11964" max="11964" width="14" bestFit="1" customWidth="1"/>
    <col min="11965" max="11965" width="22.5546875" bestFit="1" customWidth="1"/>
    <col min="11966" max="11966" width="14" bestFit="1" customWidth="1"/>
    <col min="11967" max="11967" width="22.5546875" bestFit="1" customWidth="1"/>
    <col min="11968" max="11968" width="13" bestFit="1" customWidth="1"/>
    <col min="11969" max="11969" width="21.5546875" bestFit="1" customWidth="1"/>
    <col min="11970" max="11970" width="14" bestFit="1" customWidth="1"/>
    <col min="11971" max="11971" width="22.5546875" bestFit="1" customWidth="1"/>
    <col min="11972" max="11972" width="14" bestFit="1" customWidth="1"/>
    <col min="11973" max="11973" width="12" bestFit="1" customWidth="1"/>
    <col min="11974" max="11974" width="22.5546875" bestFit="1" customWidth="1"/>
    <col min="11975" max="11975" width="14" bestFit="1" customWidth="1"/>
    <col min="11976" max="11976" width="22.5546875" bestFit="1" customWidth="1"/>
    <col min="11977" max="11977" width="14" bestFit="1" customWidth="1"/>
    <col min="11978" max="11978" width="22.5546875" bestFit="1" customWidth="1"/>
    <col min="11979" max="11979" width="14" bestFit="1" customWidth="1"/>
    <col min="11980" max="11980" width="22.5546875" bestFit="1" customWidth="1"/>
    <col min="11981" max="11981" width="14" bestFit="1" customWidth="1"/>
    <col min="11982" max="11982" width="22.5546875" bestFit="1" customWidth="1"/>
    <col min="11983" max="11983" width="14" bestFit="1" customWidth="1"/>
    <col min="11984" max="11984" width="20.44140625" bestFit="1" customWidth="1"/>
    <col min="11985" max="11985" width="14" bestFit="1" customWidth="1"/>
    <col min="11986" max="11986" width="22.5546875" bestFit="1" customWidth="1"/>
    <col min="11987" max="11987" width="14" bestFit="1" customWidth="1"/>
    <col min="11988" max="11988" width="22.5546875" bestFit="1" customWidth="1"/>
    <col min="11989" max="11989" width="14" bestFit="1" customWidth="1"/>
    <col min="11990" max="11990" width="22.5546875" bestFit="1" customWidth="1"/>
    <col min="11991" max="11991" width="14" bestFit="1" customWidth="1"/>
    <col min="11992" max="11992" width="22.5546875" bestFit="1" customWidth="1"/>
    <col min="11993" max="11993" width="14" bestFit="1" customWidth="1"/>
    <col min="11994" max="11994" width="22.5546875" bestFit="1" customWidth="1"/>
    <col min="11995" max="11995" width="13" bestFit="1" customWidth="1"/>
    <col min="11996" max="11996" width="20.44140625" bestFit="1" customWidth="1"/>
    <col min="11997" max="11997" width="14" bestFit="1" customWidth="1"/>
    <col min="11998" max="11998" width="22.5546875" bestFit="1" customWidth="1"/>
    <col min="11999" max="11999" width="14" bestFit="1" customWidth="1"/>
    <col min="12000" max="12000" width="21.5546875" bestFit="1" customWidth="1"/>
    <col min="12001" max="12001" width="14" bestFit="1" customWidth="1"/>
    <col min="12002" max="12002" width="22.5546875" bestFit="1" customWidth="1"/>
    <col min="12003" max="12003" width="13" bestFit="1" customWidth="1"/>
    <col min="12004" max="12004" width="22.5546875" bestFit="1" customWidth="1"/>
    <col min="12005" max="12005" width="14" bestFit="1" customWidth="1"/>
    <col min="12006" max="12006" width="22.5546875" bestFit="1" customWidth="1"/>
    <col min="12007" max="12007" width="14" bestFit="1" customWidth="1"/>
    <col min="12008" max="12008" width="22.5546875" bestFit="1" customWidth="1"/>
    <col min="12009" max="12009" width="13" bestFit="1" customWidth="1"/>
    <col min="12010" max="12010" width="21.5546875" bestFit="1" customWidth="1"/>
    <col min="12011" max="12011" width="14" bestFit="1" customWidth="1"/>
    <col min="12012" max="12012" width="22.5546875" bestFit="1" customWidth="1"/>
    <col min="12013" max="12013" width="14" bestFit="1" customWidth="1"/>
    <col min="12014" max="12014" width="22.5546875" bestFit="1" customWidth="1"/>
    <col min="12015" max="12015" width="14" bestFit="1" customWidth="1"/>
    <col min="12016" max="12016" width="22.5546875" bestFit="1" customWidth="1"/>
    <col min="12017" max="12017" width="14" bestFit="1" customWidth="1"/>
    <col min="12018" max="12018" width="22.5546875" bestFit="1" customWidth="1"/>
    <col min="12019" max="12019" width="14" bestFit="1" customWidth="1"/>
    <col min="12020" max="12020" width="21.5546875" bestFit="1" customWidth="1"/>
    <col min="12021" max="12021" width="14" bestFit="1" customWidth="1"/>
    <col min="12022" max="12022" width="22.5546875" bestFit="1" customWidth="1"/>
    <col min="12023" max="12023" width="14" bestFit="1" customWidth="1"/>
    <col min="12024" max="12024" width="22.5546875" bestFit="1" customWidth="1"/>
    <col min="12025" max="12025" width="14" bestFit="1" customWidth="1"/>
    <col min="12026" max="12026" width="22.5546875" bestFit="1" customWidth="1"/>
    <col min="12027" max="12027" width="14" bestFit="1" customWidth="1"/>
    <col min="12028" max="12028" width="22.5546875" bestFit="1" customWidth="1"/>
    <col min="12029" max="12029" width="14" bestFit="1" customWidth="1"/>
    <col min="12030" max="12030" width="22.5546875" bestFit="1" customWidth="1"/>
    <col min="12031" max="12031" width="14" bestFit="1" customWidth="1"/>
    <col min="12032" max="12032" width="22.5546875" bestFit="1" customWidth="1"/>
    <col min="12033" max="12033" width="13" bestFit="1" customWidth="1"/>
    <col min="12034" max="12034" width="22.5546875" bestFit="1" customWidth="1"/>
    <col min="12035" max="12035" width="14" bestFit="1" customWidth="1"/>
    <col min="12036" max="12036" width="22.5546875" bestFit="1" customWidth="1"/>
    <col min="12037" max="12037" width="14" bestFit="1" customWidth="1"/>
    <col min="12038" max="12038" width="22.5546875" bestFit="1" customWidth="1"/>
    <col min="12039" max="12039" width="14" bestFit="1" customWidth="1"/>
    <col min="12040" max="12040" width="22.5546875" bestFit="1" customWidth="1"/>
    <col min="12041" max="12041" width="12" bestFit="1" customWidth="1"/>
    <col min="12042" max="12042" width="22.5546875" bestFit="1" customWidth="1"/>
    <col min="12043" max="12043" width="14" bestFit="1" customWidth="1"/>
    <col min="12044" max="12044" width="22.5546875" bestFit="1" customWidth="1"/>
    <col min="12045" max="12045" width="13" bestFit="1" customWidth="1"/>
    <col min="12046" max="12046" width="22.5546875" bestFit="1" customWidth="1"/>
    <col min="12047" max="12047" width="14" bestFit="1" customWidth="1"/>
    <col min="12048" max="12048" width="22.5546875" bestFit="1" customWidth="1"/>
    <col min="12049" max="12049" width="14" bestFit="1" customWidth="1"/>
    <col min="12050" max="12050" width="22.5546875" bestFit="1" customWidth="1"/>
    <col min="12051" max="12051" width="14" bestFit="1" customWidth="1"/>
    <col min="12052" max="12052" width="22.5546875" bestFit="1" customWidth="1"/>
    <col min="12053" max="12053" width="14" bestFit="1" customWidth="1"/>
    <col min="12054" max="12054" width="21.5546875" bestFit="1" customWidth="1"/>
    <col min="12055" max="12055" width="14" bestFit="1" customWidth="1"/>
    <col min="12056" max="12056" width="22.5546875" bestFit="1" customWidth="1"/>
    <col min="12057" max="12057" width="14" bestFit="1" customWidth="1"/>
    <col min="12058" max="12058" width="22.5546875" bestFit="1" customWidth="1"/>
    <col min="12059" max="12059" width="14" bestFit="1" customWidth="1"/>
    <col min="12060" max="12060" width="12" bestFit="1" customWidth="1"/>
    <col min="12061" max="12061" width="22.5546875" bestFit="1" customWidth="1"/>
    <col min="12062" max="12062" width="14" bestFit="1" customWidth="1"/>
    <col min="12063" max="12063" width="22.5546875" bestFit="1" customWidth="1"/>
    <col min="12064" max="12064" width="14" bestFit="1" customWidth="1"/>
    <col min="12065" max="12065" width="22.5546875" bestFit="1" customWidth="1"/>
    <col min="12066" max="12066" width="14" bestFit="1" customWidth="1"/>
    <col min="12067" max="12067" width="22.5546875" bestFit="1" customWidth="1"/>
    <col min="12068" max="12068" width="13" bestFit="1" customWidth="1"/>
    <col min="12069" max="12069" width="22.5546875" bestFit="1" customWidth="1"/>
    <col min="12070" max="12070" width="14" bestFit="1" customWidth="1"/>
    <col min="12071" max="12071" width="22.5546875" bestFit="1" customWidth="1"/>
    <col min="12072" max="12072" width="14" bestFit="1" customWidth="1"/>
    <col min="12073" max="12073" width="21.5546875" bestFit="1" customWidth="1"/>
    <col min="12074" max="12074" width="14" bestFit="1" customWidth="1"/>
    <col min="12075" max="12075" width="22.5546875" bestFit="1" customWidth="1"/>
    <col min="12076" max="12076" width="14" bestFit="1" customWidth="1"/>
    <col min="12077" max="12077" width="22.5546875" bestFit="1" customWidth="1"/>
    <col min="12078" max="12078" width="14" bestFit="1" customWidth="1"/>
    <col min="12079" max="12079" width="22.5546875" bestFit="1" customWidth="1"/>
    <col min="12080" max="12080" width="14" bestFit="1" customWidth="1"/>
    <col min="12081" max="12081" width="22.5546875" bestFit="1" customWidth="1"/>
    <col min="12082" max="12082" width="14" bestFit="1" customWidth="1"/>
    <col min="12083" max="12083" width="22.5546875" bestFit="1" customWidth="1"/>
    <col min="12084" max="12084" width="14" bestFit="1" customWidth="1"/>
    <col min="12085" max="12085" width="22.5546875" bestFit="1" customWidth="1"/>
    <col min="12086" max="12086" width="14" bestFit="1" customWidth="1"/>
    <col min="12087" max="12087" width="22.5546875" bestFit="1" customWidth="1"/>
    <col min="12088" max="12088" width="14" bestFit="1" customWidth="1"/>
    <col min="12089" max="12089" width="11" bestFit="1" customWidth="1"/>
    <col min="12090" max="12090" width="22.5546875" bestFit="1" customWidth="1"/>
    <col min="12091" max="12091" width="14" bestFit="1" customWidth="1"/>
    <col min="12092" max="12092" width="22.5546875" bestFit="1" customWidth="1"/>
    <col min="12093" max="12093" width="14" bestFit="1" customWidth="1"/>
    <col min="12094" max="12094" width="22.5546875" bestFit="1" customWidth="1"/>
    <col min="12095" max="12095" width="14" bestFit="1" customWidth="1"/>
    <col min="12096" max="12096" width="12" bestFit="1" customWidth="1"/>
    <col min="12097" max="12097" width="22.5546875" bestFit="1" customWidth="1"/>
    <col min="12098" max="12098" width="14" bestFit="1" customWidth="1"/>
    <col min="12099" max="12099" width="12" bestFit="1" customWidth="1"/>
    <col min="12100" max="12100" width="22.5546875" bestFit="1" customWidth="1"/>
    <col min="12101" max="12101" width="14" bestFit="1" customWidth="1"/>
    <col min="12102" max="12102" width="22.5546875" bestFit="1" customWidth="1"/>
    <col min="12103" max="12103" width="13" bestFit="1" customWidth="1"/>
    <col min="12104" max="12104" width="22.5546875" bestFit="1" customWidth="1"/>
    <col min="12105" max="12105" width="13" bestFit="1" customWidth="1"/>
    <col min="12106" max="12106" width="22.5546875" bestFit="1" customWidth="1"/>
    <col min="12107" max="12107" width="14" bestFit="1" customWidth="1"/>
    <col min="12108" max="12108" width="22.5546875" bestFit="1" customWidth="1"/>
    <col min="12109" max="12109" width="14" bestFit="1" customWidth="1"/>
    <col min="12110" max="12110" width="12" bestFit="1" customWidth="1"/>
    <col min="12111" max="12111" width="21.5546875" bestFit="1" customWidth="1"/>
    <col min="12112" max="12112" width="14" bestFit="1" customWidth="1"/>
    <col min="12113" max="12113" width="22.5546875" bestFit="1" customWidth="1"/>
    <col min="12114" max="12114" width="14" bestFit="1" customWidth="1"/>
    <col min="12115" max="12115" width="22.5546875" bestFit="1" customWidth="1"/>
    <col min="12116" max="12116" width="14" bestFit="1" customWidth="1"/>
    <col min="12117" max="12117" width="22.5546875" bestFit="1" customWidth="1"/>
    <col min="12118" max="12118" width="14" bestFit="1" customWidth="1"/>
    <col min="12119" max="12119" width="22.5546875" bestFit="1" customWidth="1"/>
    <col min="12120" max="12120" width="14" bestFit="1" customWidth="1"/>
    <col min="12121" max="12121" width="22.5546875" bestFit="1" customWidth="1"/>
    <col min="12122" max="12122" width="14" bestFit="1" customWidth="1"/>
    <col min="12123" max="12123" width="22.5546875" bestFit="1" customWidth="1"/>
    <col min="12124" max="12124" width="14" bestFit="1" customWidth="1"/>
    <col min="12125" max="12125" width="21.5546875" bestFit="1" customWidth="1"/>
    <col min="12126" max="12126" width="14" bestFit="1" customWidth="1"/>
    <col min="12127" max="12127" width="22.5546875" bestFit="1" customWidth="1"/>
    <col min="12128" max="12128" width="14" bestFit="1" customWidth="1"/>
    <col min="12129" max="12129" width="22.5546875" bestFit="1" customWidth="1"/>
    <col min="12130" max="12130" width="14" bestFit="1" customWidth="1"/>
    <col min="12131" max="12131" width="22.5546875" bestFit="1" customWidth="1"/>
    <col min="12132" max="12132" width="14" bestFit="1" customWidth="1"/>
    <col min="12133" max="12133" width="12" bestFit="1" customWidth="1"/>
    <col min="12134" max="12134" width="22.5546875" bestFit="1" customWidth="1"/>
    <col min="12135" max="12135" width="14" bestFit="1" customWidth="1"/>
    <col min="12136" max="12136" width="12" bestFit="1" customWidth="1"/>
    <col min="12137" max="12137" width="22.5546875" bestFit="1" customWidth="1"/>
    <col min="12138" max="12138" width="14" bestFit="1" customWidth="1"/>
    <col min="12139" max="12139" width="21.5546875" bestFit="1" customWidth="1"/>
    <col min="12140" max="12140" width="14" bestFit="1" customWidth="1"/>
    <col min="12141" max="12141" width="22.5546875" bestFit="1" customWidth="1"/>
    <col min="12142" max="12142" width="14" bestFit="1" customWidth="1"/>
    <col min="12143" max="12143" width="22.5546875" bestFit="1" customWidth="1"/>
    <col min="12144" max="12144" width="6" bestFit="1" customWidth="1"/>
    <col min="12145" max="12145" width="8.21875" bestFit="1" customWidth="1"/>
    <col min="12146" max="12146" width="14" bestFit="1" customWidth="1"/>
    <col min="12147" max="12147" width="22.5546875" bestFit="1" customWidth="1"/>
    <col min="12148" max="12148" width="14" bestFit="1" customWidth="1"/>
    <col min="12149" max="12149" width="22.5546875" bestFit="1" customWidth="1"/>
    <col min="12150" max="12150" width="14" bestFit="1" customWidth="1"/>
    <col min="12151" max="12151" width="22.5546875" bestFit="1" customWidth="1"/>
    <col min="12152" max="12152" width="13" bestFit="1" customWidth="1"/>
    <col min="12153" max="12153" width="22.5546875" bestFit="1" customWidth="1"/>
    <col min="12154" max="12154" width="14" bestFit="1" customWidth="1"/>
    <col min="12155" max="12155" width="22.5546875" bestFit="1" customWidth="1"/>
    <col min="12156" max="12156" width="14" bestFit="1" customWidth="1"/>
    <col min="12157" max="12157" width="22.5546875" bestFit="1" customWidth="1"/>
    <col min="12158" max="12158" width="14" bestFit="1" customWidth="1"/>
    <col min="12159" max="12159" width="22.5546875" bestFit="1" customWidth="1"/>
    <col min="12160" max="12160" width="14" bestFit="1" customWidth="1"/>
    <col min="12161" max="12161" width="22.5546875" bestFit="1" customWidth="1"/>
    <col min="12162" max="12162" width="14" bestFit="1" customWidth="1"/>
    <col min="12163" max="12163" width="22.5546875" bestFit="1" customWidth="1"/>
    <col min="12164" max="12164" width="14" bestFit="1" customWidth="1"/>
    <col min="12165" max="12165" width="22.5546875" bestFit="1" customWidth="1"/>
    <col min="12166" max="12166" width="14" bestFit="1" customWidth="1"/>
    <col min="12167" max="12167" width="12" bestFit="1" customWidth="1"/>
    <col min="12168" max="12168" width="22.5546875" bestFit="1" customWidth="1"/>
    <col min="12169" max="12169" width="14" bestFit="1" customWidth="1"/>
    <col min="12170" max="12170" width="22.5546875" bestFit="1" customWidth="1"/>
    <col min="12171" max="12171" width="14" bestFit="1" customWidth="1"/>
    <col min="12172" max="12172" width="22.5546875" bestFit="1" customWidth="1"/>
    <col min="12173" max="12173" width="14" bestFit="1" customWidth="1"/>
    <col min="12174" max="12174" width="22.5546875" bestFit="1" customWidth="1"/>
    <col min="12175" max="12175" width="13" bestFit="1" customWidth="1"/>
    <col min="12176" max="12176" width="11" bestFit="1" customWidth="1"/>
    <col min="12177" max="12177" width="22.5546875" bestFit="1" customWidth="1"/>
    <col min="12178" max="12178" width="14" bestFit="1" customWidth="1"/>
    <col min="12179" max="12179" width="22.5546875" bestFit="1" customWidth="1"/>
    <col min="12180" max="12180" width="14" bestFit="1" customWidth="1"/>
    <col min="12181" max="12181" width="22.5546875" bestFit="1" customWidth="1"/>
    <col min="12182" max="12182" width="13" bestFit="1" customWidth="1"/>
    <col min="12183" max="12183" width="20.44140625" bestFit="1" customWidth="1"/>
    <col min="12184" max="12184" width="14" bestFit="1" customWidth="1"/>
    <col min="12185" max="12185" width="11" bestFit="1" customWidth="1"/>
    <col min="12186" max="12186" width="22.5546875" bestFit="1" customWidth="1"/>
    <col min="12187" max="12187" width="14" bestFit="1" customWidth="1"/>
    <col min="12188" max="12188" width="12" bestFit="1" customWidth="1"/>
    <col min="12189" max="12189" width="22.5546875" bestFit="1" customWidth="1"/>
    <col min="12190" max="12190" width="13" bestFit="1" customWidth="1"/>
    <col min="12191" max="12191" width="22.5546875" bestFit="1" customWidth="1"/>
    <col min="12192" max="12192" width="14" bestFit="1" customWidth="1"/>
    <col min="12193" max="12193" width="22.5546875" bestFit="1" customWidth="1"/>
    <col min="12194" max="12194" width="14" bestFit="1" customWidth="1"/>
    <col min="12195" max="12195" width="22.5546875" bestFit="1" customWidth="1"/>
    <col min="12196" max="12196" width="14" bestFit="1" customWidth="1"/>
    <col min="12197" max="12197" width="22.5546875" bestFit="1" customWidth="1"/>
    <col min="12198" max="12198" width="14" bestFit="1" customWidth="1"/>
    <col min="12199" max="12199" width="22.5546875" bestFit="1" customWidth="1"/>
    <col min="12200" max="12200" width="14" bestFit="1" customWidth="1"/>
    <col min="12201" max="12201" width="22.5546875" bestFit="1" customWidth="1"/>
    <col min="12202" max="12202" width="14" bestFit="1" customWidth="1"/>
    <col min="12203" max="12203" width="12" bestFit="1" customWidth="1"/>
    <col min="12204" max="12204" width="22.5546875" bestFit="1" customWidth="1"/>
    <col min="12205" max="12205" width="14" bestFit="1" customWidth="1"/>
    <col min="12206" max="12206" width="22.5546875" bestFit="1" customWidth="1"/>
    <col min="12207" max="12207" width="14" bestFit="1" customWidth="1"/>
    <col min="12208" max="12208" width="22.5546875" bestFit="1" customWidth="1"/>
    <col min="12209" max="12209" width="14" bestFit="1" customWidth="1"/>
    <col min="12210" max="12210" width="22.5546875" bestFit="1" customWidth="1"/>
    <col min="12211" max="12211" width="14" bestFit="1" customWidth="1"/>
    <col min="12212" max="12212" width="22.5546875" bestFit="1" customWidth="1"/>
    <col min="12213" max="12213" width="14" bestFit="1" customWidth="1"/>
    <col min="12214" max="12214" width="12" bestFit="1" customWidth="1"/>
    <col min="12215" max="12215" width="22.5546875" bestFit="1" customWidth="1"/>
    <col min="12216" max="12216" width="14" bestFit="1" customWidth="1"/>
    <col min="12217" max="12217" width="22.5546875" bestFit="1" customWidth="1"/>
    <col min="12218" max="12218" width="14" bestFit="1" customWidth="1"/>
    <col min="12219" max="12219" width="22.5546875" bestFit="1" customWidth="1"/>
    <col min="12220" max="12220" width="14" bestFit="1" customWidth="1"/>
    <col min="12221" max="12221" width="22.5546875" bestFit="1" customWidth="1"/>
    <col min="12222" max="12222" width="14" bestFit="1" customWidth="1"/>
    <col min="12223" max="12223" width="22.5546875" bestFit="1" customWidth="1"/>
    <col min="12224" max="12224" width="14" bestFit="1" customWidth="1"/>
    <col min="12225" max="12225" width="12" bestFit="1" customWidth="1"/>
    <col min="12226" max="12226" width="22.5546875" bestFit="1" customWidth="1"/>
    <col min="12227" max="12227" width="14" bestFit="1" customWidth="1"/>
    <col min="12228" max="12228" width="22.5546875" bestFit="1" customWidth="1"/>
    <col min="12229" max="12229" width="14" bestFit="1" customWidth="1"/>
    <col min="12230" max="12230" width="22.5546875" bestFit="1" customWidth="1"/>
    <col min="12231" max="12231" width="14" bestFit="1" customWidth="1"/>
    <col min="12232" max="12232" width="22.5546875" bestFit="1" customWidth="1"/>
    <col min="12233" max="12233" width="13" bestFit="1" customWidth="1"/>
    <col min="12234" max="12234" width="21.5546875" bestFit="1" customWidth="1"/>
    <col min="12235" max="12235" width="14" bestFit="1" customWidth="1"/>
    <col min="12236" max="12236" width="22.5546875" bestFit="1" customWidth="1"/>
    <col min="12237" max="12237" width="14" bestFit="1" customWidth="1"/>
    <col min="12238" max="12238" width="22.5546875" bestFit="1" customWidth="1"/>
    <col min="12239" max="12239" width="13" bestFit="1" customWidth="1"/>
    <col min="12240" max="12240" width="22.5546875" bestFit="1" customWidth="1"/>
    <col min="12241" max="12241" width="14" bestFit="1" customWidth="1"/>
    <col min="12242" max="12242" width="22.5546875" bestFit="1" customWidth="1"/>
    <col min="12243" max="12243" width="14" bestFit="1" customWidth="1"/>
    <col min="12244" max="12244" width="22.5546875" bestFit="1" customWidth="1"/>
    <col min="12245" max="12245" width="14" bestFit="1" customWidth="1"/>
    <col min="12246" max="12246" width="22.5546875" bestFit="1" customWidth="1"/>
    <col min="12247" max="12247" width="14" bestFit="1" customWidth="1"/>
    <col min="12248" max="12248" width="22.5546875" bestFit="1" customWidth="1"/>
    <col min="12249" max="12249" width="14" bestFit="1" customWidth="1"/>
    <col min="12250" max="12250" width="22.5546875" bestFit="1" customWidth="1"/>
    <col min="12251" max="12251" width="14" bestFit="1" customWidth="1"/>
    <col min="12252" max="12252" width="22.5546875" bestFit="1" customWidth="1"/>
    <col min="12253" max="12253" width="14" bestFit="1" customWidth="1"/>
    <col min="12254" max="12254" width="22.5546875" bestFit="1" customWidth="1"/>
    <col min="12255" max="12255" width="14" bestFit="1" customWidth="1"/>
    <col min="12256" max="12256" width="22.5546875" bestFit="1" customWidth="1"/>
    <col min="12257" max="12257" width="13" bestFit="1" customWidth="1"/>
    <col min="12258" max="12258" width="22.5546875" bestFit="1" customWidth="1"/>
    <col min="12259" max="12259" width="14" bestFit="1" customWidth="1"/>
    <col min="12260" max="12260" width="20.44140625" bestFit="1" customWidth="1"/>
    <col min="12261" max="12261" width="14" bestFit="1" customWidth="1"/>
    <col min="12262" max="12262" width="21.5546875" bestFit="1" customWidth="1"/>
    <col min="12263" max="12263" width="14" bestFit="1" customWidth="1"/>
    <col min="12264" max="12264" width="20.44140625" bestFit="1" customWidth="1"/>
    <col min="12265" max="12265" width="14" bestFit="1" customWidth="1"/>
    <col min="12266" max="12266" width="21.5546875" bestFit="1" customWidth="1"/>
    <col min="12267" max="12267" width="14" bestFit="1" customWidth="1"/>
    <col min="12268" max="12268" width="21.5546875" bestFit="1" customWidth="1"/>
    <col min="12269" max="12269" width="14" bestFit="1" customWidth="1"/>
    <col min="12270" max="12270" width="12" bestFit="1" customWidth="1"/>
    <col min="12271" max="12271" width="21.5546875" bestFit="1" customWidth="1"/>
    <col min="12272" max="12272" width="14" bestFit="1" customWidth="1"/>
    <col min="12273" max="12273" width="21.5546875" bestFit="1" customWidth="1"/>
    <col min="12274" max="12274" width="14" bestFit="1" customWidth="1"/>
    <col min="12275" max="12275" width="21.5546875" bestFit="1" customWidth="1"/>
    <col min="12276" max="12276" width="14" bestFit="1" customWidth="1"/>
    <col min="12277" max="12277" width="21.5546875" bestFit="1" customWidth="1"/>
    <col min="12278" max="12278" width="14" bestFit="1" customWidth="1"/>
    <col min="12279" max="12279" width="21.5546875" bestFit="1" customWidth="1"/>
    <col min="12280" max="12280" width="14" bestFit="1" customWidth="1"/>
    <col min="12281" max="12281" width="21.5546875" bestFit="1" customWidth="1"/>
    <col min="12282" max="12282" width="13" bestFit="1" customWidth="1"/>
    <col min="12283" max="12283" width="21.5546875" bestFit="1" customWidth="1"/>
    <col min="12284" max="12284" width="14" bestFit="1" customWidth="1"/>
    <col min="12285" max="12285" width="21.5546875" bestFit="1" customWidth="1"/>
    <col min="12286" max="12286" width="14" bestFit="1" customWidth="1"/>
    <col min="12287" max="12287" width="21.5546875" bestFit="1" customWidth="1"/>
    <col min="12288" max="12288" width="14" bestFit="1" customWidth="1"/>
    <col min="12289" max="12289" width="21.5546875" bestFit="1" customWidth="1"/>
    <col min="12290" max="12290" width="13" bestFit="1" customWidth="1"/>
    <col min="12291" max="12291" width="21.5546875" bestFit="1" customWidth="1"/>
    <col min="12292" max="12292" width="14" bestFit="1" customWidth="1"/>
    <col min="12293" max="12293" width="21.5546875" bestFit="1" customWidth="1"/>
    <col min="12294" max="12294" width="14" bestFit="1" customWidth="1"/>
    <col min="12295" max="12295" width="21.5546875" bestFit="1" customWidth="1"/>
    <col min="12296" max="12296" width="14" bestFit="1" customWidth="1"/>
    <col min="12297" max="12297" width="21.5546875" bestFit="1" customWidth="1"/>
    <col min="12298" max="12298" width="14" bestFit="1" customWidth="1"/>
    <col min="12299" max="12299" width="21.5546875" bestFit="1" customWidth="1"/>
    <col min="12300" max="12300" width="14" bestFit="1" customWidth="1"/>
    <col min="12301" max="12301" width="20.44140625" bestFit="1" customWidth="1"/>
    <col min="12302" max="12302" width="14" bestFit="1" customWidth="1"/>
    <col min="12303" max="12303" width="21.5546875" bestFit="1" customWidth="1"/>
    <col min="12304" max="12304" width="14" bestFit="1" customWidth="1"/>
    <col min="12305" max="12305" width="21.5546875" bestFit="1" customWidth="1"/>
    <col min="12306" max="12306" width="14" bestFit="1" customWidth="1"/>
    <col min="12307" max="12307" width="12" bestFit="1" customWidth="1"/>
    <col min="12308" max="12308" width="21.5546875" bestFit="1" customWidth="1"/>
    <col min="12309" max="12309" width="14" bestFit="1" customWidth="1"/>
    <col min="12310" max="12310" width="21.5546875" bestFit="1" customWidth="1"/>
    <col min="12311" max="12311" width="14" bestFit="1" customWidth="1"/>
    <col min="12312" max="12312" width="21.5546875" bestFit="1" customWidth="1"/>
    <col min="12313" max="12313" width="14" bestFit="1" customWidth="1"/>
    <col min="12314" max="12314" width="20.44140625" bestFit="1" customWidth="1"/>
    <col min="12315" max="12315" width="14" bestFit="1" customWidth="1"/>
    <col min="12316" max="12316" width="21.5546875" bestFit="1" customWidth="1"/>
    <col min="12317" max="12317" width="14" bestFit="1" customWidth="1"/>
    <col min="12318" max="12318" width="21.5546875" bestFit="1" customWidth="1"/>
    <col min="12319" max="12319" width="14" bestFit="1" customWidth="1"/>
    <col min="12320" max="12320" width="21.5546875" bestFit="1" customWidth="1"/>
    <col min="12321" max="12321" width="14" bestFit="1" customWidth="1"/>
    <col min="12322" max="12322" width="12" bestFit="1" customWidth="1"/>
    <col min="12323" max="12323" width="21.5546875" bestFit="1" customWidth="1"/>
    <col min="12324" max="12324" width="14" bestFit="1" customWidth="1"/>
    <col min="12325" max="12325" width="21.5546875" bestFit="1" customWidth="1"/>
    <col min="12326" max="12326" width="13" bestFit="1" customWidth="1"/>
    <col min="12327" max="12327" width="11" bestFit="1" customWidth="1"/>
    <col min="12328" max="12328" width="20.44140625" bestFit="1" customWidth="1"/>
    <col min="12329" max="12329" width="14" bestFit="1" customWidth="1"/>
    <col min="12330" max="12330" width="12" bestFit="1" customWidth="1"/>
    <col min="12331" max="12331" width="21.5546875" bestFit="1" customWidth="1"/>
    <col min="12332" max="12332" width="14" bestFit="1" customWidth="1"/>
    <col min="12333" max="12333" width="21.5546875" bestFit="1" customWidth="1"/>
    <col min="12334" max="12334" width="14" bestFit="1" customWidth="1"/>
    <col min="12335" max="12335" width="21.5546875" bestFit="1" customWidth="1"/>
    <col min="12336" max="12336" width="14" bestFit="1" customWidth="1"/>
    <col min="12337" max="12337" width="12" bestFit="1" customWidth="1"/>
    <col min="12338" max="12338" width="21.5546875" bestFit="1" customWidth="1"/>
    <col min="12339" max="12339" width="14" bestFit="1" customWidth="1"/>
    <col min="12340" max="12340" width="21.5546875" bestFit="1" customWidth="1"/>
    <col min="12341" max="12341" width="13" bestFit="1" customWidth="1"/>
    <col min="12342" max="12342" width="21.5546875" bestFit="1" customWidth="1"/>
    <col min="12343" max="12343" width="14" bestFit="1" customWidth="1"/>
    <col min="12344" max="12344" width="21.5546875" bestFit="1" customWidth="1"/>
    <col min="12345" max="12345" width="14" bestFit="1" customWidth="1"/>
    <col min="12346" max="12346" width="21.5546875" bestFit="1" customWidth="1"/>
    <col min="12347" max="12347" width="14" bestFit="1" customWidth="1"/>
    <col min="12348" max="12348" width="21.5546875" bestFit="1" customWidth="1"/>
    <col min="12349" max="12349" width="13" bestFit="1" customWidth="1"/>
    <col min="12350" max="12350" width="21.5546875" bestFit="1" customWidth="1"/>
    <col min="12351" max="12351" width="14" bestFit="1" customWidth="1"/>
    <col min="12352" max="12352" width="21.5546875" bestFit="1" customWidth="1"/>
    <col min="12353" max="12353" width="14" bestFit="1" customWidth="1"/>
    <col min="12354" max="12354" width="21.5546875" bestFit="1" customWidth="1"/>
    <col min="12355" max="12355" width="14" bestFit="1" customWidth="1"/>
    <col min="12356" max="12356" width="21.5546875" bestFit="1" customWidth="1"/>
    <col min="12357" max="12357" width="14" bestFit="1" customWidth="1"/>
    <col min="12358" max="12358" width="21.5546875" bestFit="1" customWidth="1"/>
    <col min="12359" max="12359" width="14" bestFit="1" customWidth="1"/>
    <col min="12360" max="12360" width="21.5546875" bestFit="1" customWidth="1"/>
    <col min="12361" max="12361" width="14" bestFit="1" customWidth="1"/>
    <col min="12362" max="12362" width="21.5546875" bestFit="1" customWidth="1"/>
    <col min="12363" max="12363" width="14" bestFit="1" customWidth="1"/>
    <col min="12364" max="12364" width="21.5546875" bestFit="1" customWidth="1"/>
    <col min="12365" max="12365" width="14" bestFit="1" customWidth="1"/>
    <col min="12366" max="12366" width="21.5546875" bestFit="1" customWidth="1"/>
    <col min="12367" max="12367" width="14" bestFit="1" customWidth="1"/>
    <col min="12368" max="12368" width="21.5546875" bestFit="1" customWidth="1"/>
    <col min="12369" max="12369" width="14" bestFit="1" customWidth="1"/>
    <col min="12370" max="12370" width="21.5546875" bestFit="1" customWidth="1"/>
    <col min="12371" max="12371" width="14" bestFit="1" customWidth="1"/>
    <col min="12372" max="12372" width="21.5546875" bestFit="1" customWidth="1"/>
    <col min="12373" max="12373" width="14" bestFit="1" customWidth="1"/>
    <col min="12374" max="12374" width="21.5546875" bestFit="1" customWidth="1"/>
    <col min="12375" max="12375" width="14" bestFit="1" customWidth="1"/>
    <col min="12376" max="12376" width="21.5546875" bestFit="1" customWidth="1"/>
    <col min="12377" max="12377" width="14" bestFit="1" customWidth="1"/>
    <col min="12378" max="12378" width="21.5546875" bestFit="1" customWidth="1"/>
    <col min="12379" max="12379" width="14" bestFit="1" customWidth="1"/>
    <col min="12380" max="12380" width="21.5546875" bestFit="1" customWidth="1"/>
    <col min="12381" max="12381" width="14" bestFit="1" customWidth="1"/>
    <col min="12382" max="12382" width="21.5546875" bestFit="1" customWidth="1"/>
    <col min="12383" max="12383" width="14" bestFit="1" customWidth="1"/>
    <col min="12384" max="12384" width="21.5546875" bestFit="1" customWidth="1"/>
    <col min="12385" max="12385" width="13" bestFit="1" customWidth="1"/>
    <col min="12386" max="12386" width="21.5546875" bestFit="1" customWidth="1"/>
    <col min="12387" max="12387" width="14" bestFit="1" customWidth="1"/>
    <col min="12388" max="12388" width="20.44140625" bestFit="1" customWidth="1"/>
    <col min="12389" max="12389" width="13" bestFit="1" customWidth="1"/>
    <col min="12390" max="12390" width="21.5546875" bestFit="1" customWidth="1"/>
    <col min="12391" max="12391" width="14" bestFit="1" customWidth="1"/>
    <col min="12392" max="12392" width="12" bestFit="1" customWidth="1"/>
    <col min="12393" max="12393" width="21.5546875" bestFit="1" customWidth="1"/>
    <col min="12394" max="12394" width="14" bestFit="1" customWidth="1"/>
    <col min="12395" max="12395" width="21.5546875" bestFit="1" customWidth="1"/>
    <col min="12396" max="12396" width="12" bestFit="1" customWidth="1"/>
    <col min="12397" max="12397" width="21.5546875" bestFit="1" customWidth="1"/>
    <col min="12398" max="12398" width="14" bestFit="1" customWidth="1"/>
    <col min="12399" max="12399" width="21.5546875" bestFit="1" customWidth="1"/>
    <col min="12400" max="12400" width="14" bestFit="1" customWidth="1"/>
    <col min="12401" max="12401" width="20.44140625" bestFit="1" customWidth="1"/>
    <col min="12402" max="12402" width="13" bestFit="1" customWidth="1"/>
    <col min="12403" max="12403" width="12" bestFit="1" customWidth="1"/>
    <col min="12404" max="12404" width="21.5546875" bestFit="1" customWidth="1"/>
    <col min="12405" max="12405" width="14" bestFit="1" customWidth="1"/>
    <col min="12406" max="12406" width="20.44140625" bestFit="1" customWidth="1"/>
    <col min="12407" max="12407" width="14" bestFit="1" customWidth="1"/>
    <col min="12408" max="12408" width="21.5546875" bestFit="1" customWidth="1"/>
    <col min="12409" max="12409" width="14" bestFit="1" customWidth="1"/>
    <col min="12410" max="12410" width="21.5546875" bestFit="1" customWidth="1"/>
    <col min="12411" max="12411" width="14" bestFit="1" customWidth="1"/>
    <col min="12412" max="12412" width="21.5546875" bestFit="1" customWidth="1"/>
    <col min="12413" max="12413" width="14" bestFit="1" customWidth="1"/>
    <col min="12414" max="12414" width="21.5546875" bestFit="1" customWidth="1"/>
    <col min="12415" max="12415" width="14" bestFit="1" customWidth="1"/>
    <col min="12416" max="12416" width="21.5546875" bestFit="1" customWidth="1"/>
    <col min="12417" max="12417" width="14" bestFit="1" customWidth="1"/>
    <col min="12418" max="12418" width="21.5546875" bestFit="1" customWidth="1"/>
    <col min="12419" max="12419" width="14" bestFit="1" customWidth="1"/>
    <col min="12420" max="12420" width="21.5546875" bestFit="1" customWidth="1"/>
    <col min="12421" max="12421" width="14" bestFit="1" customWidth="1"/>
    <col min="12422" max="12422" width="21.5546875" bestFit="1" customWidth="1"/>
    <col min="12423" max="12423" width="14" bestFit="1" customWidth="1"/>
    <col min="12424" max="12424" width="21.5546875" bestFit="1" customWidth="1"/>
    <col min="12425" max="12425" width="12" bestFit="1" customWidth="1"/>
    <col min="12426" max="12426" width="19.44140625" bestFit="1" customWidth="1"/>
    <col min="12427" max="12427" width="14" bestFit="1" customWidth="1"/>
    <col min="12428" max="12428" width="21.5546875" bestFit="1" customWidth="1"/>
    <col min="12429" max="12429" width="14" bestFit="1" customWidth="1"/>
    <col min="12430" max="12430" width="21.5546875" bestFit="1" customWidth="1"/>
    <col min="12431" max="12431" width="14" bestFit="1" customWidth="1"/>
    <col min="12432" max="12432" width="12" bestFit="1" customWidth="1"/>
    <col min="12433" max="12433" width="21.5546875" bestFit="1" customWidth="1"/>
    <col min="12434" max="12434" width="14" bestFit="1" customWidth="1"/>
    <col min="12435" max="12435" width="21.5546875" bestFit="1" customWidth="1"/>
    <col min="12436" max="12436" width="14" bestFit="1" customWidth="1"/>
    <col min="12437" max="12437" width="21.5546875" bestFit="1" customWidth="1"/>
    <col min="12438" max="12438" width="13" bestFit="1" customWidth="1"/>
    <col min="12439" max="12439" width="21.5546875" bestFit="1" customWidth="1"/>
    <col min="12440" max="12440" width="14" bestFit="1" customWidth="1"/>
    <col min="12441" max="12441" width="21.5546875" bestFit="1" customWidth="1"/>
    <col min="12442" max="12442" width="14" bestFit="1" customWidth="1"/>
    <col min="12443" max="12443" width="21.5546875" bestFit="1" customWidth="1"/>
    <col min="12444" max="12444" width="14" bestFit="1" customWidth="1"/>
    <col min="12445" max="12445" width="12" bestFit="1" customWidth="1"/>
    <col min="12446" max="12446" width="21.5546875" bestFit="1" customWidth="1"/>
    <col min="12447" max="12447" width="14" bestFit="1" customWidth="1"/>
    <col min="12448" max="12448" width="12" bestFit="1" customWidth="1"/>
    <col min="12449" max="12449" width="21.5546875" bestFit="1" customWidth="1"/>
    <col min="12450" max="12450" width="14" bestFit="1" customWidth="1"/>
    <col min="12451" max="12451" width="21.5546875" bestFit="1" customWidth="1"/>
    <col min="12452" max="12452" width="13" bestFit="1" customWidth="1"/>
    <col min="12453" max="12453" width="21.5546875" bestFit="1" customWidth="1"/>
    <col min="12454" max="12454" width="14" bestFit="1" customWidth="1"/>
    <col min="12455" max="12455" width="21.5546875" bestFit="1" customWidth="1"/>
    <col min="12456" max="12456" width="14" bestFit="1" customWidth="1"/>
    <col min="12457" max="12457" width="21.5546875" bestFit="1" customWidth="1"/>
    <col min="12458" max="12458" width="14" bestFit="1" customWidth="1"/>
    <col min="12459" max="12459" width="21.5546875" bestFit="1" customWidth="1"/>
    <col min="12460" max="12460" width="14" bestFit="1" customWidth="1"/>
    <col min="12461" max="12461" width="21.5546875" bestFit="1" customWidth="1"/>
    <col min="12462" max="12462" width="14" bestFit="1" customWidth="1"/>
    <col min="12463" max="12463" width="21.5546875" bestFit="1" customWidth="1"/>
    <col min="12464" max="12464" width="14" bestFit="1" customWidth="1"/>
    <col min="12465" max="12465" width="12" bestFit="1" customWidth="1"/>
    <col min="12466" max="12466" width="20.44140625" bestFit="1" customWidth="1"/>
    <col min="12467" max="12467" width="14" bestFit="1" customWidth="1"/>
    <col min="12468" max="12468" width="12" bestFit="1" customWidth="1"/>
    <col min="12469" max="12469" width="21.5546875" bestFit="1" customWidth="1"/>
    <col min="12470" max="12470" width="14" bestFit="1" customWidth="1"/>
    <col min="12471" max="12471" width="21.5546875" bestFit="1" customWidth="1"/>
    <col min="12472" max="12472" width="14" bestFit="1" customWidth="1"/>
    <col min="12473" max="12473" width="12" bestFit="1" customWidth="1"/>
    <col min="12474" max="12474" width="21.5546875" bestFit="1" customWidth="1"/>
    <col min="12475" max="12475" width="14" bestFit="1" customWidth="1"/>
    <col min="12476" max="12476" width="21.5546875" bestFit="1" customWidth="1"/>
    <col min="12477" max="12477" width="14" bestFit="1" customWidth="1"/>
    <col min="12478" max="12478" width="21.5546875" bestFit="1" customWidth="1"/>
    <col min="12479" max="12479" width="14" bestFit="1" customWidth="1"/>
    <col min="12480" max="12480" width="21.5546875" bestFit="1" customWidth="1"/>
    <col min="12481" max="12481" width="14" bestFit="1" customWidth="1"/>
    <col min="12482" max="12482" width="20.44140625" bestFit="1" customWidth="1"/>
    <col min="12483" max="12483" width="14" bestFit="1" customWidth="1"/>
    <col min="12484" max="12484" width="12" bestFit="1" customWidth="1"/>
    <col min="12485" max="12485" width="21.5546875" bestFit="1" customWidth="1"/>
    <col min="12486" max="12486" width="14" bestFit="1" customWidth="1"/>
    <col min="12487" max="12487" width="20.44140625" bestFit="1" customWidth="1"/>
    <col min="12488" max="12488" width="14" bestFit="1" customWidth="1"/>
    <col min="12489" max="12489" width="21.5546875" bestFit="1" customWidth="1"/>
    <col min="12490" max="12490" width="14" bestFit="1" customWidth="1"/>
    <col min="12491" max="12491" width="20.44140625" bestFit="1" customWidth="1"/>
    <col min="12492" max="12492" width="14" bestFit="1" customWidth="1"/>
    <col min="12493" max="12493" width="12" bestFit="1" customWidth="1"/>
    <col min="12494" max="12494" width="21.5546875" bestFit="1" customWidth="1"/>
    <col min="12495" max="12495" width="14" bestFit="1" customWidth="1"/>
    <col min="12496" max="12496" width="21.5546875" bestFit="1" customWidth="1"/>
    <col min="12497" max="12497" width="14" bestFit="1" customWidth="1"/>
    <col min="12498" max="12498" width="21.5546875" bestFit="1" customWidth="1"/>
    <col min="12499" max="12499" width="14" bestFit="1" customWidth="1"/>
    <col min="12500" max="12500" width="21.5546875" bestFit="1" customWidth="1"/>
    <col min="12501" max="12501" width="14" bestFit="1" customWidth="1"/>
    <col min="12502" max="12502" width="21.5546875" bestFit="1" customWidth="1"/>
    <col min="12503" max="12503" width="14" bestFit="1" customWidth="1"/>
    <col min="12504" max="12504" width="21.5546875" bestFit="1" customWidth="1"/>
    <col min="12505" max="12505" width="14" bestFit="1" customWidth="1"/>
    <col min="12506" max="12506" width="21.5546875" bestFit="1" customWidth="1"/>
    <col min="12507" max="12507" width="14" bestFit="1" customWidth="1"/>
    <col min="12508" max="12508" width="21.5546875" bestFit="1" customWidth="1"/>
    <col min="12509" max="12509" width="14" bestFit="1" customWidth="1"/>
    <col min="12510" max="12510" width="21.5546875" bestFit="1" customWidth="1"/>
    <col min="12511" max="12511" width="14" bestFit="1" customWidth="1"/>
    <col min="12512" max="12512" width="21.5546875" bestFit="1" customWidth="1"/>
    <col min="12513" max="12513" width="14" bestFit="1" customWidth="1"/>
    <col min="12514" max="12514" width="21.5546875" bestFit="1" customWidth="1"/>
    <col min="12515" max="12515" width="14" bestFit="1" customWidth="1"/>
    <col min="12516" max="12516" width="21.5546875" bestFit="1" customWidth="1"/>
    <col min="12517" max="12517" width="14" bestFit="1" customWidth="1"/>
    <col min="12518" max="12519" width="12" bestFit="1" customWidth="1"/>
    <col min="12520" max="12520" width="21.5546875" bestFit="1" customWidth="1"/>
    <col min="12521" max="12521" width="14" bestFit="1" customWidth="1"/>
    <col min="12522" max="12522" width="21.5546875" bestFit="1" customWidth="1"/>
    <col min="12523" max="12523" width="14" bestFit="1" customWidth="1"/>
    <col min="12524" max="12524" width="21.5546875" bestFit="1" customWidth="1"/>
    <col min="12525" max="12525" width="14" bestFit="1" customWidth="1"/>
    <col min="12526" max="12526" width="21.5546875" bestFit="1" customWidth="1"/>
    <col min="12527" max="12527" width="14" bestFit="1" customWidth="1"/>
    <col min="12528" max="12528" width="21.5546875" bestFit="1" customWidth="1"/>
    <col min="12529" max="12529" width="14" bestFit="1" customWidth="1"/>
    <col min="12530" max="12530" width="20.44140625" bestFit="1" customWidth="1"/>
    <col min="12531" max="12531" width="14" bestFit="1" customWidth="1"/>
    <col min="12532" max="12532" width="21.5546875" bestFit="1" customWidth="1"/>
    <col min="12533" max="12533" width="14" bestFit="1" customWidth="1"/>
    <col min="12534" max="12534" width="21.5546875" bestFit="1" customWidth="1"/>
    <col min="12535" max="12535" width="14" bestFit="1" customWidth="1"/>
    <col min="12536" max="12536" width="21.5546875" bestFit="1" customWidth="1"/>
    <col min="12537" max="12537" width="14" bestFit="1" customWidth="1"/>
    <col min="12538" max="12538" width="21.5546875" bestFit="1" customWidth="1"/>
    <col min="12539" max="12539" width="14" bestFit="1" customWidth="1"/>
    <col min="12540" max="12540" width="21.5546875" bestFit="1" customWidth="1"/>
    <col min="12541" max="12541" width="14" bestFit="1" customWidth="1"/>
    <col min="12542" max="12542" width="12" bestFit="1" customWidth="1"/>
    <col min="12543" max="12543" width="21.5546875" bestFit="1" customWidth="1"/>
    <col min="12544" max="12544" width="14" bestFit="1" customWidth="1"/>
    <col min="12545" max="12545" width="21.5546875" bestFit="1" customWidth="1"/>
    <col min="12546" max="12546" width="14" bestFit="1" customWidth="1"/>
    <col min="12547" max="12547" width="21.5546875" bestFit="1" customWidth="1"/>
    <col min="12548" max="12548" width="14" bestFit="1" customWidth="1"/>
    <col min="12549" max="12549" width="21.5546875" bestFit="1" customWidth="1"/>
    <col min="12550" max="12550" width="14" bestFit="1" customWidth="1"/>
    <col min="12551" max="12551" width="21.5546875" bestFit="1" customWidth="1"/>
    <col min="12552" max="12552" width="14" bestFit="1" customWidth="1"/>
    <col min="12553" max="12553" width="21.5546875" bestFit="1" customWidth="1"/>
    <col min="12554" max="12554" width="14" bestFit="1" customWidth="1"/>
    <col min="12555" max="12555" width="21.5546875" bestFit="1" customWidth="1"/>
    <col min="12556" max="12556" width="14" bestFit="1" customWidth="1"/>
    <col min="12557" max="12557" width="12" bestFit="1" customWidth="1"/>
    <col min="12558" max="12558" width="21.5546875" bestFit="1" customWidth="1"/>
    <col min="12559" max="12559" width="14" bestFit="1" customWidth="1"/>
    <col min="12560" max="12560" width="21.5546875" bestFit="1" customWidth="1"/>
    <col min="12561" max="12561" width="14" bestFit="1" customWidth="1"/>
    <col min="12562" max="12562" width="12" bestFit="1" customWidth="1"/>
    <col min="12563" max="12563" width="21.5546875" bestFit="1" customWidth="1"/>
    <col min="12564" max="12564" width="14" bestFit="1" customWidth="1"/>
    <col min="12565" max="12565" width="21.5546875" bestFit="1" customWidth="1"/>
    <col min="12566" max="12566" width="14" bestFit="1" customWidth="1"/>
    <col min="12567" max="12567" width="21.5546875" bestFit="1" customWidth="1"/>
    <col min="12568" max="12568" width="14" bestFit="1" customWidth="1"/>
    <col min="12569" max="12569" width="21.5546875" bestFit="1" customWidth="1"/>
    <col min="12570" max="12570" width="14" bestFit="1" customWidth="1"/>
    <col min="12571" max="12571" width="21.5546875" bestFit="1" customWidth="1"/>
    <col min="12572" max="12572" width="14" bestFit="1" customWidth="1"/>
    <col min="12573" max="12573" width="21.5546875" bestFit="1" customWidth="1"/>
    <col min="12574" max="12574" width="14" bestFit="1" customWidth="1"/>
    <col min="12575" max="12575" width="21.5546875" bestFit="1" customWidth="1"/>
    <col min="12576" max="12576" width="14" bestFit="1" customWidth="1"/>
    <col min="12577" max="12577" width="21.5546875" bestFit="1" customWidth="1"/>
    <col min="12578" max="12578" width="14" bestFit="1" customWidth="1"/>
    <col min="12579" max="12579" width="21.5546875" bestFit="1" customWidth="1"/>
    <col min="12580" max="12580" width="14" bestFit="1" customWidth="1"/>
    <col min="12581" max="12581" width="21.5546875" bestFit="1" customWidth="1"/>
    <col min="12582" max="12582" width="14" bestFit="1" customWidth="1"/>
    <col min="12583" max="12583" width="21.5546875" bestFit="1" customWidth="1"/>
    <col min="12584" max="12584" width="14" bestFit="1" customWidth="1"/>
    <col min="12585" max="12585" width="20.44140625" bestFit="1" customWidth="1"/>
    <col min="12586" max="12586" width="14" bestFit="1" customWidth="1"/>
    <col min="12587" max="12587" width="21.5546875" bestFit="1" customWidth="1"/>
    <col min="12588" max="12588" width="14" bestFit="1" customWidth="1"/>
    <col min="12589" max="12589" width="20.44140625" bestFit="1" customWidth="1"/>
    <col min="12590" max="12590" width="14" bestFit="1" customWidth="1"/>
    <col min="12591" max="12591" width="21.5546875" bestFit="1" customWidth="1"/>
    <col min="12592" max="12592" width="14" bestFit="1" customWidth="1"/>
    <col min="12593" max="12593" width="20.44140625" bestFit="1" customWidth="1"/>
    <col min="12594" max="12594" width="14" bestFit="1" customWidth="1"/>
    <col min="12595" max="12595" width="21.5546875" bestFit="1" customWidth="1"/>
    <col min="12596" max="12596" width="14" bestFit="1" customWidth="1"/>
    <col min="12597" max="12597" width="21.5546875" bestFit="1" customWidth="1"/>
    <col min="12598" max="12598" width="14" bestFit="1" customWidth="1"/>
    <col min="12599" max="12599" width="21.5546875" bestFit="1" customWidth="1"/>
    <col min="12600" max="12600" width="14" bestFit="1" customWidth="1"/>
    <col min="12601" max="12601" width="21.5546875" bestFit="1" customWidth="1"/>
    <col min="12602" max="12602" width="14" bestFit="1" customWidth="1"/>
    <col min="12603" max="12603" width="21.5546875" bestFit="1" customWidth="1"/>
    <col min="12604" max="12604" width="14" bestFit="1" customWidth="1"/>
    <col min="12605" max="12605" width="21.5546875" bestFit="1" customWidth="1"/>
    <col min="12606" max="12606" width="14" bestFit="1" customWidth="1"/>
    <col min="12607" max="12607" width="21.5546875" bestFit="1" customWidth="1"/>
    <col min="12608" max="12608" width="14" bestFit="1" customWidth="1"/>
    <col min="12609" max="12609" width="21.5546875" bestFit="1" customWidth="1"/>
    <col min="12610" max="12610" width="14" bestFit="1" customWidth="1"/>
    <col min="12611" max="12611" width="20.44140625" bestFit="1" customWidth="1"/>
    <col min="12612" max="12612" width="14" bestFit="1" customWidth="1"/>
    <col min="12613" max="12613" width="19.44140625" bestFit="1" customWidth="1"/>
    <col min="12614" max="12614" width="13" bestFit="1" customWidth="1"/>
    <col min="12615" max="12615" width="12" bestFit="1" customWidth="1"/>
    <col min="12616" max="12616" width="21.5546875" bestFit="1" customWidth="1"/>
    <col min="12617" max="12617" width="14" bestFit="1" customWidth="1"/>
    <col min="12618" max="12618" width="21.5546875" bestFit="1" customWidth="1"/>
    <col min="12619" max="12619" width="14" bestFit="1" customWidth="1"/>
    <col min="12620" max="12620" width="21.5546875" bestFit="1" customWidth="1"/>
    <col min="12621" max="12621" width="14" bestFit="1" customWidth="1"/>
    <col min="12622" max="12622" width="21.5546875" bestFit="1" customWidth="1"/>
    <col min="12623" max="12623" width="14" bestFit="1" customWidth="1"/>
    <col min="12624" max="12624" width="21.5546875" bestFit="1" customWidth="1"/>
    <col min="12625" max="12625" width="14" bestFit="1" customWidth="1"/>
    <col min="12626" max="12626" width="21.5546875" bestFit="1" customWidth="1"/>
    <col min="12627" max="12627" width="14" bestFit="1" customWidth="1"/>
    <col min="12628" max="12628" width="21.5546875" bestFit="1" customWidth="1"/>
    <col min="12629" max="12629" width="14" bestFit="1" customWidth="1"/>
    <col min="12630" max="12630" width="20.44140625" bestFit="1" customWidth="1"/>
    <col min="12631" max="12631" width="14" bestFit="1" customWidth="1"/>
    <col min="12632" max="12632" width="21.5546875" bestFit="1" customWidth="1"/>
    <col min="12633" max="12633" width="14" bestFit="1" customWidth="1"/>
    <col min="12634" max="12634" width="21.5546875" bestFit="1" customWidth="1"/>
    <col min="12635" max="12635" width="14" bestFit="1" customWidth="1"/>
    <col min="12636" max="12636" width="21.5546875" bestFit="1" customWidth="1"/>
    <col min="12637" max="12637" width="14" bestFit="1" customWidth="1"/>
    <col min="12638" max="12638" width="21.5546875" bestFit="1" customWidth="1"/>
    <col min="12639" max="12639" width="14" bestFit="1" customWidth="1"/>
    <col min="12640" max="12640" width="21.5546875" bestFit="1" customWidth="1"/>
    <col min="12641" max="12641" width="13" bestFit="1" customWidth="1"/>
    <col min="12642" max="12642" width="20.44140625" bestFit="1" customWidth="1"/>
    <col min="12643" max="12643" width="13" bestFit="1" customWidth="1"/>
    <col min="12644" max="12644" width="21.5546875" bestFit="1" customWidth="1"/>
    <col min="12645" max="12645" width="14" bestFit="1" customWidth="1"/>
    <col min="12646" max="12646" width="21.5546875" bestFit="1" customWidth="1"/>
    <col min="12647" max="12647" width="14" bestFit="1" customWidth="1"/>
    <col min="12648" max="12648" width="21.5546875" bestFit="1" customWidth="1"/>
    <col min="12649" max="12649" width="13" bestFit="1" customWidth="1"/>
    <col min="12650" max="12650" width="21.5546875" bestFit="1" customWidth="1"/>
    <col min="12651" max="12651" width="13" bestFit="1" customWidth="1"/>
    <col min="12652" max="12652" width="20.44140625" bestFit="1" customWidth="1"/>
    <col min="12653" max="12653" width="14" bestFit="1" customWidth="1"/>
    <col min="12654" max="12654" width="21.5546875" bestFit="1" customWidth="1"/>
    <col min="12655" max="12655" width="14" bestFit="1" customWidth="1"/>
    <col min="12656" max="12657" width="12" bestFit="1" customWidth="1"/>
    <col min="12658" max="12658" width="21.5546875" bestFit="1" customWidth="1"/>
    <col min="12659" max="12659" width="14" bestFit="1" customWidth="1"/>
    <col min="12660" max="12660" width="21.5546875" bestFit="1" customWidth="1"/>
    <col min="12661" max="12661" width="14" bestFit="1" customWidth="1"/>
    <col min="12662" max="12662" width="21.5546875" bestFit="1" customWidth="1"/>
    <col min="12663" max="12663" width="14" bestFit="1" customWidth="1"/>
    <col min="12664" max="12664" width="21.5546875" bestFit="1" customWidth="1"/>
    <col min="12665" max="12665" width="14" bestFit="1" customWidth="1"/>
    <col min="12666" max="12666" width="12" bestFit="1" customWidth="1"/>
    <col min="12667" max="12667" width="21.5546875" bestFit="1" customWidth="1"/>
    <col min="12668" max="12668" width="14" bestFit="1" customWidth="1"/>
    <col min="12669" max="12669" width="21.5546875" bestFit="1" customWidth="1"/>
    <col min="12670" max="12670" width="14" bestFit="1" customWidth="1"/>
    <col min="12671" max="12671" width="21.5546875" bestFit="1" customWidth="1"/>
    <col min="12672" max="12672" width="14" bestFit="1" customWidth="1"/>
    <col min="12673" max="12673" width="21.5546875" bestFit="1" customWidth="1"/>
    <col min="12674" max="12674" width="14" bestFit="1" customWidth="1"/>
    <col min="12675" max="12675" width="20.44140625" bestFit="1" customWidth="1"/>
    <col min="12676" max="12676" width="14" bestFit="1" customWidth="1"/>
    <col min="12677" max="12677" width="21.5546875" bestFit="1" customWidth="1"/>
    <col min="12678" max="12678" width="14" bestFit="1" customWidth="1"/>
    <col min="12679" max="12679" width="21.5546875" bestFit="1" customWidth="1"/>
    <col min="12680" max="12680" width="14" bestFit="1" customWidth="1"/>
    <col min="12681" max="12681" width="12" bestFit="1" customWidth="1"/>
    <col min="12682" max="12682" width="19.44140625" bestFit="1" customWidth="1"/>
    <col min="12683" max="12683" width="14" bestFit="1" customWidth="1"/>
    <col min="12684" max="12684" width="21.5546875" bestFit="1" customWidth="1"/>
    <col min="12685" max="12685" width="13" bestFit="1" customWidth="1"/>
    <col min="12686" max="12686" width="12" bestFit="1" customWidth="1"/>
    <col min="12687" max="12687" width="21.5546875" bestFit="1" customWidth="1"/>
    <col min="12688" max="12688" width="14" bestFit="1" customWidth="1"/>
    <col min="12689" max="12689" width="21.5546875" bestFit="1" customWidth="1"/>
    <col min="12690" max="12690" width="14" bestFit="1" customWidth="1"/>
    <col min="12691" max="12691" width="21.5546875" bestFit="1" customWidth="1"/>
    <col min="12692" max="12692" width="13" bestFit="1" customWidth="1"/>
    <col min="12693" max="12693" width="20.44140625" bestFit="1" customWidth="1"/>
    <col min="12694" max="12694" width="14" bestFit="1" customWidth="1"/>
    <col min="12695" max="12695" width="21.5546875" bestFit="1" customWidth="1"/>
    <col min="12696" max="12696" width="14" bestFit="1" customWidth="1"/>
    <col min="12697" max="12697" width="21.5546875" bestFit="1" customWidth="1"/>
    <col min="12698" max="12698" width="14" bestFit="1" customWidth="1"/>
    <col min="12699" max="12699" width="21.5546875" bestFit="1" customWidth="1"/>
    <col min="12700" max="12700" width="14" bestFit="1" customWidth="1"/>
    <col min="12701" max="12701" width="12" bestFit="1" customWidth="1"/>
    <col min="12702" max="12702" width="21.5546875" bestFit="1" customWidth="1"/>
    <col min="12703" max="12703" width="14" bestFit="1" customWidth="1"/>
    <col min="12704" max="12704" width="21.5546875" bestFit="1" customWidth="1"/>
    <col min="12705" max="12705" width="14" bestFit="1" customWidth="1"/>
    <col min="12706" max="12706" width="12" bestFit="1" customWidth="1"/>
    <col min="12707" max="12707" width="21.5546875" bestFit="1" customWidth="1"/>
    <col min="12708" max="12708" width="14" bestFit="1" customWidth="1"/>
    <col min="12709" max="12709" width="20.44140625" bestFit="1" customWidth="1"/>
    <col min="12710" max="12710" width="14" bestFit="1" customWidth="1"/>
    <col min="12711" max="12711" width="21.5546875" bestFit="1" customWidth="1"/>
    <col min="12712" max="12712" width="14" bestFit="1" customWidth="1"/>
    <col min="12713" max="12713" width="21.5546875" bestFit="1" customWidth="1"/>
    <col min="12714" max="12714" width="14" bestFit="1" customWidth="1"/>
    <col min="12715" max="12715" width="21.5546875" bestFit="1" customWidth="1"/>
    <col min="12716" max="12716" width="14" bestFit="1" customWidth="1"/>
    <col min="12717" max="12717" width="21.5546875" bestFit="1" customWidth="1"/>
    <col min="12718" max="12718" width="14" bestFit="1" customWidth="1"/>
    <col min="12719" max="12719" width="21.5546875" bestFit="1" customWidth="1"/>
    <col min="12720" max="12720" width="14" bestFit="1" customWidth="1"/>
    <col min="12721" max="12721" width="21.5546875" bestFit="1" customWidth="1"/>
    <col min="12722" max="12722" width="14" bestFit="1" customWidth="1"/>
    <col min="12723" max="12723" width="12" bestFit="1" customWidth="1"/>
    <col min="12724" max="12724" width="21.5546875" bestFit="1" customWidth="1"/>
    <col min="12725" max="12725" width="14" bestFit="1" customWidth="1"/>
    <col min="12726" max="12726" width="21.5546875" bestFit="1" customWidth="1"/>
    <col min="12727" max="12727" width="14" bestFit="1" customWidth="1"/>
    <col min="12728" max="12728" width="21.5546875" bestFit="1" customWidth="1"/>
    <col min="12729" max="12729" width="14" bestFit="1" customWidth="1"/>
    <col min="12730" max="12730" width="21.5546875" bestFit="1" customWidth="1"/>
    <col min="12731" max="12731" width="13" bestFit="1" customWidth="1"/>
    <col min="12732" max="12732" width="21.5546875" bestFit="1" customWidth="1"/>
    <col min="12733" max="12733" width="14" bestFit="1" customWidth="1"/>
    <col min="12734" max="12734" width="21.5546875" bestFit="1" customWidth="1"/>
    <col min="12735" max="12735" width="14" bestFit="1" customWidth="1"/>
    <col min="12736" max="12736" width="21.5546875" bestFit="1" customWidth="1"/>
    <col min="12737" max="12737" width="14" bestFit="1" customWidth="1"/>
    <col min="12738" max="12738" width="21.5546875" bestFit="1" customWidth="1"/>
    <col min="12739" max="12739" width="14" bestFit="1" customWidth="1"/>
    <col min="12740" max="12740" width="21.5546875" bestFit="1" customWidth="1"/>
    <col min="12741" max="12741" width="14" bestFit="1" customWidth="1"/>
    <col min="12742" max="12742" width="21.5546875" bestFit="1" customWidth="1"/>
    <col min="12743" max="12743" width="14" bestFit="1" customWidth="1"/>
    <col min="12744" max="12744" width="21.5546875" bestFit="1" customWidth="1"/>
    <col min="12745" max="12745" width="14" bestFit="1" customWidth="1"/>
    <col min="12746" max="12746" width="20.44140625" bestFit="1" customWidth="1"/>
    <col min="12747" max="12747" width="14" bestFit="1" customWidth="1"/>
    <col min="12748" max="12748" width="21.5546875" bestFit="1" customWidth="1"/>
    <col min="12749" max="12749" width="14" bestFit="1" customWidth="1"/>
    <col min="12750" max="12750" width="21.5546875" bestFit="1" customWidth="1"/>
    <col min="12751" max="12751" width="14" bestFit="1" customWidth="1"/>
    <col min="12752" max="12752" width="21.5546875" bestFit="1" customWidth="1"/>
    <col min="12753" max="12753" width="14" bestFit="1" customWidth="1"/>
    <col min="12754" max="12754" width="21.5546875" bestFit="1" customWidth="1"/>
    <col min="12755" max="12755" width="14" bestFit="1" customWidth="1"/>
    <col min="12756" max="12756" width="21.5546875" bestFit="1" customWidth="1"/>
    <col min="12757" max="12757" width="14" bestFit="1" customWidth="1"/>
    <col min="12758" max="12758" width="21.5546875" bestFit="1" customWidth="1"/>
    <col min="12759" max="12759" width="14" bestFit="1" customWidth="1"/>
    <col min="12760" max="12760" width="21.5546875" bestFit="1" customWidth="1"/>
    <col min="12761" max="12761" width="14" bestFit="1" customWidth="1"/>
    <col min="12762" max="12762" width="21.5546875" bestFit="1" customWidth="1"/>
    <col min="12763" max="12763" width="13" bestFit="1" customWidth="1"/>
    <col min="12764" max="12764" width="21.5546875" bestFit="1" customWidth="1"/>
    <col min="12765" max="12765" width="14" bestFit="1" customWidth="1"/>
    <col min="12766" max="12766" width="20.44140625" bestFit="1" customWidth="1"/>
    <col min="12767" max="12767" width="14" bestFit="1" customWidth="1"/>
    <col min="12768" max="12768" width="21.5546875" bestFit="1" customWidth="1"/>
    <col min="12769" max="12769" width="14" bestFit="1" customWidth="1"/>
    <col min="12770" max="12770" width="21.5546875" bestFit="1" customWidth="1"/>
    <col min="12771" max="12771" width="14" bestFit="1" customWidth="1"/>
    <col min="12772" max="12772" width="21.5546875" bestFit="1" customWidth="1"/>
    <col min="12773" max="12773" width="13" bestFit="1" customWidth="1"/>
    <col min="12774" max="12774" width="10" bestFit="1" customWidth="1"/>
    <col min="12775" max="12775" width="20.44140625" bestFit="1" customWidth="1"/>
    <col min="12776" max="12776" width="14" bestFit="1" customWidth="1"/>
    <col min="12777" max="12778" width="12" bestFit="1" customWidth="1"/>
    <col min="12779" max="12779" width="21.5546875" bestFit="1" customWidth="1"/>
    <col min="12780" max="12780" width="14" bestFit="1" customWidth="1"/>
    <col min="12781" max="12781" width="21.5546875" bestFit="1" customWidth="1"/>
    <col min="12782" max="12782" width="14" bestFit="1" customWidth="1"/>
    <col min="12783" max="12783" width="21.5546875" bestFit="1" customWidth="1"/>
    <col min="12784" max="12784" width="14" bestFit="1" customWidth="1"/>
    <col min="12785" max="12785" width="21.5546875" bestFit="1" customWidth="1"/>
    <col min="12786" max="12786" width="14" bestFit="1" customWidth="1"/>
    <col min="12787" max="12787" width="21.5546875" bestFit="1" customWidth="1"/>
    <col min="12788" max="12788" width="14" bestFit="1" customWidth="1"/>
    <col min="12789" max="12789" width="20.44140625" bestFit="1" customWidth="1"/>
    <col min="12790" max="12790" width="14" bestFit="1" customWidth="1"/>
    <col min="12791" max="12791" width="21.5546875" bestFit="1" customWidth="1"/>
    <col min="12792" max="12792" width="13" bestFit="1" customWidth="1"/>
    <col min="12793" max="12793" width="21.5546875" bestFit="1" customWidth="1"/>
    <col min="12794" max="12794" width="14" bestFit="1" customWidth="1"/>
    <col min="12795" max="12795" width="21.5546875" bestFit="1" customWidth="1"/>
    <col min="12796" max="12796" width="13" bestFit="1" customWidth="1"/>
    <col min="12797" max="12797" width="21.5546875" bestFit="1" customWidth="1"/>
    <col min="12798" max="12798" width="14" bestFit="1" customWidth="1"/>
    <col min="12799" max="12799" width="21.5546875" bestFit="1" customWidth="1"/>
    <col min="12800" max="12800" width="14" bestFit="1" customWidth="1"/>
    <col min="12801" max="12801" width="21.5546875" bestFit="1" customWidth="1"/>
    <col min="12802" max="12802" width="14" bestFit="1" customWidth="1"/>
    <col min="12803" max="12803" width="21.5546875" bestFit="1" customWidth="1"/>
    <col min="12804" max="12804" width="14" bestFit="1" customWidth="1"/>
    <col min="12805" max="12805" width="21.5546875" bestFit="1" customWidth="1"/>
    <col min="12806" max="12806" width="14" bestFit="1" customWidth="1"/>
    <col min="12807" max="12807" width="21.5546875" bestFit="1" customWidth="1"/>
    <col min="12808" max="12808" width="14" bestFit="1" customWidth="1"/>
    <col min="12809" max="12809" width="21.5546875" bestFit="1" customWidth="1"/>
    <col min="12810" max="12810" width="14" bestFit="1" customWidth="1"/>
    <col min="12811" max="12811" width="21.5546875" bestFit="1" customWidth="1"/>
    <col min="12812" max="12812" width="13" bestFit="1" customWidth="1"/>
    <col min="12813" max="12813" width="21.5546875" bestFit="1" customWidth="1"/>
    <col min="12814" max="12814" width="14" bestFit="1" customWidth="1"/>
    <col min="12815" max="12815" width="21.5546875" bestFit="1" customWidth="1"/>
    <col min="12816" max="12816" width="14" bestFit="1" customWidth="1"/>
    <col min="12817" max="12817" width="21.5546875" bestFit="1" customWidth="1"/>
    <col min="12818" max="12818" width="14" bestFit="1" customWidth="1"/>
    <col min="12819" max="12819" width="21.5546875" bestFit="1" customWidth="1"/>
    <col min="12820" max="12820" width="14" bestFit="1" customWidth="1"/>
    <col min="12821" max="12821" width="21.5546875" bestFit="1" customWidth="1"/>
    <col min="12822" max="12822" width="14" bestFit="1" customWidth="1"/>
    <col min="12823" max="12823" width="21.5546875" bestFit="1" customWidth="1"/>
    <col min="12824" max="12824" width="13" bestFit="1" customWidth="1"/>
    <col min="12825" max="12825" width="12" bestFit="1" customWidth="1"/>
    <col min="12826" max="12826" width="20.44140625" bestFit="1" customWidth="1"/>
    <col min="12827" max="12827" width="14" bestFit="1" customWidth="1"/>
    <col min="12828" max="12828" width="12" bestFit="1" customWidth="1"/>
    <col min="12829" max="12829" width="20.44140625" bestFit="1" customWidth="1"/>
    <col min="12830" max="12830" width="14" bestFit="1" customWidth="1"/>
    <col min="12831" max="12831" width="21.5546875" bestFit="1" customWidth="1"/>
    <col min="12832" max="12832" width="14" bestFit="1" customWidth="1"/>
    <col min="12833" max="12833" width="21.5546875" bestFit="1" customWidth="1"/>
    <col min="12834" max="12834" width="14" bestFit="1" customWidth="1"/>
    <col min="12835" max="12835" width="12" bestFit="1" customWidth="1"/>
    <col min="12836" max="12836" width="21.5546875" bestFit="1" customWidth="1"/>
    <col min="12837" max="12837" width="12" bestFit="1" customWidth="1"/>
    <col min="12838" max="12838" width="21.5546875" bestFit="1" customWidth="1"/>
    <col min="12839" max="12839" width="14" bestFit="1" customWidth="1"/>
    <col min="12840" max="12840" width="21.5546875" bestFit="1" customWidth="1"/>
    <col min="12841" max="12841" width="14" bestFit="1" customWidth="1"/>
    <col min="12842" max="12842" width="21.5546875" bestFit="1" customWidth="1"/>
    <col min="12843" max="12843" width="14" bestFit="1" customWidth="1"/>
    <col min="12844" max="12844" width="21.5546875" bestFit="1" customWidth="1"/>
    <col min="12845" max="12845" width="14" bestFit="1" customWidth="1"/>
    <col min="12846" max="12846" width="21.5546875" bestFit="1" customWidth="1"/>
    <col min="12847" max="12847" width="14" bestFit="1" customWidth="1"/>
    <col min="12848" max="12848" width="21.5546875" bestFit="1" customWidth="1"/>
    <col min="12849" max="12849" width="14" bestFit="1" customWidth="1"/>
    <col min="12850" max="12850" width="21.5546875" bestFit="1" customWidth="1"/>
    <col min="12851" max="12851" width="14" bestFit="1" customWidth="1"/>
    <col min="12852" max="12852" width="21.5546875" bestFit="1" customWidth="1"/>
    <col min="12853" max="12853" width="14" bestFit="1" customWidth="1"/>
    <col min="12854" max="12854" width="21.5546875" bestFit="1" customWidth="1"/>
    <col min="12855" max="12855" width="14" bestFit="1" customWidth="1"/>
    <col min="12856" max="12856" width="12" bestFit="1" customWidth="1"/>
    <col min="12857" max="12857" width="21.5546875" bestFit="1" customWidth="1"/>
    <col min="12858" max="12858" width="12" bestFit="1" customWidth="1"/>
    <col min="12859" max="12859" width="21.5546875" bestFit="1" customWidth="1"/>
    <col min="12860" max="12860" width="14" bestFit="1" customWidth="1"/>
    <col min="12861" max="12861" width="21.5546875" bestFit="1" customWidth="1"/>
    <col min="12862" max="12862" width="14" bestFit="1" customWidth="1"/>
    <col min="12863" max="12863" width="21.5546875" bestFit="1" customWidth="1"/>
    <col min="12864" max="12864" width="14" bestFit="1" customWidth="1"/>
    <col min="12865" max="12865" width="12" bestFit="1" customWidth="1"/>
    <col min="12866" max="12866" width="21.5546875" bestFit="1" customWidth="1"/>
    <col min="12867" max="12867" width="14" bestFit="1" customWidth="1"/>
    <col min="12868" max="12868" width="21.5546875" bestFit="1" customWidth="1"/>
    <col min="12869" max="12869" width="14" bestFit="1" customWidth="1"/>
    <col min="12870" max="12870" width="21.5546875" bestFit="1" customWidth="1"/>
    <col min="12871" max="12871" width="14" bestFit="1" customWidth="1"/>
    <col min="12872" max="12872" width="21.5546875" bestFit="1" customWidth="1"/>
    <col min="12873" max="12873" width="13" bestFit="1" customWidth="1"/>
    <col min="12874" max="12874" width="21.5546875" bestFit="1" customWidth="1"/>
    <col min="12875" max="12875" width="14" bestFit="1" customWidth="1"/>
    <col min="12876" max="12876" width="21.5546875" bestFit="1" customWidth="1"/>
    <col min="12877" max="12877" width="14" bestFit="1" customWidth="1"/>
    <col min="12878" max="12878" width="21.5546875" bestFit="1" customWidth="1"/>
    <col min="12879" max="12879" width="14" bestFit="1" customWidth="1"/>
    <col min="12880" max="12880" width="21.5546875" bestFit="1" customWidth="1"/>
    <col min="12881" max="12881" width="14" bestFit="1" customWidth="1"/>
    <col min="12882" max="12882" width="21.5546875" bestFit="1" customWidth="1"/>
    <col min="12883" max="12883" width="13" bestFit="1" customWidth="1"/>
    <col min="12884" max="12884" width="21.5546875" bestFit="1" customWidth="1"/>
    <col min="12885" max="12885" width="14" bestFit="1" customWidth="1"/>
    <col min="12886" max="12886" width="21.5546875" bestFit="1" customWidth="1"/>
    <col min="12887" max="12887" width="14" bestFit="1" customWidth="1"/>
    <col min="12888" max="12888" width="21.5546875" bestFit="1" customWidth="1"/>
    <col min="12889" max="12889" width="14" bestFit="1" customWidth="1"/>
    <col min="12890" max="12890" width="11" bestFit="1" customWidth="1"/>
    <col min="12891" max="12891" width="21.5546875" bestFit="1" customWidth="1"/>
    <col min="12892" max="12892" width="14" bestFit="1" customWidth="1"/>
    <col min="12893" max="12893" width="12" bestFit="1" customWidth="1"/>
    <col min="12894" max="12894" width="21.5546875" bestFit="1" customWidth="1"/>
    <col min="12895" max="12895" width="14" bestFit="1" customWidth="1"/>
    <col min="12896" max="12896" width="20.44140625" bestFit="1" customWidth="1"/>
    <col min="12897" max="12897" width="14" bestFit="1" customWidth="1"/>
    <col min="12898" max="12898" width="21.5546875" bestFit="1" customWidth="1"/>
    <col min="12899" max="12899" width="14" bestFit="1" customWidth="1"/>
    <col min="12900" max="12900" width="12" bestFit="1" customWidth="1"/>
    <col min="12901" max="12901" width="21.5546875" bestFit="1" customWidth="1"/>
    <col min="12902" max="12902" width="14" bestFit="1" customWidth="1"/>
    <col min="12903" max="12903" width="21.5546875" bestFit="1" customWidth="1"/>
    <col min="12904" max="12904" width="13" bestFit="1" customWidth="1"/>
    <col min="12905" max="12905" width="20.44140625" bestFit="1" customWidth="1"/>
    <col min="12906" max="12906" width="14" bestFit="1" customWidth="1"/>
    <col min="12907" max="12907" width="21.5546875" bestFit="1" customWidth="1"/>
    <col min="12908" max="12908" width="14" bestFit="1" customWidth="1"/>
    <col min="12909" max="12909" width="21.5546875" bestFit="1" customWidth="1"/>
    <col min="12910" max="12910" width="14" bestFit="1" customWidth="1"/>
    <col min="12911" max="12911" width="12" bestFit="1" customWidth="1"/>
    <col min="12912" max="12912" width="21.5546875" bestFit="1" customWidth="1"/>
    <col min="12913" max="12913" width="14" bestFit="1" customWidth="1"/>
    <col min="12914" max="12914" width="21.5546875" bestFit="1" customWidth="1"/>
    <col min="12915" max="12915" width="14" bestFit="1" customWidth="1"/>
    <col min="12916" max="12916" width="21.5546875" bestFit="1" customWidth="1"/>
    <col min="12917" max="12917" width="14" bestFit="1" customWidth="1"/>
    <col min="12918" max="12918" width="21.5546875" bestFit="1" customWidth="1"/>
    <col min="12919" max="12919" width="14" bestFit="1" customWidth="1"/>
    <col min="12920" max="12920" width="21.5546875" bestFit="1" customWidth="1"/>
    <col min="12921" max="12921" width="14" bestFit="1" customWidth="1"/>
    <col min="12922" max="12922" width="21.5546875" bestFit="1" customWidth="1"/>
    <col min="12923" max="12923" width="13" bestFit="1" customWidth="1"/>
    <col min="12924" max="12924" width="21.5546875" bestFit="1" customWidth="1"/>
    <col min="12925" max="12925" width="14" bestFit="1" customWidth="1"/>
    <col min="12926" max="12926" width="12" bestFit="1" customWidth="1"/>
    <col min="12927" max="12927" width="21.5546875" bestFit="1" customWidth="1"/>
    <col min="12928" max="12928" width="14" bestFit="1" customWidth="1"/>
    <col min="12929" max="12929" width="21.5546875" bestFit="1" customWidth="1"/>
    <col min="12930" max="12930" width="14" bestFit="1" customWidth="1"/>
    <col min="12931" max="12931" width="21.5546875" bestFit="1" customWidth="1"/>
    <col min="12932" max="12932" width="13" bestFit="1" customWidth="1"/>
    <col min="12933" max="12933" width="20.44140625" bestFit="1" customWidth="1"/>
    <col min="12934" max="12934" width="14" bestFit="1" customWidth="1"/>
    <col min="12935" max="12935" width="21.5546875" bestFit="1" customWidth="1"/>
    <col min="12936" max="12936" width="14" bestFit="1" customWidth="1"/>
    <col min="12937" max="12937" width="21.5546875" bestFit="1" customWidth="1"/>
    <col min="12938" max="12938" width="14" bestFit="1" customWidth="1"/>
    <col min="12939" max="12939" width="21.5546875" bestFit="1" customWidth="1"/>
    <col min="12940" max="12940" width="14" bestFit="1" customWidth="1"/>
    <col min="12941" max="12941" width="21.5546875" bestFit="1" customWidth="1"/>
    <col min="12942" max="12942" width="14" bestFit="1" customWidth="1"/>
    <col min="12943" max="12943" width="21.5546875" bestFit="1" customWidth="1"/>
    <col min="12944" max="12944" width="14" bestFit="1" customWidth="1"/>
    <col min="12945" max="12945" width="11" bestFit="1" customWidth="1"/>
    <col min="12946" max="12946" width="21.5546875" bestFit="1" customWidth="1"/>
    <col min="12947" max="12947" width="14" bestFit="1" customWidth="1"/>
    <col min="12948" max="12948" width="21.5546875" bestFit="1" customWidth="1"/>
    <col min="12949" max="12949" width="14" bestFit="1" customWidth="1"/>
    <col min="12950" max="12950" width="20.44140625" bestFit="1" customWidth="1"/>
    <col min="12951" max="12951" width="14" bestFit="1" customWidth="1"/>
    <col min="12952" max="12952" width="12" bestFit="1" customWidth="1"/>
    <col min="12953" max="12953" width="21.5546875" bestFit="1" customWidth="1"/>
    <col min="12954" max="12954" width="14" bestFit="1" customWidth="1"/>
    <col min="12955" max="12955" width="21.5546875" bestFit="1" customWidth="1"/>
    <col min="12956" max="12956" width="14" bestFit="1" customWidth="1"/>
    <col min="12957" max="12957" width="21.5546875" bestFit="1" customWidth="1"/>
    <col min="12958" max="12958" width="14" bestFit="1" customWidth="1"/>
    <col min="12959" max="12959" width="21.5546875" bestFit="1" customWidth="1"/>
    <col min="12960" max="12960" width="14" bestFit="1" customWidth="1"/>
    <col min="12961" max="12961" width="21.5546875" bestFit="1" customWidth="1"/>
    <col min="12962" max="12962" width="14" bestFit="1" customWidth="1"/>
    <col min="12963" max="12963" width="21.5546875" bestFit="1" customWidth="1"/>
    <col min="12964" max="12964" width="13" bestFit="1" customWidth="1"/>
    <col min="12965" max="12965" width="21.5546875" bestFit="1" customWidth="1"/>
    <col min="12966" max="12966" width="14" bestFit="1" customWidth="1"/>
    <col min="12967" max="12967" width="20.44140625" bestFit="1" customWidth="1"/>
    <col min="12968" max="12968" width="14" bestFit="1" customWidth="1"/>
    <col min="12969" max="12969" width="20.44140625" bestFit="1" customWidth="1"/>
    <col min="12970" max="12970" width="14" bestFit="1" customWidth="1"/>
    <col min="12971" max="12971" width="21.5546875" bestFit="1" customWidth="1"/>
    <col min="12972" max="12972" width="14" bestFit="1" customWidth="1"/>
    <col min="12973" max="12973" width="21.5546875" bestFit="1" customWidth="1"/>
    <col min="12974" max="12974" width="14" bestFit="1" customWidth="1"/>
    <col min="12975" max="12975" width="21.5546875" bestFit="1" customWidth="1"/>
    <col min="12976" max="12976" width="14" bestFit="1" customWidth="1"/>
    <col min="12977" max="12977" width="21.5546875" bestFit="1" customWidth="1"/>
    <col min="12978" max="12978" width="14" bestFit="1" customWidth="1"/>
    <col min="12979" max="12979" width="21.5546875" bestFit="1" customWidth="1"/>
    <col min="12980" max="12980" width="14" bestFit="1" customWidth="1"/>
    <col min="12981" max="12981" width="21.5546875" bestFit="1" customWidth="1"/>
    <col min="12982" max="12982" width="14" bestFit="1" customWidth="1"/>
    <col min="12983" max="12983" width="20.44140625" bestFit="1" customWidth="1"/>
    <col min="12984" max="12984" width="13" bestFit="1" customWidth="1"/>
    <col min="12985" max="12985" width="21.5546875" bestFit="1" customWidth="1"/>
    <col min="12986" max="12986" width="14" bestFit="1" customWidth="1"/>
    <col min="12987" max="12987" width="21.5546875" bestFit="1" customWidth="1"/>
    <col min="12988" max="12988" width="14" bestFit="1" customWidth="1"/>
    <col min="12989" max="12989" width="19.44140625" bestFit="1" customWidth="1"/>
    <col min="12990" max="12990" width="14" bestFit="1" customWidth="1"/>
    <col min="12991" max="12991" width="21.5546875" bestFit="1" customWidth="1"/>
    <col min="12992" max="12992" width="14" bestFit="1" customWidth="1"/>
    <col min="12993" max="12993" width="21.5546875" bestFit="1" customWidth="1"/>
    <col min="12994" max="12994" width="14" bestFit="1" customWidth="1"/>
    <col min="12995" max="12995" width="21.5546875" bestFit="1" customWidth="1"/>
    <col min="12996" max="12996" width="14" bestFit="1" customWidth="1"/>
    <col min="12997" max="12997" width="21.5546875" bestFit="1" customWidth="1"/>
    <col min="12998" max="12998" width="14" bestFit="1" customWidth="1"/>
    <col min="12999" max="12999" width="12" bestFit="1" customWidth="1"/>
    <col min="13000" max="13000" width="21.5546875" bestFit="1" customWidth="1"/>
    <col min="13001" max="13001" width="14" bestFit="1" customWidth="1"/>
    <col min="13002" max="13002" width="21.5546875" bestFit="1" customWidth="1"/>
    <col min="13003" max="13003" width="14" bestFit="1" customWidth="1"/>
    <col min="13004" max="13004" width="21.5546875" bestFit="1" customWidth="1"/>
    <col min="13005" max="13005" width="14" bestFit="1" customWidth="1"/>
    <col min="13006" max="13006" width="21.5546875" bestFit="1" customWidth="1"/>
    <col min="13007" max="13007" width="14" bestFit="1" customWidth="1"/>
    <col min="13008" max="13008" width="21.5546875" bestFit="1" customWidth="1"/>
    <col min="13009" max="13009" width="14" bestFit="1" customWidth="1"/>
    <col min="13010" max="13010" width="21.5546875" bestFit="1" customWidth="1"/>
    <col min="13011" max="13011" width="14" bestFit="1" customWidth="1"/>
    <col min="13012" max="13012" width="21.5546875" bestFit="1" customWidth="1"/>
    <col min="13013" max="13013" width="14" bestFit="1" customWidth="1"/>
    <col min="13014" max="13014" width="20.44140625" bestFit="1" customWidth="1"/>
    <col min="13015" max="13015" width="14" bestFit="1" customWidth="1"/>
    <col min="13016" max="13017" width="12" bestFit="1" customWidth="1"/>
    <col min="13018" max="13018" width="21.5546875" bestFit="1" customWidth="1"/>
    <col min="13019" max="13019" width="14" bestFit="1" customWidth="1"/>
    <col min="13020" max="13020" width="20.44140625" bestFit="1" customWidth="1"/>
    <col min="13021" max="13021" width="14" bestFit="1" customWidth="1"/>
    <col min="13022" max="13022" width="21.5546875" bestFit="1" customWidth="1"/>
    <col min="13023" max="13023" width="14" bestFit="1" customWidth="1"/>
    <col min="13024" max="13024" width="21.5546875" bestFit="1" customWidth="1"/>
    <col min="13025" max="13025" width="14" bestFit="1" customWidth="1"/>
    <col min="13026" max="13026" width="21.5546875" bestFit="1" customWidth="1"/>
    <col min="13027" max="13027" width="14" bestFit="1" customWidth="1"/>
    <col min="13028" max="13028" width="21.5546875" bestFit="1" customWidth="1"/>
    <col min="13029" max="13029" width="14" bestFit="1" customWidth="1"/>
    <col min="13030" max="13030" width="21.5546875" bestFit="1" customWidth="1"/>
    <col min="13031" max="13031" width="14" bestFit="1" customWidth="1"/>
    <col min="13032" max="13032" width="11" bestFit="1" customWidth="1"/>
    <col min="13033" max="13033" width="21.5546875" bestFit="1" customWidth="1"/>
    <col min="13034" max="13034" width="14" bestFit="1" customWidth="1"/>
    <col min="13035" max="13035" width="21.5546875" bestFit="1" customWidth="1"/>
    <col min="13036" max="13036" width="14" bestFit="1" customWidth="1"/>
    <col min="13037" max="13037" width="12" bestFit="1" customWidth="1"/>
    <col min="13038" max="13038" width="21.5546875" bestFit="1" customWidth="1"/>
    <col min="13039" max="13039" width="14" bestFit="1" customWidth="1"/>
    <col min="13040" max="13040" width="21.5546875" bestFit="1" customWidth="1"/>
    <col min="13041" max="13041" width="14" bestFit="1" customWidth="1"/>
    <col min="13042" max="13042" width="21.5546875" bestFit="1" customWidth="1"/>
    <col min="13043" max="13043" width="14" bestFit="1" customWidth="1"/>
    <col min="13044" max="13044" width="21.5546875" bestFit="1" customWidth="1"/>
    <col min="13045" max="13045" width="14" bestFit="1" customWidth="1"/>
    <col min="13046" max="13046" width="21.5546875" bestFit="1" customWidth="1"/>
    <col min="13047" max="13047" width="14" bestFit="1" customWidth="1"/>
    <col min="13048" max="13048" width="21.5546875" bestFit="1" customWidth="1"/>
    <col min="13049" max="13049" width="14" bestFit="1" customWidth="1"/>
    <col min="13050" max="13050" width="20.44140625" bestFit="1" customWidth="1"/>
    <col min="13051" max="13051" width="14" bestFit="1" customWidth="1"/>
    <col min="13052" max="13052" width="21.5546875" bestFit="1" customWidth="1"/>
    <col min="13053" max="13053" width="14" bestFit="1" customWidth="1"/>
    <col min="13054" max="13054" width="21.5546875" bestFit="1" customWidth="1"/>
    <col min="13055" max="13055" width="14" bestFit="1" customWidth="1"/>
    <col min="13056" max="13056" width="21.5546875" bestFit="1" customWidth="1"/>
    <col min="13057" max="13057" width="14" bestFit="1" customWidth="1"/>
    <col min="13058" max="13058" width="20.44140625" bestFit="1" customWidth="1"/>
    <col min="13059" max="13059" width="12" bestFit="1" customWidth="1"/>
    <col min="13060" max="13060" width="21.5546875" bestFit="1" customWidth="1"/>
    <col min="13061" max="13061" width="14" bestFit="1" customWidth="1"/>
    <col min="13062" max="13062" width="21.5546875" bestFit="1" customWidth="1"/>
    <col min="13063" max="13063" width="14" bestFit="1" customWidth="1"/>
    <col min="13064" max="13064" width="21.5546875" bestFit="1" customWidth="1"/>
    <col min="13065" max="13065" width="8" bestFit="1" customWidth="1"/>
    <col min="13066" max="13066" width="10.21875" bestFit="1" customWidth="1"/>
    <col min="13067" max="13067" width="14" bestFit="1" customWidth="1"/>
    <col min="13068" max="13068" width="21.5546875" bestFit="1" customWidth="1"/>
    <col min="13069" max="13069" width="14" bestFit="1" customWidth="1"/>
    <col min="13070" max="13070" width="21.5546875" bestFit="1" customWidth="1"/>
    <col min="13071" max="13071" width="14" bestFit="1" customWidth="1"/>
    <col min="13072" max="13072" width="21.5546875" bestFit="1" customWidth="1"/>
    <col min="13073" max="13073" width="13" bestFit="1" customWidth="1"/>
    <col min="13074" max="13074" width="21.5546875" bestFit="1" customWidth="1"/>
    <col min="13075" max="13075" width="14" bestFit="1" customWidth="1"/>
    <col min="13076" max="13076" width="21.5546875" bestFit="1" customWidth="1"/>
    <col min="13077" max="13077" width="14" bestFit="1" customWidth="1"/>
    <col min="13078" max="13078" width="21.5546875" bestFit="1" customWidth="1"/>
    <col min="13079" max="13079" width="14" bestFit="1" customWidth="1"/>
    <col min="13080" max="13080" width="20.44140625" bestFit="1" customWidth="1"/>
    <col min="13081" max="13081" width="14" bestFit="1" customWidth="1"/>
    <col min="13082" max="13082" width="21.5546875" bestFit="1" customWidth="1"/>
    <col min="13083" max="13083" width="14" bestFit="1" customWidth="1"/>
    <col min="13084" max="13084" width="21.5546875" bestFit="1" customWidth="1"/>
    <col min="13085" max="13085" width="14" bestFit="1" customWidth="1"/>
    <col min="13086" max="13086" width="21.5546875" bestFit="1" customWidth="1"/>
    <col min="13087" max="13087" width="14" bestFit="1" customWidth="1"/>
    <col min="13088" max="13088" width="20.44140625" bestFit="1" customWidth="1"/>
    <col min="13089" max="13089" width="14" bestFit="1" customWidth="1"/>
    <col min="13090" max="13090" width="21.5546875" bestFit="1" customWidth="1"/>
    <col min="13091" max="13091" width="14" bestFit="1" customWidth="1"/>
    <col min="13092" max="13092" width="21.5546875" bestFit="1" customWidth="1"/>
    <col min="13093" max="13093" width="14" bestFit="1" customWidth="1"/>
    <col min="13094" max="13094" width="21.5546875" bestFit="1" customWidth="1"/>
    <col min="13095" max="13095" width="14" bestFit="1" customWidth="1"/>
    <col min="13096" max="13096" width="21.5546875" bestFit="1" customWidth="1"/>
    <col min="13097" max="13097" width="14" bestFit="1" customWidth="1"/>
    <col min="13098" max="13098" width="21.5546875" bestFit="1" customWidth="1"/>
    <col min="13099" max="13099" width="14" bestFit="1" customWidth="1"/>
    <col min="13100" max="13102" width="12" bestFit="1" customWidth="1"/>
    <col min="13103" max="13103" width="21.5546875" bestFit="1" customWidth="1"/>
    <col min="13104" max="13104" width="14" bestFit="1" customWidth="1"/>
    <col min="13105" max="13105" width="21.5546875" bestFit="1" customWidth="1"/>
    <col min="13106" max="13106" width="14" bestFit="1" customWidth="1"/>
    <col min="13107" max="13108" width="12" bestFit="1" customWidth="1"/>
    <col min="13109" max="13109" width="21.5546875" bestFit="1" customWidth="1"/>
    <col min="13110" max="13110" width="14" bestFit="1" customWidth="1"/>
    <col min="13111" max="13111" width="21.5546875" bestFit="1" customWidth="1"/>
    <col min="13112" max="13112" width="14" bestFit="1" customWidth="1"/>
    <col min="13113" max="13113" width="21.5546875" bestFit="1" customWidth="1"/>
    <col min="13114" max="13114" width="14" bestFit="1" customWidth="1"/>
    <col min="13115" max="13115" width="21.5546875" bestFit="1" customWidth="1"/>
    <col min="13116" max="13116" width="14" bestFit="1" customWidth="1"/>
    <col min="13117" max="13117" width="21.5546875" bestFit="1" customWidth="1"/>
    <col min="13118" max="13118" width="14" bestFit="1" customWidth="1"/>
    <col min="13119" max="13119" width="21.5546875" bestFit="1" customWidth="1"/>
    <col min="13120" max="13120" width="14" bestFit="1" customWidth="1"/>
    <col min="13121" max="13121" width="12" bestFit="1" customWidth="1"/>
    <col min="13122" max="13122" width="21.5546875" bestFit="1" customWidth="1"/>
    <col min="13123" max="13123" width="14" bestFit="1" customWidth="1"/>
    <col min="13124" max="13124" width="21.5546875" bestFit="1" customWidth="1"/>
    <col min="13125" max="13125" width="14" bestFit="1" customWidth="1"/>
    <col min="13126" max="13126" width="20.44140625" bestFit="1" customWidth="1"/>
    <col min="13127" max="13127" width="13" bestFit="1" customWidth="1"/>
    <col min="13128" max="13128" width="21.5546875" bestFit="1" customWidth="1"/>
    <col min="13129" max="13129" width="13" bestFit="1" customWidth="1"/>
    <col min="13130" max="13130" width="21.5546875" bestFit="1" customWidth="1"/>
    <col min="13131" max="13131" width="14" bestFit="1" customWidth="1"/>
    <col min="13132" max="13132" width="20.44140625" bestFit="1" customWidth="1"/>
    <col min="13133" max="13133" width="14" bestFit="1" customWidth="1"/>
    <col min="13134" max="13134" width="21.5546875" bestFit="1" customWidth="1"/>
    <col min="13135" max="13135" width="14" bestFit="1" customWidth="1"/>
    <col min="13136" max="13136" width="21.5546875" bestFit="1" customWidth="1"/>
    <col min="13137" max="13137" width="14" bestFit="1" customWidth="1"/>
    <col min="13138" max="13138" width="21.5546875" bestFit="1" customWidth="1"/>
    <col min="13139" max="13139" width="14" bestFit="1" customWidth="1"/>
    <col min="13140" max="13140" width="12" bestFit="1" customWidth="1"/>
    <col min="13141" max="13141" width="21.5546875" bestFit="1" customWidth="1"/>
    <col min="13142" max="13142" width="14" bestFit="1" customWidth="1"/>
    <col min="13143" max="13143" width="21.5546875" bestFit="1" customWidth="1"/>
    <col min="13144" max="13144" width="14" bestFit="1" customWidth="1"/>
    <col min="13145" max="13145" width="20.44140625" bestFit="1" customWidth="1"/>
    <col min="13146" max="13146" width="14" bestFit="1" customWidth="1"/>
    <col min="13147" max="13147" width="21.5546875" bestFit="1" customWidth="1"/>
    <col min="13148" max="13148" width="14" bestFit="1" customWidth="1"/>
    <col min="13149" max="13149" width="20.44140625" bestFit="1" customWidth="1"/>
    <col min="13150" max="13150" width="14" bestFit="1" customWidth="1"/>
    <col min="13151" max="13151" width="21.5546875" bestFit="1" customWidth="1"/>
    <col min="13152" max="13152" width="13" bestFit="1" customWidth="1"/>
    <col min="13153" max="13153" width="21.5546875" bestFit="1" customWidth="1"/>
    <col min="13154" max="13154" width="14" bestFit="1" customWidth="1"/>
    <col min="13155" max="13155" width="21.5546875" bestFit="1" customWidth="1"/>
    <col min="13156" max="13156" width="14" bestFit="1" customWidth="1"/>
    <col min="13157" max="13157" width="12" bestFit="1" customWidth="1"/>
    <col min="13158" max="13158" width="21.5546875" bestFit="1" customWidth="1"/>
    <col min="13159" max="13159" width="14" bestFit="1" customWidth="1"/>
    <col min="13160" max="13160" width="21.5546875" bestFit="1" customWidth="1"/>
    <col min="13161" max="13161" width="14" bestFit="1" customWidth="1"/>
    <col min="13162" max="13162" width="21.5546875" bestFit="1" customWidth="1"/>
    <col min="13163" max="13163" width="14" bestFit="1" customWidth="1"/>
    <col min="13164" max="13164" width="21.5546875" bestFit="1" customWidth="1"/>
    <col min="13165" max="13165" width="14" bestFit="1" customWidth="1"/>
    <col min="13166" max="13166" width="12" bestFit="1" customWidth="1"/>
    <col min="13167" max="13167" width="21.5546875" bestFit="1" customWidth="1"/>
    <col min="13168" max="13168" width="14" bestFit="1" customWidth="1"/>
    <col min="13169" max="13169" width="21.5546875" bestFit="1" customWidth="1"/>
    <col min="13170" max="13170" width="14" bestFit="1" customWidth="1"/>
    <col min="13171" max="13171" width="21.5546875" bestFit="1" customWidth="1"/>
    <col min="13172" max="13172" width="14" bestFit="1" customWidth="1"/>
    <col min="13173" max="13173" width="21.5546875" bestFit="1" customWidth="1"/>
    <col min="13174" max="13174" width="14" bestFit="1" customWidth="1"/>
    <col min="13175" max="13175" width="12" bestFit="1" customWidth="1"/>
    <col min="13176" max="13176" width="21.5546875" bestFit="1" customWidth="1"/>
    <col min="13177" max="13177" width="13" bestFit="1" customWidth="1"/>
    <col min="13178" max="13178" width="21.5546875" bestFit="1" customWidth="1"/>
    <col min="13179" max="13179" width="14" bestFit="1" customWidth="1"/>
    <col min="13180" max="13180" width="21.5546875" bestFit="1" customWidth="1"/>
    <col min="13181" max="13181" width="4" bestFit="1" customWidth="1"/>
    <col min="13182" max="13182" width="6.6640625" bestFit="1" customWidth="1"/>
    <col min="13183" max="13183" width="14" bestFit="1" customWidth="1"/>
    <col min="13184" max="13184" width="20.44140625" bestFit="1" customWidth="1"/>
    <col min="13185" max="13185" width="14" bestFit="1" customWidth="1"/>
    <col min="13186" max="13186" width="21.5546875" bestFit="1" customWidth="1"/>
    <col min="13187" max="13187" width="14" bestFit="1" customWidth="1"/>
    <col min="13188" max="13188" width="21.5546875" bestFit="1" customWidth="1"/>
    <col min="13189" max="13189" width="13" bestFit="1" customWidth="1"/>
    <col min="13190" max="13190" width="21.5546875" bestFit="1" customWidth="1"/>
    <col min="13191" max="13191" width="14" bestFit="1" customWidth="1"/>
    <col min="13192" max="13192" width="21.5546875" bestFit="1" customWidth="1"/>
    <col min="13193" max="13193" width="14" bestFit="1" customWidth="1"/>
    <col min="13194" max="13194" width="21.5546875" bestFit="1" customWidth="1"/>
    <col min="13195" max="13195" width="14" bestFit="1" customWidth="1"/>
    <col min="13196" max="13196" width="21.5546875" bestFit="1" customWidth="1"/>
    <col min="13197" max="13197" width="14" bestFit="1" customWidth="1"/>
    <col min="13198" max="13198" width="21.5546875" bestFit="1" customWidth="1"/>
    <col min="13199" max="13199" width="13" bestFit="1" customWidth="1"/>
    <col min="13200" max="13200" width="12" bestFit="1" customWidth="1"/>
    <col min="13201" max="13201" width="21.5546875" bestFit="1" customWidth="1"/>
    <col min="13202" max="13202" width="14" bestFit="1" customWidth="1"/>
    <col min="13203" max="13203" width="19.44140625" bestFit="1" customWidth="1"/>
    <col min="13204" max="13204" width="14" bestFit="1" customWidth="1"/>
    <col min="13205" max="13205" width="21.5546875" bestFit="1" customWidth="1"/>
    <col min="13206" max="13206" width="13" bestFit="1" customWidth="1"/>
    <col min="13207" max="13207" width="21.5546875" bestFit="1" customWidth="1"/>
    <col min="13208" max="13208" width="14" bestFit="1" customWidth="1"/>
    <col min="13209" max="13209" width="21.5546875" bestFit="1" customWidth="1"/>
    <col min="13210" max="13210" width="14" bestFit="1" customWidth="1"/>
    <col min="13211" max="13211" width="20.44140625" bestFit="1" customWidth="1"/>
    <col min="13212" max="13212" width="13" bestFit="1" customWidth="1"/>
    <col min="13213" max="13213" width="21.5546875" bestFit="1" customWidth="1"/>
    <col min="13214" max="13214" width="14" bestFit="1" customWidth="1"/>
    <col min="13215" max="13215" width="21.5546875" bestFit="1" customWidth="1"/>
    <col min="13216" max="13216" width="14" bestFit="1" customWidth="1"/>
    <col min="13217" max="13217" width="21.5546875" bestFit="1" customWidth="1"/>
    <col min="13218" max="13218" width="14" bestFit="1" customWidth="1"/>
    <col min="13219" max="13219" width="21.5546875" bestFit="1" customWidth="1"/>
    <col min="13220" max="13220" width="14" bestFit="1" customWidth="1"/>
    <col min="13221" max="13221" width="12" bestFit="1" customWidth="1"/>
    <col min="13222" max="13222" width="21.5546875" bestFit="1" customWidth="1"/>
    <col min="13223" max="13223" width="14" bestFit="1" customWidth="1"/>
    <col min="13224" max="13224" width="21.5546875" bestFit="1" customWidth="1"/>
    <col min="13225" max="13225" width="14" bestFit="1" customWidth="1"/>
    <col min="13226" max="13226" width="21.5546875" bestFit="1" customWidth="1"/>
    <col min="13227" max="13227" width="14" bestFit="1" customWidth="1"/>
    <col min="13228" max="13228" width="21.5546875" bestFit="1" customWidth="1"/>
    <col min="13229" max="13229" width="14" bestFit="1" customWidth="1"/>
    <col min="13230" max="13230" width="20.44140625" bestFit="1" customWidth="1"/>
    <col min="13231" max="13231" width="14" bestFit="1" customWidth="1"/>
    <col min="13232" max="13232" width="21.5546875" bestFit="1" customWidth="1"/>
    <col min="13233" max="13234" width="12" bestFit="1" customWidth="1"/>
    <col min="13235" max="13235" width="21.5546875" bestFit="1" customWidth="1"/>
    <col min="13236" max="13236" width="14" bestFit="1" customWidth="1"/>
    <col min="13237" max="13237" width="21.5546875" bestFit="1" customWidth="1"/>
    <col min="13238" max="13238" width="14" bestFit="1" customWidth="1"/>
    <col min="13239" max="13239" width="21.5546875" bestFit="1" customWidth="1"/>
    <col min="13240" max="13240" width="13" bestFit="1" customWidth="1"/>
    <col min="13241" max="13241" width="21.5546875" bestFit="1" customWidth="1"/>
    <col min="13242" max="13242" width="13" bestFit="1" customWidth="1"/>
    <col min="13243" max="13243" width="21.5546875" bestFit="1" customWidth="1"/>
    <col min="13244" max="13244" width="14" bestFit="1" customWidth="1"/>
    <col min="13245" max="13245" width="21.5546875" bestFit="1" customWidth="1"/>
    <col min="13246" max="13246" width="14" bestFit="1" customWidth="1"/>
    <col min="13247" max="13247" width="21.5546875" bestFit="1" customWidth="1"/>
    <col min="13248" max="13248" width="14" bestFit="1" customWidth="1"/>
    <col min="13249" max="13249" width="21.5546875" bestFit="1" customWidth="1"/>
    <col min="13250" max="13250" width="14" bestFit="1" customWidth="1"/>
    <col min="13251" max="13251" width="21.5546875" bestFit="1" customWidth="1"/>
    <col min="13252" max="13252" width="14" bestFit="1" customWidth="1"/>
    <col min="13253" max="13253" width="21.5546875" bestFit="1" customWidth="1"/>
    <col min="13254" max="13254" width="14" bestFit="1" customWidth="1"/>
    <col min="13255" max="13255" width="21.5546875" bestFit="1" customWidth="1"/>
    <col min="13256" max="13256" width="13" bestFit="1" customWidth="1"/>
    <col min="13257" max="13257" width="21.5546875" bestFit="1" customWidth="1"/>
    <col min="13258" max="13258" width="14" bestFit="1" customWidth="1"/>
    <col min="13259" max="13259" width="21.5546875" bestFit="1" customWidth="1"/>
    <col min="13260" max="13260" width="14" bestFit="1" customWidth="1"/>
    <col min="13261" max="13261" width="20.44140625" bestFit="1" customWidth="1"/>
    <col min="13262" max="13262" width="14" bestFit="1" customWidth="1"/>
    <col min="13263" max="13263" width="21.5546875" bestFit="1" customWidth="1"/>
    <col min="13264" max="13264" width="14" bestFit="1" customWidth="1"/>
    <col min="13265" max="13265" width="21.5546875" bestFit="1" customWidth="1"/>
    <col min="13266" max="13266" width="14" bestFit="1" customWidth="1"/>
    <col min="13267" max="13267" width="21.5546875" bestFit="1" customWidth="1"/>
    <col min="13268" max="13268" width="14" bestFit="1" customWidth="1"/>
    <col min="13269" max="13269" width="12" bestFit="1" customWidth="1"/>
    <col min="13270" max="13270" width="21.5546875" bestFit="1" customWidth="1"/>
    <col min="13271" max="13271" width="14" bestFit="1" customWidth="1"/>
    <col min="13272" max="13272" width="21.5546875" bestFit="1" customWidth="1"/>
    <col min="13273" max="13273" width="14" bestFit="1" customWidth="1"/>
    <col min="13274" max="13274" width="21.5546875" bestFit="1" customWidth="1"/>
    <col min="13275" max="13275" width="14" bestFit="1" customWidth="1"/>
    <col min="13276" max="13276" width="21.5546875" bestFit="1" customWidth="1"/>
    <col min="13277" max="13277" width="14" bestFit="1" customWidth="1"/>
    <col min="13278" max="13278" width="21.5546875" bestFit="1" customWidth="1"/>
    <col min="13279" max="13279" width="13" bestFit="1" customWidth="1"/>
    <col min="13280" max="13280" width="11" bestFit="1" customWidth="1"/>
    <col min="13281" max="13281" width="20.44140625" bestFit="1" customWidth="1"/>
    <col min="13282" max="13282" width="14" bestFit="1" customWidth="1"/>
    <col min="13283" max="13283" width="21.5546875" bestFit="1" customWidth="1"/>
    <col min="13284" max="13284" width="14" bestFit="1" customWidth="1"/>
    <col min="13285" max="13285" width="21.5546875" bestFit="1" customWidth="1"/>
    <col min="13286" max="13286" width="14" bestFit="1" customWidth="1"/>
    <col min="13287" max="13287" width="21.5546875" bestFit="1" customWidth="1"/>
    <col min="13288" max="13288" width="14" bestFit="1" customWidth="1"/>
    <col min="13289" max="13289" width="21.5546875" bestFit="1" customWidth="1"/>
    <col min="13290" max="13290" width="14" bestFit="1" customWidth="1"/>
    <col min="13291" max="13291" width="21.5546875" bestFit="1" customWidth="1"/>
    <col min="13292" max="13292" width="14" bestFit="1" customWidth="1"/>
    <col min="13293" max="13293" width="20.44140625" bestFit="1" customWidth="1"/>
    <col min="13294" max="13294" width="14" bestFit="1" customWidth="1"/>
    <col min="13295" max="13296" width="12" bestFit="1" customWidth="1"/>
    <col min="13297" max="13297" width="21.5546875" bestFit="1" customWidth="1"/>
    <col min="13298" max="13298" width="14" bestFit="1" customWidth="1"/>
    <col min="13299" max="13299" width="21.5546875" bestFit="1" customWidth="1"/>
    <col min="13300" max="13300" width="14" bestFit="1" customWidth="1"/>
    <col min="13301" max="13301" width="20.44140625" bestFit="1" customWidth="1"/>
    <col min="13302" max="13302" width="14" bestFit="1" customWidth="1"/>
    <col min="13303" max="13303" width="21.5546875" bestFit="1" customWidth="1"/>
    <col min="13304" max="13304" width="14" bestFit="1" customWidth="1"/>
    <col min="13305" max="13305" width="21.5546875" bestFit="1" customWidth="1"/>
    <col min="13306" max="13306" width="14" bestFit="1" customWidth="1"/>
    <col min="13307" max="13307" width="21.5546875" bestFit="1" customWidth="1"/>
    <col min="13308" max="13308" width="14" bestFit="1" customWidth="1"/>
    <col min="13309" max="13309" width="21.5546875" bestFit="1" customWidth="1"/>
    <col min="13310" max="13310" width="14" bestFit="1" customWidth="1"/>
    <col min="13311" max="13311" width="12" bestFit="1" customWidth="1"/>
    <col min="13312" max="13312" width="21.5546875" bestFit="1" customWidth="1"/>
    <col min="13313" max="13313" width="14" bestFit="1" customWidth="1"/>
    <col min="13314" max="13314" width="21.5546875" bestFit="1" customWidth="1"/>
    <col min="13315" max="13315" width="14" bestFit="1" customWidth="1"/>
    <col min="13316" max="13316" width="21.5546875" bestFit="1" customWidth="1"/>
    <col min="13317" max="13317" width="14" bestFit="1" customWidth="1"/>
    <col min="13318" max="13318" width="12" bestFit="1" customWidth="1"/>
    <col min="13319" max="13319" width="21.5546875" bestFit="1" customWidth="1"/>
    <col min="13320" max="13320" width="14" bestFit="1" customWidth="1"/>
    <col min="13321" max="13321" width="21.5546875" bestFit="1" customWidth="1"/>
    <col min="13322" max="13322" width="14" bestFit="1" customWidth="1"/>
    <col min="13323" max="13323" width="21.5546875" bestFit="1" customWidth="1"/>
    <col min="13324" max="13324" width="14" bestFit="1" customWidth="1"/>
    <col min="13325" max="13325" width="21.5546875" bestFit="1" customWidth="1"/>
    <col min="13326" max="13326" width="13" bestFit="1" customWidth="1"/>
    <col min="13327" max="13327" width="21.5546875" bestFit="1" customWidth="1"/>
    <col min="13328" max="13328" width="14" bestFit="1" customWidth="1"/>
    <col min="13329" max="13329" width="12" bestFit="1" customWidth="1"/>
    <col min="13330" max="13330" width="21.5546875" bestFit="1" customWidth="1"/>
    <col min="13331" max="13331" width="14" bestFit="1" customWidth="1"/>
    <col min="13332" max="13332" width="21.5546875" bestFit="1" customWidth="1"/>
    <col min="13333" max="13333" width="14" bestFit="1" customWidth="1"/>
    <col min="13334" max="13334" width="20.44140625" bestFit="1" customWidth="1"/>
    <col min="13335" max="13335" width="14" bestFit="1" customWidth="1"/>
    <col min="13336" max="13336" width="21.5546875" bestFit="1" customWidth="1"/>
    <col min="13337" max="13337" width="14" bestFit="1" customWidth="1"/>
    <col min="13338" max="13338" width="21.5546875" bestFit="1" customWidth="1"/>
    <col min="13339" max="13339" width="14" bestFit="1" customWidth="1"/>
    <col min="13340" max="13340" width="21.5546875" bestFit="1" customWidth="1"/>
    <col min="13341" max="13341" width="14" bestFit="1" customWidth="1"/>
    <col min="13342" max="13342" width="21.5546875" bestFit="1" customWidth="1"/>
    <col min="13343" max="13343" width="13" bestFit="1" customWidth="1"/>
    <col min="13344" max="13344" width="21.5546875" bestFit="1" customWidth="1"/>
    <col min="13345" max="13345" width="14" bestFit="1" customWidth="1"/>
    <col min="13346" max="13346" width="21.5546875" bestFit="1" customWidth="1"/>
    <col min="13347" max="13347" width="14" bestFit="1" customWidth="1"/>
    <col min="13348" max="13348" width="21.5546875" bestFit="1" customWidth="1"/>
    <col min="13349" max="13349" width="14" bestFit="1" customWidth="1"/>
    <col min="13350" max="13350" width="21.5546875" bestFit="1" customWidth="1"/>
    <col min="13351" max="13351" width="14" bestFit="1" customWidth="1"/>
    <col min="13352" max="13352" width="12" bestFit="1" customWidth="1"/>
    <col min="13353" max="13353" width="21.5546875" bestFit="1" customWidth="1"/>
    <col min="13354" max="13354" width="7" bestFit="1" customWidth="1"/>
    <col min="13355" max="13355" width="9.21875" bestFit="1" customWidth="1"/>
    <col min="13356" max="13356" width="14" bestFit="1" customWidth="1"/>
    <col min="13357" max="13357" width="21.5546875" bestFit="1" customWidth="1"/>
    <col min="13358" max="13358" width="14" bestFit="1" customWidth="1"/>
    <col min="13359" max="13359" width="21.5546875" bestFit="1" customWidth="1"/>
    <col min="13360" max="13360" width="14" bestFit="1" customWidth="1"/>
    <col min="13361" max="13361" width="21.5546875" bestFit="1" customWidth="1"/>
    <col min="13362" max="13362" width="14" bestFit="1" customWidth="1"/>
    <col min="13363" max="13363" width="21.5546875" bestFit="1" customWidth="1"/>
    <col min="13364" max="13364" width="14" bestFit="1" customWidth="1"/>
    <col min="13365" max="13365" width="12" bestFit="1" customWidth="1"/>
    <col min="13366" max="13366" width="20.44140625" bestFit="1" customWidth="1"/>
    <col min="13367" max="13367" width="14" bestFit="1" customWidth="1"/>
    <col min="13368" max="13368" width="21.5546875" bestFit="1" customWidth="1"/>
    <col min="13369" max="13369" width="14" bestFit="1" customWidth="1"/>
    <col min="13370" max="13370" width="21.5546875" bestFit="1" customWidth="1"/>
    <col min="13371" max="13371" width="14" bestFit="1" customWidth="1"/>
    <col min="13372" max="13372" width="21.5546875" bestFit="1" customWidth="1"/>
    <col min="13373" max="13373" width="14" bestFit="1" customWidth="1"/>
    <col min="13374" max="13374" width="21.5546875" bestFit="1" customWidth="1"/>
    <col min="13375" max="13375" width="14" bestFit="1" customWidth="1"/>
    <col min="13376" max="13376" width="21.5546875" bestFit="1" customWidth="1"/>
    <col min="13377" max="13377" width="14" bestFit="1" customWidth="1"/>
    <col min="13378" max="13378" width="21.5546875" bestFit="1" customWidth="1"/>
    <col min="13379" max="13379" width="13" bestFit="1" customWidth="1"/>
    <col min="13380" max="13380" width="20.44140625" bestFit="1" customWidth="1"/>
    <col min="13381" max="13381" width="14" bestFit="1" customWidth="1"/>
    <col min="13382" max="13382" width="21.5546875" bestFit="1" customWidth="1"/>
    <col min="13383" max="13383" width="14" bestFit="1" customWidth="1"/>
    <col min="13384" max="13385" width="12" bestFit="1" customWidth="1"/>
    <col min="13386" max="13386" width="21.5546875" bestFit="1" customWidth="1"/>
    <col min="13387" max="13387" width="14" bestFit="1" customWidth="1"/>
    <col min="13388" max="13388" width="21.5546875" bestFit="1" customWidth="1"/>
    <col min="13389" max="13389" width="14" bestFit="1" customWidth="1"/>
    <col min="13390" max="13390" width="21.5546875" bestFit="1" customWidth="1"/>
    <col min="13391" max="13391" width="14" bestFit="1" customWidth="1"/>
    <col min="13392" max="13392" width="21.5546875" bestFit="1" customWidth="1"/>
    <col min="13393" max="13393" width="14" bestFit="1" customWidth="1"/>
    <col min="13394" max="13394" width="21.5546875" bestFit="1" customWidth="1"/>
    <col min="13395" max="13395" width="14" bestFit="1" customWidth="1"/>
    <col min="13396" max="13396" width="21.5546875" bestFit="1" customWidth="1"/>
    <col min="13397" max="13397" width="14" bestFit="1" customWidth="1"/>
    <col min="13398" max="13398" width="21.5546875" bestFit="1" customWidth="1"/>
    <col min="13399" max="13399" width="14" bestFit="1" customWidth="1"/>
    <col min="13400" max="13400" width="21.5546875" bestFit="1" customWidth="1"/>
    <col min="13401" max="13401" width="13" bestFit="1" customWidth="1"/>
    <col min="13402" max="13402" width="21.5546875" bestFit="1" customWidth="1"/>
    <col min="13403" max="13403" width="14" bestFit="1" customWidth="1"/>
    <col min="13404" max="13404" width="21.5546875" bestFit="1" customWidth="1"/>
    <col min="13405" max="13405" width="14" bestFit="1" customWidth="1"/>
    <col min="13406" max="13406" width="21.5546875" bestFit="1" customWidth="1"/>
    <col min="13407" max="13407" width="14" bestFit="1" customWidth="1"/>
    <col min="13408" max="13408" width="21.5546875" bestFit="1" customWidth="1"/>
    <col min="13409" max="13409" width="14" bestFit="1" customWidth="1"/>
    <col min="13410" max="13410" width="21.5546875" bestFit="1" customWidth="1"/>
    <col min="13411" max="13411" width="14" bestFit="1" customWidth="1"/>
    <col min="13412" max="13412" width="21.5546875" bestFit="1" customWidth="1"/>
    <col min="13413" max="13413" width="14" bestFit="1" customWidth="1"/>
    <col min="13414" max="13414" width="21.5546875" bestFit="1" customWidth="1"/>
    <col min="13415" max="13415" width="14" bestFit="1" customWidth="1"/>
    <col min="13416" max="13416" width="21.5546875" bestFit="1" customWidth="1"/>
    <col min="13417" max="13417" width="14" bestFit="1" customWidth="1"/>
    <col min="13418" max="13418" width="20.44140625" bestFit="1" customWidth="1"/>
    <col min="13419" max="13419" width="14" bestFit="1" customWidth="1"/>
    <col min="13420" max="13420" width="21.5546875" bestFit="1" customWidth="1"/>
    <col min="13421" max="13421" width="14" bestFit="1" customWidth="1"/>
    <col min="13422" max="13422" width="21.5546875" bestFit="1" customWidth="1"/>
    <col min="13423" max="13423" width="14" bestFit="1" customWidth="1"/>
    <col min="13424" max="13424" width="21.5546875" bestFit="1" customWidth="1"/>
    <col min="13425" max="13425" width="14" bestFit="1" customWidth="1"/>
    <col min="13426" max="13426" width="21.5546875" bestFit="1" customWidth="1"/>
    <col min="13427" max="13427" width="14" bestFit="1" customWidth="1"/>
    <col min="13428" max="13428" width="21.5546875" bestFit="1" customWidth="1"/>
    <col min="13429" max="13429" width="14" bestFit="1" customWidth="1"/>
    <col min="13430" max="13430" width="21.5546875" bestFit="1" customWidth="1"/>
    <col min="13431" max="13431" width="14" bestFit="1" customWidth="1"/>
    <col min="13432" max="13432" width="21.5546875" bestFit="1" customWidth="1"/>
    <col min="13433" max="13433" width="14" bestFit="1" customWidth="1"/>
    <col min="13434" max="13434" width="21.5546875" bestFit="1" customWidth="1"/>
    <col min="13435" max="13435" width="13" bestFit="1" customWidth="1"/>
    <col min="13436" max="13436" width="21.5546875" bestFit="1" customWidth="1"/>
    <col min="13437" max="13437" width="14" bestFit="1" customWidth="1"/>
    <col min="13438" max="13438" width="12" bestFit="1" customWidth="1"/>
    <col min="13439" max="13439" width="21.5546875" bestFit="1" customWidth="1"/>
    <col min="13440" max="13440" width="14" bestFit="1" customWidth="1"/>
    <col min="13441" max="13441" width="21.5546875" bestFit="1" customWidth="1"/>
    <col min="13442" max="13442" width="14" bestFit="1" customWidth="1"/>
    <col min="13443" max="13443" width="21.5546875" bestFit="1" customWidth="1"/>
    <col min="13444" max="13444" width="14" bestFit="1" customWidth="1"/>
    <col min="13445" max="13445" width="21.5546875" bestFit="1" customWidth="1"/>
    <col min="13446" max="13446" width="14" bestFit="1" customWidth="1"/>
    <col min="13447" max="13447" width="21.5546875" bestFit="1" customWidth="1"/>
    <col min="13448" max="13448" width="14" bestFit="1" customWidth="1"/>
    <col min="13449" max="13449" width="21.5546875" bestFit="1" customWidth="1"/>
    <col min="13450" max="13450" width="14" bestFit="1" customWidth="1"/>
    <col min="13451" max="13451" width="21.5546875" bestFit="1" customWidth="1"/>
    <col min="13452" max="13452" width="14" bestFit="1" customWidth="1"/>
    <col min="13453" max="13453" width="21.5546875" bestFit="1" customWidth="1"/>
    <col min="13454" max="13454" width="14" bestFit="1" customWidth="1"/>
    <col min="13455" max="13455" width="21.5546875" bestFit="1" customWidth="1"/>
    <col min="13456" max="13456" width="14" bestFit="1" customWidth="1"/>
    <col min="13457" max="13457" width="21.5546875" bestFit="1" customWidth="1"/>
    <col min="13458" max="13458" width="14" bestFit="1" customWidth="1"/>
    <col min="13459" max="13459" width="21.5546875" bestFit="1" customWidth="1"/>
    <col min="13460" max="13460" width="14" bestFit="1" customWidth="1"/>
    <col min="13461" max="13461" width="21.5546875" bestFit="1" customWidth="1"/>
    <col min="13462" max="13462" width="14" bestFit="1" customWidth="1"/>
    <col min="13463" max="13463" width="21.5546875" bestFit="1" customWidth="1"/>
    <col min="13464" max="13464" width="14" bestFit="1" customWidth="1"/>
    <col min="13465" max="13465" width="12" bestFit="1" customWidth="1"/>
    <col min="13466" max="13466" width="21.5546875" bestFit="1" customWidth="1"/>
    <col min="13467" max="13467" width="14" bestFit="1" customWidth="1"/>
    <col min="13468" max="13468" width="21.5546875" bestFit="1" customWidth="1"/>
    <col min="13469" max="13469" width="14" bestFit="1" customWidth="1"/>
    <col min="13470" max="13470" width="21.5546875" bestFit="1" customWidth="1"/>
    <col min="13471" max="13471" width="14" bestFit="1" customWidth="1"/>
    <col min="13472" max="13472" width="21.5546875" bestFit="1" customWidth="1"/>
    <col min="13473" max="13473" width="14" bestFit="1" customWidth="1"/>
    <col min="13474" max="13474" width="21.5546875" bestFit="1" customWidth="1"/>
    <col min="13475" max="13475" width="13" bestFit="1" customWidth="1"/>
    <col min="13476" max="13476" width="21.5546875" bestFit="1" customWidth="1"/>
    <col min="13477" max="13477" width="14" bestFit="1" customWidth="1"/>
    <col min="13478" max="13478" width="21.5546875" bestFit="1" customWidth="1"/>
    <col min="13479" max="13479" width="14" bestFit="1" customWidth="1"/>
    <col min="13480" max="13480" width="12" bestFit="1" customWidth="1"/>
    <col min="13481" max="13481" width="20.44140625" bestFit="1" customWidth="1"/>
    <col min="13482" max="13482" width="14" bestFit="1" customWidth="1"/>
    <col min="13483" max="13483" width="21.5546875" bestFit="1" customWidth="1"/>
    <col min="13484" max="13484" width="14" bestFit="1" customWidth="1"/>
    <col min="13485" max="13485" width="21.5546875" bestFit="1" customWidth="1"/>
    <col min="13486" max="13486" width="13" bestFit="1" customWidth="1"/>
    <col min="13487" max="13487" width="21.5546875" bestFit="1" customWidth="1"/>
    <col min="13488" max="13488" width="14" bestFit="1" customWidth="1"/>
    <col min="13489" max="13489" width="21.5546875" bestFit="1" customWidth="1"/>
    <col min="13490" max="13490" width="14" bestFit="1" customWidth="1"/>
    <col min="13491" max="13491" width="21.5546875" bestFit="1" customWidth="1"/>
    <col min="13492" max="13492" width="13" bestFit="1" customWidth="1"/>
    <col min="13493" max="13493" width="21.5546875" bestFit="1" customWidth="1"/>
    <col min="13494" max="13494" width="14" bestFit="1" customWidth="1"/>
    <col min="13495" max="13495" width="19.44140625" bestFit="1" customWidth="1"/>
    <col min="13496" max="13496" width="14" bestFit="1" customWidth="1"/>
    <col min="13497" max="13497" width="21.5546875" bestFit="1" customWidth="1"/>
    <col min="13498" max="13498" width="14" bestFit="1" customWidth="1"/>
    <col min="13499" max="13499" width="21.5546875" bestFit="1" customWidth="1"/>
    <col min="13500" max="13500" width="13" bestFit="1" customWidth="1"/>
    <col min="13501" max="13501" width="20.44140625" bestFit="1" customWidth="1"/>
    <col min="13502" max="13502" width="14" bestFit="1" customWidth="1"/>
    <col min="13503" max="13503" width="21.5546875" bestFit="1" customWidth="1"/>
    <col min="13504" max="13504" width="14" bestFit="1" customWidth="1"/>
    <col min="13505" max="13505" width="20.44140625" bestFit="1" customWidth="1"/>
    <col min="13506" max="13506" width="10" bestFit="1" customWidth="1"/>
    <col min="13507" max="13507" width="12.21875" bestFit="1" customWidth="1"/>
    <col min="13508" max="13508" width="14" bestFit="1" customWidth="1"/>
    <col min="13509" max="13509" width="21.5546875" bestFit="1" customWidth="1"/>
    <col min="13510" max="13510" width="14" bestFit="1" customWidth="1"/>
    <col min="13511" max="13511" width="21.5546875" bestFit="1" customWidth="1"/>
    <col min="13512" max="13512" width="14" bestFit="1" customWidth="1"/>
    <col min="13513" max="13513" width="21.5546875" bestFit="1" customWidth="1"/>
    <col min="13514" max="13514" width="14" bestFit="1" customWidth="1"/>
    <col min="13515" max="13515" width="11" bestFit="1" customWidth="1"/>
    <col min="13516" max="13516" width="21.5546875" bestFit="1" customWidth="1"/>
    <col min="13517" max="13517" width="14" bestFit="1" customWidth="1"/>
    <col min="13518" max="13518" width="21.5546875" bestFit="1" customWidth="1"/>
    <col min="13519" max="13519" width="14" bestFit="1" customWidth="1"/>
    <col min="13520" max="13520" width="20.44140625" bestFit="1" customWidth="1"/>
    <col min="13521" max="13521" width="14" bestFit="1" customWidth="1"/>
    <col min="13522" max="13522" width="20.44140625" bestFit="1" customWidth="1"/>
    <col min="13523" max="13523" width="14" bestFit="1" customWidth="1"/>
    <col min="13524" max="13524" width="12" bestFit="1" customWidth="1"/>
    <col min="13525" max="13525" width="21.5546875" bestFit="1" customWidth="1"/>
    <col min="13526" max="13526" width="14" bestFit="1" customWidth="1"/>
    <col min="13527" max="13527" width="21.5546875" bestFit="1" customWidth="1"/>
    <col min="13528" max="13528" width="14" bestFit="1" customWidth="1"/>
    <col min="13529" max="13529" width="21.5546875" bestFit="1" customWidth="1"/>
    <col min="13530" max="13530" width="13" bestFit="1" customWidth="1"/>
    <col min="13531" max="13531" width="20.44140625" bestFit="1" customWidth="1"/>
    <col min="13532" max="13532" width="14" bestFit="1" customWidth="1"/>
    <col min="13533" max="13533" width="21.5546875" bestFit="1" customWidth="1"/>
    <col min="13534" max="13534" width="14" bestFit="1" customWidth="1"/>
    <col min="13535" max="13535" width="21.5546875" bestFit="1" customWidth="1"/>
    <col min="13536" max="13536" width="14" bestFit="1" customWidth="1"/>
    <col min="13537" max="13538" width="12" bestFit="1" customWidth="1"/>
    <col min="13539" max="13539" width="21.5546875" bestFit="1" customWidth="1"/>
    <col min="13540" max="13540" width="14" bestFit="1" customWidth="1"/>
    <col min="13541" max="13541" width="21.5546875" bestFit="1" customWidth="1"/>
    <col min="13542" max="13542" width="14" bestFit="1" customWidth="1"/>
    <col min="13543" max="13543" width="21.5546875" bestFit="1" customWidth="1"/>
    <col min="13544" max="13544" width="14" bestFit="1" customWidth="1"/>
    <col min="13545" max="13545" width="21.5546875" bestFit="1" customWidth="1"/>
    <col min="13546" max="13546" width="14" bestFit="1" customWidth="1"/>
    <col min="13547" max="13547" width="21.5546875" bestFit="1" customWidth="1"/>
    <col min="13548" max="13548" width="14" bestFit="1" customWidth="1"/>
    <col min="13549" max="13549" width="12" bestFit="1" customWidth="1"/>
    <col min="13550" max="13550" width="21.5546875" bestFit="1" customWidth="1"/>
    <col min="13551" max="13551" width="14" bestFit="1" customWidth="1"/>
    <col min="13552" max="13552" width="21.5546875" bestFit="1" customWidth="1"/>
    <col min="13553" max="13553" width="14" bestFit="1" customWidth="1"/>
    <col min="13554" max="13554" width="21.5546875" bestFit="1" customWidth="1"/>
    <col min="13555" max="13555" width="14" bestFit="1" customWidth="1"/>
    <col min="13556" max="13556" width="21.5546875" bestFit="1" customWidth="1"/>
    <col min="13557" max="13557" width="14" bestFit="1" customWidth="1"/>
    <col min="13558" max="13558" width="12" bestFit="1" customWidth="1"/>
    <col min="13559" max="13559" width="21.5546875" bestFit="1" customWidth="1"/>
    <col min="13560" max="13560" width="6" bestFit="1" customWidth="1"/>
    <col min="13561" max="13561" width="8.21875" bestFit="1" customWidth="1"/>
    <col min="13562" max="13562" width="14" bestFit="1" customWidth="1"/>
    <col min="13563" max="13563" width="21.5546875" bestFit="1" customWidth="1"/>
    <col min="13564" max="13564" width="14" bestFit="1" customWidth="1"/>
    <col min="13565" max="13565" width="21.5546875" bestFit="1" customWidth="1"/>
    <col min="13566" max="13566" width="14" bestFit="1" customWidth="1"/>
    <col min="13567" max="13567" width="21.5546875" bestFit="1" customWidth="1"/>
    <col min="13568" max="13568" width="13" bestFit="1" customWidth="1"/>
    <col min="13569" max="13569" width="21.5546875" bestFit="1" customWidth="1"/>
    <col min="13570" max="13570" width="14" bestFit="1" customWidth="1"/>
    <col min="13571" max="13571" width="21.5546875" bestFit="1" customWidth="1"/>
    <col min="13572" max="13572" width="14" bestFit="1" customWidth="1"/>
    <col min="13573" max="13573" width="21.5546875" bestFit="1" customWidth="1"/>
    <col min="13574" max="13574" width="14" bestFit="1" customWidth="1"/>
    <col min="13575" max="13575" width="21.5546875" bestFit="1" customWidth="1"/>
    <col min="13576" max="13576" width="14" bestFit="1" customWidth="1"/>
    <col min="13577" max="13577" width="21.5546875" bestFit="1" customWidth="1"/>
    <col min="13578" max="13578" width="14" bestFit="1" customWidth="1"/>
    <col min="13579" max="13579" width="19.44140625" bestFit="1" customWidth="1"/>
    <col min="13580" max="13580" width="14" bestFit="1" customWidth="1"/>
    <col min="13581" max="13581" width="12" bestFit="1" customWidth="1"/>
    <col min="13582" max="13582" width="21.5546875" bestFit="1" customWidth="1"/>
    <col min="13583" max="13583" width="14" bestFit="1" customWidth="1"/>
    <col min="13584" max="13584" width="21.5546875" bestFit="1" customWidth="1"/>
    <col min="13585" max="13585" width="14" bestFit="1" customWidth="1"/>
    <col min="13586" max="13586" width="21.5546875" bestFit="1" customWidth="1"/>
    <col min="13587" max="13587" width="13" bestFit="1" customWidth="1"/>
    <col min="13588" max="13588" width="21.5546875" bestFit="1" customWidth="1"/>
    <col min="13589" max="13589" width="14" bestFit="1" customWidth="1"/>
    <col min="13590" max="13590" width="21.5546875" bestFit="1" customWidth="1"/>
    <col min="13591" max="13591" width="14" bestFit="1" customWidth="1"/>
    <col min="13592" max="13592" width="21.5546875" bestFit="1" customWidth="1"/>
    <col min="13593" max="13593" width="14" bestFit="1" customWidth="1"/>
    <col min="13594" max="13594" width="21.5546875" bestFit="1" customWidth="1"/>
    <col min="13595" max="13595" width="14" bestFit="1" customWidth="1"/>
    <col min="13596" max="13596" width="21.5546875" bestFit="1" customWidth="1"/>
    <col min="13597" max="13597" width="14" bestFit="1" customWidth="1"/>
    <col min="13598" max="13598" width="21.5546875" bestFit="1" customWidth="1"/>
    <col min="13599" max="13599" width="14" bestFit="1" customWidth="1"/>
    <col min="13600" max="13600" width="21.5546875" bestFit="1" customWidth="1"/>
    <col min="13601" max="13601" width="14" bestFit="1" customWidth="1"/>
    <col min="13602" max="13602" width="21.5546875" bestFit="1" customWidth="1"/>
    <col min="13603" max="13603" width="14" bestFit="1" customWidth="1"/>
    <col min="13604" max="13604" width="21.5546875" bestFit="1" customWidth="1"/>
    <col min="13605" max="13605" width="14" bestFit="1" customWidth="1"/>
    <col min="13606" max="13606" width="21.5546875" bestFit="1" customWidth="1"/>
    <col min="13607" max="13607" width="14" bestFit="1" customWidth="1"/>
    <col min="13608" max="13608" width="21.5546875" bestFit="1" customWidth="1"/>
    <col min="13609" max="13609" width="14" bestFit="1" customWidth="1"/>
    <col min="13610" max="13610" width="12" bestFit="1" customWidth="1"/>
    <col min="13611" max="13611" width="21.5546875" bestFit="1" customWidth="1"/>
    <col min="13612" max="13612" width="14" bestFit="1" customWidth="1"/>
    <col min="13613" max="13613" width="21.5546875" bestFit="1" customWidth="1"/>
    <col min="13614" max="13614" width="13" bestFit="1" customWidth="1"/>
    <col min="13615" max="13615" width="21.5546875" bestFit="1" customWidth="1"/>
    <col min="13616" max="13616" width="14" bestFit="1" customWidth="1"/>
    <col min="13617" max="13617" width="19.44140625" bestFit="1" customWidth="1"/>
    <col min="13618" max="13618" width="14" bestFit="1" customWidth="1"/>
    <col min="13619" max="13619" width="21.5546875" bestFit="1" customWidth="1"/>
    <col min="13620" max="13620" width="14" bestFit="1" customWidth="1"/>
    <col min="13621" max="13621" width="21.5546875" bestFit="1" customWidth="1"/>
    <col min="13622" max="13622" width="14" bestFit="1" customWidth="1"/>
    <col min="13623" max="13623" width="21.5546875" bestFit="1" customWidth="1"/>
    <col min="13624" max="13624" width="14" bestFit="1" customWidth="1"/>
    <col min="13625" max="13625" width="21.5546875" bestFit="1" customWidth="1"/>
    <col min="13626" max="13626" width="14" bestFit="1" customWidth="1"/>
    <col min="13627" max="13627" width="21.5546875" bestFit="1" customWidth="1"/>
    <col min="13628" max="13628" width="14" bestFit="1" customWidth="1"/>
    <col min="13629" max="13629" width="21.5546875" bestFit="1" customWidth="1"/>
    <col min="13630" max="13630" width="14" bestFit="1" customWidth="1"/>
    <col min="13631" max="13631" width="21.5546875" bestFit="1" customWidth="1"/>
    <col min="13632" max="13632" width="14" bestFit="1" customWidth="1"/>
    <col min="13633" max="13633" width="21.5546875" bestFit="1" customWidth="1"/>
    <col min="13634" max="13634" width="14" bestFit="1" customWidth="1"/>
    <col min="13635" max="13635" width="21.5546875" bestFit="1" customWidth="1"/>
    <col min="13636" max="13636" width="14" bestFit="1" customWidth="1"/>
    <col min="13637" max="13637" width="21.5546875" bestFit="1" customWidth="1"/>
    <col min="13638" max="13638" width="14" bestFit="1" customWidth="1"/>
    <col min="13639" max="13639" width="20.44140625" bestFit="1" customWidth="1"/>
    <col min="13640" max="13640" width="14" bestFit="1" customWidth="1"/>
    <col min="13641" max="13641" width="21.5546875" bestFit="1" customWidth="1"/>
    <col min="13642" max="13642" width="14" bestFit="1" customWidth="1"/>
    <col min="13643" max="13643" width="21.5546875" bestFit="1" customWidth="1"/>
    <col min="13644" max="13644" width="13" bestFit="1" customWidth="1"/>
    <col min="13645" max="13645" width="21.5546875" bestFit="1" customWidth="1"/>
    <col min="13646" max="13646" width="14" bestFit="1" customWidth="1"/>
    <col min="13647" max="13647" width="21.5546875" bestFit="1" customWidth="1"/>
    <col min="13648" max="13648" width="14" bestFit="1" customWidth="1"/>
    <col min="13649" max="13649" width="20.44140625" bestFit="1" customWidth="1"/>
    <col min="13650" max="13650" width="14" bestFit="1" customWidth="1"/>
    <col min="13651" max="13651" width="21.5546875" bestFit="1" customWidth="1"/>
    <col min="13652" max="13652" width="14" bestFit="1" customWidth="1"/>
    <col min="13653" max="13653" width="20.44140625" bestFit="1" customWidth="1"/>
    <col min="13654" max="13654" width="14" bestFit="1" customWidth="1"/>
    <col min="13655" max="13655" width="21.5546875" bestFit="1" customWidth="1"/>
    <col min="13656" max="13656" width="14" bestFit="1" customWidth="1"/>
    <col min="13657" max="13657" width="21.5546875" bestFit="1" customWidth="1"/>
    <col min="13658" max="13658" width="14" bestFit="1" customWidth="1"/>
    <col min="13659" max="13659" width="21.5546875" bestFit="1" customWidth="1"/>
    <col min="13660" max="13660" width="14" bestFit="1" customWidth="1"/>
    <col min="13661" max="13661" width="21.5546875" bestFit="1" customWidth="1"/>
    <col min="13662" max="13662" width="14" bestFit="1" customWidth="1"/>
    <col min="13663" max="13663" width="21.5546875" bestFit="1" customWidth="1"/>
    <col min="13664" max="13664" width="6" bestFit="1" customWidth="1"/>
    <col min="13665" max="13666" width="12" bestFit="1" customWidth="1"/>
    <col min="13667" max="13667" width="14" bestFit="1" customWidth="1"/>
    <col min="13668" max="13668" width="21.5546875" bestFit="1" customWidth="1"/>
    <col min="13669" max="13669" width="14" bestFit="1" customWidth="1"/>
    <col min="13670" max="13670" width="21.5546875" bestFit="1" customWidth="1"/>
    <col min="13671" max="13671" width="14" bestFit="1" customWidth="1"/>
    <col min="13672" max="13672" width="12" bestFit="1" customWidth="1"/>
    <col min="13673" max="13673" width="21.5546875" bestFit="1" customWidth="1"/>
    <col min="13674" max="13674" width="14" bestFit="1" customWidth="1"/>
    <col min="13675" max="13675" width="21.5546875" bestFit="1" customWidth="1"/>
    <col min="13676" max="13676" width="14" bestFit="1" customWidth="1"/>
    <col min="13677" max="13677" width="21.5546875" bestFit="1" customWidth="1"/>
    <col min="13678" max="13678" width="13" bestFit="1" customWidth="1"/>
    <col min="13679" max="13679" width="21.5546875" bestFit="1" customWidth="1"/>
    <col min="13680" max="13680" width="14" bestFit="1" customWidth="1"/>
    <col min="13681" max="13681" width="21.5546875" bestFit="1" customWidth="1"/>
    <col min="13682" max="13682" width="14" bestFit="1" customWidth="1"/>
    <col min="13683" max="13683" width="12" bestFit="1" customWidth="1"/>
    <col min="13684" max="13684" width="21.5546875" bestFit="1" customWidth="1"/>
    <col min="13685" max="13685" width="14" bestFit="1" customWidth="1"/>
    <col min="13686" max="13686" width="21.5546875" bestFit="1" customWidth="1"/>
    <col min="13687" max="13687" width="14" bestFit="1" customWidth="1"/>
    <col min="13688" max="13688" width="21.5546875" bestFit="1" customWidth="1"/>
    <col min="13689" max="13689" width="14" bestFit="1" customWidth="1"/>
    <col min="13690" max="13690" width="12" bestFit="1" customWidth="1"/>
    <col min="13691" max="13691" width="21.5546875" bestFit="1" customWidth="1"/>
    <col min="13692" max="13692" width="13" bestFit="1" customWidth="1"/>
    <col min="13693" max="13693" width="21.5546875" bestFit="1" customWidth="1"/>
    <col min="13694" max="13694" width="14" bestFit="1" customWidth="1"/>
    <col min="13695" max="13695" width="21.5546875" bestFit="1" customWidth="1"/>
    <col min="13696" max="13696" width="14" bestFit="1" customWidth="1"/>
    <col min="13697" max="13697" width="21.5546875" bestFit="1" customWidth="1"/>
    <col min="13698" max="13698" width="14" bestFit="1" customWidth="1"/>
    <col min="13699" max="13699" width="12" bestFit="1" customWidth="1"/>
    <col min="13700" max="13700" width="21.5546875" bestFit="1" customWidth="1"/>
    <col min="13701" max="13701" width="14" bestFit="1" customWidth="1"/>
    <col min="13702" max="13702" width="21.5546875" bestFit="1" customWidth="1"/>
    <col min="13703" max="13703" width="14" bestFit="1" customWidth="1"/>
    <col min="13704" max="13704" width="21.5546875" bestFit="1" customWidth="1"/>
    <col min="13705" max="13705" width="14" bestFit="1" customWidth="1"/>
    <col min="13706" max="13706" width="21.5546875" bestFit="1" customWidth="1"/>
    <col min="13707" max="13707" width="14" bestFit="1" customWidth="1"/>
    <col min="13708" max="13708" width="21.5546875" bestFit="1" customWidth="1"/>
    <col min="13709" max="13709" width="14" bestFit="1" customWidth="1"/>
    <col min="13710" max="13710" width="21.5546875" bestFit="1" customWidth="1"/>
    <col min="13711" max="13711" width="14" bestFit="1" customWidth="1"/>
    <col min="13712" max="13713" width="12" bestFit="1" customWidth="1"/>
    <col min="13714" max="13714" width="21.5546875" bestFit="1" customWidth="1"/>
    <col min="13715" max="13715" width="14" bestFit="1" customWidth="1"/>
    <col min="13716" max="13716" width="21.5546875" bestFit="1" customWidth="1"/>
    <col min="13717" max="13717" width="14" bestFit="1" customWidth="1"/>
    <col min="13718" max="13718" width="21.5546875" bestFit="1" customWidth="1"/>
    <col min="13719" max="13719" width="14" bestFit="1" customWidth="1"/>
    <col min="13720" max="13720" width="21.5546875" bestFit="1" customWidth="1"/>
    <col min="13721" max="13721" width="14" bestFit="1" customWidth="1"/>
    <col min="13722" max="13723" width="12" bestFit="1" customWidth="1"/>
    <col min="13724" max="13724" width="20.44140625" bestFit="1" customWidth="1"/>
    <col min="13725" max="13725" width="14" bestFit="1" customWidth="1"/>
    <col min="13726" max="13726" width="21.5546875" bestFit="1" customWidth="1"/>
    <col min="13727" max="13727" width="14" bestFit="1" customWidth="1"/>
    <col min="13728" max="13728" width="21.5546875" bestFit="1" customWidth="1"/>
    <col min="13729" max="13729" width="14" bestFit="1" customWidth="1"/>
    <col min="13730" max="13730" width="21.5546875" bestFit="1" customWidth="1"/>
    <col min="13731" max="13731" width="13" bestFit="1" customWidth="1"/>
    <col min="13732" max="13732" width="21.5546875" bestFit="1" customWidth="1"/>
    <col min="13733" max="13733" width="14" bestFit="1" customWidth="1"/>
    <col min="13734" max="13734" width="11" bestFit="1" customWidth="1"/>
    <col min="13735" max="13735" width="21.5546875" bestFit="1" customWidth="1"/>
    <col min="13736" max="13736" width="14" bestFit="1" customWidth="1"/>
    <col min="13737" max="13737" width="21.5546875" bestFit="1" customWidth="1"/>
    <col min="13738" max="13738" width="14" bestFit="1" customWidth="1"/>
    <col min="13739" max="13739" width="21.5546875" bestFit="1" customWidth="1"/>
    <col min="13740" max="13740" width="14" bestFit="1" customWidth="1"/>
    <col min="13741" max="13741" width="21.5546875" bestFit="1" customWidth="1"/>
    <col min="13742" max="13742" width="14" bestFit="1" customWidth="1"/>
    <col min="13743" max="13743" width="21.5546875" bestFit="1" customWidth="1"/>
    <col min="13744" max="13744" width="14" bestFit="1" customWidth="1"/>
    <col min="13745" max="13745" width="21.5546875" bestFit="1" customWidth="1"/>
    <col min="13746" max="13746" width="14" bestFit="1" customWidth="1"/>
    <col min="13747" max="13747" width="21.5546875" bestFit="1" customWidth="1"/>
    <col min="13748" max="13748" width="14" bestFit="1" customWidth="1"/>
    <col min="13749" max="13749" width="21.5546875" bestFit="1" customWidth="1"/>
    <col min="13750" max="13750" width="14" bestFit="1" customWidth="1"/>
    <col min="13751" max="13751" width="21.5546875" bestFit="1" customWidth="1"/>
    <col min="13752" max="13752" width="14" bestFit="1" customWidth="1"/>
    <col min="13753" max="13753" width="21.5546875" bestFit="1" customWidth="1"/>
    <col min="13754" max="13754" width="14" bestFit="1" customWidth="1"/>
    <col min="13755" max="13755" width="21.5546875" bestFit="1" customWidth="1"/>
    <col min="13756" max="13756" width="14" bestFit="1" customWidth="1"/>
    <col min="13757" max="13757" width="20.44140625" bestFit="1" customWidth="1"/>
    <col min="13758" max="13758" width="14" bestFit="1" customWidth="1"/>
    <col min="13759" max="13759" width="20.44140625" bestFit="1" customWidth="1"/>
    <col min="13760" max="13760" width="14" bestFit="1" customWidth="1"/>
    <col min="13761" max="13761" width="21.5546875" bestFit="1" customWidth="1"/>
    <col min="13762" max="13762" width="14" bestFit="1" customWidth="1"/>
    <col min="13763" max="13763" width="20.44140625" bestFit="1" customWidth="1"/>
    <col min="13764" max="13764" width="14" bestFit="1" customWidth="1"/>
    <col min="13765" max="13765" width="20.44140625" bestFit="1" customWidth="1"/>
    <col min="13766" max="13766" width="14" bestFit="1" customWidth="1"/>
    <col min="13767" max="13767" width="21.5546875" bestFit="1" customWidth="1"/>
    <col min="13768" max="13768" width="14" bestFit="1" customWidth="1"/>
    <col min="13769" max="13769" width="21.5546875" bestFit="1" customWidth="1"/>
    <col min="13770" max="13770" width="14" bestFit="1" customWidth="1"/>
    <col min="13771" max="13771" width="20.44140625" bestFit="1" customWidth="1"/>
    <col min="13772" max="13772" width="14" bestFit="1" customWidth="1"/>
    <col min="13773" max="13773" width="21.5546875" bestFit="1" customWidth="1"/>
    <col min="13774" max="13774" width="13" bestFit="1" customWidth="1"/>
    <col min="13775" max="13775" width="21.5546875" bestFit="1" customWidth="1"/>
    <col min="13776" max="13776" width="14" bestFit="1" customWidth="1"/>
    <col min="13777" max="13778" width="12" bestFit="1" customWidth="1"/>
    <col min="13779" max="13779" width="21.5546875" bestFit="1" customWidth="1"/>
    <col min="13780" max="13780" width="14" bestFit="1" customWidth="1"/>
    <col min="13781" max="13781" width="12" bestFit="1" customWidth="1"/>
    <col min="13782" max="13782" width="21.5546875" bestFit="1" customWidth="1"/>
    <col min="13783" max="13783" width="14" bestFit="1" customWidth="1"/>
    <col min="13784" max="13784" width="21.5546875" bestFit="1" customWidth="1"/>
    <col min="13785" max="13785" width="14" bestFit="1" customWidth="1"/>
    <col min="13786" max="13786" width="21.5546875" bestFit="1" customWidth="1"/>
    <col min="13787" max="13787" width="14" bestFit="1" customWidth="1"/>
    <col min="13788" max="13788" width="21.5546875" bestFit="1" customWidth="1"/>
    <col min="13789" max="13789" width="14" bestFit="1" customWidth="1"/>
    <col min="13790" max="13790" width="21.5546875" bestFit="1" customWidth="1"/>
    <col min="13791" max="13791" width="14" bestFit="1" customWidth="1"/>
    <col min="13792" max="13792" width="20.44140625" bestFit="1" customWidth="1"/>
    <col min="13793" max="13793" width="14" bestFit="1" customWidth="1"/>
    <col min="13794" max="13794" width="21.5546875" bestFit="1" customWidth="1"/>
    <col min="13795" max="13795" width="14" bestFit="1" customWidth="1"/>
    <col min="13796" max="13796" width="21.5546875" bestFit="1" customWidth="1"/>
    <col min="13797" max="13797" width="14" bestFit="1" customWidth="1"/>
    <col min="13798" max="13798" width="21.5546875" bestFit="1" customWidth="1"/>
    <col min="13799" max="13799" width="14" bestFit="1" customWidth="1"/>
    <col min="13800" max="13800" width="21.5546875" bestFit="1" customWidth="1"/>
    <col min="13801" max="13801" width="14" bestFit="1" customWidth="1"/>
    <col min="13802" max="13802" width="21.5546875" bestFit="1" customWidth="1"/>
    <col min="13803" max="13803" width="14" bestFit="1" customWidth="1"/>
    <col min="13804" max="13804" width="21.5546875" bestFit="1" customWidth="1"/>
    <col min="13805" max="13805" width="14" bestFit="1" customWidth="1"/>
    <col min="13806" max="13806" width="21.5546875" bestFit="1" customWidth="1"/>
    <col min="13807" max="13807" width="14" bestFit="1" customWidth="1"/>
    <col min="13808" max="13808" width="21.5546875" bestFit="1" customWidth="1"/>
    <col min="13809" max="13809" width="14" bestFit="1" customWidth="1"/>
    <col min="13810" max="13810" width="21.5546875" bestFit="1" customWidth="1"/>
    <col min="13811" max="13811" width="14" bestFit="1" customWidth="1"/>
    <col min="13812" max="13812" width="12" bestFit="1" customWidth="1"/>
    <col min="13813" max="13813" width="21.5546875" bestFit="1" customWidth="1"/>
    <col min="13814" max="13814" width="14" bestFit="1" customWidth="1"/>
    <col min="13815" max="13815" width="21.5546875" bestFit="1" customWidth="1"/>
    <col min="13816" max="13816" width="14" bestFit="1" customWidth="1"/>
    <col min="13817" max="13817" width="21.5546875" bestFit="1" customWidth="1"/>
    <col min="13818" max="13818" width="14" bestFit="1" customWidth="1"/>
    <col min="13819" max="13819" width="21.5546875" bestFit="1" customWidth="1"/>
    <col min="13820" max="13820" width="14" bestFit="1" customWidth="1"/>
    <col min="13821" max="13821" width="20.44140625" bestFit="1" customWidth="1"/>
    <col min="13822" max="13822" width="14" bestFit="1" customWidth="1"/>
    <col min="13823" max="13823" width="21.5546875" bestFit="1" customWidth="1"/>
    <col min="13824" max="13824" width="14" bestFit="1" customWidth="1"/>
    <col min="13825" max="13825" width="21.5546875" bestFit="1" customWidth="1"/>
    <col min="13826" max="13826" width="13" bestFit="1" customWidth="1"/>
    <col min="13827" max="13827" width="21.5546875" bestFit="1" customWidth="1"/>
    <col min="13828" max="13828" width="14" bestFit="1" customWidth="1"/>
    <col min="13829" max="13829" width="21.5546875" bestFit="1" customWidth="1"/>
    <col min="13830" max="13830" width="14" bestFit="1" customWidth="1"/>
    <col min="13831" max="13831" width="21.5546875" bestFit="1" customWidth="1"/>
    <col min="13832" max="13832" width="14" bestFit="1" customWidth="1"/>
    <col min="13833" max="13833" width="21.5546875" bestFit="1" customWidth="1"/>
    <col min="13834" max="13834" width="14" bestFit="1" customWidth="1"/>
    <col min="13835" max="13835" width="21.5546875" bestFit="1" customWidth="1"/>
    <col min="13836" max="13836" width="14" bestFit="1" customWidth="1"/>
    <col min="13837" max="13837" width="12" bestFit="1" customWidth="1"/>
    <col min="13838" max="13838" width="21.5546875" bestFit="1" customWidth="1"/>
    <col min="13839" max="13839" width="14" bestFit="1" customWidth="1"/>
    <col min="13840" max="13840" width="20.44140625" bestFit="1" customWidth="1"/>
    <col min="13841" max="13841" width="14" bestFit="1" customWidth="1"/>
    <col min="13842" max="13842" width="21.5546875" bestFit="1" customWidth="1"/>
    <col min="13843" max="13843" width="14" bestFit="1" customWidth="1"/>
    <col min="13844" max="13844" width="20.44140625" bestFit="1" customWidth="1"/>
    <col min="13845" max="13845" width="14" bestFit="1" customWidth="1"/>
    <col min="13846" max="13846" width="21.5546875" bestFit="1" customWidth="1"/>
    <col min="13847" max="13847" width="14" bestFit="1" customWidth="1"/>
    <col min="13848" max="13848" width="21.5546875" bestFit="1" customWidth="1"/>
    <col min="13849" max="13849" width="14" bestFit="1" customWidth="1"/>
    <col min="13850" max="13850" width="21.5546875" bestFit="1" customWidth="1"/>
    <col min="13851" max="13851" width="14" bestFit="1" customWidth="1"/>
    <col min="13852" max="13852" width="21.5546875" bestFit="1" customWidth="1"/>
    <col min="13853" max="13853" width="14" bestFit="1" customWidth="1"/>
    <col min="13854" max="13854" width="21.5546875" bestFit="1" customWidth="1"/>
    <col min="13855" max="13855" width="14" bestFit="1" customWidth="1"/>
    <col min="13856" max="13856" width="21.5546875" bestFit="1" customWidth="1"/>
    <col min="13857" max="13857" width="14" bestFit="1" customWidth="1"/>
    <col min="13858" max="13858" width="21.5546875" bestFit="1" customWidth="1"/>
    <col min="13859" max="13859" width="14" bestFit="1" customWidth="1"/>
    <col min="13860" max="13860" width="20.44140625" bestFit="1" customWidth="1"/>
    <col min="13861" max="13861" width="13" bestFit="1" customWidth="1"/>
    <col min="13862" max="13862" width="21.5546875" bestFit="1" customWidth="1"/>
    <col min="13863" max="13863" width="14" bestFit="1" customWidth="1"/>
    <col min="13864" max="13864" width="21.5546875" bestFit="1" customWidth="1"/>
    <col min="13865" max="13865" width="13" bestFit="1" customWidth="1"/>
    <col min="13866" max="13866" width="20.44140625" bestFit="1" customWidth="1"/>
    <col min="13867" max="13867" width="14" bestFit="1" customWidth="1"/>
    <col min="13868" max="13868" width="21.5546875" bestFit="1" customWidth="1"/>
    <col min="13869" max="13869" width="14" bestFit="1" customWidth="1"/>
    <col min="13870" max="13870" width="21.5546875" bestFit="1" customWidth="1"/>
    <col min="13871" max="13871" width="14" bestFit="1" customWidth="1"/>
    <col min="13872" max="13872" width="20.44140625" bestFit="1" customWidth="1"/>
    <col min="13873" max="13873" width="14" bestFit="1" customWidth="1"/>
    <col min="13874" max="13874" width="21.5546875" bestFit="1" customWidth="1"/>
    <col min="13875" max="13875" width="14" bestFit="1" customWidth="1"/>
    <col min="13876" max="13876" width="21.5546875" bestFit="1" customWidth="1"/>
    <col min="13877" max="13877" width="14" bestFit="1" customWidth="1"/>
    <col min="13878" max="13878" width="21.5546875" bestFit="1" customWidth="1"/>
    <col min="13879" max="13879" width="14" bestFit="1" customWidth="1"/>
    <col min="13880" max="13880" width="21.5546875" bestFit="1" customWidth="1"/>
    <col min="13881" max="13881" width="13" bestFit="1" customWidth="1"/>
    <col min="13882" max="13882" width="20.44140625" bestFit="1" customWidth="1"/>
    <col min="13883" max="13883" width="14" bestFit="1" customWidth="1"/>
    <col min="13884" max="13884" width="21.5546875" bestFit="1" customWidth="1"/>
    <col min="13885" max="13885" width="14" bestFit="1" customWidth="1"/>
    <col min="13886" max="13886" width="21.5546875" bestFit="1" customWidth="1"/>
    <col min="13887" max="13887" width="14" bestFit="1" customWidth="1"/>
    <col min="13888" max="13888" width="12" bestFit="1" customWidth="1"/>
    <col min="13889" max="13889" width="21.5546875" bestFit="1" customWidth="1"/>
    <col min="13890" max="13890" width="13" bestFit="1" customWidth="1"/>
    <col min="13891" max="13891" width="21.5546875" bestFit="1" customWidth="1"/>
    <col min="13892" max="13892" width="13" bestFit="1" customWidth="1"/>
    <col min="13893" max="13893" width="21.5546875" bestFit="1" customWidth="1"/>
    <col min="13894" max="13894" width="14" bestFit="1" customWidth="1"/>
    <col min="13895" max="13895" width="21.5546875" bestFit="1" customWidth="1"/>
    <col min="13896" max="13896" width="14" bestFit="1" customWidth="1"/>
    <col min="13897" max="13897" width="21.5546875" bestFit="1" customWidth="1"/>
    <col min="13898" max="13898" width="14" bestFit="1" customWidth="1"/>
    <col min="13899" max="13899" width="12" bestFit="1" customWidth="1"/>
    <col min="13900" max="13900" width="21.5546875" bestFit="1" customWidth="1"/>
    <col min="13901" max="13901" width="14" bestFit="1" customWidth="1"/>
    <col min="13902" max="13902" width="21.5546875" bestFit="1" customWidth="1"/>
    <col min="13903" max="13903" width="14" bestFit="1" customWidth="1"/>
    <col min="13904" max="13904" width="21.5546875" bestFit="1" customWidth="1"/>
    <col min="13905" max="13905" width="14" bestFit="1" customWidth="1"/>
    <col min="13906" max="13906" width="21.5546875" bestFit="1" customWidth="1"/>
    <col min="13907" max="13907" width="14" bestFit="1" customWidth="1"/>
    <col min="13908" max="13908" width="21.5546875" bestFit="1" customWidth="1"/>
    <col min="13909" max="13909" width="14" bestFit="1" customWidth="1"/>
    <col min="13910" max="13910" width="21.5546875" bestFit="1" customWidth="1"/>
    <col min="13911" max="13911" width="14" bestFit="1" customWidth="1"/>
    <col min="13912" max="13912" width="21.5546875" bestFit="1" customWidth="1"/>
    <col min="13913" max="13913" width="14" bestFit="1" customWidth="1"/>
    <col min="13914" max="13914" width="21.5546875" bestFit="1" customWidth="1"/>
    <col min="13915" max="13915" width="14" bestFit="1" customWidth="1"/>
    <col min="13916" max="13916" width="21.5546875" bestFit="1" customWidth="1"/>
    <col min="13917" max="13917" width="14" bestFit="1" customWidth="1"/>
    <col min="13918" max="13918" width="21.5546875" bestFit="1" customWidth="1"/>
    <col min="13919" max="13919" width="14" bestFit="1" customWidth="1"/>
    <col min="13920" max="13920" width="21.5546875" bestFit="1" customWidth="1"/>
    <col min="13921" max="13921" width="14" bestFit="1" customWidth="1"/>
    <col min="13922" max="13922" width="21.5546875" bestFit="1" customWidth="1"/>
    <col min="13923" max="13923" width="14" bestFit="1" customWidth="1"/>
    <col min="13924" max="13924" width="20.44140625" bestFit="1" customWidth="1"/>
    <col min="13925" max="13925" width="14" bestFit="1" customWidth="1"/>
    <col min="13926" max="13926" width="21.5546875" bestFit="1" customWidth="1"/>
    <col min="13927" max="13927" width="14" bestFit="1" customWidth="1"/>
    <col min="13928" max="13928" width="21.5546875" bestFit="1" customWidth="1"/>
    <col min="13929" max="13929" width="14" bestFit="1" customWidth="1"/>
    <col min="13930" max="13930" width="21.5546875" bestFit="1" customWidth="1"/>
    <col min="13931" max="13931" width="14" bestFit="1" customWidth="1"/>
    <col min="13932" max="13932" width="21.5546875" bestFit="1" customWidth="1"/>
    <col min="13933" max="13933" width="13" bestFit="1" customWidth="1"/>
    <col min="13934" max="13934" width="21.5546875" bestFit="1" customWidth="1"/>
    <col min="13935" max="13935" width="14" bestFit="1" customWidth="1"/>
    <col min="13936" max="13936" width="21.5546875" bestFit="1" customWidth="1"/>
    <col min="13937" max="13937" width="14" bestFit="1" customWidth="1"/>
    <col min="13938" max="13938" width="21.5546875" bestFit="1" customWidth="1"/>
    <col min="13939" max="13939" width="14" bestFit="1" customWidth="1"/>
    <col min="13940" max="13940" width="21.5546875" bestFit="1" customWidth="1"/>
    <col min="13941" max="13941" width="14" bestFit="1" customWidth="1"/>
    <col min="13942" max="13942" width="21.5546875" bestFit="1" customWidth="1"/>
    <col min="13943" max="13943" width="14" bestFit="1" customWidth="1"/>
    <col min="13944" max="13944" width="20.44140625" bestFit="1" customWidth="1"/>
    <col min="13945" max="13945" width="14" bestFit="1" customWidth="1"/>
    <col min="13946" max="13946" width="21.5546875" bestFit="1" customWidth="1"/>
    <col min="13947" max="13947" width="14" bestFit="1" customWidth="1"/>
    <col min="13948" max="13948" width="21.5546875" bestFit="1" customWidth="1"/>
    <col min="13949" max="13949" width="14" bestFit="1" customWidth="1"/>
    <col min="13950" max="13950" width="20.44140625" bestFit="1" customWidth="1"/>
    <col min="13951" max="13951" width="14" bestFit="1" customWidth="1"/>
    <col min="13952" max="13952" width="20.44140625" bestFit="1" customWidth="1"/>
    <col min="13953" max="13953" width="14" bestFit="1" customWidth="1"/>
    <col min="13954" max="13954" width="21.5546875" bestFit="1" customWidth="1"/>
    <col min="13955" max="13955" width="14" bestFit="1" customWidth="1"/>
    <col min="13956" max="13956" width="21.5546875" bestFit="1" customWidth="1"/>
    <col min="13957" max="13957" width="14" bestFit="1" customWidth="1"/>
    <col min="13958" max="13958" width="20.44140625" bestFit="1" customWidth="1"/>
    <col min="13959" max="13959" width="14" bestFit="1" customWidth="1"/>
    <col min="13960" max="13960" width="21.5546875" bestFit="1" customWidth="1"/>
    <col min="13961" max="13961" width="14" bestFit="1" customWidth="1"/>
    <col min="13962" max="13962" width="21.5546875" bestFit="1" customWidth="1"/>
    <col min="13963" max="13963" width="14" bestFit="1" customWidth="1"/>
    <col min="13964" max="13964" width="12" bestFit="1" customWidth="1"/>
    <col min="13965" max="13965" width="21.5546875" bestFit="1" customWidth="1"/>
    <col min="13966" max="13966" width="14" bestFit="1" customWidth="1"/>
    <col min="13967" max="13967" width="21.5546875" bestFit="1" customWidth="1"/>
    <col min="13968" max="13968" width="14" bestFit="1" customWidth="1"/>
    <col min="13969" max="13969" width="20.44140625" bestFit="1" customWidth="1"/>
    <col min="13970" max="13970" width="14" bestFit="1" customWidth="1"/>
    <col min="13971" max="13971" width="21.5546875" bestFit="1" customWidth="1"/>
    <col min="13972" max="13972" width="14" bestFit="1" customWidth="1"/>
    <col min="13973" max="13973" width="21.5546875" bestFit="1" customWidth="1"/>
    <col min="13974" max="13974" width="14" bestFit="1" customWidth="1"/>
    <col min="13975" max="13975" width="21.5546875" bestFit="1" customWidth="1"/>
    <col min="13976" max="13976" width="14" bestFit="1" customWidth="1"/>
    <col min="13977" max="13977" width="20.44140625" bestFit="1" customWidth="1"/>
    <col min="13978" max="13978" width="13" bestFit="1" customWidth="1"/>
    <col min="13979" max="13979" width="21.5546875" bestFit="1" customWidth="1"/>
    <col min="13980" max="13980" width="14" bestFit="1" customWidth="1"/>
    <col min="13981" max="13981" width="21.5546875" bestFit="1" customWidth="1"/>
    <col min="13982" max="13982" width="14" bestFit="1" customWidth="1"/>
    <col min="13983" max="13983" width="20.44140625" bestFit="1" customWidth="1"/>
    <col min="13984" max="13984" width="14" bestFit="1" customWidth="1"/>
    <col min="13985" max="13985" width="12" bestFit="1" customWidth="1"/>
    <col min="13986" max="13986" width="21.5546875" bestFit="1" customWidth="1"/>
    <col min="13987" max="13987" width="13" bestFit="1" customWidth="1"/>
    <col min="13988" max="13988" width="21.5546875" bestFit="1" customWidth="1"/>
    <col min="13989" max="13989" width="14" bestFit="1" customWidth="1"/>
    <col min="13990" max="13990" width="21.5546875" bestFit="1" customWidth="1"/>
    <col min="13991" max="13991" width="13" bestFit="1" customWidth="1"/>
    <col min="13992" max="13992" width="21.5546875" bestFit="1" customWidth="1"/>
    <col min="13993" max="13993" width="14" bestFit="1" customWidth="1"/>
    <col min="13994" max="13994" width="21.5546875" bestFit="1" customWidth="1"/>
    <col min="13995" max="13995" width="14" bestFit="1" customWidth="1"/>
    <col min="13996" max="13996" width="21.5546875" bestFit="1" customWidth="1"/>
    <col min="13997" max="13997" width="14" bestFit="1" customWidth="1"/>
    <col min="13998" max="13998" width="21.5546875" bestFit="1" customWidth="1"/>
    <col min="13999" max="13999" width="14" bestFit="1" customWidth="1"/>
    <col min="14000" max="14000" width="21.5546875" bestFit="1" customWidth="1"/>
    <col min="14001" max="14001" width="14" bestFit="1" customWidth="1"/>
    <col min="14002" max="14002" width="21.5546875" bestFit="1" customWidth="1"/>
    <col min="14003" max="14003" width="14" bestFit="1" customWidth="1"/>
    <col min="14004" max="14004" width="21.5546875" bestFit="1" customWidth="1"/>
    <col min="14005" max="14005" width="14" bestFit="1" customWidth="1"/>
    <col min="14006" max="14006" width="20.44140625" bestFit="1" customWidth="1"/>
    <col min="14007" max="14007" width="14" bestFit="1" customWidth="1"/>
    <col min="14008" max="14008" width="20.44140625" bestFit="1" customWidth="1"/>
    <col min="14009" max="14009" width="14" bestFit="1" customWidth="1"/>
    <col min="14010" max="14010" width="20.44140625" bestFit="1" customWidth="1"/>
    <col min="14011" max="14011" width="14" bestFit="1" customWidth="1"/>
    <col min="14012" max="14012" width="12" bestFit="1" customWidth="1"/>
    <col min="14013" max="14013" width="21.5546875" bestFit="1" customWidth="1"/>
    <col min="14014" max="14014" width="14" bestFit="1" customWidth="1"/>
    <col min="14015" max="14015" width="21.5546875" bestFit="1" customWidth="1"/>
    <col min="14016" max="14016" width="14" bestFit="1" customWidth="1"/>
    <col min="14017" max="14017" width="21.5546875" bestFit="1" customWidth="1"/>
    <col min="14018" max="14018" width="14" bestFit="1" customWidth="1"/>
    <col min="14019" max="14019" width="12" bestFit="1" customWidth="1"/>
    <col min="14020" max="14020" width="21.5546875" bestFit="1" customWidth="1"/>
    <col min="14021" max="14021" width="14" bestFit="1" customWidth="1"/>
    <col min="14022" max="14022" width="21.5546875" bestFit="1" customWidth="1"/>
    <col min="14023" max="14023" width="14" bestFit="1" customWidth="1"/>
    <col min="14024" max="14024" width="21.5546875" bestFit="1" customWidth="1"/>
    <col min="14025" max="14025" width="14" bestFit="1" customWidth="1"/>
    <col min="14026" max="14026" width="21.5546875" bestFit="1" customWidth="1"/>
    <col min="14027" max="14027" width="14" bestFit="1" customWidth="1"/>
    <col min="14028" max="14028" width="21.5546875" bestFit="1" customWidth="1"/>
    <col min="14029" max="14029" width="13" bestFit="1" customWidth="1"/>
    <col min="14030" max="14030" width="21.5546875" bestFit="1" customWidth="1"/>
    <col min="14031" max="14031" width="14" bestFit="1" customWidth="1"/>
    <col min="14032" max="14032" width="21.5546875" bestFit="1" customWidth="1"/>
    <col min="14033" max="14033" width="14" bestFit="1" customWidth="1"/>
    <col min="14034" max="14034" width="21.5546875" bestFit="1" customWidth="1"/>
    <col min="14035" max="14035" width="14" bestFit="1" customWidth="1"/>
    <col min="14036" max="14036" width="21.5546875" bestFit="1" customWidth="1"/>
    <col min="14037" max="14037" width="14" bestFit="1" customWidth="1"/>
    <col min="14038" max="14038" width="21.5546875" bestFit="1" customWidth="1"/>
    <col min="14039" max="14039" width="14" bestFit="1" customWidth="1"/>
    <col min="14040" max="14040" width="21.5546875" bestFit="1" customWidth="1"/>
    <col min="14041" max="14041" width="14" bestFit="1" customWidth="1"/>
    <col min="14042" max="14042" width="21.5546875" bestFit="1" customWidth="1"/>
    <col min="14043" max="14043" width="14" bestFit="1" customWidth="1"/>
    <col min="14044" max="14044" width="21.5546875" bestFit="1" customWidth="1"/>
    <col min="14045" max="14045" width="14" bestFit="1" customWidth="1"/>
    <col min="14046" max="14046" width="20.44140625" bestFit="1" customWidth="1"/>
    <col min="14047" max="14047" width="14" bestFit="1" customWidth="1"/>
    <col min="14048" max="14048" width="21.5546875" bestFit="1" customWidth="1"/>
    <col min="14049" max="14049" width="14" bestFit="1" customWidth="1"/>
    <col min="14050" max="14050" width="21.5546875" bestFit="1" customWidth="1"/>
    <col min="14051" max="14051" width="14" bestFit="1" customWidth="1"/>
    <col min="14052" max="14052" width="21.5546875" bestFit="1" customWidth="1"/>
    <col min="14053" max="14053" width="14" bestFit="1" customWidth="1"/>
    <col min="14054" max="14055" width="12" bestFit="1" customWidth="1"/>
    <col min="14056" max="14056" width="21.5546875" bestFit="1" customWidth="1"/>
    <col min="14057" max="14057" width="14" bestFit="1" customWidth="1"/>
    <col min="14058" max="14058" width="21.5546875" bestFit="1" customWidth="1"/>
    <col min="14059" max="14059" width="14" bestFit="1" customWidth="1"/>
    <col min="14060" max="14060" width="21.5546875" bestFit="1" customWidth="1"/>
    <col min="14061" max="14061" width="14" bestFit="1" customWidth="1"/>
    <col min="14062" max="14062" width="21.5546875" bestFit="1" customWidth="1"/>
    <col min="14063" max="14063" width="14" bestFit="1" customWidth="1"/>
    <col min="14064" max="14064" width="21.5546875" bestFit="1" customWidth="1"/>
    <col min="14065" max="14065" width="14" bestFit="1" customWidth="1"/>
    <col min="14066" max="14066" width="21.5546875" bestFit="1" customWidth="1"/>
    <col min="14067" max="14067" width="14" bestFit="1" customWidth="1"/>
    <col min="14068" max="14068" width="21.5546875" bestFit="1" customWidth="1"/>
    <col min="14069" max="14069" width="14" bestFit="1" customWidth="1"/>
    <col min="14070" max="14070" width="21.5546875" bestFit="1" customWidth="1"/>
    <col min="14071" max="14071" width="14" bestFit="1" customWidth="1"/>
    <col min="14072" max="14072" width="21.5546875" bestFit="1" customWidth="1"/>
    <col min="14073" max="14073" width="14" bestFit="1" customWidth="1"/>
    <col min="14074" max="14074" width="21.5546875" bestFit="1" customWidth="1"/>
    <col min="14075" max="14075" width="14" bestFit="1" customWidth="1"/>
    <col min="14076" max="14077" width="12" bestFit="1" customWidth="1"/>
    <col min="14078" max="14078" width="21.5546875" bestFit="1" customWidth="1"/>
    <col min="14079" max="14079" width="14" bestFit="1" customWidth="1"/>
    <col min="14080" max="14080" width="21.5546875" bestFit="1" customWidth="1"/>
    <col min="14081" max="14081" width="13" bestFit="1" customWidth="1"/>
    <col min="14082" max="14082" width="21.5546875" bestFit="1" customWidth="1"/>
    <col min="14083" max="14083" width="14" bestFit="1" customWidth="1"/>
    <col min="14084" max="14084" width="21.5546875" bestFit="1" customWidth="1"/>
    <col min="14085" max="14085" width="14" bestFit="1" customWidth="1"/>
    <col min="14086" max="14086" width="21.5546875" bestFit="1" customWidth="1"/>
    <col min="14087" max="14087" width="14" bestFit="1" customWidth="1"/>
    <col min="14088" max="14088" width="21.5546875" bestFit="1" customWidth="1"/>
    <col min="14089" max="14089" width="14" bestFit="1" customWidth="1"/>
    <col min="14090" max="14090" width="21.5546875" bestFit="1" customWidth="1"/>
    <col min="14091" max="14091" width="14" bestFit="1" customWidth="1"/>
    <col min="14092" max="14092" width="21.5546875" bestFit="1" customWidth="1"/>
    <col min="14093" max="14093" width="13" bestFit="1" customWidth="1"/>
    <col min="14094" max="14094" width="21.5546875" bestFit="1" customWidth="1"/>
    <col min="14095" max="14095" width="14" bestFit="1" customWidth="1"/>
    <col min="14096" max="14096" width="21.5546875" bestFit="1" customWidth="1"/>
    <col min="14097" max="14097" width="14" bestFit="1" customWidth="1"/>
    <col min="14098" max="14098" width="21.5546875" bestFit="1" customWidth="1"/>
    <col min="14099" max="14099" width="14" bestFit="1" customWidth="1"/>
    <col min="14100" max="14100" width="21.5546875" bestFit="1" customWidth="1"/>
    <col min="14101" max="14101" width="14" bestFit="1" customWidth="1"/>
    <col min="14102" max="14102" width="21.5546875" bestFit="1" customWidth="1"/>
    <col min="14103" max="14103" width="14" bestFit="1" customWidth="1"/>
    <col min="14104" max="14104" width="21.5546875" bestFit="1" customWidth="1"/>
    <col min="14105" max="14105" width="14" bestFit="1" customWidth="1"/>
    <col min="14106" max="14106" width="21.5546875" bestFit="1" customWidth="1"/>
    <col min="14107" max="14107" width="14" bestFit="1" customWidth="1"/>
    <col min="14108" max="14108" width="20.44140625" bestFit="1" customWidth="1"/>
    <col min="14109" max="14109" width="14" bestFit="1" customWidth="1"/>
    <col min="14110" max="14110" width="21.5546875" bestFit="1" customWidth="1"/>
    <col min="14111" max="14111" width="14" bestFit="1" customWidth="1"/>
    <col min="14112" max="14112" width="20.44140625" bestFit="1" customWidth="1"/>
    <col min="14113" max="14113" width="14" bestFit="1" customWidth="1"/>
    <col min="14114" max="14114" width="21.5546875" bestFit="1" customWidth="1"/>
    <col min="14115" max="14115" width="5" bestFit="1" customWidth="1"/>
    <col min="14116" max="14116" width="6.6640625" bestFit="1" customWidth="1"/>
    <col min="14117" max="14117" width="14" bestFit="1" customWidth="1"/>
    <col min="14118" max="14118" width="21.5546875" bestFit="1" customWidth="1"/>
    <col min="14119" max="14119" width="14" bestFit="1" customWidth="1"/>
    <col min="14120" max="14120" width="21.5546875" bestFit="1" customWidth="1"/>
    <col min="14121" max="14121" width="14" bestFit="1" customWidth="1"/>
    <col min="14122" max="14122" width="21.5546875" bestFit="1" customWidth="1"/>
    <col min="14123" max="14123" width="13" bestFit="1" customWidth="1"/>
    <col min="14124" max="14124" width="21.5546875" bestFit="1" customWidth="1"/>
    <col min="14125" max="14125" width="14" bestFit="1" customWidth="1"/>
    <col min="14126" max="14126" width="21.5546875" bestFit="1" customWidth="1"/>
    <col min="14127" max="14127" width="14" bestFit="1" customWidth="1"/>
    <col min="14128" max="14128" width="21.5546875" bestFit="1" customWidth="1"/>
    <col min="14129" max="14129" width="14" bestFit="1" customWidth="1"/>
    <col min="14130" max="14130" width="21.5546875" bestFit="1" customWidth="1"/>
    <col min="14131" max="14131" width="14" bestFit="1" customWidth="1"/>
    <col min="14132" max="14132" width="21.5546875" bestFit="1" customWidth="1"/>
    <col min="14133" max="14133" width="13" bestFit="1" customWidth="1"/>
    <col min="14134" max="14134" width="21.5546875" bestFit="1" customWidth="1"/>
    <col min="14135" max="14135" width="14" bestFit="1" customWidth="1"/>
    <col min="14136" max="14136" width="21.5546875" bestFit="1" customWidth="1"/>
    <col min="14137" max="14137" width="14" bestFit="1" customWidth="1"/>
    <col min="14138" max="14138" width="21.5546875" bestFit="1" customWidth="1"/>
    <col min="14139" max="14139" width="14" bestFit="1" customWidth="1"/>
    <col min="14140" max="14140" width="20.44140625" bestFit="1" customWidth="1"/>
    <col min="14141" max="14141" width="14" bestFit="1" customWidth="1"/>
    <col min="14142" max="14142" width="21.5546875" bestFit="1" customWidth="1"/>
    <col min="14143" max="14143" width="14" bestFit="1" customWidth="1"/>
    <col min="14144" max="14144" width="21.5546875" bestFit="1" customWidth="1"/>
    <col min="14145" max="14145" width="13" bestFit="1" customWidth="1"/>
    <col min="14146" max="14146" width="21.5546875" bestFit="1" customWidth="1"/>
    <col min="14147" max="14147" width="14" bestFit="1" customWidth="1"/>
    <col min="14148" max="14148" width="21.5546875" bestFit="1" customWidth="1"/>
    <col min="14149" max="14149" width="14" bestFit="1" customWidth="1"/>
    <col min="14150" max="14150" width="21.5546875" bestFit="1" customWidth="1"/>
    <col min="14151" max="14151" width="14" bestFit="1" customWidth="1"/>
    <col min="14152" max="14152" width="20.44140625" bestFit="1" customWidth="1"/>
    <col min="14153" max="14153" width="14" bestFit="1" customWidth="1"/>
    <col min="14154" max="14154" width="21.5546875" bestFit="1" customWidth="1"/>
    <col min="14155" max="14155" width="14" bestFit="1" customWidth="1"/>
    <col min="14156" max="14156" width="21.5546875" bestFit="1" customWidth="1"/>
    <col min="14157" max="14157" width="14" bestFit="1" customWidth="1"/>
    <col min="14158" max="14158" width="21.5546875" bestFit="1" customWidth="1"/>
    <col min="14159" max="14159" width="14" bestFit="1" customWidth="1"/>
    <col min="14160" max="14160" width="21.5546875" bestFit="1" customWidth="1"/>
    <col min="14161" max="14161" width="14" bestFit="1" customWidth="1"/>
    <col min="14162" max="14162" width="21.5546875" bestFit="1" customWidth="1"/>
    <col min="14163" max="14163" width="14" bestFit="1" customWidth="1"/>
    <col min="14164" max="14164" width="21.5546875" bestFit="1" customWidth="1"/>
    <col min="14165" max="14165" width="13" bestFit="1" customWidth="1"/>
    <col min="14166" max="14166" width="21.5546875" bestFit="1" customWidth="1"/>
    <col min="14167" max="14167" width="14" bestFit="1" customWidth="1"/>
    <col min="14168" max="14168" width="21.5546875" bestFit="1" customWidth="1"/>
    <col min="14169" max="14169" width="14" bestFit="1" customWidth="1"/>
    <col min="14170" max="14170" width="21.5546875" bestFit="1" customWidth="1"/>
    <col min="14171" max="14171" width="13" bestFit="1" customWidth="1"/>
    <col min="14172" max="14172" width="21.5546875" bestFit="1" customWidth="1"/>
    <col min="14173" max="14173" width="14" bestFit="1" customWidth="1"/>
    <col min="14174" max="14174" width="12" bestFit="1" customWidth="1"/>
    <col min="14175" max="14175" width="21.5546875" bestFit="1" customWidth="1"/>
    <col min="14176" max="14176" width="14" bestFit="1" customWidth="1"/>
    <col min="14177" max="14177" width="21.5546875" bestFit="1" customWidth="1"/>
    <col min="14178" max="14178" width="14" bestFit="1" customWidth="1"/>
    <col min="14179" max="14179" width="21.5546875" bestFit="1" customWidth="1"/>
    <col min="14180" max="14180" width="14" bestFit="1" customWidth="1"/>
    <col min="14181" max="14181" width="21.5546875" bestFit="1" customWidth="1"/>
    <col min="14182" max="14182" width="14" bestFit="1" customWidth="1"/>
    <col min="14183" max="14183" width="21.5546875" bestFit="1" customWidth="1"/>
    <col min="14184" max="14184" width="14" bestFit="1" customWidth="1"/>
    <col min="14185" max="14185" width="21.5546875" bestFit="1" customWidth="1"/>
    <col min="14186" max="14186" width="13" bestFit="1" customWidth="1"/>
    <col min="14187" max="14187" width="20.44140625" bestFit="1" customWidth="1"/>
    <col min="14188" max="14188" width="12" bestFit="1" customWidth="1"/>
    <col min="14189" max="14189" width="21.5546875" bestFit="1" customWidth="1"/>
    <col min="14190" max="14190" width="14" bestFit="1" customWidth="1"/>
    <col min="14191" max="14191" width="21.5546875" bestFit="1" customWidth="1"/>
    <col min="14192" max="14192" width="14" bestFit="1" customWidth="1"/>
    <col min="14193" max="14193" width="21.5546875" bestFit="1" customWidth="1"/>
    <col min="14194" max="14194" width="14" bestFit="1" customWidth="1"/>
    <col min="14195" max="14195" width="21.5546875" bestFit="1" customWidth="1"/>
    <col min="14196" max="14196" width="14" bestFit="1" customWidth="1"/>
    <col min="14197" max="14197" width="21.5546875" bestFit="1" customWidth="1"/>
    <col min="14198" max="14198" width="14" bestFit="1" customWidth="1"/>
    <col min="14199" max="14199" width="12" bestFit="1" customWidth="1"/>
    <col min="14200" max="14200" width="21.5546875" bestFit="1" customWidth="1"/>
    <col min="14201" max="14201" width="13" bestFit="1" customWidth="1"/>
    <col min="14202" max="14202" width="21.5546875" bestFit="1" customWidth="1"/>
    <col min="14203" max="14203" width="14" bestFit="1" customWidth="1"/>
    <col min="14204" max="14204" width="21.5546875" bestFit="1" customWidth="1"/>
    <col min="14205" max="14205" width="14" bestFit="1" customWidth="1"/>
    <col min="14206" max="14206" width="21.5546875" bestFit="1" customWidth="1"/>
    <col min="14207" max="14207" width="14" bestFit="1" customWidth="1"/>
    <col min="14208" max="14208" width="21.5546875" bestFit="1" customWidth="1"/>
    <col min="14209" max="14209" width="14" bestFit="1" customWidth="1"/>
    <col min="14210" max="14210" width="21.5546875" bestFit="1" customWidth="1"/>
    <col min="14211" max="14211" width="14" bestFit="1" customWidth="1"/>
    <col min="14212" max="14212" width="21.5546875" bestFit="1" customWidth="1"/>
    <col min="14213" max="14213" width="14" bestFit="1" customWidth="1"/>
    <col min="14214" max="14214" width="10" bestFit="1" customWidth="1"/>
    <col min="14215" max="14215" width="20.44140625" bestFit="1" customWidth="1"/>
    <col min="14216" max="14216" width="14" bestFit="1" customWidth="1"/>
    <col min="14217" max="14217" width="21.5546875" bestFit="1" customWidth="1"/>
    <col min="14218" max="14218" width="14" bestFit="1" customWidth="1"/>
    <col min="14219" max="14219" width="21.5546875" bestFit="1" customWidth="1"/>
    <col min="14220" max="14220" width="14" bestFit="1" customWidth="1"/>
    <col min="14221" max="14221" width="21.5546875" bestFit="1" customWidth="1"/>
    <col min="14222" max="14222" width="14" bestFit="1" customWidth="1"/>
    <col min="14223" max="14223" width="21.5546875" bestFit="1" customWidth="1"/>
    <col min="14224" max="14224" width="14" bestFit="1" customWidth="1"/>
    <col min="14225" max="14225" width="20.44140625" bestFit="1" customWidth="1"/>
    <col min="14226" max="14226" width="14" bestFit="1" customWidth="1"/>
    <col min="14227" max="14227" width="21.5546875" bestFit="1" customWidth="1"/>
    <col min="14228" max="14228" width="13" bestFit="1" customWidth="1"/>
    <col min="14229" max="14229" width="21.5546875" bestFit="1" customWidth="1"/>
    <col min="14230" max="14230" width="14" bestFit="1" customWidth="1"/>
    <col min="14231" max="14231" width="20.44140625" bestFit="1" customWidth="1"/>
    <col min="14232" max="14232" width="13" bestFit="1" customWidth="1"/>
    <col min="14233" max="14233" width="21.5546875" bestFit="1" customWidth="1"/>
    <col min="14234" max="14234" width="14" bestFit="1" customWidth="1"/>
    <col min="14235" max="14235" width="21.5546875" bestFit="1" customWidth="1"/>
    <col min="14236" max="14236" width="14" bestFit="1" customWidth="1"/>
    <col min="14237" max="14237" width="21.5546875" bestFit="1" customWidth="1"/>
    <col min="14238" max="14238" width="14" bestFit="1" customWidth="1"/>
    <col min="14239" max="14239" width="21.5546875" bestFit="1" customWidth="1"/>
    <col min="14240" max="14240" width="14" bestFit="1" customWidth="1"/>
    <col min="14241" max="14241" width="21.5546875" bestFit="1" customWidth="1"/>
    <col min="14242" max="14242" width="14" bestFit="1" customWidth="1"/>
    <col min="14243" max="14243" width="20.44140625" bestFit="1" customWidth="1"/>
    <col min="14244" max="14244" width="14" bestFit="1" customWidth="1"/>
    <col min="14245" max="14245" width="21.5546875" bestFit="1" customWidth="1"/>
    <col min="14246" max="14246" width="14" bestFit="1" customWidth="1"/>
    <col min="14247" max="14247" width="21.5546875" bestFit="1" customWidth="1"/>
    <col min="14248" max="14248" width="14" bestFit="1" customWidth="1"/>
    <col min="14249" max="14249" width="21.5546875" bestFit="1" customWidth="1"/>
    <col min="14250" max="14250" width="12" bestFit="1" customWidth="1"/>
    <col min="14251" max="14251" width="21.5546875" bestFit="1" customWidth="1"/>
    <col min="14252" max="14252" width="14" bestFit="1" customWidth="1"/>
    <col min="14253" max="14253" width="21.5546875" bestFit="1" customWidth="1"/>
    <col min="14254" max="14254" width="14" bestFit="1" customWidth="1"/>
    <col min="14255" max="14255" width="21.5546875" bestFit="1" customWidth="1"/>
    <col min="14256" max="14256" width="14" bestFit="1" customWidth="1"/>
    <col min="14257" max="14257" width="20.44140625" bestFit="1" customWidth="1"/>
    <col min="14258" max="14258" width="14" bestFit="1" customWidth="1"/>
    <col min="14259" max="14259" width="21.5546875" bestFit="1" customWidth="1"/>
    <col min="14260" max="14260" width="12" bestFit="1" customWidth="1"/>
    <col min="14261" max="14261" width="21.5546875" bestFit="1" customWidth="1"/>
    <col min="14262" max="14262" width="14" bestFit="1" customWidth="1"/>
    <col min="14263" max="14263" width="21.5546875" bestFit="1" customWidth="1"/>
    <col min="14264" max="14264" width="14" bestFit="1" customWidth="1"/>
    <col min="14265" max="14265" width="21.5546875" bestFit="1" customWidth="1"/>
    <col min="14266" max="14266" width="14" bestFit="1" customWidth="1"/>
    <col min="14267" max="14267" width="21.5546875" bestFit="1" customWidth="1"/>
    <col min="14268" max="14268" width="14" bestFit="1" customWidth="1"/>
    <col min="14269" max="14269" width="21.5546875" bestFit="1" customWidth="1"/>
    <col min="14270" max="14270" width="14" bestFit="1" customWidth="1"/>
    <col min="14271" max="14271" width="21.5546875" bestFit="1" customWidth="1"/>
    <col min="14272" max="14272" width="14" bestFit="1" customWidth="1"/>
    <col min="14273" max="14273" width="21.5546875" bestFit="1" customWidth="1"/>
    <col min="14274" max="14274" width="14" bestFit="1" customWidth="1"/>
    <col min="14275" max="14275" width="21.5546875" bestFit="1" customWidth="1"/>
    <col min="14276" max="14276" width="14" bestFit="1" customWidth="1"/>
    <col min="14277" max="14277" width="21.5546875" bestFit="1" customWidth="1"/>
    <col min="14278" max="14278" width="14" bestFit="1" customWidth="1"/>
    <col min="14279" max="14279" width="21.5546875" bestFit="1" customWidth="1"/>
    <col min="14280" max="14280" width="14" bestFit="1" customWidth="1"/>
    <col min="14281" max="14281" width="21.5546875" bestFit="1" customWidth="1"/>
    <col min="14282" max="14282" width="14" bestFit="1" customWidth="1"/>
    <col min="14283" max="14283" width="21.5546875" bestFit="1" customWidth="1"/>
    <col min="14284" max="14284" width="14" bestFit="1" customWidth="1"/>
    <col min="14285" max="14285" width="21.5546875" bestFit="1" customWidth="1"/>
    <col min="14286" max="14286" width="6" bestFit="1" customWidth="1"/>
    <col min="14287" max="14287" width="8.21875" bestFit="1" customWidth="1"/>
    <col min="14288" max="14288" width="14" bestFit="1" customWidth="1"/>
    <col min="14289" max="14289" width="21.5546875" bestFit="1" customWidth="1"/>
    <col min="14290" max="14290" width="14" bestFit="1" customWidth="1"/>
    <col min="14291" max="14291" width="20.44140625" bestFit="1" customWidth="1"/>
    <col min="14292" max="14292" width="14" bestFit="1" customWidth="1"/>
    <col min="14293" max="14293" width="21.5546875" bestFit="1" customWidth="1"/>
    <col min="14294" max="14294" width="14" bestFit="1" customWidth="1"/>
    <col min="14295" max="14295" width="12" bestFit="1" customWidth="1"/>
    <col min="14296" max="14296" width="20.44140625" bestFit="1" customWidth="1"/>
    <col min="14297" max="14297" width="14" bestFit="1" customWidth="1"/>
    <col min="14298" max="14298" width="21.5546875" bestFit="1" customWidth="1"/>
    <col min="14299" max="14299" width="14" bestFit="1" customWidth="1"/>
    <col min="14300" max="14300" width="21.5546875" bestFit="1" customWidth="1"/>
    <col min="14301" max="14301" width="14" bestFit="1" customWidth="1"/>
    <col min="14302" max="14302" width="21.5546875" bestFit="1" customWidth="1"/>
    <col min="14303" max="14303" width="14" bestFit="1" customWidth="1"/>
    <col min="14304" max="14304" width="20.44140625" bestFit="1" customWidth="1"/>
    <col min="14305" max="14305" width="14" bestFit="1" customWidth="1"/>
    <col min="14306" max="14306" width="21.5546875" bestFit="1" customWidth="1"/>
    <col min="14307" max="14307" width="14" bestFit="1" customWidth="1"/>
    <col min="14308" max="14308" width="21.5546875" bestFit="1" customWidth="1"/>
    <col min="14309" max="14309" width="14" bestFit="1" customWidth="1"/>
    <col min="14310" max="14310" width="21.5546875" bestFit="1" customWidth="1"/>
    <col min="14311" max="14311" width="14" bestFit="1" customWidth="1"/>
    <col min="14312" max="14312" width="20.44140625" bestFit="1" customWidth="1"/>
    <col min="14313" max="14313" width="14" bestFit="1" customWidth="1"/>
    <col min="14314" max="14314" width="21.5546875" bestFit="1" customWidth="1"/>
    <col min="14315" max="14315" width="13" bestFit="1" customWidth="1"/>
    <col min="14316" max="14316" width="21.5546875" bestFit="1" customWidth="1"/>
    <col min="14317" max="14317" width="14" bestFit="1" customWidth="1"/>
    <col min="14318" max="14318" width="21.5546875" bestFit="1" customWidth="1"/>
    <col min="14319" max="14319" width="14" bestFit="1" customWidth="1"/>
    <col min="14320" max="14320" width="21.5546875" bestFit="1" customWidth="1"/>
    <col min="14321" max="14321" width="14" bestFit="1" customWidth="1"/>
    <col min="14322" max="14322" width="21.5546875" bestFit="1" customWidth="1"/>
    <col min="14323" max="14323" width="14" bestFit="1" customWidth="1"/>
    <col min="14324" max="14324" width="21.5546875" bestFit="1" customWidth="1"/>
    <col min="14325" max="14325" width="14" bestFit="1" customWidth="1"/>
    <col min="14326" max="14326" width="21.5546875" bestFit="1" customWidth="1"/>
    <col min="14327" max="14327" width="14" bestFit="1" customWidth="1"/>
    <col min="14328" max="14328" width="21.5546875" bestFit="1" customWidth="1"/>
    <col min="14329" max="14329" width="13" bestFit="1" customWidth="1"/>
    <col min="14330" max="14330" width="21.5546875" bestFit="1" customWidth="1"/>
    <col min="14331" max="14331" width="14" bestFit="1" customWidth="1"/>
    <col min="14332" max="14332" width="21.5546875" bestFit="1" customWidth="1"/>
    <col min="14333" max="14333" width="14" bestFit="1" customWidth="1"/>
    <col min="14334" max="14334" width="21.5546875" bestFit="1" customWidth="1"/>
    <col min="14335" max="14335" width="14" bestFit="1" customWidth="1"/>
    <col min="14336" max="14336" width="21.5546875" bestFit="1" customWidth="1"/>
    <col min="14337" max="14337" width="14" bestFit="1" customWidth="1"/>
    <col min="14338" max="14338" width="21.5546875" bestFit="1" customWidth="1"/>
    <col min="14339" max="14339" width="14" bestFit="1" customWidth="1"/>
    <col min="14340" max="14340" width="20.44140625" bestFit="1" customWidth="1"/>
    <col min="14341" max="14341" width="14" bestFit="1" customWidth="1"/>
    <col min="14342" max="14342" width="21.5546875" bestFit="1" customWidth="1"/>
    <col min="14343" max="14343" width="14" bestFit="1" customWidth="1"/>
    <col min="14344" max="14344" width="19.44140625" bestFit="1" customWidth="1"/>
    <col min="14345" max="14345" width="14" bestFit="1" customWidth="1"/>
    <col min="14346" max="14346" width="12" bestFit="1" customWidth="1"/>
    <col min="14347" max="14347" width="21.5546875" bestFit="1" customWidth="1"/>
    <col min="14348" max="14348" width="14" bestFit="1" customWidth="1"/>
    <col min="14349" max="14349" width="21.5546875" bestFit="1" customWidth="1"/>
    <col min="14350" max="14350" width="14" bestFit="1" customWidth="1"/>
    <col min="14351" max="14351" width="21.5546875" bestFit="1" customWidth="1"/>
    <col min="14352" max="14352" width="14" bestFit="1" customWidth="1"/>
    <col min="14353" max="14353" width="21.5546875" bestFit="1" customWidth="1"/>
    <col min="14354" max="14354" width="14" bestFit="1" customWidth="1"/>
    <col min="14355" max="14355" width="21.5546875" bestFit="1" customWidth="1"/>
    <col min="14356" max="14356" width="14" bestFit="1" customWidth="1"/>
    <col min="14357" max="14358" width="12" bestFit="1" customWidth="1"/>
    <col min="14359" max="14359" width="21.5546875" bestFit="1" customWidth="1"/>
    <col min="14360" max="14360" width="14" bestFit="1" customWidth="1"/>
    <col min="14361" max="14361" width="21.5546875" bestFit="1" customWidth="1"/>
    <col min="14362" max="14362" width="14" bestFit="1" customWidth="1"/>
    <col min="14363" max="14363" width="21.5546875" bestFit="1" customWidth="1"/>
    <col min="14364" max="14364" width="13" bestFit="1" customWidth="1"/>
    <col min="14365" max="14365" width="21.5546875" bestFit="1" customWidth="1"/>
    <col min="14366" max="14366" width="13" bestFit="1" customWidth="1"/>
    <col min="14367" max="14367" width="21.5546875" bestFit="1" customWidth="1"/>
    <col min="14368" max="14368" width="14" bestFit="1" customWidth="1"/>
    <col min="14369" max="14369" width="20.44140625" bestFit="1" customWidth="1"/>
    <col min="14370" max="14370" width="14" bestFit="1" customWidth="1"/>
    <col min="14371" max="14371" width="21.5546875" bestFit="1" customWidth="1"/>
    <col min="14372" max="14372" width="14" bestFit="1" customWidth="1"/>
    <col min="14373" max="14373" width="20.44140625" bestFit="1" customWidth="1"/>
    <col min="14374" max="14374" width="14" bestFit="1" customWidth="1"/>
    <col min="14375" max="14375" width="21.5546875" bestFit="1" customWidth="1"/>
    <col min="14376" max="14376" width="14" bestFit="1" customWidth="1"/>
    <col min="14377" max="14377" width="21.5546875" bestFit="1" customWidth="1"/>
    <col min="14378" max="14378" width="14" bestFit="1" customWidth="1"/>
    <col min="14379" max="14379" width="21.5546875" bestFit="1" customWidth="1"/>
    <col min="14380" max="14380" width="14" bestFit="1" customWidth="1"/>
    <col min="14381" max="14381" width="21.5546875" bestFit="1" customWidth="1"/>
    <col min="14382" max="14382" width="14" bestFit="1" customWidth="1"/>
    <col min="14383" max="14383" width="20.44140625" bestFit="1" customWidth="1"/>
    <col min="14384" max="14384" width="14" bestFit="1" customWidth="1"/>
    <col min="14385" max="14385" width="21.5546875" bestFit="1" customWidth="1"/>
    <col min="14386" max="14386" width="14" bestFit="1" customWidth="1"/>
    <col min="14387" max="14387" width="21.5546875" bestFit="1" customWidth="1"/>
    <col min="14388" max="14388" width="14" bestFit="1" customWidth="1"/>
    <col min="14389" max="14389" width="21.5546875" bestFit="1" customWidth="1"/>
    <col min="14390" max="14390" width="14" bestFit="1" customWidth="1"/>
    <col min="14391" max="14391" width="21.5546875" bestFit="1" customWidth="1"/>
    <col min="14392" max="14392" width="14" bestFit="1" customWidth="1"/>
    <col min="14393" max="14393" width="12" bestFit="1" customWidth="1"/>
    <col min="14394" max="14394" width="21.5546875" bestFit="1" customWidth="1"/>
    <col min="14395" max="14395" width="14" bestFit="1" customWidth="1"/>
    <col min="14396" max="14396" width="21.5546875" bestFit="1" customWidth="1"/>
    <col min="14397" max="14397" width="14" bestFit="1" customWidth="1"/>
    <col min="14398" max="14398" width="21.5546875" bestFit="1" customWidth="1"/>
    <col min="14399" max="14399" width="14" bestFit="1" customWidth="1"/>
    <col min="14400" max="14400" width="21.5546875" bestFit="1" customWidth="1"/>
    <col min="14401" max="14401" width="14" bestFit="1" customWidth="1"/>
    <col min="14402" max="14402" width="21.5546875" bestFit="1" customWidth="1"/>
    <col min="14403" max="14403" width="14" bestFit="1" customWidth="1"/>
    <col min="14404" max="14404" width="21.5546875" bestFit="1" customWidth="1"/>
    <col min="14405" max="14405" width="14" bestFit="1" customWidth="1"/>
    <col min="14406" max="14406" width="21.5546875" bestFit="1" customWidth="1"/>
    <col min="14407" max="14407" width="14" bestFit="1" customWidth="1"/>
    <col min="14408" max="14408" width="12" bestFit="1" customWidth="1"/>
    <col min="14409" max="14409" width="21.5546875" bestFit="1" customWidth="1"/>
    <col min="14410" max="14410" width="14" bestFit="1" customWidth="1"/>
    <col min="14411" max="14411" width="21.5546875" bestFit="1" customWidth="1"/>
    <col min="14412" max="14412" width="14" bestFit="1" customWidth="1"/>
    <col min="14413" max="14413" width="21.5546875" bestFit="1" customWidth="1"/>
    <col min="14414" max="14414" width="14" bestFit="1" customWidth="1"/>
    <col min="14415" max="14415" width="12" bestFit="1" customWidth="1"/>
    <col min="14416" max="14416" width="20.44140625" bestFit="1" customWidth="1"/>
    <col min="14417" max="14417" width="14" bestFit="1" customWidth="1"/>
    <col min="14418" max="14418" width="21.5546875" bestFit="1" customWidth="1"/>
    <col min="14419" max="14419" width="14" bestFit="1" customWidth="1"/>
    <col min="14420" max="14420" width="21.5546875" bestFit="1" customWidth="1"/>
    <col min="14421" max="14421" width="14" bestFit="1" customWidth="1"/>
    <col min="14422" max="14422" width="21.5546875" bestFit="1" customWidth="1"/>
    <col min="14423" max="14423" width="14" bestFit="1" customWidth="1"/>
    <col min="14424" max="14424" width="21.5546875" bestFit="1" customWidth="1"/>
    <col min="14425" max="14425" width="14" bestFit="1" customWidth="1"/>
    <col min="14426" max="14426" width="21.5546875" bestFit="1" customWidth="1"/>
    <col min="14427" max="14427" width="14" bestFit="1" customWidth="1"/>
    <col min="14428" max="14428" width="21.5546875" bestFit="1" customWidth="1"/>
    <col min="14429" max="14429" width="13" bestFit="1" customWidth="1"/>
    <col min="14430" max="14430" width="21.5546875" bestFit="1" customWidth="1"/>
    <col min="14431" max="14431" width="14" bestFit="1" customWidth="1"/>
    <col min="14432" max="14432" width="21.5546875" bestFit="1" customWidth="1"/>
    <col min="14433" max="14433" width="14" bestFit="1" customWidth="1"/>
    <col min="14434" max="14434" width="21.5546875" bestFit="1" customWidth="1"/>
    <col min="14435" max="14435" width="14" bestFit="1" customWidth="1"/>
    <col min="14436" max="14436" width="21.5546875" bestFit="1" customWidth="1"/>
    <col min="14437" max="14437" width="14" bestFit="1" customWidth="1"/>
    <col min="14438" max="14438" width="21.5546875" bestFit="1" customWidth="1"/>
    <col min="14439" max="14439" width="14" bestFit="1" customWidth="1"/>
    <col min="14440" max="14440" width="21.5546875" bestFit="1" customWidth="1"/>
    <col min="14441" max="14441" width="14" bestFit="1" customWidth="1"/>
    <col min="14442" max="14442" width="21.5546875" bestFit="1" customWidth="1"/>
    <col min="14443" max="14443" width="14" bestFit="1" customWidth="1"/>
    <col min="14444" max="14444" width="12" bestFit="1" customWidth="1"/>
    <col min="14445" max="14445" width="21.5546875" bestFit="1" customWidth="1"/>
    <col min="14446" max="14446" width="14" bestFit="1" customWidth="1"/>
    <col min="14447" max="14447" width="21.5546875" bestFit="1" customWidth="1"/>
    <col min="14448" max="14448" width="14" bestFit="1" customWidth="1"/>
    <col min="14449" max="14449" width="21.5546875" bestFit="1" customWidth="1"/>
    <col min="14450" max="14450" width="14" bestFit="1" customWidth="1"/>
    <col min="14451" max="14451" width="12" bestFit="1" customWidth="1"/>
    <col min="14452" max="14452" width="21.5546875" bestFit="1" customWidth="1"/>
    <col min="14453" max="14453" width="14" bestFit="1" customWidth="1"/>
    <col min="14454" max="14454" width="20.44140625" bestFit="1" customWidth="1"/>
    <col min="14455" max="14455" width="14" bestFit="1" customWidth="1"/>
    <col min="14456" max="14456" width="21.5546875" bestFit="1" customWidth="1"/>
    <col min="14457" max="14457" width="14" bestFit="1" customWidth="1"/>
    <col min="14458" max="14458" width="21.5546875" bestFit="1" customWidth="1"/>
    <col min="14459" max="14459" width="14" bestFit="1" customWidth="1"/>
    <col min="14460" max="14460" width="21.5546875" bestFit="1" customWidth="1"/>
    <col min="14461" max="14461" width="12" bestFit="1" customWidth="1"/>
    <col min="14462" max="14462" width="21.5546875" bestFit="1" customWidth="1"/>
    <col min="14463" max="14463" width="14" bestFit="1" customWidth="1"/>
    <col min="14464" max="14464" width="20.44140625" bestFit="1" customWidth="1"/>
    <col min="14465" max="14465" width="14" bestFit="1" customWidth="1"/>
    <col min="14466" max="14466" width="21.5546875" bestFit="1" customWidth="1"/>
    <col min="14467" max="14467" width="14" bestFit="1" customWidth="1"/>
    <col min="14468" max="14468" width="21.5546875" bestFit="1" customWidth="1"/>
    <col min="14469" max="14469" width="7" bestFit="1" customWidth="1"/>
    <col min="14470" max="14470" width="9.21875" bestFit="1" customWidth="1"/>
    <col min="14471" max="14471" width="14" bestFit="1" customWidth="1"/>
    <col min="14472" max="14472" width="21.5546875" bestFit="1" customWidth="1"/>
    <col min="14473" max="14473" width="14" bestFit="1" customWidth="1"/>
    <col min="14474" max="14474" width="21.5546875" bestFit="1" customWidth="1"/>
    <col min="14475" max="14475" width="14" bestFit="1" customWidth="1"/>
    <col min="14476" max="14476" width="21.5546875" bestFit="1" customWidth="1"/>
    <col min="14477" max="14477" width="13" bestFit="1" customWidth="1"/>
    <col min="14478" max="14478" width="21.5546875" bestFit="1" customWidth="1"/>
    <col min="14479" max="14479" width="14" bestFit="1" customWidth="1"/>
    <col min="14480" max="14480" width="21.5546875" bestFit="1" customWidth="1"/>
    <col min="14481" max="14481" width="14" bestFit="1" customWidth="1"/>
    <col min="14482" max="14482" width="11" bestFit="1" customWidth="1"/>
    <col min="14483" max="14483" width="21.5546875" bestFit="1" customWidth="1"/>
    <col min="14484" max="14484" width="14" bestFit="1" customWidth="1"/>
    <col min="14485" max="14485" width="21.5546875" bestFit="1" customWidth="1"/>
    <col min="14486" max="14486" width="14" bestFit="1" customWidth="1"/>
    <col min="14487" max="14487" width="21.5546875" bestFit="1" customWidth="1"/>
    <col min="14488" max="14488" width="14" bestFit="1" customWidth="1"/>
    <col min="14489" max="14489" width="21.5546875" bestFit="1" customWidth="1"/>
    <col min="14490" max="14490" width="14" bestFit="1" customWidth="1"/>
    <col min="14491" max="14491" width="19.44140625" bestFit="1" customWidth="1"/>
    <col min="14492" max="14492" width="14" bestFit="1" customWidth="1"/>
    <col min="14493" max="14493" width="21.5546875" bestFit="1" customWidth="1"/>
    <col min="14494" max="14494" width="14" bestFit="1" customWidth="1"/>
    <col min="14495" max="14495" width="21.5546875" bestFit="1" customWidth="1"/>
    <col min="14496" max="14496" width="13" bestFit="1" customWidth="1"/>
    <col min="14497" max="14497" width="21.5546875" bestFit="1" customWidth="1"/>
    <col min="14498" max="14498" width="14" bestFit="1" customWidth="1"/>
    <col min="14499" max="14499" width="20.44140625" bestFit="1" customWidth="1"/>
    <col min="14500" max="14500" width="14" bestFit="1" customWidth="1"/>
    <col min="14501" max="14501" width="12" bestFit="1" customWidth="1"/>
    <col min="14502" max="14502" width="21.5546875" bestFit="1" customWidth="1"/>
    <col min="14503" max="14503" width="14" bestFit="1" customWidth="1"/>
    <col min="14504" max="14504" width="20.44140625" bestFit="1" customWidth="1"/>
    <col min="14505" max="14505" width="14" bestFit="1" customWidth="1"/>
    <col min="14506" max="14506" width="21.5546875" bestFit="1" customWidth="1"/>
    <col min="14507" max="14507" width="13" bestFit="1" customWidth="1"/>
    <col min="14508" max="14508" width="21.5546875" bestFit="1" customWidth="1"/>
    <col min="14509" max="14509" width="14" bestFit="1" customWidth="1"/>
    <col min="14510" max="14510" width="21.5546875" bestFit="1" customWidth="1"/>
    <col min="14511" max="14511" width="14" bestFit="1" customWidth="1"/>
    <col min="14512" max="14512" width="19.44140625" bestFit="1" customWidth="1"/>
    <col min="14513" max="14513" width="14" bestFit="1" customWidth="1"/>
    <col min="14514" max="14514" width="21.5546875" bestFit="1" customWidth="1"/>
    <col min="14515" max="14515" width="12" bestFit="1" customWidth="1"/>
    <col min="14516" max="14516" width="21.5546875" bestFit="1" customWidth="1"/>
    <col min="14517" max="14517" width="14" bestFit="1" customWidth="1"/>
    <col min="14518" max="14518" width="21.5546875" bestFit="1" customWidth="1"/>
    <col min="14519" max="14519" width="14" bestFit="1" customWidth="1"/>
    <col min="14520" max="14520" width="12" bestFit="1" customWidth="1"/>
    <col min="14521" max="14521" width="21.5546875" bestFit="1" customWidth="1"/>
    <col min="14522" max="14522" width="14" bestFit="1" customWidth="1"/>
    <col min="14523" max="14523" width="20.44140625" bestFit="1" customWidth="1"/>
    <col min="14524" max="14524" width="13" bestFit="1" customWidth="1"/>
    <col min="14525" max="14525" width="21.5546875" bestFit="1" customWidth="1"/>
    <col min="14526" max="14526" width="14" bestFit="1" customWidth="1"/>
    <col min="14527" max="14527" width="21.5546875" bestFit="1" customWidth="1"/>
    <col min="14528" max="14528" width="14" bestFit="1" customWidth="1"/>
    <col min="14529" max="14529" width="20.44140625" bestFit="1" customWidth="1"/>
    <col min="14530" max="14530" width="13" bestFit="1" customWidth="1"/>
    <col min="14531" max="14531" width="21.5546875" bestFit="1" customWidth="1"/>
    <col min="14532" max="14532" width="14" bestFit="1" customWidth="1"/>
    <col min="14533" max="14533" width="21.5546875" bestFit="1" customWidth="1"/>
    <col min="14534" max="14534" width="14" bestFit="1" customWidth="1"/>
    <col min="14535" max="14535" width="21.5546875" bestFit="1" customWidth="1"/>
    <col min="14536" max="14536" width="14" bestFit="1" customWidth="1"/>
    <col min="14537" max="14537" width="21.5546875" bestFit="1" customWidth="1"/>
    <col min="14538" max="14538" width="14" bestFit="1" customWidth="1"/>
    <col min="14539" max="14539" width="21.5546875" bestFit="1" customWidth="1"/>
    <col min="14540" max="14540" width="14" bestFit="1" customWidth="1"/>
    <col min="14541" max="14541" width="21.5546875" bestFit="1" customWidth="1"/>
    <col min="14542" max="14542" width="14" bestFit="1" customWidth="1"/>
    <col min="14543" max="14543" width="20.44140625" bestFit="1" customWidth="1"/>
    <col min="14544" max="14544" width="14" bestFit="1" customWidth="1"/>
    <col min="14545" max="14545" width="21.5546875" bestFit="1" customWidth="1"/>
    <col min="14546" max="14546" width="14" bestFit="1" customWidth="1"/>
    <col min="14547" max="14547" width="12" bestFit="1" customWidth="1"/>
    <col min="14548" max="14548" width="21.5546875" bestFit="1" customWidth="1"/>
    <col min="14549" max="14549" width="14" bestFit="1" customWidth="1"/>
    <col min="14550" max="14550" width="21.5546875" bestFit="1" customWidth="1"/>
    <col min="14551" max="14551" width="14" bestFit="1" customWidth="1"/>
    <col min="14552" max="14552" width="21.5546875" bestFit="1" customWidth="1"/>
    <col min="14553" max="14553" width="13" bestFit="1" customWidth="1"/>
    <col min="14554" max="14554" width="21.5546875" bestFit="1" customWidth="1"/>
    <col min="14555" max="14555" width="14" bestFit="1" customWidth="1"/>
    <col min="14556" max="14556" width="21.5546875" bestFit="1" customWidth="1"/>
    <col min="14557" max="14557" width="14" bestFit="1" customWidth="1"/>
    <col min="14558" max="14558" width="12" bestFit="1" customWidth="1"/>
    <col min="14559" max="14559" width="21.5546875" bestFit="1" customWidth="1"/>
    <col min="14560" max="14560" width="14" bestFit="1" customWidth="1"/>
    <col min="14561" max="14561" width="20.44140625" bestFit="1" customWidth="1"/>
    <col min="14562" max="14562" width="14" bestFit="1" customWidth="1"/>
    <col min="14563" max="14563" width="21.5546875" bestFit="1" customWidth="1"/>
    <col min="14564" max="14564" width="14" bestFit="1" customWidth="1"/>
    <col min="14565" max="14565" width="21.5546875" bestFit="1" customWidth="1"/>
    <col min="14566" max="14566" width="14" bestFit="1" customWidth="1"/>
    <col min="14567" max="14567" width="21.5546875" bestFit="1" customWidth="1"/>
    <col min="14568" max="14568" width="14" bestFit="1" customWidth="1"/>
    <col min="14569" max="14569" width="12" bestFit="1" customWidth="1"/>
    <col min="14570" max="14570" width="20.44140625" bestFit="1" customWidth="1"/>
    <col min="14571" max="14571" width="14" bestFit="1" customWidth="1"/>
    <col min="14572" max="14572" width="21.5546875" bestFit="1" customWidth="1"/>
    <col min="14573" max="14573" width="14" bestFit="1" customWidth="1"/>
    <col min="14574" max="14574" width="21.5546875" bestFit="1" customWidth="1"/>
    <col min="14575" max="14575" width="14" bestFit="1" customWidth="1"/>
    <col min="14576" max="14576" width="21.5546875" bestFit="1" customWidth="1"/>
    <col min="14577" max="14577" width="14" bestFit="1" customWidth="1"/>
    <col min="14578" max="14578" width="12" bestFit="1" customWidth="1"/>
    <col min="14579" max="14579" width="21.5546875" bestFit="1" customWidth="1"/>
    <col min="14580" max="14580" width="14" bestFit="1" customWidth="1"/>
    <col min="14581" max="14581" width="21.5546875" bestFit="1" customWidth="1"/>
    <col min="14582" max="14582" width="14" bestFit="1" customWidth="1"/>
    <col min="14583" max="14583" width="21.5546875" bestFit="1" customWidth="1"/>
    <col min="14584" max="14584" width="14" bestFit="1" customWidth="1"/>
    <col min="14585" max="14585" width="21.5546875" bestFit="1" customWidth="1"/>
    <col min="14586" max="14586" width="14" bestFit="1" customWidth="1"/>
    <col min="14587" max="14587" width="21.5546875" bestFit="1" customWidth="1"/>
    <col min="14588" max="14588" width="14" bestFit="1" customWidth="1"/>
    <col min="14589" max="14589" width="21.5546875" bestFit="1" customWidth="1"/>
    <col min="14590" max="14590" width="14" bestFit="1" customWidth="1"/>
    <col min="14591" max="14591" width="21.5546875" bestFit="1" customWidth="1"/>
    <col min="14592" max="14592" width="14" bestFit="1" customWidth="1"/>
    <col min="14593" max="14593" width="21.5546875" bestFit="1" customWidth="1"/>
    <col min="14594" max="14594" width="14" bestFit="1" customWidth="1"/>
    <col min="14595" max="14595" width="20.44140625" bestFit="1" customWidth="1"/>
    <col min="14596" max="14596" width="13" bestFit="1" customWidth="1"/>
    <col min="14597" max="14597" width="21.5546875" bestFit="1" customWidth="1"/>
    <col min="14598" max="14598" width="14" bestFit="1" customWidth="1"/>
    <col min="14599" max="14599" width="21.5546875" bestFit="1" customWidth="1"/>
    <col min="14600" max="14600" width="14" bestFit="1" customWidth="1"/>
    <col min="14601" max="14601" width="21.5546875" bestFit="1" customWidth="1"/>
    <col min="14602" max="14602" width="14" bestFit="1" customWidth="1"/>
    <col min="14603" max="14603" width="20.44140625" bestFit="1" customWidth="1"/>
    <col min="14604" max="14604" width="14" bestFit="1" customWidth="1"/>
    <col min="14605" max="14605" width="20.44140625" bestFit="1" customWidth="1"/>
    <col min="14606" max="14606" width="14" bestFit="1" customWidth="1"/>
    <col min="14607" max="14607" width="21.5546875" bestFit="1" customWidth="1"/>
    <col min="14608" max="14608" width="14" bestFit="1" customWidth="1"/>
    <col min="14609" max="14609" width="21.5546875" bestFit="1" customWidth="1"/>
    <col min="14610" max="14610" width="14" bestFit="1" customWidth="1"/>
    <col min="14611" max="14611" width="21.5546875" bestFit="1" customWidth="1"/>
    <col min="14612" max="14612" width="14" bestFit="1" customWidth="1"/>
    <col min="14613" max="14613" width="21.5546875" bestFit="1" customWidth="1"/>
    <col min="14614" max="14614" width="14" bestFit="1" customWidth="1"/>
    <col min="14615" max="14615" width="20.44140625" bestFit="1" customWidth="1"/>
    <col min="14616" max="14616" width="14" bestFit="1" customWidth="1"/>
    <col min="14617" max="14617" width="12" bestFit="1" customWidth="1"/>
    <col min="14618" max="14618" width="21.5546875" bestFit="1" customWidth="1"/>
    <col min="14619" max="14619" width="14" bestFit="1" customWidth="1"/>
    <col min="14620" max="14620" width="20.44140625" bestFit="1" customWidth="1"/>
    <col min="14621" max="14621" width="14" bestFit="1" customWidth="1"/>
    <col min="14622" max="14622" width="21.5546875" bestFit="1" customWidth="1"/>
    <col min="14623" max="14623" width="14" bestFit="1" customWidth="1"/>
    <col min="14624" max="14624" width="21.5546875" bestFit="1" customWidth="1"/>
    <col min="14625" max="14625" width="14" bestFit="1" customWidth="1"/>
    <col min="14626" max="14626" width="21.5546875" bestFit="1" customWidth="1"/>
    <col min="14627" max="14627" width="14" bestFit="1" customWidth="1"/>
    <col min="14628" max="14628" width="21.5546875" bestFit="1" customWidth="1"/>
    <col min="14629" max="14629" width="14" bestFit="1" customWidth="1"/>
    <col min="14630" max="14630" width="21.5546875" bestFit="1" customWidth="1"/>
    <col min="14631" max="14631" width="14" bestFit="1" customWidth="1"/>
    <col min="14632" max="14632" width="21.5546875" bestFit="1" customWidth="1"/>
    <col min="14633" max="14633" width="14" bestFit="1" customWidth="1"/>
    <col min="14634" max="14634" width="20.44140625" bestFit="1" customWidth="1"/>
    <col min="14635" max="14635" width="14" bestFit="1" customWidth="1"/>
    <col min="14636" max="14636" width="21.5546875" bestFit="1" customWidth="1"/>
    <col min="14637" max="14637" width="14" bestFit="1" customWidth="1"/>
    <col min="14638" max="14638" width="21.5546875" bestFit="1" customWidth="1"/>
    <col min="14639" max="14639" width="14" bestFit="1" customWidth="1"/>
    <col min="14640" max="14640" width="21.5546875" bestFit="1" customWidth="1"/>
    <col min="14641" max="14641" width="13" bestFit="1" customWidth="1"/>
    <col min="14642" max="14642" width="21.5546875" bestFit="1" customWidth="1"/>
    <col min="14643" max="14643" width="14" bestFit="1" customWidth="1"/>
    <col min="14644" max="14644" width="21.5546875" bestFit="1" customWidth="1"/>
    <col min="14645" max="14645" width="14" bestFit="1" customWidth="1"/>
    <col min="14646" max="14646" width="21.5546875" bestFit="1" customWidth="1"/>
    <col min="14647" max="14647" width="14" bestFit="1" customWidth="1"/>
    <col min="14648" max="14648" width="21.5546875" bestFit="1" customWidth="1"/>
    <col min="14649" max="14649" width="14" bestFit="1" customWidth="1"/>
    <col min="14650" max="14650" width="12" bestFit="1" customWidth="1"/>
    <col min="14651" max="14651" width="21.5546875" bestFit="1" customWidth="1"/>
    <col min="14652" max="14652" width="13" bestFit="1" customWidth="1"/>
    <col min="14653" max="14653" width="21.5546875" bestFit="1" customWidth="1"/>
    <col min="14654" max="14654" width="14" bestFit="1" customWidth="1"/>
    <col min="14655" max="14655" width="12" bestFit="1" customWidth="1"/>
    <col min="14656" max="14656" width="21.5546875" bestFit="1" customWidth="1"/>
    <col min="14657" max="14657" width="14" bestFit="1" customWidth="1"/>
    <col min="14658" max="14658" width="21.5546875" bestFit="1" customWidth="1"/>
    <col min="14659" max="14659" width="14" bestFit="1" customWidth="1"/>
    <col min="14660" max="14660" width="21.5546875" bestFit="1" customWidth="1"/>
    <col min="14661" max="14661" width="14" bestFit="1" customWidth="1"/>
    <col min="14662" max="14662" width="20.44140625" bestFit="1" customWidth="1"/>
    <col min="14663" max="14663" width="14" bestFit="1" customWidth="1"/>
    <col min="14664" max="14664" width="21.5546875" bestFit="1" customWidth="1"/>
    <col min="14665" max="14665" width="14" bestFit="1" customWidth="1"/>
    <col min="14666" max="14666" width="21.5546875" bestFit="1" customWidth="1"/>
    <col min="14667" max="14667" width="14" bestFit="1" customWidth="1"/>
    <col min="14668" max="14668" width="21.5546875" bestFit="1" customWidth="1"/>
    <col min="14669" max="14669" width="12" bestFit="1" customWidth="1"/>
    <col min="14670" max="14670" width="21.5546875" bestFit="1" customWidth="1"/>
    <col min="14671" max="14671" width="14" bestFit="1" customWidth="1"/>
    <col min="14672" max="14672" width="21.5546875" bestFit="1" customWidth="1"/>
    <col min="14673" max="14673" width="14" bestFit="1" customWidth="1"/>
    <col min="14674" max="14674" width="21.5546875" bestFit="1" customWidth="1"/>
    <col min="14675" max="14675" width="14" bestFit="1" customWidth="1"/>
    <col min="14676" max="14676" width="21.5546875" bestFit="1" customWidth="1"/>
    <col min="14677" max="14677" width="13" bestFit="1" customWidth="1"/>
    <col min="14678" max="14678" width="21.5546875" bestFit="1" customWidth="1"/>
    <col min="14679" max="14679" width="14" bestFit="1" customWidth="1"/>
    <col min="14680" max="14680" width="21.5546875" bestFit="1" customWidth="1"/>
    <col min="14681" max="14681" width="14" bestFit="1" customWidth="1"/>
    <col min="14682" max="14682" width="21.5546875" bestFit="1" customWidth="1"/>
    <col min="14683" max="14683" width="14" bestFit="1" customWidth="1"/>
    <col min="14684" max="14684" width="21.5546875" bestFit="1" customWidth="1"/>
    <col min="14685" max="14685" width="14" bestFit="1" customWidth="1"/>
    <col min="14686" max="14686" width="21.5546875" bestFit="1" customWidth="1"/>
    <col min="14687" max="14687" width="14" bestFit="1" customWidth="1"/>
    <col min="14688" max="14688" width="21.5546875" bestFit="1" customWidth="1"/>
    <col min="14689" max="14689" width="14" bestFit="1" customWidth="1"/>
    <col min="14690" max="14690" width="21.5546875" bestFit="1" customWidth="1"/>
    <col min="14691" max="14691" width="14" bestFit="1" customWidth="1"/>
    <col min="14692" max="14692" width="21.5546875" bestFit="1" customWidth="1"/>
    <col min="14693" max="14693" width="14" bestFit="1" customWidth="1"/>
    <col min="14694" max="14694" width="21.5546875" bestFit="1" customWidth="1"/>
    <col min="14695" max="14695" width="14" bestFit="1" customWidth="1"/>
    <col min="14696" max="14696" width="21.5546875" bestFit="1" customWidth="1"/>
    <col min="14697" max="14697" width="14" bestFit="1" customWidth="1"/>
    <col min="14698" max="14698" width="21.5546875" bestFit="1" customWidth="1"/>
    <col min="14699" max="14699" width="14" bestFit="1" customWidth="1"/>
    <col min="14700" max="14700" width="21.5546875" bestFit="1" customWidth="1"/>
    <col min="14701" max="14701" width="14" bestFit="1" customWidth="1"/>
    <col min="14702" max="14702" width="20.44140625" bestFit="1" customWidth="1"/>
    <col min="14703" max="14703" width="14" bestFit="1" customWidth="1"/>
    <col min="14704" max="14704" width="12" bestFit="1" customWidth="1"/>
    <col min="14705" max="14705" width="20.44140625" bestFit="1" customWidth="1"/>
    <col min="14706" max="14706" width="14" bestFit="1" customWidth="1"/>
    <col min="14707" max="14707" width="20.44140625" bestFit="1" customWidth="1"/>
    <col min="14708" max="14708" width="14" bestFit="1" customWidth="1"/>
    <col min="14709" max="14709" width="21.5546875" bestFit="1" customWidth="1"/>
    <col min="14710" max="14710" width="14" bestFit="1" customWidth="1"/>
    <col min="14711" max="14711" width="20.44140625" bestFit="1" customWidth="1"/>
    <col min="14712" max="14712" width="14" bestFit="1" customWidth="1"/>
    <col min="14713" max="14713" width="21.5546875" bestFit="1" customWidth="1"/>
    <col min="14714" max="14714" width="14" bestFit="1" customWidth="1"/>
    <col min="14715" max="14715" width="12" bestFit="1" customWidth="1"/>
    <col min="14716" max="14716" width="21.5546875" bestFit="1" customWidth="1"/>
    <col min="14717" max="14717" width="14" bestFit="1" customWidth="1"/>
    <col min="14718" max="14718" width="21.5546875" bestFit="1" customWidth="1"/>
    <col min="14719" max="14719" width="14" bestFit="1" customWidth="1"/>
    <col min="14720" max="14720" width="21.5546875" bestFit="1" customWidth="1"/>
    <col min="14721" max="14721" width="14" bestFit="1" customWidth="1"/>
    <col min="14722" max="14722" width="21.5546875" bestFit="1" customWidth="1"/>
    <col min="14723" max="14723" width="14" bestFit="1" customWidth="1"/>
    <col min="14724" max="14724" width="21.5546875" bestFit="1" customWidth="1"/>
    <col min="14725" max="14725" width="14" bestFit="1" customWidth="1"/>
    <col min="14726" max="14726" width="21.5546875" bestFit="1" customWidth="1"/>
    <col min="14727" max="14727" width="14" bestFit="1" customWidth="1"/>
    <col min="14728" max="14728" width="20.44140625" bestFit="1" customWidth="1"/>
    <col min="14729" max="14729" width="13" bestFit="1" customWidth="1"/>
    <col min="14730" max="14730" width="21.5546875" bestFit="1" customWidth="1"/>
    <col min="14731" max="14731" width="14" bestFit="1" customWidth="1"/>
    <col min="14732" max="14732" width="21.5546875" bestFit="1" customWidth="1"/>
    <col min="14733" max="14733" width="14" bestFit="1" customWidth="1"/>
    <col min="14734" max="14734" width="21.5546875" bestFit="1" customWidth="1"/>
    <col min="14735" max="14735" width="14" bestFit="1" customWidth="1"/>
    <col min="14736" max="14736" width="20.44140625" bestFit="1" customWidth="1"/>
    <col min="14737" max="14737" width="14" bestFit="1" customWidth="1"/>
    <col min="14738" max="14738" width="21.5546875" bestFit="1" customWidth="1"/>
    <col min="14739" max="14739" width="14" bestFit="1" customWidth="1"/>
    <col min="14740" max="14740" width="20.44140625" bestFit="1" customWidth="1"/>
    <col min="14741" max="14741" width="14" bestFit="1" customWidth="1"/>
    <col min="14742" max="14742" width="20.44140625" bestFit="1" customWidth="1"/>
    <col min="14743" max="14743" width="14" bestFit="1" customWidth="1"/>
    <col min="14744" max="14744" width="21.5546875" bestFit="1" customWidth="1"/>
    <col min="14745" max="14745" width="14" bestFit="1" customWidth="1"/>
    <col min="14746" max="14746" width="21.5546875" bestFit="1" customWidth="1"/>
    <col min="14747" max="14747" width="14" bestFit="1" customWidth="1"/>
    <col min="14748" max="14748" width="21.5546875" bestFit="1" customWidth="1"/>
    <col min="14749" max="14749" width="14" bestFit="1" customWidth="1"/>
    <col min="14750" max="14750" width="21.5546875" bestFit="1" customWidth="1"/>
    <col min="14751" max="14751" width="14" bestFit="1" customWidth="1"/>
    <col min="14752" max="14752" width="21.5546875" bestFit="1" customWidth="1"/>
    <col min="14753" max="14753" width="14" bestFit="1" customWidth="1"/>
    <col min="14754" max="14754" width="12" bestFit="1" customWidth="1"/>
    <col min="14755" max="14755" width="21.5546875" bestFit="1" customWidth="1"/>
    <col min="14756" max="14756" width="14" bestFit="1" customWidth="1"/>
    <col min="14757" max="14757" width="20.44140625" bestFit="1" customWidth="1"/>
    <col min="14758" max="14758" width="14" bestFit="1" customWidth="1"/>
    <col min="14759" max="14759" width="20.44140625" bestFit="1" customWidth="1"/>
    <col min="14760" max="14760" width="13" bestFit="1" customWidth="1"/>
    <col min="14761" max="14761" width="21.5546875" bestFit="1" customWidth="1"/>
    <col min="14762" max="14762" width="13" bestFit="1" customWidth="1"/>
    <col min="14763" max="14763" width="21.5546875" bestFit="1" customWidth="1"/>
    <col min="14764" max="14764" width="13" bestFit="1" customWidth="1"/>
    <col min="14765" max="14765" width="21.5546875" bestFit="1" customWidth="1"/>
    <col min="14766" max="14766" width="14" bestFit="1" customWidth="1"/>
    <col min="14767" max="14767" width="21.5546875" bestFit="1" customWidth="1"/>
    <col min="14768" max="14768" width="13" bestFit="1" customWidth="1"/>
    <col min="14769" max="14769" width="19.44140625" bestFit="1" customWidth="1"/>
    <col min="14770" max="14770" width="14" bestFit="1" customWidth="1"/>
    <col min="14771" max="14771" width="21.5546875" bestFit="1" customWidth="1"/>
    <col min="14772" max="14772" width="14" bestFit="1" customWidth="1"/>
    <col min="14773" max="14773" width="20.44140625" bestFit="1" customWidth="1"/>
    <col min="14774" max="14774" width="14" bestFit="1" customWidth="1"/>
    <col min="14775" max="14775" width="21.5546875" bestFit="1" customWidth="1"/>
    <col min="14776" max="14776" width="14" bestFit="1" customWidth="1"/>
    <col min="14777" max="14777" width="21.5546875" bestFit="1" customWidth="1"/>
    <col min="14778" max="14778" width="14" bestFit="1" customWidth="1"/>
    <col min="14779" max="14779" width="21.5546875" bestFit="1" customWidth="1"/>
    <col min="14780" max="14780" width="14" bestFit="1" customWidth="1"/>
    <col min="14781" max="14781" width="21.5546875" bestFit="1" customWidth="1"/>
    <col min="14782" max="14782" width="14" bestFit="1" customWidth="1"/>
    <col min="14783" max="14783" width="21.5546875" bestFit="1" customWidth="1"/>
    <col min="14784" max="14784" width="14" bestFit="1" customWidth="1"/>
    <col min="14785" max="14785" width="21.5546875" bestFit="1" customWidth="1"/>
    <col min="14786" max="14786" width="14" bestFit="1" customWidth="1"/>
    <col min="14787" max="14787" width="21.5546875" bestFit="1" customWidth="1"/>
    <col min="14788" max="14788" width="14" bestFit="1" customWidth="1"/>
    <col min="14789" max="14789" width="21.5546875" bestFit="1" customWidth="1"/>
    <col min="14790" max="14790" width="14" bestFit="1" customWidth="1"/>
    <col min="14791" max="14791" width="21.5546875" bestFit="1" customWidth="1"/>
    <col min="14792" max="14792" width="14" bestFit="1" customWidth="1"/>
    <col min="14793" max="14793" width="21.5546875" bestFit="1" customWidth="1"/>
    <col min="14794" max="14794" width="14" bestFit="1" customWidth="1"/>
    <col min="14795" max="14795" width="21.5546875" bestFit="1" customWidth="1"/>
    <col min="14796" max="14796" width="14" bestFit="1" customWidth="1"/>
    <col min="14797" max="14797" width="21.5546875" bestFit="1" customWidth="1"/>
    <col min="14798" max="14798" width="14" bestFit="1" customWidth="1"/>
    <col min="14799" max="14799" width="21.5546875" bestFit="1" customWidth="1"/>
    <col min="14800" max="14800" width="14" bestFit="1" customWidth="1"/>
    <col min="14801" max="14801" width="21.5546875" bestFit="1" customWidth="1"/>
    <col min="14802" max="14802" width="14" bestFit="1" customWidth="1"/>
    <col min="14803" max="14803" width="11" bestFit="1" customWidth="1"/>
    <col min="14804" max="14804" width="21.5546875" bestFit="1" customWidth="1"/>
    <col min="14805" max="14805" width="14" bestFit="1" customWidth="1"/>
    <col min="14806" max="14806" width="21.5546875" bestFit="1" customWidth="1"/>
    <col min="14807" max="14807" width="14" bestFit="1" customWidth="1"/>
    <col min="14808" max="14808" width="21.5546875" bestFit="1" customWidth="1"/>
    <col min="14809" max="14809" width="14" bestFit="1" customWidth="1"/>
    <col min="14810" max="14810" width="21.5546875" bestFit="1" customWidth="1"/>
    <col min="14811" max="14811" width="14" bestFit="1" customWidth="1"/>
    <col min="14812" max="14812" width="21.5546875" bestFit="1" customWidth="1"/>
    <col min="14813" max="14813" width="14" bestFit="1" customWidth="1"/>
    <col min="14814" max="14814" width="21.5546875" bestFit="1" customWidth="1"/>
    <col min="14815" max="14815" width="14" bestFit="1" customWidth="1"/>
    <col min="14816" max="14816" width="12" bestFit="1" customWidth="1"/>
    <col min="14817" max="14817" width="21.5546875" bestFit="1" customWidth="1"/>
    <col min="14818" max="14818" width="14" bestFit="1" customWidth="1"/>
    <col min="14819" max="14819" width="21.5546875" bestFit="1" customWidth="1"/>
    <col min="14820" max="14820" width="14" bestFit="1" customWidth="1"/>
    <col min="14821" max="14821" width="21.5546875" bestFit="1" customWidth="1"/>
    <col min="14822" max="14822" width="14" bestFit="1" customWidth="1"/>
    <col min="14823" max="14823" width="20.44140625" bestFit="1" customWidth="1"/>
    <col min="14824" max="14824" width="14" bestFit="1" customWidth="1"/>
    <col min="14825" max="14825" width="21.5546875" bestFit="1" customWidth="1"/>
    <col min="14826" max="14826" width="14" bestFit="1" customWidth="1"/>
    <col min="14827" max="14827" width="12" bestFit="1" customWidth="1"/>
    <col min="14828" max="14828" width="21.5546875" bestFit="1" customWidth="1"/>
    <col min="14829" max="14829" width="14" bestFit="1" customWidth="1"/>
    <col min="14830" max="14830" width="21.5546875" bestFit="1" customWidth="1"/>
    <col min="14831" max="14831" width="14" bestFit="1" customWidth="1"/>
    <col min="14832" max="14832" width="20.44140625" bestFit="1" customWidth="1"/>
    <col min="14833" max="14833" width="13" bestFit="1" customWidth="1"/>
    <col min="14834" max="14834" width="21.5546875" bestFit="1" customWidth="1"/>
    <col min="14835" max="14835" width="14" bestFit="1" customWidth="1"/>
    <col min="14836" max="14836" width="21.5546875" bestFit="1" customWidth="1"/>
    <col min="14837" max="14837" width="14" bestFit="1" customWidth="1"/>
    <col min="14838" max="14838" width="21.5546875" bestFit="1" customWidth="1"/>
    <col min="14839" max="14839" width="14" bestFit="1" customWidth="1"/>
    <col min="14840" max="14840" width="21.5546875" bestFit="1" customWidth="1"/>
    <col min="14841" max="14841" width="14" bestFit="1" customWidth="1"/>
    <col min="14842" max="14842" width="21.5546875" bestFit="1" customWidth="1"/>
    <col min="14843" max="14843" width="14" bestFit="1" customWidth="1"/>
    <col min="14844" max="14844" width="21.5546875" bestFit="1" customWidth="1"/>
    <col min="14845" max="14845" width="13" bestFit="1" customWidth="1"/>
    <col min="14846" max="14846" width="21.5546875" bestFit="1" customWidth="1"/>
    <col min="14847" max="14847" width="14" bestFit="1" customWidth="1"/>
    <col min="14848" max="14848" width="20.44140625" bestFit="1" customWidth="1"/>
    <col min="14849" max="14849" width="14" bestFit="1" customWidth="1"/>
    <col min="14850" max="14850" width="21.5546875" bestFit="1" customWidth="1"/>
    <col min="14851" max="14851" width="10" bestFit="1" customWidth="1"/>
    <col min="14852" max="14852" width="8" bestFit="1" customWidth="1"/>
    <col min="14853" max="14853" width="12.21875" bestFit="1" customWidth="1"/>
    <col min="14854" max="14854" width="14" bestFit="1" customWidth="1"/>
    <col min="14855" max="14855" width="21.5546875" bestFit="1" customWidth="1"/>
    <col min="14856" max="14856" width="14" bestFit="1" customWidth="1"/>
    <col min="14857" max="14857" width="21.5546875" bestFit="1" customWidth="1"/>
    <col min="14858" max="14858" width="14" bestFit="1" customWidth="1"/>
    <col min="14859" max="14859" width="21.5546875" bestFit="1" customWidth="1"/>
    <col min="14860" max="14860" width="13" bestFit="1" customWidth="1"/>
    <col min="14861" max="14861" width="21.5546875" bestFit="1" customWidth="1"/>
    <col min="14862" max="14862" width="14" bestFit="1" customWidth="1"/>
    <col min="14863" max="14863" width="21.5546875" bestFit="1" customWidth="1"/>
    <col min="14864" max="14864" width="14" bestFit="1" customWidth="1"/>
    <col min="14865" max="14865" width="21.5546875" bestFit="1" customWidth="1"/>
    <col min="14866" max="14866" width="14" bestFit="1" customWidth="1"/>
    <col min="14867" max="14867" width="21.5546875" bestFit="1" customWidth="1"/>
    <col min="14868" max="14868" width="14" bestFit="1" customWidth="1"/>
    <col min="14869" max="14869" width="20.44140625" bestFit="1" customWidth="1"/>
    <col min="14870" max="14870" width="14" bestFit="1" customWidth="1"/>
    <col min="14871" max="14871" width="21.5546875" bestFit="1" customWidth="1"/>
    <col min="14872" max="14872" width="14" bestFit="1" customWidth="1"/>
    <col min="14873" max="14873" width="12" bestFit="1" customWidth="1"/>
    <col min="14874" max="14874" width="21.5546875" bestFit="1" customWidth="1"/>
    <col min="14875" max="14875" width="14" bestFit="1" customWidth="1"/>
    <col min="14876" max="14876" width="21.5546875" bestFit="1" customWidth="1"/>
    <col min="14877" max="14877" width="13" bestFit="1" customWidth="1"/>
    <col min="14878" max="14878" width="21.5546875" bestFit="1" customWidth="1"/>
    <col min="14879" max="14879" width="13" bestFit="1" customWidth="1"/>
    <col min="14880" max="14880" width="20.44140625" bestFit="1" customWidth="1"/>
    <col min="14881" max="14881" width="14" bestFit="1" customWidth="1"/>
    <col min="14882" max="14882" width="21.5546875" bestFit="1" customWidth="1"/>
    <col min="14883" max="14883" width="14" bestFit="1" customWidth="1"/>
    <col min="14884" max="14884" width="21.5546875" bestFit="1" customWidth="1"/>
    <col min="14885" max="14885" width="13" bestFit="1" customWidth="1"/>
    <col min="14886" max="14886" width="21.5546875" bestFit="1" customWidth="1"/>
    <col min="14887" max="14887" width="13" bestFit="1" customWidth="1"/>
    <col min="14888" max="14888" width="21.5546875" bestFit="1" customWidth="1"/>
    <col min="14889" max="14889" width="14" bestFit="1" customWidth="1"/>
    <col min="14890" max="14890" width="21.5546875" bestFit="1" customWidth="1"/>
    <col min="14891" max="14891" width="13" bestFit="1" customWidth="1"/>
    <col min="14892" max="14892" width="21.5546875" bestFit="1" customWidth="1"/>
    <col min="14893" max="14893" width="12" bestFit="1" customWidth="1"/>
    <col min="14894" max="14894" width="21.5546875" bestFit="1" customWidth="1"/>
    <col min="14895" max="14895" width="13" bestFit="1" customWidth="1"/>
    <col min="14896" max="14896" width="21.5546875" bestFit="1" customWidth="1"/>
    <col min="14897" max="14897" width="14" bestFit="1" customWidth="1"/>
    <col min="14898" max="14898" width="21.5546875" bestFit="1" customWidth="1"/>
    <col min="14899" max="14899" width="14" bestFit="1" customWidth="1"/>
    <col min="14900" max="14900" width="20.44140625" bestFit="1" customWidth="1"/>
    <col min="14901" max="14901" width="14" bestFit="1" customWidth="1"/>
    <col min="14902" max="14902" width="21.5546875" bestFit="1" customWidth="1"/>
    <col min="14903" max="14903" width="14" bestFit="1" customWidth="1"/>
    <col min="14904" max="14904" width="21.5546875" bestFit="1" customWidth="1"/>
    <col min="14905" max="14905" width="14" bestFit="1" customWidth="1"/>
    <col min="14906" max="14906" width="21.5546875" bestFit="1" customWidth="1"/>
    <col min="14907" max="14907" width="14" bestFit="1" customWidth="1"/>
    <col min="14908" max="14908" width="21.5546875" bestFit="1" customWidth="1"/>
    <col min="14909" max="14909" width="14" bestFit="1" customWidth="1"/>
    <col min="14910" max="14910" width="21.5546875" bestFit="1" customWidth="1"/>
    <col min="14911" max="14911" width="14" bestFit="1" customWidth="1"/>
    <col min="14912" max="14912" width="21.5546875" bestFit="1" customWidth="1"/>
    <col min="14913" max="14913" width="14" bestFit="1" customWidth="1"/>
    <col min="14914" max="14914" width="21.5546875" bestFit="1" customWidth="1"/>
    <col min="14915" max="14915" width="14" bestFit="1" customWidth="1"/>
    <col min="14916" max="14916" width="21.5546875" bestFit="1" customWidth="1"/>
    <col min="14917" max="14917" width="13" bestFit="1" customWidth="1"/>
    <col min="14918" max="14918" width="21.5546875" bestFit="1" customWidth="1"/>
    <col min="14919" max="14919" width="14" bestFit="1" customWidth="1"/>
    <col min="14920" max="14920" width="21.5546875" bestFit="1" customWidth="1"/>
    <col min="14921" max="14921" width="14" bestFit="1" customWidth="1"/>
    <col min="14922" max="14922" width="21.5546875" bestFit="1" customWidth="1"/>
    <col min="14923" max="14923" width="14" bestFit="1" customWidth="1"/>
    <col min="14924" max="14924" width="21.5546875" bestFit="1" customWidth="1"/>
    <col min="14925" max="14925" width="13" bestFit="1" customWidth="1"/>
    <col min="14926" max="14926" width="21.5546875" bestFit="1" customWidth="1"/>
    <col min="14927" max="14927" width="14" bestFit="1" customWidth="1"/>
    <col min="14928" max="14928" width="21.5546875" bestFit="1" customWidth="1"/>
    <col min="14929" max="14929" width="14" bestFit="1" customWidth="1"/>
    <col min="14930" max="14930" width="21.5546875" bestFit="1" customWidth="1"/>
    <col min="14931" max="14931" width="14" bestFit="1" customWidth="1"/>
    <col min="14932" max="14932" width="12" bestFit="1" customWidth="1"/>
    <col min="14933" max="14933" width="21.5546875" bestFit="1" customWidth="1"/>
    <col min="14934" max="14934" width="14" bestFit="1" customWidth="1"/>
    <col min="14935" max="14935" width="21.5546875" bestFit="1" customWidth="1"/>
    <col min="14936" max="14936" width="13" bestFit="1" customWidth="1"/>
    <col min="14937" max="14937" width="21.5546875" bestFit="1" customWidth="1"/>
    <col min="14938" max="14938" width="14" bestFit="1" customWidth="1"/>
    <col min="14939" max="14939" width="21.5546875" bestFit="1" customWidth="1"/>
    <col min="14940" max="14940" width="13" bestFit="1" customWidth="1"/>
    <col min="14941" max="14941" width="21.5546875" bestFit="1" customWidth="1"/>
    <col min="14942" max="14942" width="4" bestFit="1" customWidth="1"/>
    <col min="14943" max="14944" width="12" bestFit="1" customWidth="1"/>
    <col min="14945" max="14945" width="14" bestFit="1" customWidth="1"/>
    <col min="14946" max="14946" width="21.5546875" bestFit="1" customWidth="1"/>
    <col min="14947" max="14947" width="14" bestFit="1" customWidth="1"/>
    <col min="14948" max="14948" width="21.5546875" bestFit="1" customWidth="1"/>
    <col min="14949" max="14949" width="14" bestFit="1" customWidth="1"/>
    <col min="14950" max="14950" width="19.44140625" bestFit="1" customWidth="1"/>
    <col min="14951" max="14951" width="14" bestFit="1" customWidth="1"/>
    <col min="14952" max="14952" width="21.5546875" bestFit="1" customWidth="1"/>
    <col min="14953" max="14953" width="14" bestFit="1" customWidth="1"/>
    <col min="14954" max="14954" width="21.5546875" bestFit="1" customWidth="1"/>
    <col min="14955" max="14955" width="14" bestFit="1" customWidth="1"/>
    <col min="14956" max="14956" width="21.5546875" bestFit="1" customWidth="1"/>
    <col min="14957" max="14957" width="14" bestFit="1" customWidth="1"/>
    <col min="14958" max="14958" width="21.5546875" bestFit="1" customWidth="1"/>
    <col min="14959" max="14959" width="14" bestFit="1" customWidth="1"/>
    <col min="14960" max="14960" width="21.5546875" bestFit="1" customWidth="1"/>
    <col min="14961" max="14961" width="14" bestFit="1" customWidth="1"/>
    <col min="14962" max="14962" width="21.5546875" bestFit="1" customWidth="1"/>
    <col min="14963" max="14963" width="14" bestFit="1" customWidth="1"/>
    <col min="14964" max="14964" width="21.5546875" bestFit="1" customWidth="1"/>
    <col min="14965" max="14965" width="14" bestFit="1" customWidth="1"/>
    <col min="14966" max="14966" width="21.5546875" bestFit="1" customWidth="1"/>
    <col min="14967" max="14967" width="14" bestFit="1" customWidth="1"/>
    <col min="14968" max="14968" width="20.44140625" bestFit="1" customWidth="1"/>
    <col min="14969" max="14969" width="14" bestFit="1" customWidth="1"/>
    <col min="14970" max="14970" width="21.5546875" bestFit="1" customWidth="1"/>
    <col min="14971" max="14971" width="14" bestFit="1" customWidth="1"/>
    <col min="14972" max="14972" width="21.5546875" bestFit="1" customWidth="1"/>
    <col min="14973" max="14973" width="14" bestFit="1" customWidth="1"/>
    <col min="14974" max="14974" width="21.5546875" bestFit="1" customWidth="1"/>
    <col min="14975" max="14975" width="14" bestFit="1" customWidth="1"/>
    <col min="14976" max="14976" width="21.5546875" bestFit="1" customWidth="1"/>
    <col min="14977" max="14977" width="13" bestFit="1" customWidth="1"/>
    <col min="14978" max="14978" width="21.5546875" bestFit="1" customWidth="1"/>
    <col min="14979" max="14979" width="14" bestFit="1" customWidth="1"/>
    <col min="14980" max="14980" width="20.44140625" bestFit="1" customWidth="1"/>
    <col min="14981" max="14981" width="14" bestFit="1" customWidth="1"/>
    <col min="14982" max="14982" width="21.5546875" bestFit="1" customWidth="1"/>
    <col min="14983" max="14983" width="14" bestFit="1" customWidth="1"/>
    <col min="14984" max="14984" width="21.5546875" bestFit="1" customWidth="1"/>
    <col min="14985" max="14985" width="14" bestFit="1" customWidth="1"/>
    <col min="14986" max="14986" width="21.5546875" bestFit="1" customWidth="1"/>
    <col min="14987" max="14987" width="14" bestFit="1" customWidth="1"/>
    <col min="14988" max="14988" width="21.5546875" bestFit="1" customWidth="1"/>
    <col min="14989" max="14989" width="9" bestFit="1" customWidth="1"/>
    <col min="14990" max="14990" width="11.21875" bestFit="1" customWidth="1"/>
    <col min="14991" max="14991" width="13" bestFit="1" customWidth="1"/>
    <col min="14992" max="14992" width="20.44140625" bestFit="1" customWidth="1"/>
    <col min="14993" max="14993" width="14" bestFit="1" customWidth="1"/>
    <col min="14994" max="14994" width="21.5546875" bestFit="1" customWidth="1"/>
    <col min="14995" max="14995" width="14" bestFit="1" customWidth="1"/>
    <col min="14996" max="14996" width="21.5546875" bestFit="1" customWidth="1"/>
    <col min="14997" max="14997" width="14" bestFit="1" customWidth="1"/>
    <col min="14998" max="14998" width="21.5546875" bestFit="1" customWidth="1"/>
    <col min="14999" max="14999" width="14" bestFit="1" customWidth="1"/>
    <col min="15000" max="15000" width="21.5546875" bestFit="1" customWidth="1"/>
    <col min="15001" max="15001" width="14" bestFit="1" customWidth="1"/>
    <col min="15002" max="15002" width="21.5546875" bestFit="1" customWidth="1"/>
    <col min="15003" max="15003" width="14" bestFit="1" customWidth="1"/>
    <col min="15004" max="15004" width="21.5546875" bestFit="1" customWidth="1"/>
    <col min="15005" max="15005" width="13" bestFit="1" customWidth="1"/>
    <col min="15006" max="15006" width="21.5546875" bestFit="1" customWidth="1"/>
    <col min="15007" max="15007" width="14" bestFit="1" customWidth="1"/>
    <col min="15008" max="15008" width="21.5546875" bestFit="1" customWidth="1"/>
    <col min="15009" max="15009" width="14" bestFit="1" customWidth="1"/>
    <col min="15010" max="15010" width="20.44140625" bestFit="1" customWidth="1"/>
    <col min="15011" max="15011" width="14" bestFit="1" customWidth="1"/>
    <col min="15012" max="15012" width="20.44140625" bestFit="1" customWidth="1"/>
    <col min="15013" max="15013" width="14" bestFit="1" customWidth="1"/>
    <col min="15014" max="15014" width="21.5546875" bestFit="1" customWidth="1"/>
    <col min="15015" max="15015" width="14" bestFit="1" customWidth="1"/>
    <col min="15016" max="15016" width="21.5546875" bestFit="1" customWidth="1"/>
    <col min="15017" max="15017" width="13" bestFit="1" customWidth="1"/>
    <col min="15018" max="15018" width="12" bestFit="1" customWidth="1"/>
    <col min="15019" max="15019" width="21.5546875" bestFit="1" customWidth="1"/>
    <col min="15020" max="15020" width="14" bestFit="1" customWidth="1"/>
    <col min="15021" max="15021" width="21.5546875" bestFit="1" customWidth="1"/>
    <col min="15022" max="15022" width="14" bestFit="1" customWidth="1"/>
    <col min="15023" max="15023" width="21.5546875" bestFit="1" customWidth="1"/>
    <col min="15024" max="15024" width="14" bestFit="1" customWidth="1"/>
    <col min="15025" max="15025" width="21.5546875" bestFit="1" customWidth="1"/>
    <col min="15026" max="15026" width="14" bestFit="1" customWidth="1"/>
    <col min="15027" max="15027" width="21.5546875" bestFit="1" customWidth="1"/>
    <col min="15028" max="15028" width="14" bestFit="1" customWidth="1"/>
    <col min="15029" max="15029" width="21.5546875" bestFit="1" customWidth="1"/>
    <col min="15030" max="15030" width="14" bestFit="1" customWidth="1"/>
    <col min="15031" max="15031" width="21.5546875" bestFit="1" customWidth="1"/>
    <col min="15032" max="15032" width="14" bestFit="1" customWidth="1"/>
    <col min="15033" max="15033" width="21.5546875" bestFit="1" customWidth="1"/>
    <col min="15034" max="15034" width="14" bestFit="1" customWidth="1"/>
    <col min="15035" max="15035" width="21.5546875" bestFit="1" customWidth="1"/>
    <col min="15036" max="15036" width="14" bestFit="1" customWidth="1"/>
    <col min="15037" max="15037" width="21.5546875" bestFit="1" customWidth="1"/>
    <col min="15038" max="15038" width="14" bestFit="1" customWidth="1"/>
    <col min="15039" max="15039" width="21.5546875" bestFit="1" customWidth="1"/>
    <col min="15040" max="15040" width="14" bestFit="1" customWidth="1"/>
    <col min="15041" max="15041" width="21.5546875" bestFit="1" customWidth="1"/>
    <col min="15042" max="15042" width="14" bestFit="1" customWidth="1"/>
    <col min="15043" max="15043" width="12" bestFit="1" customWidth="1"/>
    <col min="15044" max="15044" width="21.5546875" bestFit="1" customWidth="1"/>
    <col min="15045" max="15045" width="14" bestFit="1" customWidth="1"/>
    <col min="15046" max="15046" width="20.44140625" bestFit="1" customWidth="1"/>
    <col min="15047" max="15047" width="14" bestFit="1" customWidth="1"/>
    <col min="15048" max="15048" width="21.5546875" bestFit="1" customWidth="1"/>
    <col min="15049" max="15049" width="14" bestFit="1" customWidth="1"/>
    <col min="15050" max="15050" width="12" bestFit="1" customWidth="1"/>
    <col min="15051" max="15051" width="21.5546875" bestFit="1" customWidth="1"/>
    <col min="15052" max="15052" width="13" bestFit="1" customWidth="1"/>
    <col min="15053" max="15053" width="21.5546875" bestFit="1" customWidth="1"/>
    <col min="15054" max="15054" width="13" bestFit="1" customWidth="1"/>
    <col min="15055" max="15055" width="21.5546875" bestFit="1" customWidth="1"/>
    <col min="15056" max="15056" width="14" bestFit="1" customWidth="1"/>
    <col min="15057" max="15057" width="21.5546875" bestFit="1" customWidth="1"/>
    <col min="15058" max="15058" width="14" bestFit="1" customWidth="1"/>
    <col min="15059" max="15059" width="21.5546875" bestFit="1" customWidth="1"/>
    <col min="15060" max="15060" width="14" bestFit="1" customWidth="1"/>
    <col min="15061" max="15061" width="20.44140625" bestFit="1" customWidth="1"/>
    <col min="15062" max="15062" width="14" bestFit="1" customWidth="1"/>
    <col min="15063" max="15063" width="21.5546875" bestFit="1" customWidth="1"/>
    <col min="15064" max="15064" width="13" bestFit="1" customWidth="1"/>
    <col min="15065" max="15065" width="20.44140625" bestFit="1" customWidth="1"/>
    <col min="15066" max="15066" width="14" bestFit="1" customWidth="1"/>
    <col min="15067" max="15067" width="21.5546875" bestFit="1" customWidth="1"/>
    <col min="15068" max="15068" width="14" bestFit="1" customWidth="1"/>
    <col min="15069" max="15069" width="21.5546875" bestFit="1" customWidth="1"/>
    <col min="15070" max="15070" width="13" bestFit="1" customWidth="1"/>
    <col min="15071" max="15071" width="21.5546875" bestFit="1" customWidth="1"/>
    <col min="15072" max="15072" width="14" bestFit="1" customWidth="1"/>
    <col min="15073" max="15073" width="21.5546875" bestFit="1" customWidth="1"/>
    <col min="15074" max="15074" width="14" bestFit="1" customWidth="1"/>
    <col min="15075" max="15075" width="21.5546875" bestFit="1" customWidth="1"/>
    <col min="15076" max="15076" width="14" bestFit="1" customWidth="1"/>
    <col min="15077" max="15077" width="21.5546875" bestFit="1" customWidth="1"/>
    <col min="15078" max="15078" width="14" bestFit="1" customWidth="1"/>
    <col min="15079" max="15079" width="21.5546875" bestFit="1" customWidth="1"/>
    <col min="15080" max="15080" width="14" bestFit="1" customWidth="1"/>
    <col min="15081" max="15081" width="21.5546875" bestFit="1" customWidth="1"/>
    <col min="15082" max="15082" width="14" bestFit="1" customWidth="1"/>
    <col min="15083" max="15083" width="21.5546875" bestFit="1" customWidth="1"/>
    <col min="15084" max="15084" width="14" bestFit="1" customWidth="1"/>
    <col min="15085" max="15085" width="21.5546875" bestFit="1" customWidth="1"/>
    <col min="15086" max="15086" width="14" bestFit="1" customWidth="1"/>
    <col min="15087" max="15087" width="20.44140625" bestFit="1" customWidth="1"/>
    <col min="15088" max="15088" width="14" bestFit="1" customWidth="1"/>
    <col min="15089" max="15089" width="21.5546875" bestFit="1" customWidth="1"/>
    <col min="15090" max="15090" width="14" bestFit="1" customWidth="1"/>
    <col min="15091" max="15091" width="21.5546875" bestFit="1" customWidth="1"/>
    <col min="15092" max="15092" width="14" bestFit="1" customWidth="1"/>
    <col min="15093" max="15093" width="21.5546875" bestFit="1" customWidth="1"/>
    <col min="15094" max="15094" width="14" bestFit="1" customWidth="1"/>
    <col min="15095" max="15095" width="21.5546875" bestFit="1" customWidth="1"/>
    <col min="15096" max="15096" width="14" bestFit="1" customWidth="1"/>
    <col min="15097" max="15097" width="20.44140625" bestFit="1" customWidth="1"/>
    <col min="15098" max="15098" width="14" bestFit="1" customWidth="1"/>
    <col min="15099" max="15099" width="21.5546875" bestFit="1" customWidth="1"/>
    <col min="15100" max="15100" width="14" bestFit="1" customWidth="1"/>
    <col min="15101" max="15101" width="21.5546875" bestFit="1" customWidth="1"/>
    <col min="15102" max="15102" width="14" bestFit="1" customWidth="1"/>
    <col min="15103" max="15103" width="21.5546875" bestFit="1" customWidth="1"/>
    <col min="15104" max="15104" width="14" bestFit="1" customWidth="1"/>
    <col min="15105" max="15105" width="21.5546875" bestFit="1" customWidth="1"/>
    <col min="15106" max="15106" width="14" bestFit="1" customWidth="1"/>
    <col min="15107" max="15107" width="21.5546875" bestFit="1" customWidth="1"/>
    <col min="15108" max="15108" width="14" bestFit="1" customWidth="1"/>
    <col min="15109" max="15109" width="21.5546875" bestFit="1" customWidth="1"/>
    <col min="15110" max="15110" width="14" bestFit="1" customWidth="1"/>
    <col min="15111" max="15111" width="21.5546875" bestFit="1" customWidth="1"/>
    <col min="15112" max="15112" width="14" bestFit="1" customWidth="1"/>
    <col min="15113" max="15113" width="21.5546875" bestFit="1" customWidth="1"/>
    <col min="15114" max="15114" width="14" bestFit="1" customWidth="1"/>
    <col min="15115" max="15115" width="21.5546875" bestFit="1" customWidth="1"/>
    <col min="15116" max="15116" width="14" bestFit="1" customWidth="1"/>
    <col min="15117" max="15117" width="21.5546875" bestFit="1" customWidth="1"/>
    <col min="15118" max="15118" width="13" bestFit="1" customWidth="1"/>
    <col min="15119" max="15119" width="21.5546875" bestFit="1" customWidth="1"/>
    <col min="15120" max="15120" width="14" bestFit="1" customWidth="1"/>
    <col min="15121" max="15121" width="21.5546875" bestFit="1" customWidth="1"/>
    <col min="15122" max="15122" width="14" bestFit="1" customWidth="1"/>
    <col min="15123" max="15123" width="12" bestFit="1" customWidth="1"/>
    <col min="15124" max="15124" width="21.5546875" bestFit="1" customWidth="1"/>
    <col min="15125" max="15125" width="13" bestFit="1" customWidth="1"/>
    <col min="15126" max="15126" width="19.44140625" bestFit="1" customWidth="1"/>
    <col min="15127" max="15127" width="14" bestFit="1" customWidth="1"/>
    <col min="15128" max="15128" width="20.44140625" bestFit="1" customWidth="1"/>
    <col min="15129" max="15129" width="14" bestFit="1" customWidth="1"/>
    <col min="15130" max="15130" width="21.5546875" bestFit="1" customWidth="1"/>
    <col min="15131" max="15131" width="13" bestFit="1" customWidth="1"/>
    <col min="15132" max="15132" width="20.44140625" bestFit="1" customWidth="1"/>
    <col min="15133" max="15133" width="14" bestFit="1" customWidth="1"/>
    <col min="15134" max="15134" width="21.5546875" bestFit="1" customWidth="1"/>
    <col min="15135" max="15135" width="14" bestFit="1" customWidth="1"/>
    <col min="15136" max="15136" width="21.5546875" bestFit="1" customWidth="1"/>
    <col min="15137" max="15137" width="14" bestFit="1" customWidth="1"/>
    <col min="15138" max="15138" width="21.5546875" bestFit="1" customWidth="1"/>
    <col min="15139" max="15139" width="14" bestFit="1" customWidth="1"/>
    <col min="15140" max="15140" width="21.5546875" bestFit="1" customWidth="1"/>
    <col min="15141" max="15141" width="14" bestFit="1" customWidth="1"/>
    <col min="15142" max="15142" width="21.5546875" bestFit="1" customWidth="1"/>
    <col min="15143" max="15143" width="14" bestFit="1" customWidth="1"/>
    <col min="15144" max="15144" width="21.5546875" bestFit="1" customWidth="1"/>
    <col min="15145" max="15145" width="14" bestFit="1" customWidth="1"/>
    <col min="15146" max="15146" width="21.5546875" bestFit="1" customWidth="1"/>
    <col min="15147" max="15147" width="14" bestFit="1" customWidth="1"/>
    <col min="15148" max="15148" width="20.44140625" bestFit="1" customWidth="1"/>
    <col min="15149" max="15149" width="14" bestFit="1" customWidth="1"/>
    <col min="15150" max="15150" width="21.5546875" bestFit="1" customWidth="1"/>
    <col min="15151" max="15151" width="14" bestFit="1" customWidth="1"/>
    <col min="15152" max="15152" width="11" bestFit="1" customWidth="1"/>
    <col min="15153" max="15153" width="21.5546875" bestFit="1" customWidth="1"/>
    <col min="15154" max="15154" width="13" bestFit="1" customWidth="1"/>
    <col min="15155" max="15155" width="21.5546875" bestFit="1" customWidth="1"/>
    <col min="15156" max="15156" width="14" bestFit="1" customWidth="1"/>
    <col min="15157" max="15157" width="21.5546875" bestFit="1" customWidth="1"/>
    <col min="15158" max="15158" width="14" bestFit="1" customWidth="1"/>
    <col min="15159" max="15159" width="12" bestFit="1" customWidth="1"/>
    <col min="15160" max="15160" width="21.5546875" bestFit="1" customWidth="1"/>
    <col min="15161" max="15161" width="13" bestFit="1" customWidth="1"/>
    <col min="15162" max="15162" width="21.5546875" bestFit="1" customWidth="1"/>
    <col min="15163" max="15163" width="14" bestFit="1" customWidth="1"/>
    <col min="15164" max="15164" width="20.44140625" bestFit="1" customWidth="1"/>
    <col min="15165" max="15165" width="13" bestFit="1" customWidth="1"/>
    <col min="15166" max="15166" width="20.44140625" bestFit="1" customWidth="1"/>
    <col min="15167" max="15167" width="14" bestFit="1" customWidth="1"/>
    <col min="15168" max="15168" width="12" bestFit="1" customWidth="1"/>
    <col min="15169" max="15169" width="21.5546875" bestFit="1" customWidth="1"/>
    <col min="15170" max="15170" width="14" bestFit="1" customWidth="1"/>
    <col min="15171" max="15171" width="12" bestFit="1" customWidth="1"/>
    <col min="15172" max="15172" width="21.5546875" bestFit="1" customWidth="1"/>
    <col min="15173" max="15173" width="14" bestFit="1" customWidth="1"/>
    <col min="15174" max="15174" width="21.5546875" bestFit="1" customWidth="1"/>
    <col min="15175" max="15175" width="14" bestFit="1" customWidth="1"/>
    <col min="15176" max="15176" width="21.5546875" bestFit="1" customWidth="1"/>
    <col min="15177" max="15177" width="14" bestFit="1" customWidth="1"/>
    <col min="15178" max="15178" width="21.5546875" bestFit="1" customWidth="1"/>
    <col min="15179" max="15179" width="14" bestFit="1" customWidth="1"/>
    <col min="15180" max="15180" width="21.5546875" bestFit="1" customWidth="1"/>
    <col min="15181" max="15181" width="8" bestFit="1" customWidth="1"/>
    <col min="15182" max="15182" width="10.21875" bestFit="1" customWidth="1"/>
    <col min="15183" max="15183" width="14" bestFit="1" customWidth="1"/>
    <col min="15184" max="15184" width="20.44140625" bestFit="1" customWidth="1"/>
    <col min="15185" max="15185" width="14" bestFit="1" customWidth="1"/>
    <col min="15186" max="15186" width="21.5546875" bestFit="1" customWidth="1"/>
    <col min="15187" max="15187" width="14" bestFit="1" customWidth="1"/>
    <col min="15188" max="15188" width="21.5546875" bestFit="1" customWidth="1"/>
    <col min="15189" max="15189" width="14" bestFit="1" customWidth="1"/>
    <col min="15190" max="15190" width="21.5546875" bestFit="1" customWidth="1"/>
    <col min="15191" max="15191" width="14" bestFit="1" customWidth="1"/>
    <col min="15192" max="15192" width="21.5546875" bestFit="1" customWidth="1"/>
    <col min="15193" max="15193" width="14" bestFit="1" customWidth="1"/>
    <col min="15194" max="15194" width="21.5546875" bestFit="1" customWidth="1"/>
    <col min="15195" max="15195" width="14" bestFit="1" customWidth="1"/>
    <col min="15196" max="15196" width="21.5546875" bestFit="1" customWidth="1"/>
    <col min="15197" max="15197" width="14" bestFit="1" customWidth="1"/>
    <col min="15198" max="15198" width="21.5546875" bestFit="1" customWidth="1"/>
    <col min="15199" max="15199" width="14" bestFit="1" customWidth="1"/>
    <col min="15200" max="15200" width="20.44140625" bestFit="1" customWidth="1"/>
    <col min="15201" max="15201" width="14" bestFit="1" customWidth="1"/>
    <col min="15202" max="15202" width="21.5546875" bestFit="1" customWidth="1"/>
    <col min="15203" max="15203" width="14" bestFit="1" customWidth="1"/>
    <col min="15204" max="15204" width="20.44140625" bestFit="1" customWidth="1"/>
    <col min="15205" max="15205" width="14" bestFit="1" customWidth="1"/>
    <col min="15206" max="15206" width="21.5546875" bestFit="1" customWidth="1"/>
    <col min="15207" max="15207" width="14" bestFit="1" customWidth="1"/>
    <col min="15208" max="15208" width="21.5546875" bestFit="1" customWidth="1"/>
    <col min="15209" max="15209" width="14" bestFit="1" customWidth="1"/>
    <col min="15210" max="15210" width="21.5546875" bestFit="1" customWidth="1"/>
    <col min="15211" max="15211" width="14" bestFit="1" customWidth="1"/>
    <col min="15212" max="15212" width="21.5546875" bestFit="1" customWidth="1"/>
    <col min="15213" max="15213" width="14" bestFit="1" customWidth="1"/>
    <col min="15214" max="15214" width="21.5546875" bestFit="1" customWidth="1"/>
    <col min="15215" max="15215" width="14" bestFit="1" customWidth="1"/>
    <col min="15216" max="15216" width="21.5546875" bestFit="1" customWidth="1"/>
    <col min="15217" max="15217" width="13" bestFit="1" customWidth="1"/>
    <col min="15218" max="15218" width="21.5546875" bestFit="1" customWidth="1"/>
    <col min="15219" max="15219" width="14" bestFit="1" customWidth="1"/>
    <col min="15220" max="15220" width="20.44140625" bestFit="1" customWidth="1"/>
    <col min="15221" max="15221" width="14" bestFit="1" customWidth="1"/>
    <col min="15222" max="15222" width="21.5546875" bestFit="1" customWidth="1"/>
    <col min="15223" max="15223" width="14" bestFit="1" customWidth="1"/>
    <col min="15224" max="15224" width="21.5546875" bestFit="1" customWidth="1"/>
    <col min="15225" max="15225" width="14" bestFit="1" customWidth="1"/>
    <col min="15226" max="15226" width="21.5546875" bestFit="1" customWidth="1"/>
    <col min="15227" max="15227" width="14" bestFit="1" customWidth="1"/>
    <col min="15228" max="15228" width="21.5546875" bestFit="1" customWidth="1"/>
    <col min="15229" max="15229" width="14" bestFit="1" customWidth="1"/>
    <col min="15230" max="15230" width="21.5546875" bestFit="1" customWidth="1"/>
    <col min="15231" max="15231" width="14" bestFit="1" customWidth="1"/>
    <col min="15232" max="15232" width="21.5546875" bestFit="1" customWidth="1"/>
    <col min="15233" max="15233" width="14" bestFit="1" customWidth="1"/>
    <col min="15234" max="15234" width="12" bestFit="1" customWidth="1"/>
    <col min="15235" max="15235" width="21.5546875" bestFit="1" customWidth="1"/>
    <col min="15236" max="15236" width="14" bestFit="1" customWidth="1"/>
    <col min="15237" max="15237" width="21.5546875" bestFit="1" customWidth="1"/>
    <col min="15238" max="15238" width="14" bestFit="1" customWidth="1"/>
    <col min="15239" max="15239" width="21.5546875" bestFit="1" customWidth="1"/>
    <col min="15240" max="15240" width="14" bestFit="1" customWidth="1"/>
    <col min="15241" max="15241" width="21.5546875" bestFit="1" customWidth="1"/>
    <col min="15242" max="15242" width="14" bestFit="1" customWidth="1"/>
    <col min="15243" max="15243" width="21.5546875" bestFit="1" customWidth="1"/>
    <col min="15244" max="15244" width="14" bestFit="1" customWidth="1"/>
    <col min="15245" max="15245" width="21.5546875" bestFit="1" customWidth="1"/>
    <col min="15246" max="15246" width="14" bestFit="1" customWidth="1"/>
    <col min="15247" max="15247" width="21.5546875" bestFit="1" customWidth="1"/>
    <col min="15248" max="15248" width="14" bestFit="1" customWidth="1"/>
    <col min="15249" max="15249" width="20.44140625" bestFit="1" customWidth="1"/>
    <col min="15250" max="15250" width="14" bestFit="1" customWidth="1"/>
    <col min="15251" max="15251" width="21.5546875" bestFit="1" customWidth="1"/>
    <col min="15252" max="15252" width="14" bestFit="1" customWidth="1"/>
    <col min="15253" max="15253" width="12" bestFit="1" customWidth="1"/>
    <col min="15254" max="15254" width="21.5546875" bestFit="1" customWidth="1"/>
    <col min="15255" max="15255" width="14" bestFit="1" customWidth="1"/>
    <col min="15256" max="15256" width="21.5546875" bestFit="1" customWidth="1"/>
    <col min="15257" max="15257" width="13" bestFit="1" customWidth="1"/>
    <col min="15258" max="15258" width="21.5546875" bestFit="1" customWidth="1"/>
    <col min="15259" max="15259" width="14" bestFit="1" customWidth="1"/>
    <col min="15260" max="15260" width="21.5546875" bestFit="1" customWidth="1"/>
    <col min="15261" max="15261" width="14" bestFit="1" customWidth="1"/>
    <col min="15262" max="15262" width="21.5546875" bestFit="1" customWidth="1"/>
    <col min="15263" max="15263" width="14" bestFit="1" customWidth="1"/>
    <col min="15264" max="15264" width="12" bestFit="1" customWidth="1"/>
    <col min="15265" max="15265" width="21.5546875" bestFit="1" customWidth="1"/>
    <col min="15266" max="15266" width="14" bestFit="1" customWidth="1"/>
    <col min="15267" max="15267" width="21.5546875" bestFit="1" customWidth="1"/>
    <col min="15268" max="15268" width="14" bestFit="1" customWidth="1"/>
    <col min="15269" max="15269" width="12" bestFit="1" customWidth="1"/>
    <col min="15270" max="15270" width="21.5546875" bestFit="1" customWidth="1"/>
    <col min="15271" max="15271" width="14" bestFit="1" customWidth="1"/>
    <col min="15272" max="15272" width="21.5546875" bestFit="1" customWidth="1"/>
    <col min="15273" max="15273" width="14" bestFit="1" customWidth="1"/>
    <col min="15274" max="15274" width="21.5546875" bestFit="1" customWidth="1"/>
    <col min="15275" max="15275" width="6" bestFit="1" customWidth="1"/>
    <col min="15276" max="15276" width="8.21875" bestFit="1" customWidth="1"/>
    <col min="15277" max="15277" width="14" bestFit="1" customWidth="1"/>
    <col min="15278" max="15278" width="12" bestFit="1" customWidth="1"/>
    <col min="15279" max="15279" width="20.44140625" bestFit="1" customWidth="1"/>
    <col min="15280" max="15280" width="14" bestFit="1" customWidth="1"/>
    <col min="15281" max="15281" width="21.5546875" bestFit="1" customWidth="1"/>
    <col min="15282" max="15282" width="14" bestFit="1" customWidth="1"/>
    <col min="15283" max="15283" width="21.5546875" bestFit="1" customWidth="1"/>
    <col min="15284" max="15284" width="14" bestFit="1" customWidth="1"/>
    <col min="15285" max="15285" width="21.5546875" bestFit="1" customWidth="1"/>
    <col min="15286" max="15286" width="14" bestFit="1" customWidth="1"/>
    <col min="15287" max="15287" width="21.5546875" bestFit="1" customWidth="1"/>
    <col min="15288" max="15288" width="14" bestFit="1" customWidth="1"/>
    <col min="15289" max="15289" width="21.5546875" bestFit="1" customWidth="1"/>
    <col min="15290" max="15290" width="14" bestFit="1" customWidth="1"/>
    <col min="15291" max="15291" width="21.5546875" bestFit="1" customWidth="1"/>
    <col min="15292" max="15292" width="14" bestFit="1" customWidth="1"/>
    <col min="15293" max="15293" width="21.5546875" bestFit="1" customWidth="1"/>
    <col min="15294" max="15294" width="14" bestFit="1" customWidth="1"/>
    <col min="15295" max="15295" width="20.44140625" bestFit="1" customWidth="1"/>
    <col min="15296" max="15296" width="14" bestFit="1" customWidth="1"/>
    <col min="15297" max="15297" width="20.44140625" bestFit="1" customWidth="1"/>
    <col min="15298" max="15298" width="14" bestFit="1" customWidth="1"/>
    <col min="15299" max="15299" width="21.5546875" bestFit="1" customWidth="1"/>
    <col min="15300" max="15300" width="14" bestFit="1" customWidth="1"/>
    <col min="15301" max="15301" width="21.5546875" bestFit="1" customWidth="1"/>
    <col min="15302" max="15302" width="14" bestFit="1" customWidth="1"/>
    <col min="15303" max="15303" width="21.5546875" bestFit="1" customWidth="1"/>
    <col min="15304" max="15304" width="14" bestFit="1" customWidth="1"/>
    <col min="15305" max="15305" width="21.5546875" bestFit="1" customWidth="1"/>
    <col min="15306" max="15306" width="14" bestFit="1" customWidth="1"/>
    <col min="15307" max="15307" width="21.5546875" bestFit="1" customWidth="1"/>
    <col min="15308" max="15308" width="14" bestFit="1" customWidth="1"/>
    <col min="15309" max="15309" width="21.5546875" bestFit="1" customWidth="1"/>
    <col min="15310" max="15310" width="14" bestFit="1" customWidth="1"/>
    <col min="15311" max="15311" width="21.5546875" bestFit="1" customWidth="1"/>
    <col min="15312" max="15312" width="14" bestFit="1" customWidth="1"/>
    <col min="15313" max="15313" width="21.5546875" bestFit="1" customWidth="1"/>
    <col min="15314" max="15314" width="14" bestFit="1" customWidth="1"/>
    <col min="15315" max="15315" width="12" bestFit="1" customWidth="1"/>
    <col min="15316" max="15316" width="21.5546875" bestFit="1" customWidth="1"/>
    <col min="15317" max="15317" width="14" bestFit="1" customWidth="1"/>
    <col min="15318" max="15318" width="21.5546875" bestFit="1" customWidth="1"/>
    <col min="15319" max="15319" width="14" bestFit="1" customWidth="1"/>
    <col min="15320" max="15320" width="21.5546875" bestFit="1" customWidth="1"/>
    <col min="15321" max="15321" width="14" bestFit="1" customWidth="1"/>
    <col min="15322" max="15322" width="21.5546875" bestFit="1" customWidth="1"/>
    <col min="15323" max="15323" width="13" bestFit="1" customWidth="1"/>
    <col min="15324" max="15324" width="20.44140625" bestFit="1" customWidth="1"/>
    <col min="15325" max="15325" width="14" bestFit="1" customWidth="1"/>
    <col min="15326" max="15326" width="20.44140625" bestFit="1" customWidth="1"/>
    <col min="15327" max="15327" width="13" bestFit="1" customWidth="1"/>
    <col min="15328" max="15328" width="21.5546875" bestFit="1" customWidth="1"/>
    <col min="15329" max="15329" width="14" bestFit="1" customWidth="1"/>
    <col min="15330" max="15330" width="20.44140625" bestFit="1" customWidth="1"/>
    <col min="15331" max="15331" width="14" bestFit="1" customWidth="1"/>
    <col min="15332" max="15332" width="21.5546875" bestFit="1" customWidth="1"/>
    <col min="15333" max="15333" width="14" bestFit="1" customWidth="1"/>
    <col min="15334" max="15334" width="21.5546875" bestFit="1" customWidth="1"/>
    <col min="15335" max="15335" width="14" bestFit="1" customWidth="1"/>
    <col min="15336" max="15336" width="20.44140625" bestFit="1" customWidth="1"/>
    <col min="15337" max="15337" width="14" bestFit="1" customWidth="1"/>
    <col min="15338" max="15338" width="21.5546875" bestFit="1" customWidth="1"/>
    <col min="15339" max="15339" width="14" bestFit="1" customWidth="1"/>
    <col min="15340" max="15340" width="21.5546875" bestFit="1" customWidth="1"/>
    <col min="15341" max="15341" width="14" bestFit="1" customWidth="1"/>
    <col min="15342" max="15342" width="21.5546875" bestFit="1" customWidth="1"/>
    <col min="15343" max="15343" width="14" bestFit="1" customWidth="1"/>
    <col min="15344" max="15344" width="21.5546875" bestFit="1" customWidth="1"/>
    <col min="15345" max="15345" width="14" bestFit="1" customWidth="1"/>
    <col min="15346" max="15346" width="21.5546875" bestFit="1" customWidth="1"/>
    <col min="15347" max="15347" width="14" bestFit="1" customWidth="1"/>
    <col min="15348" max="15348" width="21.5546875" bestFit="1" customWidth="1"/>
    <col min="15349" max="15349" width="14" bestFit="1" customWidth="1"/>
    <col min="15350" max="15350" width="21.5546875" bestFit="1" customWidth="1"/>
    <col min="15351" max="15351" width="14" bestFit="1" customWidth="1"/>
    <col min="15352" max="15352" width="21.5546875" bestFit="1" customWidth="1"/>
    <col min="15353" max="15353" width="14" bestFit="1" customWidth="1"/>
    <col min="15354" max="15354" width="21.5546875" bestFit="1" customWidth="1"/>
    <col min="15355" max="15355" width="14" bestFit="1" customWidth="1"/>
    <col min="15356" max="15356" width="21.5546875" bestFit="1" customWidth="1"/>
    <col min="15357" max="15357" width="13" bestFit="1" customWidth="1"/>
    <col min="15358" max="15358" width="21.5546875" bestFit="1" customWidth="1"/>
    <col min="15359" max="15359" width="14" bestFit="1" customWidth="1"/>
    <col min="15360" max="15360" width="21.5546875" bestFit="1" customWidth="1"/>
    <col min="15361" max="15361" width="14" bestFit="1" customWidth="1"/>
    <col min="15362" max="15362" width="21.5546875" bestFit="1" customWidth="1"/>
    <col min="15363" max="15363" width="14" bestFit="1" customWidth="1"/>
    <col min="15364" max="15364" width="21.5546875" bestFit="1" customWidth="1"/>
    <col min="15365" max="15365" width="14" bestFit="1" customWidth="1"/>
    <col min="15366" max="15366" width="19.44140625" bestFit="1" customWidth="1"/>
    <col min="15367" max="15367" width="14" bestFit="1" customWidth="1"/>
    <col min="15368" max="15368" width="21.5546875" bestFit="1" customWidth="1"/>
    <col min="15369" max="15369" width="14" bestFit="1" customWidth="1"/>
    <col min="15370" max="15370" width="21.5546875" bestFit="1" customWidth="1"/>
    <col min="15371" max="15371" width="14" bestFit="1" customWidth="1"/>
    <col min="15372" max="15372" width="21.5546875" bestFit="1" customWidth="1"/>
    <col min="15373" max="15373" width="14" bestFit="1" customWidth="1"/>
    <col min="15374" max="15374" width="20.44140625" bestFit="1" customWidth="1"/>
    <col min="15375" max="15375" width="14" bestFit="1" customWidth="1"/>
    <col min="15376" max="15376" width="20.44140625" bestFit="1" customWidth="1"/>
    <col min="15377" max="15377" width="14" bestFit="1" customWidth="1"/>
    <col min="15378" max="15378" width="21.5546875" bestFit="1" customWidth="1"/>
    <col min="15379" max="15379" width="14" bestFit="1" customWidth="1"/>
    <col min="15380" max="15380" width="21.5546875" bestFit="1" customWidth="1"/>
    <col min="15381" max="15381" width="14" bestFit="1" customWidth="1"/>
    <col min="15382" max="15382" width="21.5546875" bestFit="1" customWidth="1"/>
    <col min="15383" max="15383" width="14" bestFit="1" customWidth="1"/>
    <col min="15384" max="15384" width="12" bestFit="1" customWidth="1"/>
    <col min="15385" max="15385" width="21.5546875" bestFit="1" customWidth="1"/>
    <col min="15386" max="15386" width="14" bestFit="1" customWidth="1"/>
    <col min="15387" max="15387" width="21.5546875" bestFit="1" customWidth="1"/>
    <col min="15388" max="15388" width="14" bestFit="1" customWidth="1"/>
    <col min="15389" max="15389" width="21.5546875" bestFit="1" customWidth="1"/>
    <col min="15390" max="15391" width="12" bestFit="1" customWidth="1"/>
    <col min="15392" max="15392" width="9" bestFit="1" customWidth="1"/>
    <col min="15393" max="15393" width="11.21875" bestFit="1" customWidth="1"/>
    <col min="15394" max="15394" width="14" bestFit="1" customWidth="1"/>
    <col min="15395" max="15395" width="21.5546875" bestFit="1" customWidth="1"/>
    <col min="15396" max="15396" width="14" bestFit="1" customWidth="1"/>
    <col min="15397" max="15397" width="12" bestFit="1" customWidth="1"/>
    <col min="15398" max="15398" width="21.5546875" bestFit="1" customWidth="1"/>
    <col min="15399" max="15399" width="13" bestFit="1" customWidth="1"/>
    <col min="15400" max="15400" width="21.5546875" bestFit="1" customWidth="1"/>
    <col min="15401" max="15401" width="14" bestFit="1" customWidth="1"/>
    <col min="15402" max="15402" width="21.5546875" bestFit="1" customWidth="1"/>
    <col min="15403" max="15403" width="14" bestFit="1" customWidth="1"/>
    <col min="15404" max="15404" width="21.5546875" bestFit="1" customWidth="1"/>
    <col min="15405" max="15405" width="14" bestFit="1" customWidth="1"/>
    <col min="15406" max="15406" width="21.5546875" bestFit="1" customWidth="1"/>
    <col min="15407" max="15407" width="14" bestFit="1" customWidth="1"/>
    <col min="15408" max="15408" width="21.5546875" bestFit="1" customWidth="1"/>
    <col min="15409" max="15409" width="14" bestFit="1" customWidth="1"/>
    <col min="15410" max="15410" width="20.44140625" bestFit="1" customWidth="1"/>
    <col min="15411" max="15411" width="14" bestFit="1" customWidth="1"/>
    <col min="15412" max="15412" width="21.5546875" bestFit="1" customWidth="1"/>
    <col min="15413" max="15413" width="14" bestFit="1" customWidth="1"/>
    <col min="15414" max="15414" width="21.5546875" bestFit="1" customWidth="1"/>
    <col min="15415" max="15415" width="14" bestFit="1" customWidth="1"/>
    <col min="15416" max="15416" width="21.5546875" bestFit="1" customWidth="1"/>
    <col min="15417" max="15417" width="14" bestFit="1" customWidth="1"/>
    <col min="15418" max="15418" width="21.5546875" bestFit="1" customWidth="1"/>
    <col min="15419" max="15419" width="14" bestFit="1" customWidth="1"/>
    <col min="15420" max="15420" width="12" bestFit="1" customWidth="1"/>
    <col min="15421" max="15421" width="21.5546875" bestFit="1" customWidth="1"/>
    <col min="15422" max="15422" width="14" bestFit="1" customWidth="1"/>
    <col min="15423" max="15423" width="21.5546875" bestFit="1" customWidth="1"/>
    <col min="15424" max="15424" width="14" bestFit="1" customWidth="1"/>
    <col min="15425" max="15425" width="12" bestFit="1" customWidth="1"/>
    <col min="15426" max="15426" width="21.5546875" bestFit="1" customWidth="1"/>
    <col min="15427" max="15427" width="14" bestFit="1" customWidth="1"/>
    <col min="15428" max="15428" width="21.5546875" bestFit="1" customWidth="1"/>
    <col min="15429" max="15429" width="14" bestFit="1" customWidth="1"/>
    <col min="15430" max="15430" width="11" bestFit="1" customWidth="1"/>
    <col min="15431" max="15431" width="12" bestFit="1" customWidth="1"/>
    <col min="15432" max="15432" width="21.5546875" bestFit="1" customWidth="1"/>
    <col min="15433" max="15433" width="14" bestFit="1" customWidth="1"/>
    <col min="15434" max="15434" width="21.5546875" bestFit="1" customWidth="1"/>
    <col min="15435" max="15435" width="14" bestFit="1" customWidth="1"/>
    <col min="15436" max="15436" width="21.5546875" bestFit="1" customWidth="1"/>
    <col min="15437" max="15437" width="14" bestFit="1" customWidth="1"/>
    <col min="15438" max="15438" width="21.5546875" bestFit="1" customWidth="1"/>
    <col min="15439" max="15439" width="14" bestFit="1" customWidth="1"/>
    <col min="15440" max="15440" width="20.44140625" bestFit="1" customWidth="1"/>
    <col min="15441" max="15441" width="14" bestFit="1" customWidth="1"/>
    <col min="15442" max="15442" width="21.5546875" bestFit="1" customWidth="1"/>
    <col min="15443" max="15443" width="14" bestFit="1" customWidth="1"/>
    <col min="15444" max="15444" width="21.5546875" bestFit="1" customWidth="1"/>
    <col min="15445" max="15445" width="14" bestFit="1" customWidth="1"/>
    <col min="15446" max="15446" width="21.5546875" bestFit="1" customWidth="1"/>
    <col min="15447" max="15447" width="14" bestFit="1" customWidth="1"/>
    <col min="15448" max="15448" width="21.5546875" bestFit="1" customWidth="1"/>
    <col min="15449" max="15449" width="14" bestFit="1" customWidth="1"/>
    <col min="15450" max="15450" width="21.5546875" bestFit="1" customWidth="1"/>
    <col min="15451" max="15451" width="14" bestFit="1" customWidth="1"/>
    <col min="15452" max="15452" width="21.5546875" bestFit="1" customWidth="1"/>
    <col min="15453" max="15453" width="13" bestFit="1" customWidth="1"/>
    <col min="15454" max="15454" width="21.5546875" bestFit="1" customWidth="1"/>
    <col min="15455" max="15455" width="14" bestFit="1" customWidth="1"/>
    <col min="15456" max="15456" width="20.44140625" bestFit="1" customWidth="1"/>
    <col min="15457" max="15457" width="14" bestFit="1" customWidth="1"/>
    <col min="15458" max="15458" width="21.5546875" bestFit="1" customWidth="1"/>
    <col min="15459" max="15459" width="14" bestFit="1" customWidth="1"/>
    <col min="15460" max="15460" width="21.5546875" bestFit="1" customWidth="1"/>
    <col min="15461" max="15461" width="14" bestFit="1" customWidth="1"/>
    <col min="15462" max="15462" width="21.5546875" bestFit="1" customWidth="1"/>
    <col min="15463" max="15463" width="14" bestFit="1" customWidth="1"/>
    <col min="15464" max="15464" width="20.44140625" bestFit="1" customWidth="1"/>
    <col min="15465" max="15465" width="14" bestFit="1" customWidth="1"/>
    <col min="15466" max="15466" width="12" bestFit="1" customWidth="1"/>
    <col min="15467" max="15467" width="20.44140625" bestFit="1" customWidth="1"/>
    <col min="15468" max="15468" width="14" bestFit="1" customWidth="1"/>
    <col min="15469" max="15469" width="21.5546875" bestFit="1" customWidth="1"/>
    <col min="15470" max="15470" width="14" bestFit="1" customWidth="1"/>
    <col min="15471" max="15471" width="12" bestFit="1" customWidth="1"/>
    <col min="15472" max="15472" width="21.5546875" bestFit="1" customWidth="1"/>
    <col min="15473" max="15473" width="14" bestFit="1" customWidth="1"/>
    <col min="15474" max="15474" width="21.5546875" bestFit="1" customWidth="1"/>
    <col min="15475" max="15475" width="14" bestFit="1" customWidth="1"/>
    <col min="15476" max="15476" width="21.5546875" bestFit="1" customWidth="1"/>
    <col min="15477" max="15477" width="14" bestFit="1" customWidth="1"/>
    <col min="15478" max="15478" width="21.5546875" bestFit="1" customWidth="1"/>
    <col min="15479" max="15479" width="14" bestFit="1" customWidth="1"/>
    <col min="15480" max="15480" width="21.5546875" bestFit="1" customWidth="1"/>
    <col min="15481" max="15481" width="14" bestFit="1" customWidth="1"/>
    <col min="15482" max="15482" width="21.5546875" bestFit="1" customWidth="1"/>
    <col min="15483" max="15483" width="14" bestFit="1" customWidth="1"/>
    <col min="15484" max="15484" width="21.5546875" bestFit="1" customWidth="1"/>
    <col min="15485" max="15485" width="14" bestFit="1" customWidth="1"/>
    <col min="15486" max="15486" width="21.5546875" bestFit="1" customWidth="1"/>
    <col min="15487" max="15487" width="14" bestFit="1" customWidth="1"/>
    <col min="15488" max="15488" width="21.5546875" bestFit="1" customWidth="1"/>
    <col min="15489" max="15489" width="14" bestFit="1" customWidth="1"/>
    <col min="15490" max="15490" width="21.5546875" bestFit="1" customWidth="1"/>
    <col min="15491" max="15491" width="14" bestFit="1" customWidth="1"/>
    <col min="15492" max="15492" width="21.5546875" bestFit="1" customWidth="1"/>
    <col min="15493" max="15493" width="14" bestFit="1" customWidth="1"/>
    <col min="15494" max="15494" width="21.5546875" bestFit="1" customWidth="1"/>
    <col min="15495" max="15495" width="14" bestFit="1" customWidth="1"/>
    <col min="15496" max="15496" width="21.5546875" bestFit="1" customWidth="1"/>
    <col min="15497" max="15497" width="14" bestFit="1" customWidth="1"/>
    <col min="15498" max="15498" width="21.5546875" bestFit="1" customWidth="1"/>
    <col min="15499" max="15499" width="13" bestFit="1" customWidth="1"/>
    <col min="15500" max="15500" width="21.5546875" bestFit="1" customWidth="1"/>
    <col min="15501" max="15501" width="14" bestFit="1" customWidth="1"/>
    <col min="15502" max="15502" width="21.5546875" bestFit="1" customWidth="1"/>
    <col min="15503" max="15503" width="14" bestFit="1" customWidth="1"/>
    <col min="15504" max="15504" width="21.5546875" bestFit="1" customWidth="1"/>
    <col min="15505" max="15505" width="14" bestFit="1" customWidth="1"/>
    <col min="15506" max="15506" width="21.5546875" bestFit="1" customWidth="1"/>
    <col min="15507" max="15507" width="14" bestFit="1" customWidth="1"/>
    <col min="15508" max="15508" width="21.5546875" bestFit="1" customWidth="1"/>
    <col min="15509" max="15509" width="14" bestFit="1" customWidth="1"/>
    <col min="15510" max="15510" width="21.5546875" bestFit="1" customWidth="1"/>
    <col min="15511" max="15511" width="14" bestFit="1" customWidth="1"/>
    <col min="15512" max="15512" width="21.5546875" bestFit="1" customWidth="1"/>
    <col min="15513" max="15513" width="14" bestFit="1" customWidth="1"/>
    <col min="15514" max="15514" width="21.5546875" bestFit="1" customWidth="1"/>
    <col min="15515" max="15515" width="14" bestFit="1" customWidth="1"/>
    <col min="15516" max="15516" width="21.5546875" bestFit="1" customWidth="1"/>
    <col min="15517" max="15517" width="6" bestFit="1" customWidth="1"/>
    <col min="15518" max="15518" width="8.21875" bestFit="1" customWidth="1"/>
    <col min="15519" max="15519" width="14" bestFit="1" customWidth="1"/>
    <col min="15520" max="15520" width="21.5546875" bestFit="1" customWidth="1"/>
    <col min="15521" max="15521" width="12" bestFit="1" customWidth="1"/>
    <col min="15522" max="15522" width="20.44140625" bestFit="1" customWidth="1"/>
    <col min="15523" max="15523" width="14" bestFit="1" customWidth="1"/>
    <col min="15524" max="15524" width="21.5546875" bestFit="1" customWidth="1"/>
    <col min="15525" max="15525" width="13" bestFit="1" customWidth="1"/>
    <col min="15526" max="15526" width="20.44140625" bestFit="1" customWidth="1"/>
    <col min="15527" max="15527" width="13" bestFit="1" customWidth="1"/>
    <col min="15528" max="15528" width="21.5546875" bestFit="1" customWidth="1"/>
    <col min="15529" max="15529" width="14" bestFit="1" customWidth="1"/>
    <col min="15530" max="15530" width="21.5546875" bestFit="1" customWidth="1"/>
    <col min="15531" max="15531" width="14" bestFit="1" customWidth="1"/>
    <col min="15532" max="15532" width="21.5546875" bestFit="1" customWidth="1"/>
    <col min="15533" max="15533" width="14" bestFit="1" customWidth="1"/>
    <col min="15534" max="15535" width="12" bestFit="1" customWidth="1"/>
    <col min="15536" max="15536" width="21.5546875" bestFit="1" customWidth="1"/>
    <col min="15537" max="15537" width="13" bestFit="1" customWidth="1"/>
    <col min="15538" max="15538" width="21.5546875" bestFit="1" customWidth="1"/>
    <col min="15539" max="15539" width="14" bestFit="1" customWidth="1"/>
    <col min="15540" max="15540" width="21.5546875" bestFit="1" customWidth="1"/>
    <col min="15541" max="15541" width="14" bestFit="1" customWidth="1"/>
    <col min="15542" max="15542" width="20.44140625" bestFit="1" customWidth="1"/>
    <col min="15543" max="15543" width="14" bestFit="1" customWidth="1"/>
    <col min="15544" max="15544" width="21.5546875" bestFit="1" customWidth="1"/>
    <col min="15545" max="15545" width="14" bestFit="1" customWidth="1"/>
    <col min="15546" max="15546" width="21.5546875" bestFit="1" customWidth="1"/>
    <col min="15547" max="15547" width="14" bestFit="1" customWidth="1"/>
    <col min="15548" max="15548" width="21.5546875" bestFit="1" customWidth="1"/>
    <col min="15549" max="15549" width="14" bestFit="1" customWidth="1"/>
    <col min="15550" max="15550" width="21.5546875" bestFit="1" customWidth="1"/>
    <col min="15551" max="15551" width="13" bestFit="1" customWidth="1"/>
    <col min="15552" max="15552" width="21.5546875" bestFit="1" customWidth="1"/>
    <col min="15553" max="15553" width="14" bestFit="1" customWidth="1"/>
    <col min="15554" max="15554" width="21.5546875" bestFit="1" customWidth="1"/>
    <col min="15555" max="15555" width="14" bestFit="1" customWidth="1"/>
    <col min="15556" max="15556" width="21.5546875" bestFit="1" customWidth="1"/>
    <col min="15557" max="15557" width="14" bestFit="1" customWidth="1"/>
    <col min="15558" max="15558" width="21.5546875" bestFit="1" customWidth="1"/>
    <col min="15559" max="15559" width="14" bestFit="1" customWidth="1"/>
    <col min="15560" max="15560" width="21.5546875" bestFit="1" customWidth="1"/>
    <col min="15561" max="15561" width="14" bestFit="1" customWidth="1"/>
    <col min="15562" max="15562" width="21.5546875" bestFit="1" customWidth="1"/>
    <col min="15563" max="15563" width="14" bestFit="1" customWidth="1"/>
    <col min="15564" max="15564" width="21.5546875" bestFit="1" customWidth="1"/>
    <col min="15565" max="15565" width="13" bestFit="1" customWidth="1"/>
    <col min="15566" max="15566" width="21.5546875" bestFit="1" customWidth="1"/>
    <col min="15567" max="15567" width="14" bestFit="1" customWidth="1"/>
    <col min="15568" max="15568" width="20.44140625" bestFit="1" customWidth="1"/>
    <col min="15569" max="15569" width="14" bestFit="1" customWidth="1"/>
    <col min="15570" max="15570" width="21.5546875" bestFit="1" customWidth="1"/>
    <col min="15571" max="15571" width="14" bestFit="1" customWidth="1"/>
    <col min="15572" max="15572" width="21.5546875" bestFit="1" customWidth="1"/>
    <col min="15573" max="15573" width="13" bestFit="1" customWidth="1"/>
    <col min="15574" max="15574" width="21.5546875" bestFit="1" customWidth="1"/>
    <col min="15575" max="15575" width="14" bestFit="1" customWidth="1"/>
    <col min="15576" max="15576" width="21.5546875" bestFit="1" customWidth="1"/>
    <col min="15577" max="15577" width="14" bestFit="1" customWidth="1"/>
    <col min="15578" max="15578" width="21.5546875" bestFit="1" customWidth="1"/>
    <col min="15579" max="15579" width="14" bestFit="1" customWidth="1"/>
    <col min="15580" max="15580" width="21.5546875" bestFit="1" customWidth="1"/>
    <col min="15581" max="15581" width="14" bestFit="1" customWidth="1"/>
    <col min="15582" max="15582" width="20.44140625" bestFit="1" customWidth="1"/>
    <col min="15583" max="15583" width="14" bestFit="1" customWidth="1"/>
    <col min="15584" max="15584" width="21.5546875" bestFit="1" customWidth="1"/>
    <col min="15585" max="15585" width="14" bestFit="1" customWidth="1"/>
    <col min="15586" max="15586" width="20.44140625" bestFit="1" customWidth="1"/>
    <col min="15587" max="15587" width="14" bestFit="1" customWidth="1"/>
    <col min="15588" max="15588" width="21.5546875" bestFit="1" customWidth="1"/>
    <col min="15589" max="15589" width="14" bestFit="1" customWidth="1"/>
    <col min="15590" max="15590" width="21.5546875" bestFit="1" customWidth="1"/>
    <col min="15591" max="15591" width="14" bestFit="1" customWidth="1"/>
    <col min="15592" max="15592" width="21.5546875" bestFit="1" customWidth="1"/>
    <col min="15593" max="15594" width="7" bestFit="1" customWidth="1"/>
    <col min="15595" max="15595" width="14" bestFit="1" customWidth="1"/>
    <col min="15596" max="15596" width="21.5546875" bestFit="1" customWidth="1"/>
    <col min="15597" max="15597" width="14" bestFit="1" customWidth="1"/>
    <col min="15598" max="15598" width="21.5546875" bestFit="1" customWidth="1"/>
    <col min="15599" max="15599" width="14" bestFit="1" customWidth="1"/>
    <col min="15600" max="15600" width="21.5546875" bestFit="1" customWidth="1"/>
    <col min="15601" max="15601" width="14" bestFit="1" customWidth="1"/>
    <col min="15602" max="15602" width="21.5546875" bestFit="1" customWidth="1"/>
    <col min="15603" max="15603" width="14" bestFit="1" customWidth="1"/>
    <col min="15604" max="15604" width="21.5546875" bestFit="1" customWidth="1"/>
    <col min="15605" max="15605" width="13" bestFit="1" customWidth="1"/>
    <col min="15606" max="15606" width="21.5546875" bestFit="1" customWidth="1"/>
    <col min="15607" max="15607" width="14" bestFit="1" customWidth="1"/>
    <col min="15608" max="15608" width="20.44140625" bestFit="1" customWidth="1"/>
    <col min="15609" max="15609" width="14" bestFit="1" customWidth="1"/>
    <col min="15610" max="15610" width="21.5546875" bestFit="1" customWidth="1"/>
    <col min="15611" max="15611" width="14" bestFit="1" customWidth="1"/>
    <col min="15612" max="15612" width="21.5546875" bestFit="1" customWidth="1"/>
    <col min="15613" max="15613" width="14" bestFit="1" customWidth="1"/>
    <col min="15614" max="15614" width="21.5546875" bestFit="1" customWidth="1"/>
    <col min="15615" max="15615" width="14" bestFit="1" customWidth="1"/>
    <col min="15616" max="15616" width="12" bestFit="1" customWidth="1"/>
    <col min="15617" max="15617" width="21.5546875" bestFit="1" customWidth="1"/>
    <col min="15618" max="15618" width="14" bestFit="1" customWidth="1"/>
    <col min="15619" max="15619" width="21.5546875" bestFit="1" customWidth="1"/>
    <col min="15620" max="15620" width="14" bestFit="1" customWidth="1"/>
    <col min="15621" max="15621" width="21.5546875" bestFit="1" customWidth="1"/>
    <col min="15622" max="15622" width="14" bestFit="1" customWidth="1"/>
    <col min="15623" max="15623" width="21.5546875" bestFit="1" customWidth="1"/>
    <col min="15624" max="15624" width="13" bestFit="1" customWidth="1"/>
    <col min="15625" max="15625" width="21.5546875" bestFit="1" customWidth="1"/>
    <col min="15626" max="15626" width="14" bestFit="1" customWidth="1"/>
    <col min="15627" max="15627" width="21.5546875" bestFit="1" customWidth="1"/>
    <col min="15628" max="15628" width="14" bestFit="1" customWidth="1"/>
    <col min="15629" max="15629" width="21.5546875" bestFit="1" customWidth="1"/>
    <col min="15630" max="15630" width="14" bestFit="1" customWidth="1"/>
    <col min="15631" max="15631" width="21.5546875" bestFit="1" customWidth="1"/>
    <col min="15632" max="15632" width="14" bestFit="1" customWidth="1"/>
    <col min="15633" max="15633" width="21.5546875" bestFit="1" customWidth="1"/>
    <col min="15634" max="15634" width="14" bestFit="1" customWidth="1"/>
    <col min="15635" max="15635" width="21.5546875" bestFit="1" customWidth="1"/>
    <col min="15636" max="15636" width="14" bestFit="1" customWidth="1"/>
    <col min="15637" max="15637" width="21.5546875" bestFit="1" customWidth="1"/>
    <col min="15638" max="15638" width="14" bestFit="1" customWidth="1"/>
    <col min="15639" max="15639" width="21.5546875" bestFit="1" customWidth="1"/>
    <col min="15640" max="15640" width="13" bestFit="1" customWidth="1"/>
    <col min="15641" max="15641" width="21.5546875" bestFit="1" customWidth="1"/>
    <col min="15642" max="15642" width="14" bestFit="1" customWidth="1"/>
    <col min="15643" max="15643" width="21.5546875" bestFit="1" customWidth="1"/>
    <col min="15644" max="15644" width="14" bestFit="1" customWidth="1"/>
    <col min="15645" max="15645" width="20.44140625" bestFit="1" customWidth="1"/>
    <col min="15646" max="15646" width="14" bestFit="1" customWidth="1"/>
    <col min="15647" max="15647" width="21.5546875" bestFit="1" customWidth="1"/>
    <col min="15648" max="15648" width="14" bestFit="1" customWidth="1"/>
    <col min="15649" max="15649" width="21.5546875" bestFit="1" customWidth="1"/>
    <col min="15650" max="15650" width="14" bestFit="1" customWidth="1"/>
    <col min="15651" max="15651" width="21.5546875" bestFit="1" customWidth="1"/>
    <col min="15652" max="15652" width="14" bestFit="1" customWidth="1"/>
    <col min="15653" max="15653" width="20.44140625" bestFit="1" customWidth="1"/>
    <col min="15654" max="15654" width="13" bestFit="1" customWidth="1"/>
    <col min="15655" max="15655" width="21.5546875" bestFit="1" customWidth="1"/>
    <col min="15656" max="15656" width="14" bestFit="1" customWidth="1"/>
    <col min="15657" max="15657" width="20.44140625" bestFit="1" customWidth="1"/>
    <col min="15658" max="15658" width="14" bestFit="1" customWidth="1"/>
    <col min="15659" max="15659" width="21.5546875" bestFit="1" customWidth="1"/>
    <col min="15660" max="15660" width="14" bestFit="1" customWidth="1"/>
    <col min="15661" max="15661" width="12" bestFit="1" customWidth="1"/>
    <col min="15662" max="15662" width="21.5546875" bestFit="1" customWidth="1"/>
    <col min="15663" max="15663" width="14" bestFit="1" customWidth="1"/>
    <col min="15664" max="15664" width="21.5546875" bestFit="1" customWidth="1"/>
    <col min="15665" max="15665" width="14" bestFit="1" customWidth="1"/>
    <col min="15666" max="15666" width="21.5546875" bestFit="1" customWidth="1"/>
    <col min="15667" max="15667" width="14" bestFit="1" customWidth="1"/>
    <col min="15668" max="15668" width="20.44140625" bestFit="1" customWidth="1"/>
    <col min="15669" max="15669" width="14" bestFit="1" customWidth="1"/>
    <col min="15670" max="15670" width="21.5546875" bestFit="1" customWidth="1"/>
    <col min="15671" max="15671" width="14" bestFit="1" customWidth="1"/>
    <col min="15672" max="15672" width="20.44140625" bestFit="1" customWidth="1"/>
    <col min="15673" max="15673" width="14" bestFit="1" customWidth="1"/>
    <col min="15674" max="15674" width="21.5546875" bestFit="1" customWidth="1"/>
    <col min="15675" max="15675" width="13" bestFit="1" customWidth="1"/>
    <col min="15676" max="15676" width="21.5546875" bestFit="1" customWidth="1"/>
    <col min="15677" max="15677" width="14" bestFit="1" customWidth="1"/>
    <col min="15678" max="15678" width="21.5546875" bestFit="1" customWidth="1"/>
    <col min="15679" max="15679" width="14" bestFit="1" customWidth="1"/>
    <col min="15680" max="15680" width="21.5546875" bestFit="1" customWidth="1"/>
    <col min="15681" max="15681" width="14" bestFit="1" customWidth="1"/>
    <col min="15682" max="15682" width="19.44140625" bestFit="1" customWidth="1"/>
    <col min="15683" max="15683" width="14" bestFit="1" customWidth="1"/>
    <col min="15684" max="15684" width="19.44140625" bestFit="1" customWidth="1"/>
    <col min="15685" max="15685" width="14" bestFit="1" customWidth="1"/>
    <col min="15686" max="15686" width="21.5546875" bestFit="1" customWidth="1"/>
    <col min="15687" max="15687" width="14" bestFit="1" customWidth="1"/>
    <col min="15688" max="15688" width="21.5546875" bestFit="1" customWidth="1"/>
    <col min="15689" max="15689" width="14" bestFit="1" customWidth="1"/>
    <col min="15690" max="15690" width="20.44140625" bestFit="1" customWidth="1"/>
    <col min="15691" max="15691" width="14" bestFit="1" customWidth="1"/>
    <col min="15692" max="15692" width="12" bestFit="1" customWidth="1"/>
    <col min="15693" max="15693" width="21.5546875" bestFit="1" customWidth="1"/>
    <col min="15694" max="15694" width="14" bestFit="1" customWidth="1"/>
    <col min="15695" max="15695" width="12" bestFit="1" customWidth="1"/>
    <col min="15696" max="15696" width="21.5546875" bestFit="1" customWidth="1"/>
    <col min="15697" max="15697" width="13" bestFit="1" customWidth="1"/>
    <col min="15698" max="15698" width="21.5546875" bestFit="1" customWidth="1"/>
    <col min="15699" max="15699" width="14" bestFit="1" customWidth="1"/>
    <col min="15700" max="15700" width="21.5546875" bestFit="1" customWidth="1"/>
    <col min="15701" max="15701" width="13" bestFit="1" customWidth="1"/>
    <col min="15702" max="15702" width="21.5546875" bestFit="1" customWidth="1"/>
    <col min="15703" max="15703" width="13" bestFit="1" customWidth="1"/>
    <col min="15704" max="15704" width="21.5546875" bestFit="1" customWidth="1"/>
    <col min="15705" max="15705" width="14" bestFit="1" customWidth="1"/>
    <col min="15706" max="15706" width="21.5546875" bestFit="1" customWidth="1"/>
    <col min="15707" max="15707" width="14" bestFit="1" customWidth="1"/>
    <col min="15708" max="15708" width="21.5546875" bestFit="1" customWidth="1"/>
    <col min="15709" max="15709" width="13" bestFit="1" customWidth="1"/>
    <col min="15710" max="15710" width="21.5546875" bestFit="1" customWidth="1"/>
    <col min="15711" max="15711" width="14" bestFit="1" customWidth="1"/>
    <col min="15712" max="15712" width="19.44140625" bestFit="1" customWidth="1"/>
    <col min="15713" max="15713" width="14" bestFit="1" customWidth="1"/>
    <col min="15714" max="15714" width="21.5546875" bestFit="1" customWidth="1"/>
    <col min="15715" max="15715" width="13" bestFit="1" customWidth="1"/>
    <col min="15716" max="15716" width="12" bestFit="1" customWidth="1"/>
    <col min="15717" max="15717" width="21.5546875" bestFit="1" customWidth="1"/>
    <col min="15718" max="15718" width="14" bestFit="1" customWidth="1"/>
    <col min="15719" max="15719" width="21.5546875" bestFit="1" customWidth="1"/>
    <col min="15720" max="15720" width="14" bestFit="1" customWidth="1"/>
    <col min="15721" max="15721" width="21.5546875" bestFit="1" customWidth="1"/>
    <col min="15722" max="15722" width="14" bestFit="1" customWidth="1"/>
    <col min="15723" max="15723" width="21.5546875" bestFit="1" customWidth="1"/>
    <col min="15724" max="15724" width="14" bestFit="1" customWidth="1"/>
    <col min="15725" max="15725" width="12" bestFit="1" customWidth="1"/>
    <col min="15726" max="15726" width="21.5546875" bestFit="1" customWidth="1"/>
    <col min="15727" max="15727" width="14" bestFit="1" customWidth="1"/>
    <col min="15728" max="15728" width="21.5546875" bestFit="1" customWidth="1"/>
    <col min="15729" max="15729" width="14" bestFit="1" customWidth="1"/>
    <col min="15730" max="15730" width="21.5546875" bestFit="1" customWidth="1"/>
    <col min="15731" max="15731" width="14" bestFit="1" customWidth="1"/>
    <col min="15732" max="15732" width="21.5546875" bestFit="1" customWidth="1"/>
    <col min="15733" max="15733" width="14" bestFit="1" customWidth="1"/>
    <col min="15734" max="15734" width="21.5546875" bestFit="1" customWidth="1"/>
    <col min="15735" max="15735" width="14" bestFit="1" customWidth="1"/>
    <col min="15736" max="15736" width="21.5546875" bestFit="1" customWidth="1"/>
    <col min="15737" max="15737" width="14" bestFit="1" customWidth="1"/>
    <col min="15738" max="15738" width="21.5546875" bestFit="1" customWidth="1"/>
    <col min="15739" max="15739" width="13" bestFit="1" customWidth="1"/>
    <col min="15740" max="15740" width="20.44140625" bestFit="1" customWidth="1"/>
    <col min="15741" max="15741" width="14" bestFit="1" customWidth="1"/>
    <col min="15742" max="15742" width="21.5546875" bestFit="1" customWidth="1"/>
    <col min="15743" max="15743" width="13" bestFit="1" customWidth="1"/>
    <col min="15744" max="15744" width="21.5546875" bestFit="1" customWidth="1"/>
    <col min="15745" max="15745" width="14" bestFit="1" customWidth="1"/>
    <col min="15746" max="15746" width="21.5546875" bestFit="1" customWidth="1"/>
    <col min="15747" max="15747" width="14" bestFit="1" customWidth="1"/>
    <col min="15748" max="15748" width="21.5546875" bestFit="1" customWidth="1"/>
    <col min="15749" max="15749" width="14" bestFit="1" customWidth="1"/>
    <col min="15750" max="15750" width="21.5546875" bestFit="1" customWidth="1"/>
    <col min="15751" max="15751" width="14" bestFit="1" customWidth="1"/>
    <col min="15752" max="15752" width="21.5546875" bestFit="1" customWidth="1"/>
    <col min="15753" max="15753" width="14" bestFit="1" customWidth="1"/>
    <col min="15754" max="15754" width="21.5546875" bestFit="1" customWidth="1"/>
    <col min="15755" max="15755" width="14" bestFit="1" customWidth="1"/>
    <col min="15756" max="15756" width="21.5546875" bestFit="1" customWidth="1"/>
    <col min="15757" max="15757" width="14" bestFit="1" customWidth="1"/>
    <col min="15758" max="15758" width="21.5546875" bestFit="1" customWidth="1"/>
    <col min="15759" max="15759" width="14" bestFit="1" customWidth="1"/>
    <col min="15760" max="15760" width="21.5546875" bestFit="1" customWidth="1"/>
    <col min="15761" max="15761" width="14" bestFit="1" customWidth="1"/>
    <col min="15762" max="15762" width="21.5546875" bestFit="1" customWidth="1"/>
    <col min="15763" max="15763" width="14" bestFit="1" customWidth="1"/>
    <col min="15764" max="15764" width="21.5546875" bestFit="1" customWidth="1"/>
    <col min="15765" max="15765" width="14" bestFit="1" customWidth="1"/>
    <col min="15766" max="15766" width="21.5546875" bestFit="1" customWidth="1"/>
    <col min="15767" max="15767" width="14" bestFit="1" customWidth="1"/>
    <col min="15768" max="15768" width="21.5546875" bestFit="1" customWidth="1"/>
    <col min="15769" max="15769" width="14" bestFit="1" customWidth="1"/>
    <col min="15770" max="15770" width="21.5546875" bestFit="1" customWidth="1"/>
    <col min="15771" max="15771" width="12" bestFit="1" customWidth="1"/>
    <col min="15772" max="15772" width="21.5546875" bestFit="1" customWidth="1"/>
    <col min="15773" max="15773" width="14" bestFit="1" customWidth="1"/>
    <col min="15774" max="15774" width="21.5546875" bestFit="1" customWidth="1"/>
    <col min="15775" max="15775" width="14" bestFit="1" customWidth="1"/>
    <col min="15776" max="15776" width="21.5546875" bestFit="1" customWidth="1"/>
    <col min="15777" max="15777" width="14" bestFit="1" customWidth="1"/>
    <col min="15778" max="15778" width="21.5546875" bestFit="1" customWidth="1"/>
    <col min="15779" max="15779" width="14" bestFit="1" customWidth="1"/>
    <col min="15780" max="15780" width="21.5546875" bestFit="1" customWidth="1"/>
    <col min="15781" max="15781" width="14" bestFit="1" customWidth="1"/>
    <col min="15782" max="15782" width="20.44140625" bestFit="1" customWidth="1"/>
    <col min="15783" max="15783" width="13" bestFit="1" customWidth="1"/>
    <col min="15784" max="15784" width="21.5546875" bestFit="1" customWidth="1"/>
    <col min="15785" max="15785" width="14" bestFit="1" customWidth="1"/>
    <col min="15786" max="15786" width="21.5546875" bestFit="1" customWidth="1"/>
    <col min="15787" max="15787" width="14" bestFit="1" customWidth="1"/>
    <col min="15788" max="15788" width="21.5546875" bestFit="1" customWidth="1"/>
    <col min="15789" max="15789" width="14" bestFit="1" customWidth="1"/>
    <col min="15790" max="15790" width="21.5546875" bestFit="1" customWidth="1"/>
    <col min="15791" max="15791" width="14" bestFit="1" customWidth="1"/>
    <col min="15792" max="15792" width="21.5546875" bestFit="1" customWidth="1"/>
    <col min="15793" max="15793" width="14" bestFit="1" customWidth="1"/>
    <col min="15794" max="15794" width="21.5546875" bestFit="1" customWidth="1"/>
    <col min="15795" max="15795" width="14" bestFit="1" customWidth="1"/>
    <col min="15796" max="15796" width="21.5546875" bestFit="1" customWidth="1"/>
    <col min="15797" max="15797" width="14" bestFit="1" customWidth="1"/>
    <col min="15798" max="15798" width="21.5546875" bestFit="1" customWidth="1"/>
    <col min="15799" max="15799" width="14" bestFit="1" customWidth="1"/>
    <col min="15800" max="15800" width="21.5546875" bestFit="1" customWidth="1"/>
    <col min="15801" max="15801" width="14" bestFit="1" customWidth="1"/>
    <col min="15802" max="15802" width="20.44140625" bestFit="1" customWidth="1"/>
    <col min="15803" max="15803" width="14" bestFit="1" customWidth="1"/>
    <col min="15804" max="15804" width="21.5546875" bestFit="1" customWidth="1"/>
    <col min="15805" max="15805" width="14" bestFit="1" customWidth="1"/>
    <col min="15806" max="15806" width="21.5546875" bestFit="1" customWidth="1"/>
    <col min="15807" max="15807" width="14" bestFit="1" customWidth="1"/>
    <col min="15808" max="15808" width="21.5546875" bestFit="1" customWidth="1"/>
    <col min="15809" max="15809" width="13" bestFit="1" customWidth="1"/>
    <col min="15810" max="15810" width="21.5546875" bestFit="1" customWidth="1"/>
    <col min="15811" max="15811" width="14" bestFit="1" customWidth="1"/>
    <col min="15812" max="15812" width="21.5546875" bestFit="1" customWidth="1"/>
    <col min="15813" max="15813" width="14" bestFit="1" customWidth="1"/>
    <col min="15814" max="15814" width="21.5546875" bestFit="1" customWidth="1"/>
    <col min="15815" max="15815" width="14" bestFit="1" customWidth="1"/>
    <col min="15816" max="15816" width="21.5546875" bestFit="1" customWidth="1"/>
    <col min="15817" max="15817" width="14" bestFit="1" customWidth="1"/>
    <col min="15818" max="15818" width="21.5546875" bestFit="1" customWidth="1"/>
    <col min="15819" max="15819" width="14" bestFit="1" customWidth="1"/>
    <col min="15820" max="15820" width="21.5546875" bestFit="1" customWidth="1"/>
    <col min="15821" max="15821" width="14" bestFit="1" customWidth="1"/>
    <col min="15822" max="15822" width="21.5546875" bestFit="1" customWidth="1"/>
    <col min="15823" max="15823" width="14" bestFit="1" customWidth="1"/>
    <col min="15824" max="15824" width="21.5546875" bestFit="1" customWidth="1"/>
    <col min="15825" max="15825" width="14" bestFit="1" customWidth="1"/>
    <col min="15826" max="15826" width="21.5546875" bestFit="1" customWidth="1"/>
    <col min="15827" max="15827" width="10" bestFit="1" customWidth="1"/>
    <col min="15828" max="15829" width="8" bestFit="1" customWidth="1"/>
    <col min="15830" max="15830" width="12.21875" bestFit="1" customWidth="1"/>
    <col min="15831" max="15831" width="13" bestFit="1" customWidth="1"/>
    <col min="15832" max="15832" width="21.5546875" bestFit="1" customWidth="1"/>
    <col min="15833" max="15833" width="13" bestFit="1" customWidth="1"/>
    <col min="15834" max="15834" width="21.5546875" bestFit="1" customWidth="1"/>
    <col min="15835" max="15835" width="14" bestFit="1" customWidth="1"/>
    <col min="15836" max="15836" width="12" bestFit="1" customWidth="1"/>
    <col min="15837" max="15837" width="21.5546875" bestFit="1" customWidth="1"/>
    <col min="15838" max="15838" width="14" bestFit="1" customWidth="1"/>
    <col min="15839" max="15839" width="21.5546875" bestFit="1" customWidth="1"/>
    <col min="15840" max="15840" width="14" bestFit="1" customWidth="1"/>
    <col min="15841" max="15841" width="12" bestFit="1" customWidth="1"/>
    <col min="15842" max="15842" width="21.5546875" bestFit="1" customWidth="1"/>
    <col min="15843" max="15843" width="13" bestFit="1" customWidth="1"/>
    <col min="15844" max="15844" width="21.5546875" bestFit="1" customWidth="1"/>
    <col min="15845" max="15845" width="14" bestFit="1" customWidth="1"/>
    <col min="15846" max="15846" width="21.5546875" bestFit="1" customWidth="1"/>
    <col min="15847" max="15847" width="14" bestFit="1" customWidth="1"/>
    <col min="15848" max="15848" width="21.5546875" bestFit="1" customWidth="1"/>
    <col min="15849" max="15849" width="14" bestFit="1" customWidth="1"/>
    <col min="15850" max="15850" width="21.5546875" bestFit="1" customWidth="1"/>
    <col min="15851" max="15851" width="14" bestFit="1" customWidth="1"/>
    <col min="15852" max="15852" width="21.5546875" bestFit="1" customWidth="1"/>
    <col min="15853" max="15853" width="14" bestFit="1" customWidth="1"/>
    <col min="15854" max="15854" width="21.5546875" bestFit="1" customWidth="1"/>
    <col min="15855" max="15855" width="14" bestFit="1" customWidth="1"/>
    <col min="15856" max="15856" width="21.5546875" bestFit="1" customWidth="1"/>
    <col min="15857" max="15857" width="14" bestFit="1" customWidth="1"/>
    <col min="15858" max="15858" width="21.5546875" bestFit="1" customWidth="1"/>
    <col min="15859" max="15860" width="6" bestFit="1" customWidth="1"/>
    <col min="15861" max="15861" width="8.21875" bestFit="1" customWidth="1"/>
    <col min="15862" max="15862" width="14" bestFit="1" customWidth="1"/>
    <col min="15863" max="15863" width="21.5546875" bestFit="1" customWidth="1"/>
    <col min="15864" max="15864" width="13" bestFit="1" customWidth="1"/>
    <col min="15865" max="15865" width="21.5546875" bestFit="1" customWidth="1"/>
    <col min="15866" max="15866" width="14" bestFit="1" customWidth="1"/>
    <col min="15867" max="15867" width="21.5546875" bestFit="1" customWidth="1"/>
    <col min="15868" max="15868" width="14" bestFit="1" customWidth="1"/>
    <col min="15869" max="15869" width="21.5546875" bestFit="1" customWidth="1"/>
    <col min="15870" max="15870" width="14" bestFit="1" customWidth="1"/>
    <col min="15871" max="15871" width="21.5546875" bestFit="1" customWidth="1"/>
    <col min="15872" max="15872" width="14" bestFit="1" customWidth="1"/>
    <col min="15873" max="15873" width="21.5546875" bestFit="1" customWidth="1"/>
    <col min="15874" max="15874" width="14" bestFit="1" customWidth="1"/>
    <col min="15875" max="15875" width="21.5546875" bestFit="1" customWidth="1"/>
    <col min="15876" max="15876" width="14" bestFit="1" customWidth="1"/>
    <col min="15877" max="15877" width="21.5546875" bestFit="1" customWidth="1"/>
    <col min="15878" max="15878" width="14" bestFit="1" customWidth="1"/>
    <col min="15879" max="15879" width="21.5546875" bestFit="1" customWidth="1"/>
    <col min="15880" max="15880" width="14" bestFit="1" customWidth="1"/>
    <col min="15881" max="15881" width="20.44140625" bestFit="1" customWidth="1"/>
    <col min="15882" max="15882" width="13" bestFit="1" customWidth="1"/>
    <col min="15883" max="15883" width="20.44140625" bestFit="1" customWidth="1"/>
    <col min="15884" max="15884" width="14" bestFit="1" customWidth="1"/>
    <col min="15885" max="15885" width="21.5546875" bestFit="1" customWidth="1"/>
    <col min="15886" max="15886" width="14" bestFit="1" customWidth="1"/>
    <col min="15887" max="15887" width="21.5546875" bestFit="1" customWidth="1"/>
    <col min="15888" max="15888" width="14" bestFit="1" customWidth="1"/>
    <col min="15889" max="15889" width="12" bestFit="1" customWidth="1"/>
    <col min="15890" max="15890" width="21.5546875" bestFit="1" customWidth="1"/>
    <col min="15891" max="15891" width="14" bestFit="1" customWidth="1"/>
    <col min="15892" max="15892" width="20.44140625" bestFit="1" customWidth="1"/>
    <col min="15893" max="15893" width="14" bestFit="1" customWidth="1"/>
    <col min="15894" max="15894" width="20.44140625" bestFit="1" customWidth="1"/>
    <col min="15895" max="15895" width="14" bestFit="1" customWidth="1"/>
    <col min="15896" max="15896" width="21.5546875" bestFit="1" customWidth="1"/>
    <col min="15897" max="15897" width="14" bestFit="1" customWidth="1"/>
    <col min="15898" max="15898" width="21.5546875" bestFit="1" customWidth="1"/>
    <col min="15899" max="15899" width="13" bestFit="1" customWidth="1"/>
    <col min="15900" max="15900" width="21.5546875" bestFit="1" customWidth="1"/>
    <col min="15901" max="15901" width="14" bestFit="1" customWidth="1"/>
    <col min="15902" max="15902" width="21.5546875" bestFit="1" customWidth="1"/>
    <col min="15903" max="15903" width="14" bestFit="1" customWidth="1"/>
    <col min="15904" max="15904" width="21.5546875" bestFit="1" customWidth="1"/>
    <col min="15905" max="15905" width="14" bestFit="1" customWidth="1"/>
    <col min="15906" max="15906" width="12" bestFit="1" customWidth="1"/>
    <col min="15907" max="15907" width="21.5546875" bestFit="1" customWidth="1"/>
    <col min="15908" max="15908" width="14" bestFit="1" customWidth="1"/>
    <col min="15909" max="15909" width="21.5546875" bestFit="1" customWidth="1"/>
    <col min="15910" max="15910" width="14" bestFit="1" customWidth="1"/>
    <col min="15911" max="15911" width="21.5546875" bestFit="1" customWidth="1"/>
    <col min="15912" max="15912" width="6" bestFit="1" customWidth="1"/>
    <col min="15913" max="15913" width="8.21875" bestFit="1" customWidth="1"/>
    <col min="15914" max="15914" width="14" bestFit="1" customWidth="1"/>
    <col min="15915" max="15915" width="21.5546875" bestFit="1" customWidth="1"/>
    <col min="15916" max="15916" width="14" bestFit="1" customWidth="1"/>
    <col min="15917" max="15917" width="21.5546875" bestFit="1" customWidth="1"/>
    <col min="15918" max="15918" width="14" bestFit="1" customWidth="1"/>
    <col min="15919" max="15919" width="21.5546875" bestFit="1" customWidth="1"/>
    <col min="15920" max="15920" width="14" bestFit="1" customWidth="1"/>
    <col min="15921" max="15921" width="20.44140625" bestFit="1" customWidth="1"/>
    <col min="15922" max="15922" width="14" bestFit="1" customWidth="1"/>
    <col min="15923" max="15923" width="21.5546875" bestFit="1" customWidth="1"/>
    <col min="15924" max="15924" width="14" bestFit="1" customWidth="1"/>
    <col min="15925" max="15925" width="21.5546875" bestFit="1" customWidth="1"/>
    <col min="15926" max="15926" width="14" bestFit="1" customWidth="1"/>
    <col min="15927" max="15927" width="12" bestFit="1" customWidth="1"/>
    <col min="15928" max="15928" width="21.5546875" bestFit="1" customWidth="1"/>
    <col min="15929" max="15929" width="13" bestFit="1" customWidth="1"/>
    <col min="15930" max="15930" width="20.44140625" bestFit="1" customWidth="1"/>
    <col min="15931" max="15931" width="14" bestFit="1" customWidth="1"/>
    <col min="15932" max="15932" width="21.5546875" bestFit="1" customWidth="1"/>
    <col min="15933" max="15933" width="13" bestFit="1" customWidth="1"/>
    <col min="15934" max="15934" width="21.5546875" bestFit="1" customWidth="1"/>
    <col min="15935" max="15935" width="14" bestFit="1" customWidth="1"/>
    <col min="15936" max="15936" width="21.5546875" bestFit="1" customWidth="1"/>
    <col min="15937" max="15937" width="14" bestFit="1" customWidth="1"/>
    <col min="15938" max="15938" width="21.5546875" bestFit="1" customWidth="1"/>
    <col min="15939" max="15939" width="14" bestFit="1" customWidth="1"/>
    <col min="15940" max="15940" width="21.5546875" bestFit="1" customWidth="1"/>
    <col min="15941" max="15941" width="14" bestFit="1" customWidth="1"/>
    <col min="15942" max="15942" width="21.5546875" bestFit="1" customWidth="1"/>
    <col min="15943" max="15943" width="14" bestFit="1" customWidth="1"/>
    <col min="15944" max="15944" width="21.5546875" bestFit="1" customWidth="1"/>
    <col min="15945" max="15945" width="14" bestFit="1" customWidth="1"/>
    <col min="15946" max="15946" width="21.5546875" bestFit="1" customWidth="1"/>
    <col min="15947" max="15947" width="14" bestFit="1" customWidth="1"/>
    <col min="15948" max="15948" width="21.5546875" bestFit="1" customWidth="1"/>
    <col min="15949" max="15949" width="14" bestFit="1" customWidth="1"/>
    <col min="15950" max="15950" width="21.5546875" bestFit="1" customWidth="1"/>
    <col min="15951" max="15951" width="14" bestFit="1" customWidth="1"/>
    <col min="15952" max="15953" width="12" bestFit="1" customWidth="1"/>
    <col min="15954" max="15954" width="21.5546875" bestFit="1" customWidth="1"/>
    <col min="15955" max="15955" width="14" bestFit="1" customWidth="1"/>
    <col min="15956" max="15956" width="21.5546875" bestFit="1" customWidth="1"/>
    <col min="15957" max="15957" width="14" bestFit="1" customWidth="1"/>
    <col min="15958" max="15958" width="21.5546875" bestFit="1" customWidth="1"/>
    <col min="15959" max="15959" width="14" bestFit="1" customWidth="1"/>
    <col min="15960" max="15960" width="21.5546875" bestFit="1" customWidth="1"/>
    <col min="15961" max="15961" width="14" bestFit="1" customWidth="1"/>
    <col min="15962" max="15962" width="21.5546875" bestFit="1" customWidth="1"/>
    <col min="15963" max="15963" width="14" bestFit="1" customWidth="1"/>
    <col min="15964" max="15964" width="21.5546875" bestFit="1" customWidth="1"/>
    <col min="15965" max="15965" width="14" bestFit="1" customWidth="1"/>
    <col min="15966" max="15966" width="20.44140625" bestFit="1" customWidth="1"/>
    <col min="15967" max="15967" width="14" bestFit="1" customWidth="1"/>
    <col min="15968" max="15968" width="21.5546875" bestFit="1" customWidth="1"/>
    <col min="15969" max="15969" width="14" bestFit="1" customWidth="1"/>
    <col min="15970" max="15970" width="21.5546875" bestFit="1" customWidth="1"/>
    <col min="15971" max="15971" width="14" bestFit="1" customWidth="1"/>
    <col min="15972" max="15972" width="21.5546875" bestFit="1" customWidth="1"/>
    <col min="15973" max="15973" width="14" bestFit="1" customWidth="1"/>
    <col min="15974" max="15974" width="21.5546875" bestFit="1" customWidth="1"/>
    <col min="15975" max="15975" width="14" bestFit="1" customWidth="1"/>
    <col min="15976" max="15976" width="21.5546875" bestFit="1" customWidth="1"/>
    <col min="15977" max="15977" width="14" bestFit="1" customWidth="1"/>
    <col min="15978" max="15978" width="21.5546875" bestFit="1" customWidth="1"/>
    <col min="15979" max="15979" width="14" bestFit="1" customWidth="1"/>
    <col min="15980" max="15980" width="21.5546875" bestFit="1" customWidth="1"/>
    <col min="15981" max="15981" width="14" bestFit="1" customWidth="1"/>
    <col min="15982" max="15982" width="21.5546875" bestFit="1" customWidth="1"/>
    <col min="15983" max="15983" width="14" bestFit="1" customWidth="1"/>
    <col min="15984" max="15984" width="21.5546875" bestFit="1" customWidth="1"/>
    <col min="15985" max="15985" width="14" bestFit="1" customWidth="1"/>
    <col min="15986" max="15986" width="12" bestFit="1" customWidth="1"/>
    <col min="15987" max="15987" width="21.5546875" bestFit="1" customWidth="1"/>
    <col min="15988" max="15988" width="14" bestFit="1" customWidth="1"/>
    <col min="15989" max="15989" width="21.5546875" bestFit="1" customWidth="1"/>
    <col min="15990" max="15990" width="14" bestFit="1" customWidth="1"/>
    <col min="15991" max="15991" width="21.5546875" bestFit="1" customWidth="1"/>
    <col min="15992" max="15992" width="14" bestFit="1" customWidth="1"/>
    <col min="15993" max="15993" width="21.5546875" bestFit="1" customWidth="1"/>
    <col min="15994" max="15994" width="14" bestFit="1" customWidth="1"/>
    <col min="15995" max="15995" width="21.5546875" bestFit="1" customWidth="1"/>
    <col min="15996" max="15996" width="14" bestFit="1" customWidth="1"/>
    <col min="15997" max="15997" width="21.5546875" bestFit="1" customWidth="1"/>
    <col min="15998" max="15998" width="14" bestFit="1" customWidth="1"/>
    <col min="15999" max="15999" width="21.5546875" bestFit="1" customWidth="1"/>
    <col min="16000" max="16000" width="14" bestFit="1" customWidth="1"/>
    <col min="16001" max="16001" width="20.44140625" bestFit="1" customWidth="1"/>
    <col min="16002" max="16002" width="14" bestFit="1" customWidth="1"/>
    <col min="16003" max="16003" width="21.5546875" bestFit="1" customWidth="1"/>
    <col min="16004" max="16004" width="14" bestFit="1" customWidth="1"/>
    <col min="16005" max="16005" width="21.5546875" bestFit="1" customWidth="1"/>
    <col min="16006" max="16006" width="14" bestFit="1" customWidth="1"/>
    <col min="16007" max="16007" width="21.5546875" bestFit="1" customWidth="1"/>
    <col min="16008" max="16008" width="14" bestFit="1" customWidth="1"/>
    <col min="16009" max="16009" width="12" bestFit="1" customWidth="1"/>
    <col min="16010" max="16010" width="21.5546875" bestFit="1" customWidth="1"/>
    <col min="16011" max="16011" width="13" bestFit="1" customWidth="1"/>
    <col min="16012" max="16012" width="21.5546875" bestFit="1" customWidth="1"/>
    <col min="16013" max="16013" width="14" bestFit="1" customWidth="1"/>
    <col min="16014" max="16014" width="21.5546875" bestFit="1" customWidth="1"/>
    <col min="16015" max="16015" width="14" bestFit="1" customWidth="1"/>
    <col min="16016" max="16016" width="21.5546875" bestFit="1" customWidth="1"/>
    <col min="16017" max="16017" width="14" bestFit="1" customWidth="1"/>
    <col min="16018" max="16018" width="20.44140625" bestFit="1" customWidth="1"/>
    <col min="16019" max="16019" width="14" bestFit="1" customWidth="1"/>
    <col min="16020" max="16020" width="21.5546875" bestFit="1" customWidth="1"/>
    <col min="16021" max="16021" width="14" bestFit="1" customWidth="1"/>
    <col min="16022" max="16022" width="21.5546875" bestFit="1" customWidth="1"/>
    <col min="16023" max="16023" width="13" bestFit="1" customWidth="1"/>
    <col min="16024" max="16024" width="21.5546875" bestFit="1" customWidth="1"/>
    <col min="16025" max="16025" width="13" bestFit="1" customWidth="1"/>
    <col min="16026" max="16026" width="21.5546875" bestFit="1" customWidth="1"/>
    <col min="16027" max="16027" width="14" bestFit="1" customWidth="1"/>
    <col min="16028" max="16028" width="21.5546875" bestFit="1" customWidth="1"/>
    <col min="16029" max="16029" width="14" bestFit="1" customWidth="1"/>
    <col min="16030" max="16030" width="20.44140625" bestFit="1" customWidth="1"/>
    <col min="16031" max="16031" width="14" bestFit="1" customWidth="1"/>
    <col min="16032" max="16032" width="21.5546875" bestFit="1" customWidth="1"/>
    <col min="16033" max="16033" width="7" bestFit="1" customWidth="1"/>
    <col min="16034" max="16034" width="9.21875" bestFit="1" customWidth="1"/>
    <col min="16035" max="16035" width="14" bestFit="1" customWidth="1"/>
    <col min="16036" max="16036" width="21.5546875" bestFit="1" customWidth="1"/>
    <col min="16037" max="16037" width="14" bestFit="1" customWidth="1"/>
    <col min="16038" max="16038" width="21.5546875" bestFit="1" customWidth="1"/>
    <col min="16039" max="16039" width="14" bestFit="1" customWidth="1"/>
    <col min="16040" max="16040" width="21.5546875" bestFit="1" customWidth="1"/>
    <col min="16041" max="16041" width="13" bestFit="1" customWidth="1"/>
    <col min="16042" max="16042" width="21.5546875" bestFit="1" customWidth="1"/>
    <col min="16043" max="16043" width="14" bestFit="1" customWidth="1"/>
    <col min="16044" max="16044" width="21.5546875" bestFit="1" customWidth="1"/>
    <col min="16045" max="16045" width="14" bestFit="1" customWidth="1"/>
    <col min="16046" max="16046" width="21.5546875" bestFit="1" customWidth="1"/>
    <col min="16047" max="16047" width="14" bestFit="1" customWidth="1"/>
    <col min="16048" max="16048" width="21.5546875" bestFit="1" customWidth="1"/>
    <col min="16049" max="16049" width="14" bestFit="1" customWidth="1"/>
    <col min="16050" max="16050" width="21.5546875" bestFit="1" customWidth="1"/>
    <col min="16051" max="16051" width="14" bestFit="1" customWidth="1"/>
    <col min="16052" max="16052" width="21.5546875" bestFit="1" customWidth="1"/>
    <col min="16053" max="16053" width="14" bestFit="1" customWidth="1"/>
    <col min="16054" max="16054" width="21.5546875" bestFit="1" customWidth="1"/>
    <col min="16055" max="16055" width="13" bestFit="1" customWidth="1"/>
    <col min="16056" max="16056" width="12" bestFit="1" customWidth="1"/>
    <col min="16057" max="16057" width="21.5546875" bestFit="1" customWidth="1"/>
    <col min="16058" max="16058" width="14" bestFit="1" customWidth="1"/>
    <col min="16059" max="16059" width="21.5546875" bestFit="1" customWidth="1"/>
    <col min="16060" max="16060" width="13" bestFit="1" customWidth="1"/>
    <col min="16061" max="16061" width="21.5546875" bestFit="1" customWidth="1"/>
    <col min="16062" max="16062" width="14" bestFit="1" customWidth="1"/>
    <col min="16063" max="16063" width="21.5546875" bestFit="1" customWidth="1"/>
    <col min="16064" max="16064" width="13" bestFit="1" customWidth="1"/>
    <col min="16065" max="16065" width="21.5546875" bestFit="1" customWidth="1"/>
    <col min="16066" max="16066" width="14" bestFit="1" customWidth="1"/>
    <col min="16067" max="16067" width="21.5546875" bestFit="1" customWidth="1"/>
    <col min="16068" max="16068" width="14" bestFit="1" customWidth="1"/>
    <col min="16069" max="16071" width="12" bestFit="1" customWidth="1"/>
    <col min="16072" max="16072" width="21.5546875" bestFit="1" customWidth="1"/>
    <col min="16073" max="16073" width="14" bestFit="1" customWidth="1"/>
    <col min="16074" max="16074" width="21.5546875" bestFit="1" customWidth="1"/>
    <col min="16075" max="16075" width="14" bestFit="1" customWidth="1"/>
    <col min="16076" max="16076" width="21.5546875" bestFit="1" customWidth="1"/>
    <col min="16077" max="16077" width="14" bestFit="1" customWidth="1"/>
    <col min="16078" max="16078" width="21.5546875" bestFit="1" customWidth="1"/>
    <col min="16079" max="16079" width="14" bestFit="1" customWidth="1"/>
    <col min="16080" max="16080" width="21.5546875" bestFit="1" customWidth="1"/>
    <col min="16081" max="16081" width="14" bestFit="1" customWidth="1"/>
    <col min="16082" max="16082" width="21.5546875" bestFit="1" customWidth="1"/>
    <col min="16083" max="16083" width="13" bestFit="1" customWidth="1"/>
    <col min="16084" max="16084" width="21.5546875" bestFit="1" customWidth="1"/>
    <col min="16085" max="16085" width="14" bestFit="1" customWidth="1"/>
    <col min="16086" max="16086" width="21.5546875" bestFit="1" customWidth="1"/>
    <col min="16087" max="16087" width="14" bestFit="1" customWidth="1"/>
    <col min="16088" max="16088" width="21.5546875" bestFit="1" customWidth="1"/>
    <col min="16089" max="16089" width="14" bestFit="1" customWidth="1"/>
    <col min="16090" max="16090" width="21.5546875" bestFit="1" customWidth="1"/>
    <col min="16091" max="16091" width="14" bestFit="1" customWidth="1"/>
    <col min="16092" max="16092" width="21.5546875" bestFit="1" customWidth="1"/>
    <col min="16093" max="16093" width="12" bestFit="1" customWidth="1"/>
    <col min="16094" max="16094" width="21.5546875" bestFit="1" customWidth="1"/>
    <col min="16095" max="16095" width="14" bestFit="1" customWidth="1"/>
    <col min="16096" max="16096" width="21.5546875" bestFit="1" customWidth="1"/>
    <col min="16097" max="16097" width="14" bestFit="1" customWidth="1"/>
    <col min="16098" max="16098" width="21.5546875" bestFit="1" customWidth="1"/>
    <col min="16099" max="16099" width="14" bestFit="1" customWidth="1"/>
    <col min="16100" max="16100" width="21.5546875" bestFit="1" customWidth="1"/>
    <col min="16101" max="16101" width="14" bestFit="1" customWidth="1"/>
    <col min="16102" max="16102" width="21.5546875" bestFit="1" customWidth="1"/>
    <col min="16103" max="16103" width="14" bestFit="1" customWidth="1"/>
    <col min="16104" max="16104" width="20.44140625" bestFit="1" customWidth="1"/>
    <col min="16105" max="16105" width="14" bestFit="1" customWidth="1"/>
    <col min="16106" max="16106" width="12" bestFit="1" customWidth="1"/>
    <col min="16107" max="16107" width="21.5546875" bestFit="1" customWidth="1"/>
    <col min="16108" max="16108" width="14" bestFit="1" customWidth="1"/>
    <col min="16109" max="16109" width="21.5546875" bestFit="1" customWidth="1"/>
    <col min="16110" max="16110" width="14" bestFit="1" customWidth="1"/>
    <col min="16111" max="16111" width="21.5546875" bestFit="1" customWidth="1"/>
    <col min="16112" max="16112" width="14" bestFit="1" customWidth="1"/>
    <col min="16113" max="16113" width="21.5546875" bestFit="1" customWidth="1"/>
    <col min="16114" max="16114" width="14" bestFit="1" customWidth="1"/>
    <col min="16115" max="16115" width="21.5546875" bestFit="1" customWidth="1"/>
    <col min="16116" max="16116" width="14" bestFit="1" customWidth="1"/>
    <col min="16117" max="16117" width="21.5546875" bestFit="1" customWidth="1"/>
    <col min="16118" max="16118" width="14" bestFit="1" customWidth="1"/>
    <col min="16119" max="16119" width="21.5546875" bestFit="1" customWidth="1"/>
    <col min="16120" max="16120" width="14" bestFit="1" customWidth="1"/>
    <col min="16121" max="16121" width="21.5546875" bestFit="1" customWidth="1"/>
    <col min="16122" max="16122" width="14" bestFit="1" customWidth="1"/>
    <col min="16123" max="16123" width="21.5546875" bestFit="1" customWidth="1"/>
    <col min="16124" max="16124" width="14" bestFit="1" customWidth="1"/>
    <col min="16125" max="16125" width="21.5546875" bestFit="1" customWidth="1"/>
    <col min="16126" max="16126" width="14" bestFit="1" customWidth="1"/>
    <col min="16127" max="16127" width="21.5546875" bestFit="1" customWidth="1"/>
    <col min="16128" max="16128" width="14" bestFit="1" customWidth="1"/>
    <col min="16129" max="16129" width="20.44140625" bestFit="1" customWidth="1"/>
    <col min="16130" max="16130" width="14" bestFit="1" customWidth="1"/>
    <col min="16131" max="16131" width="21.5546875" bestFit="1" customWidth="1"/>
    <col min="16132" max="16132" width="12" bestFit="1" customWidth="1"/>
    <col min="16133" max="16133" width="14.33203125" bestFit="1" customWidth="1"/>
    <col min="16134" max="16134" width="14" bestFit="1" customWidth="1"/>
    <col min="16135" max="16135" width="21.5546875" bestFit="1" customWidth="1"/>
    <col min="16136" max="16136" width="14" bestFit="1" customWidth="1"/>
    <col min="16137" max="16137" width="21.5546875" bestFit="1" customWidth="1"/>
    <col min="16138" max="16138" width="14" bestFit="1" customWidth="1"/>
    <col min="16139" max="16139" width="21.5546875" bestFit="1" customWidth="1"/>
    <col min="16140" max="16140" width="13" bestFit="1" customWidth="1"/>
    <col min="16141" max="16141" width="21.5546875" bestFit="1" customWidth="1"/>
    <col min="16142" max="16142" width="14" bestFit="1" customWidth="1"/>
    <col min="16143" max="16143" width="21.5546875" bestFit="1" customWidth="1"/>
    <col min="16144" max="16144" width="14" bestFit="1" customWidth="1"/>
    <col min="16145" max="16145" width="21.5546875" bestFit="1" customWidth="1"/>
    <col min="16146" max="16146" width="14" bestFit="1" customWidth="1"/>
    <col min="16147" max="16147" width="21.5546875" bestFit="1" customWidth="1"/>
    <col min="16148" max="16148" width="14" bestFit="1" customWidth="1"/>
    <col min="16149" max="16149" width="21.5546875" bestFit="1" customWidth="1"/>
    <col min="16150" max="16150" width="14" bestFit="1" customWidth="1"/>
    <col min="16151" max="16151" width="21.5546875" bestFit="1" customWidth="1"/>
    <col min="16152" max="16152" width="14" bestFit="1" customWidth="1"/>
    <col min="16153" max="16153" width="21.5546875" bestFit="1" customWidth="1"/>
    <col min="16154" max="16154" width="14" bestFit="1" customWidth="1"/>
    <col min="16155" max="16155" width="12" bestFit="1" customWidth="1"/>
    <col min="16156" max="16156" width="11" bestFit="1" customWidth="1"/>
    <col min="16157" max="16157" width="21.5546875" bestFit="1" customWidth="1"/>
    <col min="16158" max="16158" width="13" bestFit="1" customWidth="1"/>
    <col min="16159" max="16159" width="21.5546875" bestFit="1" customWidth="1"/>
    <col min="16160" max="16160" width="14" bestFit="1" customWidth="1"/>
    <col min="16161" max="16161" width="21.5546875" bestFit="1" customWidth="1"/>
    <col min="16162" max="16162" width="14" bestFit="1" customWidth="1"/>
    <col min="16163" max="16163" width="21.5546875" bestFit="1" customWidth="1"/>
    <col min="16164" max="16164" width="14" bestFit="1" customWidth="1"/>
    <col min="16165" max="16165" width="21.5546875" bestFit="1" customWidth="1"/>
    <col min="16166" max="16166" width="14" bestFit="1" customWidth="1"/>
    <col min="16167" max="16167" width="21.5546875" bestFit="1" customWidth="1"/>
    <col min="16168" max="16168" width="13" bestFit="1" customWidth="1"/>
    <col min="16169" max="16170" width="12" bestFit="1" customWidth="1"/>
    <col min="16171" max="16171" width="21.5546875" bestFit="1" customWidth="1"/>
    <col min="16172" max="16172" width="14" bestFit="1" customWidth="1"/>
    <col min="16173" max="16173" width="21.5546875" bestFit="1" customWidth="1"/>
    <col min="16174" max="16174" width="14" bestFit="1" customWidth="1"/>
    <col min="16175" max="16175" width="21.5546875" bestFit="1" customWidth="1"/>
    <col min="16176" max="16176" width="14" bestFit="1" customWidth="1"/>
    <col min="16177" max="16177" width="21.5546875" bestFit="1" customWidth="1"/>
    <col min="16178" max="16178" width="14" bestFit="1" customWidth="1"/>
    <col min="16179" max="16179" width="21.5546875" bestFit="1" customWidth="1"/>
    <col min="16180" max="16180" width="13" bestFit="1" customWidth="1"/>
    <col min="16181" max="16181" width="20.44140625" bestFit="1" customWidth="1"/>
    <col min="16182" max="16182" width="14" bestFit="1" customWidth="1"/>
    <col min="16183" max="16183" width="21.5546875" bestFit="1" customWidth="1"/>
    <col min="16184" max="16184" width="14" bestFit="1" customWidth="1"/>
    <col min="16185" max="16185" width="21.5546875" bestFit="1" customWidth="1"/>
    <col min="16186" max="16186" width="14" bestFit="1" customWidth="1"/>
    <col min="16187" max="16187" width="20.44140625" bestFit="1" customWidth="1"/>
    <col min="16188" max="16188" width="14" bestFit="1" customWidth="1"/>
    <col min="16189" max="16189" width="21.5546875" bestFit="1" customWidth="1"/>
    <col min="16190" max="16190" width="14" bestFit="1" customWidth="1"/>
    <col min="16191" max="16191" width="21.5546875" bestFit="1" customWidth="1"/>
    <col min="16192" max="16192" width="14" bestFit="1" customWidth="1"/>
    <col min="16193" max="16193" width="21.5546875" bestFit="1" customWidth="1"/>
    <col min="16194" max="16194" width="14" bestFit="1" customWidth="1"/>
    <col min="16195" max="16195" width="21.5546875" bestFit="1" customWidth="1"/>
    <col min="16196" max="16196" width="14" bestFit="1" customWidth="1"/>
    <col min="16197" max="16197" width="21.5546875" bestFit="1" customWidth="1"/>
    <col min="16198" max="16198" width="14" bestFit="1" customWidth="1"/>
    <col min="16199" max="16199" width="21.5546875" bestFit="1" customWidth="1"/>
    <col min="16200" max="16200" width="14" bestFit="1" customWidth="1"/>
    <col min="16201" max="16201" width="20.44140625" bestFit="1" customWidth="1"/>
    <col min="16202" max="16202" width="13" bestFit="1" customWidth="1"/>
    <col min="16203" max="16203" width="21.5546875" bestFit="1" customWidth="1"/>
    <col min="16204" max="16204" width="13" bestFit="1" customWidth="1"/>
    <col min="16205" max="16205" width="19.44140625" bestFit="1" customWidth="1"/>
    <col min="16206" max="16206" width="14" bestFit="1" customWidth="1"/>
    <col min="16207" max="16207" width="21.5546875" bestFit="1" customWidth="1"/>
    <col min="16208" max="16208" width="14" bestFit="1" customWidth="1"/>
    <col min="16209" max="16209" width="21.5546875" bestFit="1" customWidth="1"/>
    <col min="16210" max="16210" width="14" bestFit="1" customWidth="1"/>
    <col min="16211" max="16211" width="20.44140625" bestFit="1" customWidth="1"/>
    <col min="16212" max="16212" width="13" bestFit="1" customWidth="1"/>
    <col min="16213" max="16213" width="21.5546875" bestFit="1" customWidth="1"/>
    <col min="16214" max="16214" width="14" bestFit="1" customWidth="1"/>
    <col min="16215" max="16215" width="21.5546875" bestFit="1" customWidth="1"/>
    <col min="16216" max="16216" width="14" bestFit="1" customWidth="1"/>
    <col min="16217" max="16217" width="21.5546875" bestFit="1" customWidth="1"/>
    <col min="16218" max="16218" width="14" bestFit="1" customWidth="1"/>
    <col min="16219" max="16219" width="20.44140625" bestFit="1" customWidth="1"/>
    <col min="16220" max="16220" width="14" bestFit="1" customWidth="1"/>
    <col min="16221" max="16221" width="21.5546875" bestFit="1" customWidth="1"/>
    <col min="16222" max="16222" width="14" bestFit="1" customWidth="1"/>
    <col min="16223" max="16223" width="21.5546875" bestFit="1" customWidth="1"/>
    <col min="16224" max="16224" width="14" bestFit="1" customWidth="1"/>
    <col min="16225" max="16225" width="21.5546875" bestFit="1" customWidth="1"/>
    <col min="16226" max="16226" width="14" bestFit="1" customWidth="1"/>
    <col min="16227" max="16227" width="21.5546875" bestFit="1" customWidth="1"/>
    <col min="16228" max="16228" width="12" bestFit="1" customWidth="1"/>
    <col min="16229" max="16229" width="21.5546875" bestFit="1" customWidth="1"/>
    <col min="16230" max="16230" width="14" bestFit="1" customWidth="1"/>
    <col min="16231" max="16231" width="21.5546875" bestFit="1" customWidth="1"/>
    <col min="16232" max="16232" width="14" bestFit="1" customWidth="1"/>
    <col min="16233" max="16233" width="21.5546875" bestFit="1" customWidth="1"/>
    <col min="16234" max="16234" width="14" bestFit="1" customWidth="1"/>
    <col min="16235" max="16235" width="21.5546875" bestFit="1" customWidth="1"/>
    <col min="16236" max="16236" width="14" bestFit="1" customWidth="1"/>
    <col min="16237" max="16237" width="21.5546875" bestFit="1" customWidth="1"/>
    <col min="16238" max="16239" width="12" bestFit="1" customWidth="1"/>
    <col min="16240" max="16240" width="14" bestFit="1" customWidth="1"/>
    <col min="16241" max="16241" width="20.44140625" bestFit="1" customWidth="1"/>
    <col min="16242" max="16242" width="14" bestFit="1" customWidth="1"/>
    <col min="16243" max="16243" width="21.5546875" bestFit="1" customWidth="1"/>
    <col min="16244" max="16244" width="14" bestFit="1" customWidth="1"/>
    <col min="16245" max="16245" width="21.5546875" bestFit="1" customWidth="1"/>
    <col min="16246" max="16246" width="13" bestFit="1" customWidth="1"/>
    <col min="16247" max="16247" width="21.5546875" bestFit="1" customWidth="1"/>
    <col min="16248" max="16248" width="14" bestFit="1" customWidth="1"/>
    <col min="16249" max="16249" width="21.5546875" bestFit="1" customWidth="1"/>
    <col min="16250" max="16250" width="14" bestFit="1" customWidth="1"/>
    <col min="16251" max="16251" width="21.5546875" bestFit="1" customWidth="1"/>
    <col min="16252" max="16252" width="14" bestFit="1" customWidth="1"/>
    <col min="16253" max="16253" width="21.5546875" bestFit="1" customWidth="1"/>
    <col min="16254" max="16254" width="14" bestFit="1" customWidth="1"/>
    <col min="16255" max="16255" width="21.5546875" bestFit="1" customWidth="1"/>
    <col min="16256" max="16256" width="14" bestFit="1" customWidth="1"/>
    <col min="16257" max="16257" width="21.5546875" bestFit="1" customWidth="1"/>
    <col min="16258" max="16258" width="14" bestFit="1" customWidth="1"/>
    <col min="16259" max="16259" width="21.5546875" bestFit="1" customWidth="1"/>
    <col min="16260" max="16260" width="14" bestFit="1" customWidth="1"/>
    <col min="16261" max="16261" width="21.5546875" bestFit="1" customWidth="1"/>
    <col min="16262" max="16262" width="14" bestFit="1" customWidth="1"/>
    <col min="16263" max="16263" width="12" bestFit="1" customWidth="1"/>
    <col min="16264" max="16264" width="21.5546875" bestFit="1" customWidth="1"/>
    <col min="16265" max="16265" width="13" bestFit="1" customWidth="1"/>
    <col min="16266" max="16266" width="20.44140625" bestFit="1" customWidth="1"/>
    <col min="16267" max="16267" width="14" bestFit="1" customWidth="1"/>
    <col min="16268" max="16268" width="11" bestFit="1" customWidth="1"/>
    <col min="16269" max="16269" width="21.5546875" bestFit="1" customWidth="1"/>
    <col min="16270" max="16270" width="14" bestFit="1" customWidth="1"/>
    <col min="16271" max="16271" width="21.5546875" bestFit="1" customWidth="1"/>
    <col min="16272" max="16272" width="14" bestFit="1" customWidth="1"/>
    <col min="16273" max="16273" width="21.5546875" bestFit="1" customWidth="1"/>
    <col min="16274" max="16274" width="14" bestFit="1" customWidth="1"/>
    <col min="16275" max="16275" width="21.5546875" bestFit="1" customWidth="1"/>
    <col min="16276" max="16276" width="14" bestFit="1" customWidth="1"/>
    <col min="16277" max="16277" width="21.5546875" bestFit="1" customWidth="1"/>
    <col min="16278" max="16278" width="14" bestFit="1" customWidth="1"/>
    <col min="16279" max="16279" width="21.5546875" bestFit="1" customWidth="1"/>
    <col min="16280" max="16280" width="14" bestFit="1" customWidth="1"/>
    <col min="16281" max="16281" width="20.44140625" bestFit="1" customWidth="1"/>
    <col min="16282" max="16282" width="14" bestFit="1" customWidth="1"/>
    <col min="16283" max="16283" width="21.5546875" bestFit="1" customWidth="1"/>
    <col min="16284" max="16284" width="14" bestFit="1" customWidth="1"/>
    <col min="16285" max="16285" width="21.5546875" bestFit="1" customWidth="1"/>
    <col min="16286" max="16286" width="14" bestFit="1" customWidth="1"/>
    <col min="16287" max="16287" width="21.5546875" bestFit="1" customWidth="1"/>
    <col min="16288" max="16288" width="14" bestFit="1" customWidth="1"/>
    <col min="16289" max="16289" width="21.5546875" bestFit="1" customWidth="1"/>
    <col min="16290" max="16290" width="14" bestFit="1" customWidth="1"/>
    <col min="16291" max="16291" width="21.5546875" bestFit="1" customWidth="1"/>
    <col min="16292" max="16292" width="14" bestFit="1" customWidth="1"/>
    <col min="16293" max="16293" width="12" bestFit="1" customWidth="1"/>
    <col min="16294" max="16294" width="21.5546875" bestFit="1" customWidth="1"/>
    <col min="16295" max="16295" width="14" bestFit="1" customWidth="1"/>
    <col min="16296" max="16296" width="21.5546875" bestFit="1" customWidth="1"/>
    <col min="16297" max="16297" width="14" bestFit="1" customWidth="1"/>
    <col min="16298" max="16298" width="21.5546875" bestFit="1" customWidth="1"/>
    <col min="16299" max="16299" width="14" bestFit="1" customWidth="1"/>
    <col min="16300" max="16300" width="21.5546875" bestFit="1" customWidth="1"/>
    <col min="16301" max="16301" width="6" bestFit="1" customWidth="1"/>
    <col min="16302" max="16302" width="8.21875" bestFit="1" customWidth="1"/>
    <col min="16303" max="16303" width="14" bestFit="1" customWidth="1"/>
    <col min="16304" max="16304" width="21.5546875" bestFit="1" customWidth="1"/>
    <col min="16305" max="16305" width="14" bestFit="1" customWidth="1"/>
    <col min="16306" max="16306" width="21.5546875" bestFit="1" customWidth="1"/>
    <col min="16307" max="16307" width="14" bestFit="1" customWidth="1"/>
    <col min="16308" max="16308" width="12" bestFit="1" customWidth="1"/>
    <col min="16309" max="16309" width="20.44140625" bestFit="1" customWidth="1"/>
    <col min="16310" max="16310" width="13" bestFit="1" customWidth="1"/>
    <col min="16311" max="16311" width="21.5546875" bestFit="1" customWidth="1"/>
    <col min="16312" max="16312" width="14" bestFit="1" customWidth="1"/>
    <col min="16313" max="16313" width="21.5546875" bestFit="1" customWidth="1"/>
    <col min="16314" max="16314" width="14" bestFit="1" customWidth="1"/>
    <col min="16315" max="16315" width="21.5546875" bestFit="1" customWidth="1"/>
    <col min="16316" max="16316" width="14" bestFit="1" customWidth="1"/>
    <col min="16317" max="16317" width="21.5546875" bestFit="1" customWidth="1"/>
    <col min="16318" max="16318" width="14" bestFit="1" customWidth="1"/>
    <col min="16319" max="16319" width="21.5546875" bestFit="1" customWidth="1"/>
    <col min="16320" max="16320" width="14" bestFit="1" customWidth="1"/>
    <col min="16321" max="16321" width="21.5546875" bestFit="1" customWidth="1"/>
    <col min="16322" max="16322" width="14" bestFit="1" customWidth="1"/>
    <col min="16323" max="16323" width="21.5546875" bestFit="1" customWidth="1"/>
    <col min="16324" max="16324" width="14" bestFit="1" customWidth="1"/>
    <col min="16325" max="16325" width="21.5546875" bestFit="1" customWidth="1"/>
    <col min="16326" max="16326" width="14" bestFit="1" customWidth="1"/>
    <col min="16327" max="16327" width="21.5546875" bestFit="1" customWidth="1"/>
    <col min="16328" max="16328" width="14" bestFit="1" customWidth="1"/>
    <col min="16329" max="16329" width="12" bestFit="1" customWidth="1"/>
    <col min="16330" max="16330" width="21.5546875" bestFit="1" customWidth="1"/>
    <col min="16331" max="16331" width="14" bestFit="1" customWidth="1"/>
    <col min="16332" max="16332" width="20.44140625" bestFit="1" customWidth="1"/>
    <col min="16333" max="16333" width="14" bestFit="1" customWidth="1"/>
    <col min="16334" max="16334" width="21.5546875" bestFit="1" customWidth="1"/>
    <col min="16335" max="16335" width="14" bestFit="1" customWidth="1"/>
    <col min="16336" max="16336" width="21.5546875" bestFit="1" customWidth="1"/>
    <col min="16337" max="16337" width="14" bestFit="1" customWidth="1"/>
    <col min="16338" max="16338" width="21.5546875" bestFit="1" customWidth="1"/>
    <col min="16339" max="16339" width="14" bestFit="1" customWidth="1"/>
    <col min="16340" max="16340" width="12" bestFit="1" customWidth="1"/>
    <col min="16341" max="16341" width="21.5546875" bestFit="1" customWidth="1"/>
    <col min="16342" max="16342" width="12" bestFit="1" customWidth="1"/>
    <col min="16343" max="16343" width="21.5546875" bestFit="1" customWidth="1"/>
    <col min="16344" max="16344" width="14" bestFit="1" customWidth="1"/>
    <col min="16345" max="16345" width="21.5546875" bestFit="1" customWidth="1"/>
    <col min="16346" max="16346" width="14" bestFit="1" customWidth="1"/>
    <col min="16347" max="16347" width="12" bestFit="1" customWidth="1"/>
    <col min="16348" max="16348" width="21.5546875" bestFit="1" customWidth="1"/>
    <col min="16349" max="16349" width="14" bestFit="1" customWidth="1"/>
    <col min="16350" max="16350" width="21.5546875" bestFit="1" customWidth="1"/>
    <col min="16351" max="16351" width="14" bestFit="1" customWidth="1"/>
    <col min="16352" max="16352" width="21.5546875" bestFit="1" customWidth="1"/>
    <col min="16353" max="16353" width="14" bestFit="1" customWidth="1"/>
    <col min="16354" max="16354" width="21.5546875" bestFit="1" customWidth="1"/>
    <col min="16355" max="16355" width="14" bestFit="1" customWidth="1"/>
    <col min="16356" max="16356" width="19.44140625" bestFit="1" customWidth="1"/>
    <col min="16357" max="16357" width="14" bestFit="1" customWidth="1"/>
    <col min="16358" max="16358" width="21.5546875" bestFit="1" customWidth="1"/>
    <col min="16359" max="16359" width="13" bestFit="1" customWidth="1"/>
    <col min="16360" max="16360" width="21.5546875" bestFit="1" customWidth="1"/>
    <col min="16361" max="16361" width="14" bestFit="1" customWidth="1"/>
    <col min="16362" max="16362" width="21.5546875" bestFit="1" customWidth="1"/>
    <col min="16363" max="16363" width="14" bestFit="1" customWidth="1"/>
    <col min="16364" max="16364" width="21.5546875" bestFit="1" customWidth="1"/>
    <col min="16365" max="16365" width="14" bestFit="1" customWidth="1"/>
    <col min="16366" max="16366" width="21.5546875" bestFit="1" customWidth="1"/>
    <col min="16367" max="16367" width="14" bestFit="1" customWidth="1"/>
    <col min="16368" max="16368" width="21.5546875" bestFit="1" customWidth="1"/>
    <col min="16369" max="16369" width="14" bestFit="1" customWidth="1"/>
    <col min="16370" max="16370" width="21.5546875" bestFit="1" customWidth="1"/>
    <col min="16371" max="16371" width="9" bestFit="1" customWidth="1"/>
    <col min="16372" max="16372" width="11.21875" bestFit="1" customWidth="1"/>
    <col min="16373" max="16373" width="14" bestFit="1" customWidth="1"/>
    <col min="16374" max="16374" width="21.5546875" bestFit="1" customWidth="1"/>
    <col min="16375" max="16375" width="14" bestFit="1" customWidth="1"/>
    <col min="16376" max="16376" width="21.5546875" bestFit="1" customWidth="1"/>
    <col min="16377" max="16377" width="14" bestFit="1" customWidth="1"/>
    <col min="16378" max="16378" width="21.5546875" bestFit="1" customWidth="1"/>
    <col min="16379" max="16379" width="14" bestFit="1" customWidth="1"/>
    <col min="16380" max="16380" width="21.5546875" bestFit="1" customWidth="1"/>
    <col min="16381" max="16381" width="14" bestFit="1" customWidth="1"/>
    <col min="16382" max="16382" width="21.5546875" bestFit="1" customWidth="1"/>
    <col min="16383" max="16383" width="14" bestFit="1" customWidth="1"/>
    <col min="16384" max="16384" width="21.5546875" bestFit="1" customWidth="1"/>
  </cols>
  <sheetData>
    <row r="3" spans="1:10" x14ac:dyDescent="0.3">
      <c r="A3" s="2"/>
      <c r="B3" s="3"/>
      <c r="C3" s="4"/>
      <c r="D3" s="18"/>
    </row>
    <row r="4" spans="1:10" x14ac:dyDescent="0.3">
      <c r="A4" s="5"/>
      <c r="B4" s="6"/>
      <c r="C4" s="7"/>
      <c r="D4" s="18"/>
    </row>
    <row r="5" spans="1:10" x14ac:dyDescent="0.3">
      <c r="A5" s="5"/>
      <c r="B5" s="6"/>
      <c r="C5" s="7"/>
      <c r="D5" s="18"/>
    </row>
    <row r="6" spans="1:10" ht="15" thickBot="1" x14ac:dyDescent="0.35">
      <c r="A6" s="5"/>
      <c r="B6" s="6"/>
      <c r="C6" s="7"/>
      <c r="D6" s="18"/>
    </row>
    <row r="7" spans="1:10" ht="15.6" thickTop="1" thickBot="1" x14ac:dyDescent="0.35">
      <c r="A7" s="5"/>
      <c r="B7" s="6"/>
      <c r="C7" s="7"/>
      <c r="D7" s="18" t="s">
        <v>407</v>
      </c>
      <c r="E7" s="15" t="s">
        <v>418</v>
      </c>
    </row>
    <row r="8" spans="1:10" ht="15.6" thickTop="1" thickBot="1" x14ac:dyDescent="0.35">
      <c r="A8" s="5"/>
      <c r="B8" s="6"/>
      <c r="C8" s="7"/>
      <c r="D8" s="18" t="s">
        <v>408</v>
      </c>
      <c r="E8" s="16" t="s">
        <v>419</v>
      </c>
    </row>
    <row r="9" spans="1:10" ht="15.6" thickTop="1" thickBot="1" x14ac:dyDescent="0.35">
      <c r="A9" s="5"/>
      <c r="B9" s="6"/>
      <c r="C9" s="7"/>
      <c r="D9" s="18" t="s">
        <v>424</v>
      </c>
      <c r="E9" s="16" t="s">
        <v>420</v>
      </c>
      <c r="F9" s="16"/>
      <c r="G9" s="16"/>
      <c r="H9" s="16"/>
      <c r="I9" s="16"/>
      <c r="J9" s="17"/>
    </row>
    <row r="10" spans="1:10" ht="15.6" thickTop="1" thickBot="1" x14ac:dyDescent="0.35">
      <c r="A10" s="5"/>
      <c r="B10" s="6"/>
      <c r="C10" s="7"/>
      <c r="D10" s="19" t="s">
        <v>425</v>
      </c>
      <c r="E10" s="16" t="s">
        <v>421</v>
      </c>
      <c r="F10" s="16"/>
      <c r="G10" s="16"/>
      <c r="H10" s="16"/>
      <c r="I10" s="16"/>
      <c r="J10" s="17"/>
    </row>
    <row r="11" spans="1:10" ht="15.6" thickTop="1" thickBot="1" x14ac:dyDescent="0.35">
      <c r="A11" s="5"/>
      <c r="B11" s="6"/>
      <c r="C11" s="7"/>
      <c r="D11" s="19" t="s">
        <v>426</v>
      </c>
      <c r="E11" s="16" t="s">
        <v>422</v>
      </c>
      <c r="F11" s="16"/>
      <c r="G11" s="16"/>
      <c r="H11" s="16"/>
      <c r="I11" s="16"/>
      <c r="J11" s="17"/>
    </row>
    <row r="12" spans="1:10" ht="15.6" thickTop="1" thickBot="1" x14ac:dyDescent="0.35">
      <c r="A12" s="5"/>
      <c r="B12" s="6"/>
      <c r="C12" s="7"/>
      <c r="D12" s="19" t="s">
        <v>427</v>
      </c>
      <c r="E12" s="17" t="s">
        <v>423</v>
      </c>
      <c r="F12" s="16"/>
      <c r="G12" s="16"/>
      <c r="H12" s="16"/>
      <c r="I12" s="16"/>
      <c r="J12" s="17"/>
    </row>
    <row r="13" spans="1:10" ht="15" thickTop="1" x14ac:dyDescent="0.3">
      <c r="A13" s="5"/>
      <c r="B13" s="6"/>
      <c r="C13" s="7"/>
      <c r="D13" s="19" t="s">
        <v>428</v>
      </c>
      <c r="E13" s="15">
        <f>E7+E8+E9+E10+E11+E12</f>
        <v>24.461468290100001</v>
      </c>
      <c r="F13" s="16"/>
      <c r="G13" s="16"/>
      <c r="H13" s="16"/>
      <c r="I13" s="16"/>
      <c r="J13" s="17"/>
    </row>
    <row r="14" spans="1:10" x14ac:dyDescent="0.3">
      <c r="A14" s="5"/>
      <c r="B14" s="6"/>
      <c r="C14" s="7"/>
      <c r="D14" s="18"/>
    </row>
    <row r="15" spans="1:10" x14ac:dyDescent="0.3">
      <c r="A15" s="5"/>
      <c r="B15" s="6"/>
      <c r="C15" s="7"/>
      <c r="D15" s="18"/>
    </row>
    <row r="16" spans="1:10" x14ac:dyDescent="0.3">
      <c r="A16" s="5"/>
      <c r="B16" s="6"/>
      <c r="C16" s="7"/>
      <c r="D16" s="18"/>
    </row>
    <row r="17" spans="1:4" x14ac:dyDescent="0.3">
      <c r="A17" s="5"/>
      <c r="B17" s="6"/>
      <c r="C17" s="7"/>
      <c r="D17" s="18"/>
    </row>
    <row r="18" spans="1:4" x14ac:dyDescent="0.3">
      <c r="A18" s="5"/>
      <c r="B18" s="6"/>
      <c r="C18" s="7"/>
      <c r="D18" s="18"/>
    </row>
    <row r="19" spans="1:4" x14ac:dyDescent="0.3">
      <c r="A19" s="5"/>
      <c r="B19" s="6"/>
      <c r="C19" s="7"/>
      <c r="D19" s="18"/>
    </row>
    <row r="20" spans="1:4" x14ac:dyDescent="0.3">
      <c r="A20" s="8"/>
      <c r="B20" s="9"/>
      <c r="C20" s="10"/>
      <c r="D20" s="1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3493-7A25-4DBA-B03F-1C21918BF339}">
  <dimension ref="A1:B7"/>
  <sheetViews>
    <sheetView workbookViewId="0">
      <selection activeCell="B1" sqref="B1"/>
    </sheetView>
  </sheetViews>
  <sheetFormatPr defaultRowHeight="14.4" x14ac:dyDescent="0.3"/>
  <cols>
    <col min="1" max="1" width="12.44140625" customWidth="1"/>
    <col min="2" max="2" width="18.109375" customWidth="1"/>
  </cols>
  <sheetData>
    <row r="1" spans="1:2" ht="15.6" thickTop="1" thickBot="1" x14ac:dyDescent="0.35">
      <c r="A1" s="18" t="s">
        <v>407</v>
      </c>
      <c r="B1" s="15" t="s">
        <v>418</v>
      </c>
    </row>
    <row r="2" spans="1:2" ht="15.6" thickTop="1" thickBot="1" x14ac:dyDescent="0.35">
      <c r="A2" s="18" t="s">
        <v>408</v>
      </c>
      <c r="B2" s="16" t="s">
        <v>419</v>
      </c>
    </row>
    <row r="3" spans="1:2" ht="15.6" thickTop="1" thickBot="1" x14ac:dyDescent="0.35">
      <c r="A3" s="18" t="s">
        <v>424</v>
      </c>
      <c r="B3" s="16" t="s">
        <v>420</v>
      </c>
    </row>
    <row r="4" spans="1:2" ht="15.6" thickTop="1" thickBot="1" x14ac:dyDescent="0.35">
      <c r="A4" s="19" t="s">
        <v>425</v>
      </c>
      <c r="B4" s="16" t="s">
        <v>421</v>
      </c>
    </row>
    <row r="5" spans="1:2" ht="15.6" thickTop="1" thickBot="1" x14ac:dyDescent="0.35">
      <c r="A5" s="19" t="s">
        <v>426</v>
      </c>
      <c r="B5" s="16" t="s">
        <v>422</v>
      </c>
    </row>
    <row r="6" spans="1:2" ht="15.6" thickTop="1" thickBot="1" x14ac:dyDescent="0.35">
      <c r="A6" s="19" t="s">
        <v>427</v>
      </c>
      <c r="B6" s="17" t="s">
        <v>423</v>
      </c>
    </row>
    <row r="7" spans="1:2" ht="15" thickTop="1" x14ac:dyDescent="0.3">
      <c r="A7" s="19"/>
      <c r="B7" s="15">
        <f>B1+B2+B3+B4+B5+B6</f>
        <v>24.461468290100001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48576"/>
  <sheetViews>
    <sheetView workbookViewId="0">
      <selection activeCell="R3265" sqref="R3265"/>
    </sheetView>
  </sheetViews>
  <sheetFormatPr defaultRowHeight="14.4" x14ac:dyDescent="0.3"/>
  <cols>
    <col min="1" max="1" width="16.109375" customWidth="1"/>
    <col min="2" max="2" width="17.109375" customWidth="1"/>
    <col min="5" max="5" width="24.88671875" customWidth="1"/>
    <col min="6" max="6" width="14.6640625" customWidth="1"/>
    <col min="7" max="7" width="13" customWidth="1"/>
    <col min="8" max="8" width="19.21875" customWidth="1"/>
    <col min="9" max="9" width="32.21875" customWidth="1"/>
    <col min="10" max="10" width="19.88671875" customWidth="1"/>
    <col min="11" max="11" width="12.5546875" customWidth="1"/>
    <col min="12" max="12" width="13.33203125" customWidth="1"/>
    <col min="13" max="13" width="17.33203125" customWidth="1"/>
    <col min="14" max="14" width="14.6640625" customWidth="1"/>
    <col min="15" max="15" width="17.5546875" customWidth="1"/>
    <col min="16" max="16" width="13.21875" customWidth="1"/>
    <col min="17" max="17" width="11.88671875" customWidth="1"/>
    <col min="18" max="18" width="13.21875" customWidth="1"/>
  </cols>
  <sheetData>
    <row r="1" spans="1:18" x14ac:dyDescent="0.3">
      <c r="A1" t="s">
        <v>0</v>
      </c>
      <c r="B1" t="s">
        <v>1</v>
      </c>
      <c r="C1" t="s">
        <v>2</v>
      </c>
      <c r="D1" t="s">
        <v>3</v>
      </c>
      <c r="E1" t="s">
        <v>4</v>
      </c>
      <c r="F1" t="s">
        <v>5</v>
      </c>
      <c r="G1" t="s">
        <v>6</v>
      </c>
      <c r="H1" t="s">
        <v>7</v>
      </c>
      <c r="I1" t="s">
        <v>8</v>
      </c>
      <c r="J1" t="s">
        <v>9</v>
      </c>
      <c r="K1" t="s">
        <v>10</v>
      </c>
      <c r="L1" t="s">
        <v>406</v>
      </c>
      <c r="M1" t="s">
        <v>407</v>
      </c>
      <c r="N1" t="s">
        <v>408</v>
      </c>
      <c r="O1" t="s">
        <v>409</v>
      </c>
      <c r="P1" t="s">
        <v>410</v>
      </c>
      <c r="Q1" t="s">
        <v>411</v>
      </c>
      <c r="R1" t="s">
        <v>412</v>
      </c>
    </row>
    <row r="2" spans="1:18" x14ac:dyDescent="0.3">
      <c r="A2" t="s">
        <v>11</v>
      </c>
      <c r="B2" t="s">
        <v>12</v>
      </c>
      <c r="C2">
        <v>2001</v>
      </c>
      <c r="D2">
        <v>50</v>
      </c>
      <c r="E2">
        <v>30</v>
      </c>
      <c r="F2">
        <v>16</v>
      </c>
      <c r="G2">
        <v>149</v>
      </c>
      <c r="H2">
        <v>34</v>
      </c>
      <c r="I2">
        <v>175</v>
      </c>
      <c r="J2">
        <v>24.88</v>
      </c>
      <c r="K2">
        <v>18.2475884244373</v>
      </c>
      <c r="L2">
        <f t="shared" ref="L2:L65" si="0">SUM(D2,E2,F2,G2,H2,I2)</f>
        <v>454</v>
      </c>
      <c r="M2" s="14">
        <f>Table3[[#This Row],[Rape]]/Table3[[#This Row],[Population_in_lakhs]]</f>
        <v>2.009646302250804</v>
      </c>
      <c r="N2">
        <f>Table3[[#This Row],[Kidnapping and Abduction]]/Table3[[#This Row],[Population_in_lakhs]]</f>
        <v>1.2057877813504823</v>
      </c>
      <c r="O2">
        <f>Table3[[#This Row],[Dowry Deaths]]/Table3[[#This Row],[Population_in_lakhs]]</f>
        <v>0.64308681672025725</v>
      </c>
      <c r="P2">
        <f>Table3[[#This Row],[Molestation]]/Table3[[#This Row],[Population_in_lakhs]]</f>
        <v>5.9887459807073959</v>
      </c>
      <c r="Q2">
        <f>Table3[[#This Row],[Sexual_Harassment]]/Table3[[#This Row],[Population_in_lakhs]]</f>
        <v>1.3665594855305467</v>
      </c>
      <c r="R2">
        <f>Table3[[#This Row],[Cruelty by Husband or his Relatives]]/Table3[[#This Row],[Population_in_lakhs]]</f>
        <v>7.0337620578778139</v>
      </c>
    </row>
    <row r="3" spans="1:18" x14ac:dyDescent="0.3">
      <c r="A3" t="s">
        <v>11</v>
      </c>
      <c r="B3" t="s">
        <v>12</v>
      </c>
      <c r="C3">
        <v>2002</v>
      </c>
      <c r="D3">
        <v>37</v>
      </c>
      <c r="E3">
        <v>32</v>
      </c>
      <c r="F3">
        <v>20</v>
      </c>
      <c r="G3">
        <v>174</v>
      </c>
      <c r="H3">
        <v>63</v>
      </c>
      <c r="I3">
        <v>240</v>
      </c>
      <c r="J3">
        <v>24.88</v>
      </c>
      <c r="K3">
        <v>22.7491961414791</v>
      </c>
      <c r="L3">
        <f t="shared" si="0"/>
        <v>566</v>
      </c>
      <c r="M3" s="14">
        <f>Table3[[#This Row],[Rape]]/Table3[[#This Row],[Population_in_lakhs]]</f>
        <v>1.487138263665595</v>
      </c>
      <c r="N3">
        <f>Table3[[#This Row],[Kidnapping and Abduction]]/Table3[[#This Row],[Population_in_lakhs]]</f>
        <v>1.2861736334405145</v>
      </c>
      <c r="O3">
        <f>Table3[[#This Row],[Dowry Deaths]]/Table3[[#This Row],[Population_in_lakhs]]</f>
        <v>0.80385852090032162</v>
      </c>
      <c r="P3">
        <f>Table3[[#This Row],[Molestation]]/Table3[[#This Row],[Population_in_lakhs]]</f>
        <v>6.9935691318327979</v>
      </c>
      <c r="Q3">
        <f>Table3[[#This Row],[Sexual_Harassment]]/Table3[[#This Row],[Population_in_lakhs]]</f>
        <v>2.532154340836013</v>
      </c>
      <c r="R3">
        <f>Table3[[#This Row],[Cruelty by Husband or his Relatives]]/Table3[[#This Row],[Population_in_lakhs]]</f>
        <v>9.6463022508038581</v>
      </c>
    </row>
    <row r="4" spans="1:18" x14ac:dyDescent="0.3">
      <c r="A4" t="s">
        <v>11</v>
      </c>
      <c r="B4" t="s">
        <v>12</v>
      </c>
      <c r="C4">
        <v>2003</v>
      </c>
      <c r="D4">
        <v>35</v>
      </c>
      <c r="E4">
        <v>16</v>
      </c>
      <c r="F4">
        <v>11</v>
      </c>
      <c r="G4">
        <v>141</v>
      </c>
      <c r="H4">
        <v>39</v>
      </c>
      <c r="I4">
        <v>238</v>
      </c>
      <c r="J4">
        <v>24.88</v>
      </c>
      <c r="K4">
        <v>19.292604501607716</v>
      </c>
      <c r="L4">
        <f t="shared" si="0"/>
        <v>480</v>
      </c>
      <c r="M4" s="14">
        <f>Table3[[#This Row],[Rape]]/Table3[[#This Row],[Population_in_lakhs]]</f>
        <v>1.4067524115755627</v>
      </c>
      <c r="N4">
        <f>Table3[[#This Row],[Kidnapping and Abduction]]/Table3[[#This Row],[Population_in_lakhs]]</f>
        <v>0.64308681672025725</v>
      </c>
      <c r="O4">
        <f>Table3[[#This Row],[Dowry Deaths]]/Table3[[#This Row],[Population_in_lakhs]]</f>
        <v>0.44212218649517687</v>
      </c>
      <c r="P4">
        <f>Table3[[#This Row],[Molestation]]/Table3[[#This Row],[Population_in_lakhs]]</f>
        <v>5.667202572347267</v>
      </c>
      <c r="Q4">
        <f>Table3[[#This Row],[Sexual_Harassment]]/Table3[[#This Row],[Population_in_lakhs]]</f>
        <v>1.567524115755627</v>
      </c>
      <c r="R4">
        <f>Table3[[#This Row],[Cruelty by Husband or his Relatives]]/Table3[[#This Row],[Population_in_lakhs]]</f>
        <v>9.565916398713826</v>
      </c>
    </row>
    <row r="5" spans="1:18" x14ac:dyDescent="0.3">
      <c r="A5" t="s">
        <v>11</v>
      </c>
      <c r="B5" t="s">
        <v>12</v>
      </c>
      <c r="C5">
        <v>2004</v>
      </c>
      <c r="D5">
        <v>50</v>
      </c>
      <c r="E5">
        <v>42</v>
      </c>
      <c r="F5">
        <v>14</v>
      </c>
      <c r="G5">
        <v>135</v>
      </c>
      <c r="H5">
        <v>71</v>
      </c>
      <c r="I5">
        <v>296</v>
      </c>
      <c r="J5">
        <v>24.88</v>
      </c>
      <c r="K5">
        <v>24.437299035369776</v>
      </c>
      <c r="L5">
        <f t="shared" si="0"/>
        <v>608</v>
      </c>
      <c r="M5" s="14">
        <f>Table3[[#This Row],[Rape]]/Table3[[#This Row],[Population_in_lakhs]]</f>
        <v>2.009646302250804</v>
      </c>
      <c r="N5">
        <f>Table3[[#This Row],[Kidnapping and Abduction]]/Table3[[#This Row],[Population_in_lakhs]]</f>
        <v>1.6881028938906752</v>
      </c>
      <c r="O5">
        <f>Table3[[#This Row],[Dowry Deaths]]/Table3[[#This Row],[Population_in_lakhs]]</f>
        <v>0.56270096463022512</v>
      </c>
      <c r="P5">
        <f>Table3[[#This Row],[Molestation]]/Table3[[#This Row],[Population_in_lakhs]]</f>
        <v>5.4260450160771709</v>
      </c>
      <c r="Q5">
        <f>Table3[[#This Row],[Sexual_Harassment]]/Table3[[#This Row],[Population_in_lakhs]]</f>
        <v>2.8536977491961415</v>
      </c>
      <c r="R5">
        <f>Table3[[#This Row],[Cruelty by Husband or his Relatives]]/Table3[[#This Row],[Population_in_lakhs]]</f>
        <v>11.89710610932476</v>
      </c>
    </row>
    <row r="6" spans="1:18" x14ac:dyDescent="0.3">
      <c r="A6" t="s">
        <v>11</v>
      </c>
      <c r="B6" t="s">
        <v>12</v>
      </c>
      <c r="C6">
        <v>2005</v>
      </c>
      <c r="D6">
        <v>53</v>
      </c>
      <c r="E6">
        <v>46</v>
      </c>
      <c r="F6">
        <v>21</v>
      </c>
      <c r="G6">
        <v>144</v>
      </c>
      <c r="H6">
        <v>77</v>
      </c>
      <c r="I6">
        <v>280</v>
      </c>
      <c r="J6">
        <v>24.88</v>
      </c>
      <c r="K6">
        <v>24.959807073954984</v>
      </c>
      <c r="L6">
        <f t="shared" si="0"/>
        <v>621</v>
      </c>
      <c r="M6" s="14">
        <f>Table3[[#This Row],[Rape]]/Table3[[#This Row],[Population_in_lakhs]]</f>
        <v>2.130225080385852</v>
      </c>
      <c r="N6">
        <f>Table3[[#This Row],[Kidnapping and Abduction]]/Table3[[#This Row],[Population_in_lakhs]]</f>
        <v>1.8488745980707397</v>
      </c>
      <c r="O6">
        <f>Table3[[#This Row],[Dowry Deaths]]/Table3[[#This Row],[Population_in_lakhs]]</f>
        <v>0.84405144694533762</v>
      </c>
      <c r="P6">
        <f>Table3[[#This Row],[Molestation]]/Table3[[#This Row],[Population_in_lakhs]]</f>
        <v>5.787781350482315</v>
      </c>
      <c r="Q6">
        <f>Table3[[#This Row],[Sexual_Harassment]]/Table3[[#This Row],[Population_in_lakhs]]</f>
        <v>3.094855305466238</v>
      </c>
      <c r="R6">
        <f>Table3[[#This Row],[Cruelty by Husband or his Relatives]]/Table3[[#This Row],[Population_in_lakhs]]</f>
        <v>11.254019292604502</v>
      </c>
    </row>
    <row r="7" spans="1:18" x14ac:dyDescent="0.3">
      <c r="A7" t="s">
        <v>11</v>
      </c>
      <c r="B7" t="s">
        <v>12</v>
      </c>
      <c r="C7">
        <v>2006</v>
      </c>
      <c r="D7">
        <v>64</v>
      </c>
      <c r="E7">
        <v>71</v>
      </c>
      <c r="F7">
        <v>22</v>
      </c>
      <c r="G7">
        <v>185</v>
      </c>
      <c r="H7">
        <v>107</v>
      </c>
      <c r="I7">
        <v>423</v>
      </c>
      <c r="J7">
        <v>24.88</v>
      </c>
      <c r="K7">
        <v>35.048231511254023</v>
      </c>
      <c r="L7">
        <f t="shared" si="0"/>
        <v>872</v>
      </c>
      <c r="M7" s="14">
        <f>Table3[[#This Row],[Rape]]/Table3[[#This Row],[Population_in_lakhs]]</f>
        <v>2.572347266881029</v>
      </c>
      <c r="N7">
        <f>Table3[[#This Row],[Kidnapping and Abduction]]/Table3[[#This Row],[Population_in_lakhs]]</f>
        <v>2.8536977491961415</v>
      </c>
      <c r="O7">
        <f>Table3[[#This Row],[Dowry Deaths]]/Table3[[#This Row],[Population_in_lakhs]]</f>
        <v>0.88424437299035374</v>
      </c>
      <c r="P7">
        <f>Table3[[#This Row],[Molestation]]/Table3[[#This Row],[Population_in_lakhs]]</f>
        <v>7.4356913183279749</v>
      </c>
      <c r="Q7">
        <f>Table3[[#This Row],[Sexual_Harassment]]/Table3[[#This Row],[Population_in_lakhs]]</f>
        <v>4.30064308681672</v>
      </c>
      <c r="R7">
        <f>Table3[[#This Row],[Cruelty by Husband or his Relatives]]/Table3[[#This Row],[Population_in_lakhs]]</f>
        <v>17.0016077170418</v>
      </c>
    </row>
    <row r="8" spans="1:18" x14ac:dyDescent="0.3">
      <c r="A8" t="s">
        <v>11</v>
      </c>
      <c r="B8" t="s">
        <v>12</v>
      </c>
      <c r="C8">
        <v>2007</v>
      </c>
      <c r="D8">
        <v>46</v>
      </c>
      <c r="E8">
        <v>72</v>
      </c>
      <c r="F8">
        <v>21</v>
      </c>
      <c r="G8">
        <v>156</v>
      </c>
      <c r="H8">
        <v>133</v>
      </c>
      <c r="I8">
        <v>335</v>
      </c>
      <c r="J8">
        <v>24.88</v>
      </c>
      <c r="K8">
        <v>30.667202572347268</v>
      </c>
      <c r="L8">
        <f t="shared" si="0"/>
        <v>763</v>
      </c>
      <c r="M8" s="14">
        <f>Table3[[#This Row],[Rape]]/Table3[[#This Row],[Population_in_lakhs]]</f>
        <v>1.8488745980707397</v>
      </c>
      <c r="N8">
        <f>Table3[[#This Row],[Kidnapping and Abduction]]/Table3[[#This Row],[Population_in_lakhs]]</f>
        <v>2.8938906752411575</v>
      </c>
      <c r="O8">
        <f>Table3[[#This Row],[Dowry Deaths]]/Table3[[#This Row],[Population_in_lakhs]]</f>
        <v>0.84405144694533762</v>
      </c>
      <c r="P8">
        <f>Table3[[#This Row],[Molestation]]/Table3[[#This Row],[Population_in_lakhs]]</f>
        <v>6.270096463022508</v>
      </c>
      <c r="Q8">
        <f>Table3[[#This Row],[Sexual_Harassment]]/Table3[[#This Row],[Population_in_lakhs]]</f>
        <v>5.3456591639871389</v>
      </c>
      <c r="R8">
        <f>Table3[[#This Row],[Cruelty by Husband or his Relatives]]/Table3[[#This Row],[Population_in_lakhs]]</f>
        <v>13.464630225080386</v>
      </c>
    </row>
    <row r="9" spans="1:18" x14ac:dyDescent="0.3">
      <c r="A9" t="s">
        <v>11</v>
      </c>
      <c r="B9" t="s">
        <v>12</v>
      </c>
      <c r="C9">
        <v>2008</v>
      </c>
      <c r="D9">
        <v>50</v>
      </c>
      <c r="E9">
        <v>26</v>
      </c>
      <c r="F9">
        <v>5</v>
      </c>
      <c r="G9">
        <v>174</v>
      </c>
      <c r="H9">
        <v>103</v>
      </c>
      <c r="I9">
        <v>355</v>
      </c>
      <c r="J9">
        <v>24.88</v>
      </c>
      <c r="K9">
        <v>28.657556270096464</v>
      </c>
      <c r="L9">
        <f t="shared" si="0"/>
        <v>713</v>
      </c>
      <c r="M9" s="14">
        <f>Table3[[#This Row],[Rape]]/Table3[[#This Row],[Population_in_lakhs]]</f>
        <v>2.009646302250804</v>
      </c>
      <c r="N9">
        <f>Table3[[#This Row],[Kidnapping and Abduction]]/Table3[[#This Row],[Population_in_lakhs]]</f>
        <v>1.045016077170418</v>
      </c>
      <c r="O9">
        <f>Table3[[#This Row],[Dowry Deaths]]/Table3[[#This Row],[Population_in_lakhs]]</f>
        <v>0.2009646302250804</v>
      </c>
      <c r="P9">
        <f>Table3[[#This Row],[Molestation]]/Table3[[#This Row],[Population_in_lakhs]]</f>
        <v>6.9935691318327979</v>
      </c>
      <c r="Q9">
        <f>Table3[[#This Row],[Sexual_Harassment]]/Table3[[#This Row],[Population_in_lakhs]]</f>
        <v>4.139871382636656</v>
      </c>
      <c r="R9">
        <f>Table3[[#This Row],[Cruelty by Husband or his Relatives]]/Table3[[#This Row],[Population_in_lakhs]]</f>
        <v>14.268488745980708</v>
      </c>
    </row>
    <row r="10" spans="1:18" x14ac:dyDescent="0.3">
      <c r="A10" t="s">
        <v>11</v>
      </c>
      <c r="B10" t="s">
        <v>12</v>
      </c>
      <c r="C10">
        <v>2009</v>
      </c>
      <c r="D10">
        <v>67</v>
      </c>
      <c r="E10">
        <v>56</v>
      </c>
      <c r="F10">
        <v>13</v>
      </c>
      <c r="G10">
        <v>192</v>
      </c>
      <c r="H10">
        <v>163</v>
      </c>
      <c r="I10">
        <v>428</v>
      </c>
      <c r="J10">
        <v>24.88</v>
      </c>
      <c r="K10">
        <v>36.937299035369776</v>
      </c>
      <c r="L10">
        <f t="shared" si="0"/>
        <v>919</v>
      </c>
      <c r="M10" s="14">
        <f>Table3[[#This Row],[Rape]]/Table3[[#This Row],[Population_in_lakhs]]</f>
        <v>2.6929260450160775</v>
      </c>
      <c r="N10">
        <f>Table3[[#This Row],[Kidnapping and Abduction]]/Table3[[#This Row],[Population_in_lakhs]]</f>
        <v>2.2508038585209005</v>
      </c>
      <c r="O10">
        <f>Table3[[#This Row],[Dowry Deaths]]/Table3[[#This Row],[Population_in_lakhs]]</f>
        <v>0.522508038585209</v>
      </c>
      <c r="P10">
        <f>Table3[[#This Row],[Molestation]]/Table3[[#This Row],[Population_in_lakhs]]</f>
        <v>7.717041800643087</v>
      </c>
      <c r="Q10">
        <f>Table3[[#This Row],[Sexual_Harassment]]/Table3[[#This Row],[Population_in_lakhs]]</f>
        <v>6.551446945337621</v>
      </c>
      <c r="R10">
        <f>Table3[[#This Row],[Cruelty by Husband or his Relatives]]/Table3[[#This Row],[Population_in_lakhs]]</f>
        <v>17.20257234726688</v>
      </c>
    </row>
    <row r="11" spans="1:18" x14ac:dyDescent="0.3">
      <c r="A11" t="s">
        <v>11</v>
      </c>
      <c r="B11" t="s">
        <v>12</v>
      </c>
      <c r="C11">
        <v>2010</v>
      </c>
      <c r="D11">
        <v>48</v>
      </c>
      <c r="E11">
        <v>48</v>
      </c>
      <c r="F11">
        <v>18</v>
      </c>
      <c r="G11">
        <v>133</v>
      </c>
      <c r="H11">
        <v>155</v>
      </c>
      <c r="I11">
        <v>429</v>
      </c>
      <c r="J11">
        <v>24.88</v>
      </c>
      <c r="K11">
        <v>33.40032154340836</v>
      </c>
      <c r="L11">
        <f t="shared" si="0"/>
        <v>831</v>
      </c>
      <c r="M11" s="14">
        <f>Table3[[#This Row],[Rape]]/Table3[[#This Row],[Population_in_lakhs]]</f>
        <v>1.9292604501607717</v>
      </c>
      <c r="N11">
        <f>Table3[[#This Row],[Kidnapping and Abduction]]/Table3[[#This Row],[Population_in_lakhs]]</f>
        <v>1.9292604501607717</v>
      </c>
      <c r="O11">
        <f>Table3[[#This Row],[Dowry Deaths]]/Table3[[#This Row],[Population_in_lakhs]]</f>
        <v>0.72347266881028938</v>
      </c>
      <c r="P11">
        <f>Table3[[#This Row],[Molestation]]/Table3[[#This Row],[Population_in_lakhs]]</f>
        <v>5.3456591639871389</v>
      </c>
      <c r="Q11">
        <f>Table3[[#This Row],[Sexual_Harassment]]/Table3[[#This Row],[Population_in_lakhs]]</f>
        <v>6.229903536977492</v>
      </c>
      <c r="R11">
        <f>Table3[[#This Row],[Cruelty by Husband or his Relatives]]/Table3[[#This Row],[Population_in_lakhs]]</f>
        <v>17.242765273311896</v>
      </c>
    </row>
    <row r="12" spans="1:18" x14ac:dyDescent="0.3">
      <c r="A12" t="s">
        <v>11</v>
      </c>
      <c r="B12" t="s">
        <v>12</v>
      </c>
      <c r="C12">
        <v>2011</v>
      </c>
      <c r="D12">
        <v>84</v>
      </c>
      <c r="E12">
        <v>70</v>
      </c>
      <c r="F12">
        <v>20</v>
      </c>
      <c r="G12">
        <v>112</v>
      </c>
      <c r="H12">
        <v>142</v>
      </c>
      <c r="I12">
        <v>429</v>
      </c>
      <c r="J12">
        <v>27.41</v>
      </c>
      <c r="K12">
        <v>31.265961327982488</v>
      </c>
      <c r="L12">
        <f t="shared" si="0"/>
        <v>857</v>
      </c>
      <c r="M12" s="14">
        <f>Table3[[#This Row],[Rape]]/Table3[[#This Row],[Population_in_lakhs]]</f>
        <v>3.0645749726377236</v>
      </c>
      <c r="N12">
        <f>Table3[[#This Row],[Kidnapping and Abduction]]/Table3[[#This Row],[Population_in_lakhs]]</f>
        <v>2.553812477198103</v>
      </c>
      <c r="O12">
        <f>Table3[[#This Row],[Dowry Deaths]]/Table3[[#This Row],[Population_in_lakhs]]</f>
        <v>0.72966070777088654</v>
      </c>
      <c r="P12">
        <f>Table3[[#This Row],[Molestation]]/Table3[[#This Row],[Population_in_lakhs]]</f>
        <v>4.0860999635169648</v>
      </c>
      <c r="Q12">
        <f>Table3[[#This Row],[Sexual_Harassment]]/Table3[[#This Row],[Population_in_lakhs]]</f>
        <v>5.1805910251732943</v>
      </c>
      <c r="R12">
        <f>Table3[[#This Row],[Cruelty by Husband or his Relatives]]/Table3[[#This Row],[Population_in_lakhs]]</f>
        <v>15.651222181685515</v>
      </c>
    </row>
    <row r="13" spans="1:18" x14ac:dyDescent="0.3">
      <c r="A13" t="s">
        <v>11</v>
      </c>
      <c r="B13" t="s">
        <v>12</v>
      </c>
      <c r="C13">
        <v>2012</v>
      </c>
      <c r="D13">
        <v>88</v>
      </c>
      <c r="E13">
        <v>61</v>
      </c>
      <c r="F13">
        <v>7</v>
      </c>
      <c r="G13">
        <v>90</v>
      </c>
      <c r="H13">
        <v>155</v>
      </c>
      <c r="I13">
        <v>498</v>
      </c>
      <c r="J13">
        <v>27.41</v>
      </c>
      <c r="K13">
        <v>32.798248814301353</v>
      </c>
      <c r="L13">
        <f t="shared" si="0"/>
        <v>899</v>
      </c>
      <c r="M13" s="14">
        <f>Table3[[#This Row],[Rape]]/Table3[[#This Row],[Population_in_lakhs]]</f>
        <v>3.2105071141919006</v>
      </c>
      <c r="N13">
        <f>Table3[[#This Row],[Kidnapping and Abduction]]/Table3[[#This Row],[Population_in_lakhs]]</f>
        <v>2.225465158701204</v>
      </c>
      <c r="O13">
        <f>Table3[[#This Row],[Dowry Deaths]]/Table3[[#This Row],[Population_in_lakhs]]</f>
        <v>0.2553812477198103</v>
      </c>
      <c r="P13">
        <f>Table3[[#This Row],[Molestation]]/Table3[[#This Row],[Population_in_lakhs]]</f>
        <v>3.2834731849689893</v>
      </c>
      <c r="Q13">
        <f>Table3[[#This Row],[Sexual_Harassment]]/Table3[[#This Row],[Population_in_lakhs]]</f>
        <v>5.6548704852243707</v>
      </c>
      <c r="R13">
        <f>Table3[[#This Row],[Cruelty by Husband or his Relatives]]/Table3[[#This Row],[Population_in_lakhs]]</f>
        <v>18.168551623495073</v>
      </c>
    </row>
    <row r="14" spans="1:18" x14ac:dyDescent="0.3">
      <c r="A14" t="s">
        <v>11</v>
      </c>
      <c r="B14" t="s">
        <v>12</v>
      </c>
      <c r="C14">
        <v>2013</v>
      </c>
      <c r="D14">
        <v>61</v>
      </c>
      <c r="E14">
        <v>47</v>
      </c>
      <c r="F14">
        <v>12</v>
      </c>
      <c r="G14">
        <v>197</v>
      </c>
      <c r="H14">
        <v>138</v>
      </c>
      <c r="I14">
        <v>464</v>
      </c>
      <c r="J14">
        <v>27.41</v>
      </c>
      <c r="K14">
        <v>33.527909522072235</v>
      </c>
      <c r="L14">
        <f t="shared" si="0"/>
        <v>919</v>
      </c>
      <c r="M14" s="14">
        <f>Table3[[#This Row],[Rape]]/Table3[[#This Row],[Population_in_lakhs]]</f>
        <v>2.225465158701204</v>
      </c>
      <c r="N14">
        <f>Table3[[#This Row],[Kidnapping and Abduction]]/Table3[[#This Row],[Population_in_lakhs]]</f>
        <v>1.7147026632615834</v>
      </c>
      <c r="O14">
        <f>Table3[[#This Row],[Dowry Deaths]]/Table3[[#This Row],[Population_in_lakhs]]</f>
        <v>0.43779642466253194</v>
      </c>
      <c r="P14">
        <f>Table3[[#This Row],[Molestation]]/Table3[[#This Row],[Population_in_lakhs]]</f>
        <v>7.1871579715432325</v>
      </c>
      <c r="Q14">
        <f>Table3[[#This Row],[Sexual_Harassment]]/Table3[[#This Row],[Population_in_lakhs]]</f>
        <v>5.0346588836191168</v>
      </c>
      <c r="R14">
        <f>Table3[[#This Row],[Cruelty by Husband or his Relatives]]/Table3[[#This Row],[Population_in_lakhs]]</f>
        <v>16.928128420284569</v>
      </c>
    </row>
    <row r="15" spans="1:18" x14ac:dyDescent="0.3">
      <c r="A15" t="s">
        <v>11</v>
      </c>
      <c r="B15" t="s">
        <v>13</v>
      </c>
      <c r="C15">
        <v>2001</v>
      </c>
      <c r="D15">
        <v>23</v>
      </c>
      <c r="E15">
        <v>30</v>
      </c>
      <c r="F15">
        <v>7</v>
      </c>
      <c r="G15">
        <v>118</v>
      </c>
      <c r="H15">
        <v>24</v>
      </c>
      <c r="I15">
        <v>154</v>
      </c>
      <c r="J15">
        <v>36.4</v>
      </c>
      <c r="K15">
        <v>9.780219780219781</v>
      </c>
      <c r="L15">
        <f t="shared" si="0"/>
        <v>356</v>
      </c>
      <c r="M15" s="14">
        <f>Table3[[#This Row],[Rape]]/Table3[[#This Row],[Population_in_lakhs]]</f>
        <v>0.63186813186813184</v>
      </c>
      <c r="N15">
        <f>Table3[[#This Row],[Kidnapping and Abduction]]/Table3[[#This Row],[Population_in_lakhs]]</f>
        <v>0.82417582417582425</v>
      </c>
      <c r="O15">
        <f>Table3[[#This Row],[Dowry Deaths]]/Table3[[#This Row],[Population_in_lakhs]]</f>
        <v>0.19230769230769232</v>
      </c>
      <c r="P15">
        <f>Table3[[#This Row],[Molestation]]/Table3[[#This Row],[Population_in_lakhs]]</f>
        <v>3.2417582417582418</v>
      </c>
      <c r="Q15">
        <f>Table3[[#This Row],[Sexual_Harassment]]/Table3[[#This Row],[Population_in_lakhs]]</f>
        <v>0.65934065934065933</v>
      </c>
      <c r="R15">
        <f>Table3[[#This Row],[Cruelty by Husband or his Relatives]]/Table3[[#This Row],[Population_in_lakhs]]</f>
        <v>4.2307692307692308</v>
      </c>
    </row>
    <row r="16" spans="1:18" x14ac:dyDescent="0.3">
      <c r="A16" t="s">
        <v>11</v>
      </c>
      <c r="B16" t="s">
        <v>13</v>
      </c>
      <c r="C16">
        <v>2002</v>
      </c>
      <c r="D16">
        <v>28</v>
      </c>
      <c r="E16">
        <v>49</v>
      </c>
      <c r="F16">
        <v>9</v>
      </c>
      <c r="G16">
        <v>179</v>
      </c>
      <c r="H16">
        <v>37</v>
      </c>
      <c r="I16">
        <v>151</v>
      </c>
      <c r="J16">
        <v>36.4</v>
      </c>
      <c r="K16">
        <v>12.445054945054945</v>
      </c>
      <c r="L16">
        <f t="shared" si="0"/>
        <v>453</v>
      </c>
      <c r="M16" s="14">
        <f>Table3[[#This Row],[Rape]]/Table3[[#This Row],[Population_in_lakhs]]</f>
        <v>0.76923076923076927</v>
      </c>
      <c r="N16">
        <f>Table3[[#This Row],[Kidnapping and Abduction]]/Table3[[#This Row],[Population_in_lakhs]]</f>
        <v>1.3461538461538463</v>
      </c>
      <c r="O16">
        <f>Table3[[#This Row],[Dowry Deaths]]/Table3[[#This Row],[Population_in_lakhs]]</f>
        <v>0.24725274725274726</v>
      </c>
      <c r="P16">
        <f>Table3[[#This Row],[Molestation]]/Table3[[#This Row],[Population_in_lakhs]]</f>
        <v>4.9175824175824179</v>
      </c>
      <c r="Q16">
        <f>Table3[[#This Row],[Sexual_Harassment]]/Table3[[#This Row],[Population_in_lakhs]]</f>
        <v>1.0164835164835164</v>
      </c>
      <c r="R16">
        <f>Table3[[#This Row],[Cruelty by Husband or his Relatives]]/Table3[[#This Row],[Population_in_lakhs]]</f>
        <v>4.1483516483516487</v>
      </c>
    </row>
    <row r="17" spans="1:18" x14ac:dyDescent="0.3">
      <c r="A17" t="s">
        <v>11</v>
      </c>
      <c r="B17" t="s">
        <v>13</v>
      </c>
      <c r="C17">
        <v>2003</v>
      </c>
      <c r="D17">
        <v>19</v>
      </c>
      <c r="E17">
        <v>45</v>
      </c>
      <c r="F17">
        <v>4</v>
      </c>
      <c r="G17">
        <v>224</v>
      </c>
      <c r="H17">
        <v>45</v>
      </c>
      <c r="I17">
        <v>146</v>
      </c>
      <c r="J17">
        <v>36.4</v>
      </c>
      <c r="K17">
        <v>13.26923076923077</v>
      </c>
      <c r="L17">
        <f t="shared" si="0"/>
        <v>483</v>
      </c>
      <c r="M17" s="14">
        <f>Table3[[#This Row],[Rape]]/Table3[[#This Row],[Population_in_lakhs]]</f>
        <v>0.52197802197802201</v>
      </c>
      <c r="N17">
        <f>Table3[[#This Row],[Kidnapping and Abduction]]/Table3[[#This Row],[Population_in_lakhs]]</f>
        <v>1.2362637362637363</v>
      </c>
      <c r="O17">
        <f>Table3[[#This Row],[Dowry Deaths]]/Table3[[#This Row],[Population_in_lakhs]]</f>
        <v>0.10989010989010989</v>
      </c>
      <c r="P17">
        <f>Table3[[#This Row],[Molestation]]/Table3[[#This Row],[Population_in_lakhs]]</f>
        <v>6.1538461538461542</v>
      </c>
      <c r="Q17">
        <f>Table3[[#This Row],[Sexual_Harassment]]/Table3[[#This Row],[Population_in_lakhs]]</f>
        <v>1.2362637362637363</v>
      </c>
      <c r="R17">
        <f>Table3[[#This Row],[Cruelty by Husband or his Relatives]]/Table3[[#This Row],[Population_in_lakhs]]</f>
        <v>4.0109890109890109</v>
      </c>
    </row>
    <row r="18" spans="1:18" x14ac:dyDescent="0.3">
      <c r="A18" t="s">
        <v>11</v>
      </c>
      <c r="B18" t="s">
        <v>13</v>
      </c>
      <c r="C18">
        <v>2004</v>
      </c>
      <c r="D18">
        <v>20</v>
      </c>
      <c r="E18">
        <v>31</v>
      </c>
      <c r="F18">
        <v>11</v>
      </c>
      <c r="G18">
        <v>196</v>
      </c>
      <c r="H18">
        <v>50</v>
      </c>
      <c r="I18">
        <v>147</v>
      </c>
      <c r="J18">
        <v>36.4</v>
      </c>
      <c r="K18">
        <v>12.5</v>
      </c>
      <c r="L18">
        <f t="shared" si="0"/>
        <v>455</v>
      </c>
      <c r="M18" s="14">
        <f>Table3[[#This Row],[Rape]]/Table3[[#This Row],[Population_in_lakhs]]</f>
        <v>0.5494505494505495</v>
      </c>
      <c r="N18">
        <f>Table3[[#This Row],[Kidnapping and Abduction]]/Table3[[#This Row],[Population_in_lakhs]]</f>
        <v>0.85164835164835173</v>
      </c>
      <c r="O18">
        <f>Table3[[#This Row],[Dowry Deaths]]/Table3[[#This Row],[Population_in_lakhs]]</f>
        <v>0.30219780219780223</v>
      </c>
      <c r="P18">
        <f>Table3[[#This Row],[Molestation]]/Table3[[#This Row],[Population_in_lakhs]]</f>
        <v>5.384615384615385</v>
      </c>
      <c r="Q18">
        <f>Table3[[#This Row],[Sexual_Harassment]]/Table3[[#This Row],[Population_in_lakhs]]</f>
        <v>1.3736263736263736</v>
      </c>
      <c r="R18">
        <f>Table3[[#This Row],[Cruelty by Husband or his Relatives]]/Table3[[#This Row],[Population_in_lakhs]]</f>
        <v>4.0384615384615383</v>
      </c>
    </row>
    <row r="19" spans="1:18" x14ac:dyDescent="0.3">
      <c r="A19" t="s">
        <v>11</v>
      </c>
      <c r="B19" t="s">
        <v>13</v>
      </c>
      <c r="C19">
        <v>2005</v>
      </c>
      <c r="D19">
        <v>16</v>
      </c>
      <c r="E19">
        <v>30</v>
      </c>
      <c r="F19">
        <v>12</v>
      </c>
      <c r="G19">
        <v>173</v>
      </c>
      <c r="H19">
        <v>57</v>
      </c>
      <c r="I19">
        <v>137</v>
      </c>
      <c r="J19">
        <v>36.4</v>
      </c>
      <c r="K19">
        <v>11.675824175824177</v>
      </c>
      <c r="L19">
        <f t="shared" si="0"/>
        <v>425</v>
      </c>
      <c r="M19" s="14">
        <f>Table3[[#This Row],[Rape]]/Table3[[#This Row],[Population_in_lakhs]]</f>
        <v>0.43956043956043955</v>
      </c>
      <c r="N19">
        <f>Table3[[#This Row],[Kidnapping and Abduction]]/Table3[[#This Row],[Population_in_lakhs]]</f>
        <v>0.82417582417582425</v>
      </c>
      <c r="O19">
        <f>Table3[[#This Row],[Dowry Deaths]]/Table3[[#This Row],[Population_in_lakhs]]</f>
        <v>0.32967032967032966</v>
      </c>
      <c r="P19">
        <f>Table3[[#This Row],[Molestation]]/Table3[[#This Row],[Population_in_lakhs]]</f>
        <v>4.7527472527472527</v>
      </c>
      <c r="Q19">
        <f>Table3[[#This Row],[Sexual_Harassment]]/Table3[[#This Row],[Population_in_lakhs]]</f>
        <v>1.5659340659340659</v>
      </c>
      <c r="R19">
        <f>Table3[[#This Row],[Cruelty by Husband or his Relatives]]/Table3[[#This Row],[Population_in_lakhs]]</f>
        <v>3.7637362637362637</v>
      </c>
    </row>
    <row r="20" spans="1:18" x14ac:dyDescent="0.3">
      <c r="A20" t="s">
        <v>11</v>
      </c>
      <c r="B20" t="s">
        <v>13</v>
      </c>
      <c r="C20">
        <v>2006</v>
      </c>
      <c r="D20">
        <v>16</v>
      </c>
      <c r="E20">
        <v>32</v>
      </c>
      <c r="F20">
        <v>16</v>
      </c>
      <c r="G20">
        <v>187</v>
      </c>
      <c r="H20">
        <v>11</v>
      </c>
      <c r="I20">
        <v>189</v>
      </c>
      <c r="J20">
        <v>36.4</v>
      </c>
      <c r="K20">
        <v>12.390109890109891</v>
      </c>
      <c r="L20">
        <f t="shared" si="0"/>
        <v>451</v>
      </c>
      <c r="M20" s="14">
        <f>Table3[[#This Row],[Rape]]/Table3[[#This Row],[Population_in_lakhs]]</f>
        <v>0.43956043956043955</v>
      </c>
      <c r="N20">
        <f>Table3[[#This Row],[Kidnapping and Abduction]]/Table3[[#This Row],[Population_in_lakhs]]</f>
        <v>0.87912087912087911</v>
      </c>
      <c r="O20">
        <f>Table3[[#This Row],[Dowry Deaths]]/Table3[[#This Row],[Population_in_lakhs]]</f>
        <v>0.43956043956043955</v>
      </c>
      <c r="P20">
        <f>Table3[[#This Row],[Molestation]]/Table3[[#This Row],[Population_in_lakhs]]</f>
        <v>5.1373626373626378</v>
      </c>
      <c r="Q20">
        <f>Table3[[#This Row],[Sexual_Harassment]]/Table3[[#This Row],[Population_in_lakhs]]</f>
        <v>0.30219780219780223</v>
      </c>
      <c r="R20">
        <f>Table3[[#This Row],[Cruelty by Husband or his Relatives]]/Table3[[#This Row],[Population_in_lakhs]]</f>
        <v>5.1923076923076925</v>
      </c>
    </row>
    <row r="21" spans="1:18" x14ac:dyDescent="0.3">
      <c r="A21" t="s">
        <v>11</v>
      </c>
      <c r="B21" t="s">
        <v>13</v>
      </c>
      <c r="C21">
        <v>2007</v>
      </c>
      <c r="D21">
        <v>31</v>
      </c>
      <c r="E21">
        <v>35</v>
      </c>
      <c r="F21">
        <v>14</v>
      </c>
      <c r="G21">
        <v>176</v>
      </c>
      <c r="H21">
        <v>194</v>
      </c>
      <c r="I21">
        <v>0</v>
      </c>
      <c r="J21">
        <v>36.4</v>
      </c>
      <c r="K21">
        <v>12.362637362637363</v>
      </c>
      <c r="L21">
        <f t="shared" si="0"/>
        <v>450</v>
      </c>
      <c r="M21" s="14">
        <f>Table3[[#This Row],[Rape]]/Table3[[#This Row],[Population_in_lakhs]]</f>
        <v>0.85164835164835173</v>
      </c>
      <c r="N21">
        <f>Table3[[#This Row],[Kidnapping and Abduction]]/Table3[[#This Row],[Population_in_lakhs]]</f>
        <v>0.96153846153846156</v>
      </c>
      <c r="O21">
        <f>Table3[[#This Row],[Dowry Deaths]]/Table3[[#This Row],[Population_in_lakhs]]</f>
        <v>0.38461538461538464</v>
      </c>
      <c r="P21">
        <f>Table3[[#This Row],[Molestation]]/Table3[[#This Row],[Population_in_lakhs]]</f>
        <v>4.8351648351648358</v>
      </c>
      <c r="Q21">
        <f>Table3[[#This Row],[Sexual_Harassment]]/Table3[[#This Row],[Population_in_lakhs]]</f>
        <v>5.3296703296703303</v>
      </c>
      <c r="R21">
        <f>Table3[[#This Row],[Cruelty by Husband or his Relatives]]/Table3[[#This Row],[Population_in_lakhs]]</f>
        <v>0</v>
      </c>
    </row>
    <row r="22" spans="1:18" x14ac:dyDescent="0.3">
      <c r="A22" t="s">
        <v>11</v>
      </c>
      <c r="B22" t="s">
        <v>13</v>
      </c>
      <c r="C22">
        <v>2008</v>
      </c>
      <c r="D22">
        <v>37</v>
      </c>
      <c r="E22">
        <v>36</v>
      </c>
      <c r="F22">
        <v>12</v>
      </c>
      <c r="G22">
        <v>133</v>
      </c>
      <c r="H22">
        <v>132</v>
      </c>
      <c r="I22">
        <v>0</v>
      </c>
      <c r="J22">
        <v>36.4</v>
      </c>
      <c r="K22">
        <v>9.615384615384615</v>
      </c>
      <c r="L22">
        <f t="shared" si="0"/>
        <v>350</v>
      </c>
      <c r="M22" s="14">
        <f>Table3[[#This Row],[Rape]]/Table3[[#This Row],[Population_in_lakhs]]</f>
        <v>1.0164835164835164</v>
      </c>
      <c r="N22">
        <f>Table3[[#This Row],[Kidnapping and Abduction]]/Table3[[#This Row],[Population_in_lakhs]]</f>
        <v>0.98901098901098905</v>
      </c>
      <c r="O22">
        <f>Table3[[#This Row],[Dowry Deaths]]/Table3[[#This Row],[Population_in_lakhs]]</f>
        <v>0.32967032967032966</v>
      </c>
      <c r="P22">
        <f>Table3[[#This Row],[Molestation]]/Table3[[#This Row],[Population_in_lakhs]]</f>
        <v>3.6538461538461542</v>
      </c>
      <c r="Q22">
        <f>Table3[[#This Row],[Sexual_Harassment]]/Table3[[#This Row],[Population_in_lakhs]]</f>
        <v>3.6263736263736264</v>
      </c>
      <c r="R22">
        <f>Table3[[#This Row],[Cruelty by Husband or his Relatives]]/Table3[[#This Row],[Population_in_lakhs]]</f>
        <v>0</v>
      </c>
    </row>
    <row r="23" spans="1:18" x14ac:dyDescent="0.3">
      <c r="A23" t="s">
        <v>11</v>
      </c>
      <c r="B23" t="s">
        <v>13</v>
      </c>
      <c r="C23">
        <v>2009</v>
      </c>
      <c r="D23">
        <v>22</v>
      </c>
      <c r="E23">
        <v>60</v>
      </c>
      <c r="F23">
        <v>14</v>
      </c>
      <c r="G23">
        <v>157</v>
      </c>
      <c r="H23">
        <v>13</v>
      </c>
      <c r="I23">
        <v>143</v>
      </c>
      <c r="J23">
        <v>36.4</v>
      </c>
      <c r="K23">
        <v>11.236263736263737</v>
      </c>
      <c r="L23">
        <f t="shared" si="0"/>
        <v>409</v>
      </c>
      <c r="M23" s="14">
        <f>Table3[[#This Row],[Rape]]/Table3[[#This Row],[Population_in_lakhs]]</f>
        <v>0.60439560439560447</v>
      </c>
      <c r="N23">
        <f>Table3[[#This Row],[Kidnapping and Abduction]]/Table3[[#This Row],[Population_in_lakhs]]</f>
        <v>1.6483516483516485</v>
      </c>
      <c r="O23">
        <f>Table3[[#This Row],[Dowry Deaths]]/Table3[[#This Row],[Population_in_lakhs]]</f>
        <v>0.38461538461538464</v>
      </c>
      <c r="P23">
        <f>Table3[[#This Row],[Molestation]]/Table3[[#This Row],[Population_in_lakhs]]</f>
        <v>4.313186813186813</v>
      </c>
      <c r="Q23">
        <f>Table3[[#This Row],[Sexual_Harassment]]/Table3[[#This Row],[Population_in_lakhs]]</f>
        <v>0.35714285714285715</v>
      </c>
      <c r="R23">
        <f>Table3[[#This Row],[Cruelty by Husband or his Relatives]]/Table3[[#This Row],[Population_in_lakhs]]</f>
        <v>3.9285714285714288</v>
      </c>
    </row>
    <row r="24" spans="1:18" x14ac:dyDescent="0.3">
      <c r="A24" t="s">
        <v>11</v>
      </c>
      <c r="B24" t="s">
        <v>13</v>
      </c>
      <c r="C24">
        <v>2010</v>
      </c>
      <c r="D24">
        <v>20</v>
      </c>
      <c r="E24">
        <v>60</v>
      </c>
      <c r="F24">
        <v>20</v>
      </c>
      <c r="G24">
        <v>132</v>
      </c>
      <c r="H24">
        <v>35</v>
      </c>
      <c r="I24">
        <v>250</v>
      </c>
      <c r="J24">
        <v>36.4</v>
      </c>
      <c r="K24">
        <v>14.203296703296704</v>
      </c>
      <c r="L24">
        <f t="shared" si="0"/>
        <v>517</v>
      </c>
      <c r="M24" s="14">
        <f>Table3[[#This Row],[Rape]]/Table3[[#This Row],[Population_in_lakhs]]</f>
        <v>0.5494505494505495</v>
      </c>
      <c r="N24">
        <f>Table3[[#This Row],[Kidnapping and Abduction]]/Table3[[#This Row],[Population_in_lakhs]]</f>
        <v>1.6483516483516485</v>
      </c>
      <c r="O24">
        <f>Table3[[#This Row],[Dowry Deaths]]/Table3[[#This Row],[Population_in_lakhs]]</f>
        <v>0.5494505494505495</v>
      </c>
      <c r="P24">
        <f>Table3[[#This Row],[Molestation]]/Table3[[#This Row],[Population_in_lakhs]]</f>
        <v>3.6263736263736264</v>
      </c>
      <c r="Q24">
        <f>Table3[[#This Row],[Sexual_Harassment]]/Table3[[#This Row],[Population_in_lakhs]]</f>
        <v>0.96153846153846156</v>
      </c>
      <c r="R24">
        <f>Table3[[#This Row],[Cruelty by Husband or his Relatives]]/Table3[[#This Row],[Population_in_lakhs]]</f>
        <v>6.8681318681318686</v>
      </c>
    </row>
    <row r="25" spans="1:18" x14ac:dyDescent="0.3">
      <c r="A25" t="s">
        <v>11</v>
      </c>
      <c r="B25" t="s">
        <v>13</v>
      </c>
      <c r="C25">
        <v>2011</v>
      </c>
      <c r="D25">
        <v>16</v>
      </c>
      <c r="E25">
        <v>83</v>
      </c>
      <c r="F25">
        <v>36</v>
      </c>
      <c r="G25">
        <v>156</v>
      </c>
      <c r="H25">
        <v>16</v>
      </c>
      <c r="I25">
        <v>198</v>
      </c>
      <c r="J25">
        <v>40.81</v>
      </c>
      <c r="K25">
        <v>12.374418034795392</v>
      </c>
      <c r="L25">
        <f t="shared" si="0"/>
        <v>505</v>
      </c>
      <c r="M25" s="14">
        <f>Table3[[#This Row],[Rape]]/Table3[[#This Row],[Population_in_lakhs]]</f>
        <v>0.39206076941925994</v>
      </c>
      <c r="N25">
        <f>Table3[[#This Row],[Kidnapping and Abduction]]/Table3[[#This Row],[Population_in_lakhs]]</f>
        <v>2.0338152413624111</v>
      </c>
      <c r="O25">
        <f>Table3[[#This Row],[Dowry Deaths]]/Table3[[#This Row],[Population_in_lakhs]]</f>
        <v>0.88213673119333491</v>
      </c>
      <c r="P25">
        <f>Table3[[#This Row],[Molestation]]/Table3[[#This Row],[Population_in_lakhs]]</f>
        <v>3.8225925018377844</v>
      </c>
      <c r="Q25">
        <f>Table3[[#This Row],[Sexual_Harassment]]/Table3[[#This Row],[Population_in_lakhs]]</f>
        <v>0.39206076941925994</v>
      </c>
      <c r="R25">
        <f>Table3[[#This Row],[Cruelty by Husband or his Relatives]]/Table3[[#This Row],[Population_in_lakhs]]</f>
        <v>4.8517520215633416</v>
      </c>
    </row>
    <row r="26" spans="1:18" x14ac:dyDescent="0.3">
      <c r="A26" t="s">
        <v>11</v>
      </c>
      <c r="B26" t="s">
        <v>13</v>
      </c>
      <c r="C26">
        <v>2012</v>
      </c>
      <c r="D26">
        <v>18</v>
      </c>
      <c r="E26">
        <v>63</v>
      </c>
      <c r="F26">
        <v>19</v>
      </c>
      <c r="G26">
        <v>195</v>
      </c>
      <c r="H26">
        <v>8</v>
      </c>
      <c r="I26">
        <v>130</v>
      </c>
      <c r="J26">
        <v>40.81</v>
      </c>
      <c r="K26">
        <v>10.610144572408723</v>
      </c>
      <c r="L26">
        <f t="shared" si="0"/>
        <v>433</v>
      </c>
      <c r="M26" s="14">
        <f>Table3[[#This Row],[Rape]]/Table3[[#This Row],[Population_in_lakhs]]</f>
        <v>0.44106836559666746</v>
      </c>
      <c r="N26">
        <f>Table3[[#This Row],[Kidnapping and Abduction]]/Table3[[#This Row],[Population_in_lakhs]]</f>
        <v>1.543739279588336</v>
      </c>
      <c r="O26">
        <f>Table3[[#This Row],[Dowry Deaths]]/Table3[[#This Row],[Population_in_lakhs]]</f>
        <v>0.46557216368537119</v>
      </c>
      <c r="P26">
        <f>Table3[[#This Row],[Molestation]]/Table3[[#This Row],[Population_in_lakhs]]</f>
        <v>4.7782406272972304</v>
      </c>
      <c r="Q26">
        <f>Table3[[#This Row],[Sexual_Harassment]]/Table3[[#This Row],[Population_in_lakhs]]</f>
        <v>0.19603038470962997</v>
      </c>
      <c r="R26">
        <f>Table3[[#This Row],[Cruelty by Husband or his Relatives]]/Table3[[#This Row],[Population_in_lakhs]]</f>
        <v>3.1854937515314874</v>
      </c>
    </row>
    <row r="27" spans="1:18" x14ac:dyDescent="0.3">
      <c r="A27" t="s">
        <v>11</v>
      </c>
      <c r="B27" t="s">
        <v>13</v>
      </c>
      <c r="C27">
        <v>2013</v>
      </c>
      <c r="D27">
        <v>28</v>
      </c>
      <c r="E27">
        <v>84</v>
      </c>
      <c r="F27">
        <v>23</v>
      </c>
      <c r="G27">
        <v>337</v>
      </c>
      <c r="H27">
        <v>43</v>
      </c>
      <c r="I27">
        <v>161</v>
      </c>
      <c r="J27">
        <v>40.81</v>
      </c>
      <c r="K27">
        <v>16.564567507963734</v>
      </c>
      <c r="L27">
        <f t="shared" si="0"/>
        <v>676</v>
      </c>
      <c r="M27" s="14">
        <f>Table3[[#This Row],[Rape]]/Table3[[#This Row],[Population_in_lakhs]]</f>
        <v>0.68610634648370494</v>
      </c>
      <c r="N27">
        <f>Table3[[#This Row],[Kidnapping and Abduction]]/Table3[[#This Row],[Population_in_lakhs]]</f>
        <v>2.0583190394511148</v>
      </c>
      <c r="O27">
        <f>Table3[[#This Row],[Dowry Deaths]]/Table3[[#This Row],[Population_in_lakhs]]</f>
        <v>0.56358735604018617</v>
      </c>
      <c r="P27">
        <f>Table3[[#This Row],[Molestation]]/Table3[[#This Row],[Population_in_lakhs]]</f>
        <v>8.257779955893163</v>
      </c>
      <c r="Q27">
        <f>Table3[[#This Row],[Sexual_Harassment]]/Table3[[#This Row],[Population_in_lakhs]]</f>
        <v>1.0536633178142611</v>
      </c>
      <c r="R27">
        <f>Table3[[#This Row],[Cruelty by Husband or his Relatives]]/Table3[[#This Row],[Population_in_lakhs]]</f>
        <v>3.9451114922813035</v>
      </c>
    </row>
    <row r="28" spans="1:18" x14ac:dyDescent="0.3">
      <c r="A28" t="s">
        <v>11</v>
      </c>
      <c r="B28" t="s">
        <v>14</v>
      </c>
      <c r="C28">
        <v>2001</v>
      </c>
      <c r="D28">
        <v>27</v>
      </c>
      <c r="E28">
        <v>34</v>
      </c>
      <c r="F28">
        <v>14</v>
      </c>
      <c r="G28">
        <v>112</v>
      </c>
      <c r="H28">
        <v>83</v>
      </c>
      <c r="I28">
        <v>186</v>
      </c>
      <c r="J28">
        <v>37.46</v>
      </c>
      <c r="K28">
        <v>12.172984516817939</v>
      </c>
      <c r="L28">
        <f t="shared" si="0"/>
        <v>456</v>
      </c>
      <c r="M28" s="14">
        <f>Table3[[#This Row],[Rape]]/Table3[[#This Row],[Population_in_lakhs]]</f>
        <v>0.72076882007474641</v>
      </c>
      <c r="N28">
        <f>Table3[[#This Row],[Kidnapping and Abduction]]/Table3[[#This Row],[Population_in_lakhs]]</f>
        <v>0.90763481046449546</v>
      </c>
      <c r="O28">
        <f>Table3[[#This Row],[Dowry Deaths]]/Table3[[#This Row],[Population_in_lakhs]]</f>
        <v>0.3737319807794981</v>
      </c>
      <c r="P28">
        <f>Table3[[#This Row],[Molestation]]/Table3[[#This Row],[Population_in_lakhs]]</f>
        <v>2.9898558462359848</v>
      </c>
      <c r="Q28">
        <f>Table3[[#This Row],[Sexual_Harassment]]/Table3[[#This Row],[Population_in_lakhs]]</f>
        <v>2.2156967431927388</v>
      </c>
      <c r="R28">
        <f>Table3[[#This Row],[Cruelty by Husband or his Relatives]]/Table3[[#This Row],[Population_in_lakhs]]</f>
        <v>4.9652963160704751</v>
      </c>
    </row>
    <row r="29" spans="1:18" x14ac:dyDescent="0.3">
      <c r="A29" t="s">
        <v>11</v>
      </c>
      <c r="B29" t="s">
        <v>14</v>
      </c>
      <c r="C29">
        <v>2002</v>
      </c>
      <c r="D29">
        <v>28</v>
      </c>
      <c r="E29">
        <v>39</v>
      </c>
      <c r="F29">
        <v>16</v>
      </c>
      <c r="G29">
        <v>126</v>
      </c>
      <c r="H29">
        <v>40</v>
      </c>
      <c r="I29">
        <v>188</v>
      </c>
      <c r="J29">
        <v>37.46</v>
      </c>
      <c r="K29">
        <v>11.665776828617192</v>
      </c>
      <c r="L29">
        <f t="shared" si="0"/>
        <v>437</v>
      </c>
      <c r="M29" s="14">
        <f>Table3[[#This Row],[Rape]]/Table3[[#This Row],[Population_in_lakhs]]</f>
        <v>0.74746396155899619</v>
      </c>
      <c r="N29">
        <f>Table3[[#This Row],[Kidnapping and Abduction]]/Table3[[#This Row],[Population_in_lakhs]]</f>
        <v>1.0411105178857447</v>
      </c>
      <c r="O29">
        <f>Table3[[#This Row],[Dowry Deaths]]/Table3[[#This Row],[Population_in_lakhs]]</f>
        <v>0.42712226374799783</v>
      </c>
      <c r="P29">
        <f>Table3[[#This Row],[Molestation]]/Table3[[#This Row],[Population_in_lakhs]]</f>
        <v>3.3635878270154831</v>
      </c>
      <c r="Q29">
        <f>Table3[[#This Row],[Sexual_Harassment]]/Table3[[#This Row],[Population_in_lakhs]]</f>
        <v>1.0678056593699947</v>
      </c>
      <c r="R29">
        <f>Table3[[#This Row],[Cruelty by Husband or his Relatives]]/Table3[[#This Row],[Population_in_lakhs]]</f>
        <v>5.0186865990389746</v>
      </c>
    </row>
    <row r="30" spans="1:18" x14ac:dyDescent="0.3">
      <c r="A30" t="s">
        <v>11</v>
      </c>
      <c r="B30" t="s">
        <v>14</v>
      </c>
      <c r="C30">
        <v>2003</v>
      </c>
      <c r="D30">
        <v>36</v>
      </c>
      <c r="E30">
        <v>34</v>
      </c>
      <c r="F30">
        <v>23</v>
      </c>
      <c r="G30">
        <v>121</v>
      </c>
      <c r="H30">
        <v>173</v>
      </c>
      <c r="I30">
        <v>60</v>
      </c>
      <c r="J30">
        <v>37.46</v>
      </c>
      <c r="K30">
        <v>11.932728243459691</v>
      </c>
      <c r="L30">
        <f t="shared" si="0"/>
        <v>447</v>
      </c>
      <c r="M30" s="14">
        <f>Table3[[#This Row],[Rape]]/Table3[[#This Row],[Population_in_lakhs]]</f>
        <v>0.96102509343299514</v>
      </c>
      <c r="N30">
        <f>Table3[[#This Row],[Kidnapping and Abduction]]/Table3[[#This Row],[Population_in_lakhs]]</f>
        <v>0.90763481046449546</v>
      </c>
      <c r="O30">
        <f>Table3[[#This Row],[Dowry Deaths]]/Table3[[#This Row],[Population_in_lakhs]]</f>
        <v>0.61398825413774694</v>
      </c>
      <c r="P30">
        <f>Table3[[#This Row],[Molestation]]/Table3[[#This Row],[Population_in_lakhs]]</f>
        <v>3.2301121195942337</v>
      </c>
      <c r="Q30">
        <f>Table3[[#This Row],[Sexual_Harassment]]/Table3[[#This Row],[Population_in_lakhs]]</f>
        <v>4.6182594767752265</v>
      </c>
      <c r="R30">
        <f>Table3[[#This Row],[Cruelty by Husband or his Relatives]]/Table3[[#This Row],[Population_in_lakhs]]</f>
        <v>1.601708489054992</v>
      </c>
    </row>
    <row r="31" spans="1:18" x14ac:dyDescent="0.3">
      <c r="A31" t="s">
        <v>11</v>
      </c>
      <c r="B31" t="s">
        <v>14</v>
      </c>
      <c r="C31">
        <v>2004</v>
      </c>
      <c r="D31">
        <v>28</v>
      </c>
      <c r="E31">
        <v>27</v>
      </c>
      <c r="F31">
        <v>22</v>
      </c>
      <c r="G31">
        <v>116</v>
      </c>
      <c r="H31">
        <v>197</v>
      </c>
      <c r="I31">
        <v>234</v>
      </c>
      <c r="J31">
        <v>37.46</v>
      </c>
      <c r="K31">
        <v>16.657768286171915</v>
      </c>
      <c r="L31">
        <f t="shared" si="0"/>
        <v>624</v>
      </c>
      <c r="M31" s="14">
        <f>Table3[[#This Row],[Rape]]/Table3[[#This Row],[Population_in_lakhs]]</f>
        <v>0.74746396155899619</v>
      </c>
      <c r="N31">
        <f>Table3[[#This Row],[Kidnapping and Abduction]]/Table3[[#This Row],[Population_in_lakhs]]</f>
        <v>0.72076882007474641</v>
      </c>
      <c r="O31">
        <f>Table3[[#This Row],[Dowry Deaths]]/Table3[[#This Row],[Population_in_lakhs]]</f>
        <v>0.58729311265349704</v>
      </c>
      <c r="P31">
        <f>Table3[[#This Row],[Molestation]]/Table3[[#This Row],[Population_in_lakhs]]</f>
        <v>3.0966364121729844</v>
      </c>
      <c r="Q31">
        <f>Table3[[#This Row],[Sexual_Harassment]]/Table3[[#This Row],[Population_in_lakhs]]</f>
        <v>5.258942872397224</v>
      </c>
      <c r="R31">
        <f>Table3[[#This Row],[Cruelty by Husband or his Relatives]]/Table3[[#This Row],[Population_in_lakhs]]</f>
        <v>6.2466631073144683</v>
      </c>
    </row>
    <row r="32" spans="1:18" x14ac:dyDescent="0.3">
      <c r="A32" t="s">
        <v>11</v>
      </c>
      <c r="B32" t="s">
        <v>14</v>
      </c>
      <c r="C32">
        <v>2005</v>
      </c>
      <c r="D32">
        <v>35</v>
      </c>
      <c r="E32">
        <v>58</v>
      </c>
      <c r="F32">
        <v>9</v>
      </c>
      <c r="G32">
        <v>91</v>
      </c>
      <c r="H32">
        <v>223</v>
      </c>
      <c r="I32">
        <v>202</v>
      </c>
      <c r="J32">
        <v>37.46</v>
      </c>
      <c r="K32">
        <v>16.497597437266418</v>
      </c>
      <c r="L32">
        <f t="shared" si="0"/>
        <v>618</v>
      </c>
      <c r="M32" s="14">
        <f>Table3[[#This Row],[Rape]]/Table3[[#This Row],[Population_in_lakhs]]</f>
        <v>0.93432995194874535</v>
      </c>
      <c r="N32">
        <f>Table3[[#This Row],[Kidnapping and Abduction]]/Table3[[#This Row],[Population_in_lakhs]]</f>
        <v>1.5483182060864922</v>
      </c>
      <c r="O32">
        <f>Table3[[#This Row],[Dowry Deaths]]/Table3[[#This Row],[Population_in_lakhs]]</f>
        <v>0.24025627335824878</v>
      </c>
      <c r="P32">
        <f>Table3[[#This Row],[Molestation]]/Table3[[#This Row],[Population_in_lakhs]]</f>
        <v>2.429257875066738</v>
      </c>
      <c r="Q32">
        <f>Table3[[#This Row],[Sexual_Harassment]]/Table3[[#This Row],[Population_in_lakhs]]</f>
        <v>5.9530165509877202</v>
      </c>
      <c r="R32">
        <f>Table3[[#This Row],[Cruelty by Husband or his Relatives]]/Table3[[#This Row],[Population_in_lakhs]]</f>
        <v>5.3924185798184725</v>
      </c>
    </row>
    <row r="33" spans="1:18" x14ac:dyDescent="0.3">
      <c r="A33" t="s">
        <v>11</v>
      </c>
      <c r="B33" t="s">
        <v>14</v>
      </c>
      <c r="C33">
        <v>2006</v>
      </c>
      <c r="D33">
        <v>31</v>
      </c>
      <c r="E33">
        <v>37</v>
      </c>
      <c r="F33">
        <v>18</v>
      </c>
      <c r="G33">
        <v>123</v>
      </c>
      <c r="H33">
        <v>190</v>
      </c>
      <c r="I33">
        <v>249</v>
      </c>
      <c r="J33">
        <v>37.46</v>
      </c>
      <c r="K33">
        <v>17.298451681793914</v>
      </c>
      <c r="L33">
        <f t="shared" si="0"/>
        <v>648</v>
      </c>
      <c r="M33" s="14">
        <f>Table3[[#This Row],[Rape]]/Table3[[#This Row],[Population_in_lakhs]]</f>
        <v>0.82754938601174588</v>
      </c>
      <c r="N33">
        <f>Table3[[#This Row],[Kidnapping and Abduction]]/Table3[[#This Row],[Population_in_lakhs]]</f>
        <v>0.98772023491724503</v>
      </c>
      <c r="O33">
        <f>Table3[[#This Row],[Dowry Deaths]]/Table3[[#This Row],[Population_in_lakhs]]</f>
        <v>0.48051254671649757</v>
      </c>
      <c r="P33">
        <f>Table3[[#This Row],[Molestation]]/Table3[[#This Row],[Population_in_lakhs]]</f>
        <v>3.2835024025627333</v>
      </c>
      <c r="Q33">
        <f>Table3[[#This Row],[Sexual_Harassment]]/Table3[[#This Row],[Population_in_lakhs]]</f>
        <v>5.0720768820074742</v>
      </c>
      <c r="R33">
        <f>Table3[[#This Row],[Cruelty by Husband or his Relatives]]/Table3[[#This Row],[Population_in_lakhs]]</f>
        <v>6.6470902295782164</v>
      </c>
    </row>
    <row r="34" spans="1:18" x14ac:dyDescent="0.3">
      <c r="A34" t="s">
        <v>11</v>
      </c>
      <c r="B34" t="s">
        <v>14</v>
      </c>
      <c r="C34">
        <v>2007</v>
      </c>
      <c r="D34">
        <v>31</v>
      </c>
      <c r="E34">
        <v>47</v>
      </c>
      <c r="F34">
        <v>25</v>
      </c>
      <c r="G34">
        <v>118</v>
      </c>
      <c r="H34">
        <v>197</v>
      </c>
      <c r="I34">
        <v>395</v>
      </c>
      <c r="J34">
        <v>37.46</v>
      </c>
      <c r="K34">
        <v>21.703150026695141</v>
      </c>
      <c r="L34">
        <f t="shared" si="0"/>
        <v>813</v>
      </c>
      <c r="M34" s="14">
        <f>Table3[[#This Row],[Rape]]/Table3[[#This Row],[Population_in_lakhs]]</f>
        <v>0.82754938601174588</v>
      </c>
      <c r="N34">
        <f>Table3[[#This Row],[Kidnapping and Abduction]]/Table3[[#This Row],[Population_in_lakhs]]</f>
        <v>1.2546716497597437</v>
      </c>
      <c r="O34">
        <f>Table3[[#This Row],[Dowry Deaths]]/Table3[[#This Row],[Population_in_lakhs]]</f>
        <v>0.66737853710624662</v>
      </c>
      <c r="P34">
        <f>Table3[[#This Row],[Molestation]]/Table3[[#This Row],[Population_in_lakhs]]</f>
        <v>3.1500266951414844</v>
      </c>
      <c r="Q34">
        <f>Table3[[#This Row],[Sexual_Harassment]]/Table3[[#This Row],[Population_in_lakhs]]</f>
        <v>5.258942872397224</v>
      </c>
      <c r="R34">
        <f>Table3[[#This Row],[Cruelty by Husband or his Relatives]]/Table3[[#This Row],[Population_in_lakhs]]</f>
        <v>10.544580886278696</v>
      </c>
    </row>
    <row r="35" spans="1:18" x14ac:dyDescent="0.3">
      <c r="A35" t="s">
        <v>11</v>
      </c>
      <c r="B35" t="s">
        <v>14</v>
      </c>
      <c r="C35">
        <v>2008</v>
      </c>
      <c r="D35">
        <v>30</v>
      </c>
      <c r="E35">
        <v>57</v>
      </c>
      <c r="F35">
        <v>26</v>
      </c>
      <c r="G35">
        <v>104</v>
      </c>
      <c r="H35">
        <v>250</v>
      </c>
      <c r="I35">
        <v>288</v>
      </c>
      <c r="J35">
        <v>37.46</v>
      </c>
      <c r="K35">
        <v>20.154831820608649</v>
      </c>
      <c r="L35">
        <f t="shared" si="0"/>
        <v>755</v>
      </c>
      <c r="M35" s="14">
        <f>Table3[[#This Row],[Rape]]/Table3[[#This Row],[Population_in_lakhs]]</f>
        <v>0.80085424452749598</v>
      </c>
      <c r="N35">
        <f>Table3[[#This Row],[Kidnapping and Abduction]]/Table3[[#This Row],[Population_in_lakhs]]</f>
        <v>1.5216230646022424</v>
      </c>
      <c r="O35">
        <f>Table3[[#This Row],[Dowry Deaths]]/Table3[[#This Row],[Population_in_lakhs]]</f>
        <v>0.69407367859049651</v>
      </c>
      <c r="P35">
        <f>Table3[[#This Row],[Molestation]]/Table3[[#This Row],[Population_in_lakhs]]</f>
        <v>2.776294714361986</v>
      </c>
      <c r="Q35">
        <f>Table3[[#This Row],[Sexual_Harassment]]/Table3[[#This Row],[Population_in_lakhs]]</f>
        <v>6.6737853710624666</v>
      </c>
      <c r="R35">
        <f>Table3[[#This Row],[Cruelty by Husband or his Relatives]]/Table3[[#This Row],[Population_in_lakhs]]</f>
        <v>7.6882007474639611</v>
      </c>
    </row>
    <row r="36" spans="1:18" x14ac:dyDescent="0.3">
      <c r="A36" t="s">
        <v>11</v>
      </c>
      <c r="B36" t="s">
        <v>14</v>
      </c>
      <c r="C36">
        <v>2009</v>
      </c>
      <c r="D36">
        <v>33</v>
      </c>
      <c r="E36">
        <v>46</v>
      </c>
      <c r="F36">
        <v>19</v>
      </c>
      <c r="G36">
        <v>120</v>
      </c>
      <c r="H36">
        <v>268</v>
      </c>
      <c r="I36">
        <v>333</v>
      </c>
      <c r="J36">
        <v>37.46</v>
      </c>
      <c r="K36">
        <v>21.863320875600639</v>
      </c>
      <c r="L36">
        <f t="shared" si="0"/>
        <v>819</v>
      </c>
      <c r="M36" s="14">
        <f>Table3[[#This Row],[Rape]]/Table3[[#This Row],[Population_in_lakhs]]</f>
        <v>0.88093966898024556</v>
      </c>
      <c r="N36">
        <f>Table3[[#This Row],[Kidnapping and Abduction]]/Table3[[#This Row],[Population_in_lakhs]]</f>
        <v>1.2279765082754939</v>
      </c>
      <c r="O36">
        <f>Table3[[#This Row],[Dowry Deaths]]/Table3[[#This Row],[Population_in_lakhs]]</f>
        <v>0.50720768820074746</v>
      </c>
      <c r="P36">
        <f>Table3[[#This Row],[Molestation]]/Table3[[#This Row],[Population_in_lakhs]]</f>
        <v>3.2034169781099839</v>
      </c>
      <c r="Q36">
        <f>Table3[[#This Row],[Sexual_Harassment]]/Table3[[#This Row],[Population_in_lakhs]]</f>
        <v>7.1542979177789636</v>
      </c>
      <c r="R36">
        <f>Table3[[#This Row],[Cruelty by Husband or his Relatives]]/Table3[[#This Row],[Population_in_lakhs]]</f>
        <v>8.8894821142552054</v>
      </c>
    </row>
    <row r="37" spans="1:18" x14ac:dyDescent="0.3">
      <c r="A37" t="s">
        <v>11</v>
      </c>
      <c r="B37" t="s">
        <v>14</v>
      </c>
      <c r="C37">
        <v>2010</v>
      </c>
      <c r="D37">
        <v>54</v>
      </c>
      <c r="E37">
        <v>71</v>
      </c>
      <c r="F37">
        <v>37</v>
      </c>
      <c r="G37">
        <v>174</v>
      </c>
      <c r="H37">
        <v>146</v>
      </c>
      <c r="I37">
        <v>473</v>
      </c>
      <c r="J37">
        <v>37.46</v>
      </c>
      <c r="K37">
        <v>25.49386011745862</v>
      </c>
      <c r="L37">
        <f t="shared" si="0"/>
        <v>955</v>
      </c>
      <c r="M37" s="14">
        <f>Table3[[#This Row],[Rape]]/Table3[[#This Row],[Population_in_lakhs]]</f>
        <v>1.4415376401494928</v>
      </c>
      <c r="N37">
        <f>Table3[[#This Row],[Kidnapping and Abduction]]/Table3[[#This Row],[Population_in_lakhs]]</f>
        <v>1.8953550453817405</v>
      </c>
      <c r="O37">
        <f>Table3[[#This Row],[Dowry Deaths]]/Table3[[#This Row],[Population_in_lakhs]]</f>
        <v>0.98772023491724503</v>
      </c>
      <c r="P37">
        <f>Table3[[#This Row],[Molestation]]/Table3[[#This Row],[Population_in_lakhs]]</f>
        <v>4.6449546182594768</v>
      </c>
      <c r="Q37">
        <f>Table3[[#This Row],[Sexual_Harassment]]/Table3[[#This Row],[Population_in_lakhs]]</f>
        <v>3.8974906567004806</v>
      </c>
      <c r="R37">
        <f>Table3[[#This Row],[Cruelty by Husband or his Relatives]]/Table3[[#This Row],[Population_in_lakhs]]</f>
        <v>12.626801922050186</v>
      </c>
    </row>
    <row r="38" spans="1:18" x14ac:dyDescent="0.3">
      <c r="A38" t="s">
        <v>11</v>
      </c>
      <c r="B38" t="s">
        <v>14</v>
      </c>
      <c r="C38">
        <v>2011</v>
      </c>
      <c r="D38">
        <v>27</v>
      </c>
      <c r="E38">
        <v>48</v>
      </c>
      <c r="F38">
        <v>30</v>
      </c>
      <c r="G38">
        <v>164</v>
      </c>
      <c r="H38">
        <v>175</v>
      </c>
      <c r="I38">
        <v>533</v>
      </c>
      <c r="J38">
        <v>41.74</v>
      </c>
      <c r="K38">
        <v>23.406804024916145</v>
      </c>
      <c r="L38">
        <f t="shared" si="0"/>
        <v>977</v>
      </c>
      <c r="M38" s="14">
        <f>Table3[[#This Row],[Rape]]/Table3[[#This Row],[Population_in_lakhs]]</f>
        <v>0.64686152371825589</v>
      </c>
      <c r="N38">
        <f>Table3[[#This Row],[Kidnapping and Abduction]]/Table3[[#This Row],[Population_in_lakhs]]</f>
        <v>1.1499760421657881</v>
      </c>
      <c r="O38">
        <f>Table3[[#This Row],[Dowry Deaths]]/Table3[[#This Row],[Population_in_lakhs]]</f>
        <v>0.71873502635361763</v>
      </c>
      <c r="P38">
        <f>Table3[[#This Row],[Molestation]]/Table3[[#This Row],[Population_in_lakhs]]</f>
        <v>3.9290848107331096</v>
      </c>
      <c r="Q38">
        <f>Table3[[#This Row],[Sexual_Harassment]]/Table3[[#This Row],[Population_in_lakhs]]</f>
        <v>4.1926209870627691</v>
      </c>
      <c r="R38">
        <f>Table3[[#This Row],[Cruelty by Husband or his Relatives]]/Table3[[#This Row],[Population_in_lakhs]]</f>
        <v>12.769525634882607</v>
      </c>
    </row>
    <row r="39" spans="1:18" x14ac:dyDescent="0.3">
      <c r="A39" t="s">
        <v>11</v>
      </c>
      <c r="B39" t="s">
        <v>14</v>
      </c>
      <c r="C39">
        <v>2012</v>
      </c>
      <c r="D39">
        <v>40</v>
      </c>
      <c r="E39">
        <v>63</v>
      </c>
      <c r="F39">
        <v>39</v>
      </c>
      <c r="G39">
        <v>111</v>
      </c>
      <c r="H39">
        <v>280</v>
      </c>
      <c r="I39">
        <v>435</v>
      </c>
      <c r="J39">
        <v>41.74</v>
      </c>
      <c r="K39">
        <v>23.19118351701006</v>
      </c>
      <c r="L39">
        <f t="shared" si="0"/>
        <v>968</v>
      </c>
      <c r="M39" s="14">
        <f>Table3[[#This Row],[Rape]]/Table3[[#This Row],[Population_in_lakhs]]</f>
        <v>0.95831336847149018</v>
      </c>
      <c r="N39">
        <f>Table3[[#This Row],[Kidnapping and Abduction]]/Table3[[#This Row],[Population_in_lakhs]]</f>
        <v>1.5093435553425969</v>
      </c>
      <c r="O39">
        <f>Table3[[#This Row],[Dowry Deaths]]/Table3[[#This Row],[Population_in_lakhs]]</f>
        <v>0.93435553425970286</v>
      </c>
      <c r="P39">
        <f>Table3[[#This Row],[Molestation]]/Table3[[#This Row],[Population_in_lakhs]]</f>
        <v>2.659319597508385</v>
      </c>
      <c r="Q39">
        <f>Table3[[#This Row],[Sexual_Harassment]]/Table3[[#This Row],[Population_in_lakhs]]</f>
        <v>6.7081935793004313</v>
      </c>
      <c r="R39">
        <f>Table3[[#This Row],[Cruelty by Husband or his Relatives]]/Table3[[#This Row],[Population_in_lakhs]]</f>
        <v>10.421657882127455</v>
      </c>
    </row>
    <row r="40" spans="1:18" x14ac:dyDescent="0.3">
      <c r="A40" t="s">
        <v>11</v>
      </c>
      <c r="B40" t="s">
        <v>14</v>
      </c>
      <c r="C40">
        <v>2013</v>
      </c>
      <c r="D40">
        <v>41</v>
      </c>
      <c r="E40">
        <v>42</v>
      </c>
      <c r="F40">
        <v>20</v>
      </c>
      <c r="G40">
        <v>164</v>
      </c>
      <c r="H40">
        <v>115</v>
      </c>
      <c r="I40">
        <v>568</v>
      </c>
      <c r="J40">
        <v>41.74</v>
      </c>
      <c r="K40">
        <v>22.759942501197891</v>
      </c>
      <c r="L40">
        <f t="shared" si="0"/>
        <v>950</v>
      </c>
      <c r="M40" s="14">
        <f>Table3[[#This Row],[Rape]]/Table3[[#This Row],[Population_in_lakhs]]</f>
        <v>0.98227120268327739</v>
      </c>
      <c r="N40">
        <f>Table3[[#This Row],[Kidnapping and Abduction]]/Table3[[#This Row],[Population_in_lakhs]]</f>
        <v>1.0062290368950646</v>
      </c>
      <c r="O40">
        <f>Table3[[#This Row],[Dowry Deaths]]/Table3[[#This Row],[Population_in_lakhs]]</f>
        <v>0.47915668423574509</v>
      </c>
      <c r="P40">
        <f>Table3[[#This Row],[Molestation]]/Table3[[#This Row],[Population_in_lakhs]]</f>
        <v>3.9290848107331096</v>
      </c>
      <c r="Q40">
        <f>Table3[[#This Row],[Sexual_Harassment]]/Table3[[#This Row],[Population_in_lakhs]]</f>
        <v>2.7551509343555343</v>
      </c>
      <c r="R40">
        <f>Table3[[#This Row],[Cruelty by Husband or his Relatives]]/Table3[[#This Row],[Population_in_lakhs]]</f>
        <v>13.60804983229516</v>
      </c>
    </row>
    <row r="41" spans="1:18" x14ac:dyDescent="0.3">
      <c r="A41" t="s">
        <v>11</v>
      </c>
      <c r="B41" t="s">
        <v>15</v>
      </c>
      <c r="C41">
        <v>2001</v>
      </c>
      <c r="D41">
        <v>23</v>
      </c>
      <c r="E41">
        <v>26</v>
      </c>
      <c r="F41">
        <v>12</v>
      </c>
      <c r="G41">
        <v>109</v>
      </c>
      <c r="H41">
        <v>58</v>
      </c>
      <c r="I41">
        <v>247</v>
      </c>
      <c r="J41">
        <v>49.01</v>
      </c>
      <c r="K41">
        <v>9.6918996123240166</v>
      </c>
      <c r="L41">
        <f t="shared" si="0"/>
        <v>475</v>
      </c>
      <c r="M41" s="14">
        <f>Table3[[#This Row],[Rape]]/Table3[[#This Row],[Population_in_lakhs]]</f>
        <v>0.46929198122832078</v>
      </c>
      <c r="N41">
        <f>Table3[[#This Row],[Kidnapping and Abduction]]/Table3[[#This Row],[Population_in_lakhs]]</f>
        <v>0.5305039787798409</v>
      </c>
      <c r="O41">
        <f>Table3[[#This Row],[Dowry Deaths]]/Table3[[#This Row],[Population_in_lakhs]]</f>
        <v>0.24484799020608039</v>
      </c>
      <c r="P41">
        <f>Table3[[#This Row],[Molestation]]/Table3[[#This Row],[Population_in_lakhs]]</f>
        <v>2.2240359110385635</v>
      </c>
      <c r="Q41">
        <f>Table3[[#This Row],[Sexual_Harassment]]/Table3[[#This Row],[Population_in_lakhs]]</f>
        <v>1.1834319526627219</v>
      </c>
      <c r="R41">
        <f>Table3[[#This Row],[Cruelty by Husband or his Relatives]]/Table3[[#This Row],[Population_in_lakhs]]</f>
        <v>5.0397877984084882</v>
      </c>
    </row>
    <row r="42" spans="1:18" x14ac:dyDescent="0.3">
      <c r="A42" t="s">
        <v>11</v>
      </c>
      <c r="B42" t="s">
        <v>15</v>
      </c>
      <c r="C42">
        <v>2002</v>
      </c>
      <c r="D42">
        <v>25</v>
      </c>
      <c r="E42">
        <v>5</v>
      </c>
      <c r="F42">
        <v>11</v>
      </c>
      <c r="G42">
        <v>108</v>
      </c>
      <c r="H42">
        <v>73</v>
      </c>
      <c r="I42">
        <v>276</v>
      </c>
      <c r="J42">
        <v>49.01</v>
      </c>
      <c r="K42">
        <v>10.161191593552337</v>
      </c>
      <c r="L42">
        <f t="shared" si="0"/>
        <v>498</v>
      </c>
      <c r="M42" s="14">
        <f>Table3[[#This Row],[Rape]]/Table3[[#This Row],[Population_in_lakhs]]</f>
        <v>0.51009997959600084</v>
      </c>
      <c r="N42">
        <f>Table3[[#This Row],[Kidnapping and Abduction]]/Table3[[#This Row],[Population_in_lakhs]]</f>
        <v>0.10201999591920016</v>
      </c>
      <c r="O42">
        <f>Table3[[#This Row],[Dowry Deaths]]/Table3[[#This Row],[Population_in_lakhs]]</f>
        <v>0.22444399102224036</v>
      </c>
      <c r="P42">
        <f>Table3[[#This Row],[Molestation]]/Table3[[#This Row],[Population_in_lakhs]]</f>
        <v>2.2036319118547234</v>
      </c>
      <c r="Q42">
        <f>Table3[[#This Row],[Sexual_Harassment]]/Table3[[#This Row],[Population_in_lakhs]]</f>
        <v>1.4894919404203224</v>
      </c>
      <c r="R42">
        <f>Table3[[#This Row],[Cruelty by Husband or his Relatives]]/Table3[[#This Row],[Population_in_lakhs]]</f>
        <v>5.6315037747398495</v>
      </c>
    </row>
    <row r="43" spans="1:18" x14ac:dyDescent="0.3">
      <c r="A43" t="s">
        <v>11</v>
      </c>
      <c r="B43" t="s">
        <v>15</v>
      </c>
      <c r="C43">
        <v>2003</v>
      </c>
      <c r="D43">
        <v>18</v>
      </c>
      <c r="E43">
        <v>35</v>
      </c>
      <c r="F43">
        <v>11</v>
      </c>
      <c r="G43">
        <v>150</v>
      </c>
      <c r="H43">
        <v>110</v>
      </c>
      <c r="I43">
        <v>357</v>
      </c>
      <c r="J43">
        <v>49.01</v>
      </c>
      <c r="K43">
        <v>13.895123444195063</v>
      </c>
      <c r="L43">
        <f t="shared" si="0"/>
        <v>681</v>
      </c>
      <c r="M43" s="14">
        <f>Table3[[#This Row],[Rape]]/Table3[[#This Row],[Population_in_lakhs]]</f>
        <v>0.36727198530912059</v>
      </c>
      <c r="N43">
        <f>Table3[[#This Row],[Kidnapping and Abduction]]/Table3[[#This Row],[Population_in_lakhs]]</f>
        <v>0.71413997143440122</v>
      </c>
      <c r="O43">
        <f>Table3[[#This Row],[Dowry Deaths]]/Table3[[#This Row],[Population_in_lakhs]]</f>
        <v>0.22444399102224036</v>
      </c>
      <c r="P43">
        <f>Table3[[#This Row],[Molestation]]/Table3[[#This Row],[Population_in_lakhs]]</f>
        <v>3.060599877576005</v>
      </c>
      <c r="Q43">
        <f>Table3[[#This Row],[Sexual_Harassment]]/Table3[[#This Row],[Population_in_lakhs]]</f>
        <v>2.2444399102224035</v>
      </c>
      <c r="R43">
        <f>Table3[[#This Row],[Cruelty by Husband or his Relatives]]/Table3[[#This Row],[Population_in_lakhs]]</f>
        <v>7.2842277086308922</v>
      </c>
    </row>
    <row r="44" spans="1:18" x14ac:dyDescent="0.3">
      <c r="A44" t="s">
        <v>11</v>
      </c>
      <c r="B44" t="s">
        <v>15</v>
      </c>
      <c r="C44">
        <v>2004</v>
      </c>
      <c r="D44">
        <v>31</v>
      </c>
      <c r="E44">
        <v>23</v>
      </c>
      <c r="F44">
        <v>13</v>
      </c>
      <c r="G44">
        <v>112</v>
      </c>
      <c r="H44">
        <v>105</v>
      </c>
      <c r="I44">
        <v>293</v>
      </c>
      <c r="J44">
        <v>49.01</v>
      </c>
      <c r="K44">
        <v>11.7731075290757</v>
      </c>
      <c r="L44">
        <f t="shared" si="0"/>
        <v>577</v>
      </c>
      <c r="M44" s="14">
        <f>Table3[[#This Row],[Rape]]/Table3[[#This Row],[Population_in_lakhs]]</f>
        <v>0.63252397469904109</v>
      </c>
      <c r="N44">
        <f>Table3[[#This Row],[Kidnapping and Abduction]]/Table3[[#This Row],[Population_in_lakhs]]</f>
        <v>0.46929198122832078</v>
      </c>
      <c r="O44">
        <f>Table3[[#This Row],[Dowry Deaths]]/Table3[[#This Row],[Population_in_lakhs]]</f>
        <v>0.26525198938992045</v>
      </c>
      <c r="P44">
        <f>Table3[[#This Row],[Molestation]]/Table3[[#This Row],[Population_in_lakhs]]</f>
        <v>2.2852479085900836</v>
      </c>
      <c r="Q44">
        <f>Table3[[#This Row],[Sexual_Harassment]]/Table3[[#This Row],[Population_in_lakhs]]</f>
        <v>2.1424199143032037</v>
      </c>
      <c r="R44">
        <f>Table3[[#This Row],[Cruelty by Husband or his Relatives]]/Table3[[#This Row],[Population_in_lakhs]]</f>
        <v>5.9783717608651301</v>
      </c>
    </row>
    <row r="45" spans="1:18" x14ac:dyDescent="0.3">
      <c r="A45" t="s">
        <v>11</v>
      </c>
      <c r="B45" t="s">
        <v>15</v>
      </c>
      <c r="C45">
        <v>2005</v>
      </c>
      <c r="D45">
        <v>27</v>
      </c>
      <c r="E45">
        <v>3</v>
      </c>
      <c r="F45">
        <v>15</v>
      </c>
      <c r="G45">
        <v>102</v>
      </c>
      <c r="H45">
        <v>119</v>
      </c>
      <c r="I45">
        <v>368</v>
      </c>
      <c r="J45">
        <v>49.01</v>
      </c>
      <c r="K45">
        <v>12.936135482554581</v>
      </c>
      <c r="L45">
        <f t="shared" si="0"/>
        <v>634</v>
      </c>
      <c r="M45" s="14">
        <f>Table3[[#This Row],[Rape]]/Table3[[#This Row],[Population_in_lakhs]]</f>
        <v>0.55090797796368085</v>
      </c>
      <c r="N45">
        <f>Table3[[#This Row],[Kidnapping and Abduction]]/Table3[[#This Row],[Population_in_lakhs]]</f>
        <v>6.1211997551520098E-2</v>
      </c>
      <c r="O45">
        <f>Table3[[#This Row],[Dowry Deaths]]/Table3[[#This Row],[Population_in_lakhs]]</f>
        <v>0.30605998775760052</v>
      </c>
      <c r="P45">
        <f>Table3[[#This Row],[Molestation]]/Table3[[#This Row],[Population_in_lakhs]]</f>
        <v>2.0812079167516835</v>
      </c>
      <c r="Q45">
        <f>Table3[[#This Row],[Sexual_Harassment]]/Table3[[#This Row],[Population_in_lakhs]]</f>
        <v>2.4280759028769641</v>
      </c>
      <c r="R45">
        <f>Table3[[#This Row],[Cruelty by Husband or his Relatives]]/Table3[[#This Row],[Population_in_lakhs]]</f>
        <v>7.5086716996531324</v>
      </c>
    </row>
    <row r="46" spans="1:18" x14ac:dyDescent="0.3">
      <c r="A46" t="s">
        <v>11</v>
      </c>
      <c r="B46" t="s">
        <v>15</v>
      </c>
      <c r="C46">
        <v>2006</v>
      </c>
      <c r="D46">
        <v>41</v>
      </c>
      <c r="E46">
        <v>28</v>
      </c>
      <c r="F46">
        <v>25</v>
      </c>
      <c r="G46">
        <v>173</v>
      </c>
      <c r="H46">
        <v>107</v>
      </c>
      <c r="I46">
        <v>465</v>
      </c>
      <c r="J46">
        <v>49.01</v>
      </c>
      <c r="K46">
        <v>17.118955315241788</v>
      </c>
      <c r="L46">
        <f t="shared" si="0"/>
        <v>839</v>
      </c>
      <c r="M46" s="14">
        <f>Table3[[#This Row],[Rape]]/Table3[[#This Row],[Population_in_lakhs]]</f>
        <v>0.83656396653744136</v>
      </c>
      <c r="N46">
        <f>Table3[[#This Row],[Kidnapping and Abduction]]/Table3[[#This Row],[Population_in_lakhs]]</f>
        <v>0.57131197714752091</v>
      </c>
      <c r="O46">
        <f>Table3[[#This Row],[Dowry Deaths]]/Table3[[#This Row],[Population_in_lakhs]]</f>
        <v>0.51009997959600084</v>
      </c>
      <c r="P46">
        <f>Table3[[#This Row],[Molestation]]/Table3[[#This Row],[Population_in_lakhs]]</f>
        <v>3.529891858804326</v>
      </c>
      <c r="Q46">
        <f>Table3[[#This Row],[Sexual_Harassment]]/Table3[[#This Row],[Population_in_lakhs]]</f>
        <v>2.1832279126708838</v>
      </c>
      <c r="R46">
        <f>Table3[[#This Row],[Cruelty by Husband or his Relatives]]/Table3[[#This Row],[Population_in_lakhs]]</f>
        <v>9.4878596204856152</v>
      </c>
    </row>
    <row r="47" spans="1:18" x14ac:dyDescent="0.3">
      <c r="A47" t="s">
        <v>11</v>
      </c>
      <c r="B47" t="s">
        <v>15</v>
      </c>
      <c r="C47">
        <v>2007</v>
      </c>
      <c r="D47">
        <v>30</v>
      </c>
      <c r="E47">
        <v>64</v>
      </c>
      <c r="F47">
        <v>19</v>
      </c>
      <c r="G47">
        <v>159</v>
      </c>
      <c r="H47">
        <v>131</v>
      </c>
      <c r="I47">
        <v>561</v>
      </c>
      <c r="J47">
        <v>49.01</v>
      </c>
      <c r="K47">
        <v>19.669455213221791</v>
      </c>
      <c r="L47">
        <f t="shared" si="0"/>
        <v>964</v>
      </c>
      <c r="M47" s="14">
        <f>Table3[[#This Row],[Rape]]/Table3[[#This Row],[Population_in_lakhs]]</f>
        <v>0.61211997551520103</v>
      </c>
      <c r="N47">
        <f>Table3[[#This Row],[Kidnapping and Abduction]]/Table3[[#This Row],[Population_in_lakhs]]</f>
        <v>1.3058559477657621</v>
      </c>
      <c r="O47">
        <f>Table3[[#This Row],[Dowry Deaths]]/Table3[[#This Row],[Population_in_lakhs]]</f>
        <v>0.38767598449296065</v>
      </c>
      <c r="P47">
        <f>Table3[[#This Row],[Molestation]]/Table3[[#This Row],[Population_in_lakhs]]</f>
        <v>3.2442358702305651</v>
      </c>
      <c r="Q47">
        <f>Table3[[#This Row],[Sexual_Harassment]]/Table3[[#This Row],[Population_in_lakhs]]</f>
        <v>2.6729238930830443</v>
      </c>
      <c r="R47">
        <f>Table3[[#This Row],[Cruelty by Husband or his Relatives]]/Table3[[#This Row],[Population_in_lakhs]]</f>
        <v>11.446643542134259</v>
      </c>
    </row>
    <row r="48" spans="1:18" x14ac:dyDescent="0.3">
      <c r="A48" t="s">
        <v>11</v>
      </c>
      <c r="B48" t="s">
        <v>15</v>
      </c>
      <c r="C48">
        <v>2008</v>
      </c>
      <c r="D48">
        <v>48</v>
      </c>
      <c r="E48">
        <v>13</v>
      </c>
      <c r="F48">
        <v>23</v>
      </c>
      <c r="G48">
        <v>194</v>
      </c>
      <c r="H48">
        <v>131</v>
      </c>
      <c r="I48">
        <v>563</v>
      </c>
      <c r="J48">
        <v>49.01</v>
      </c>
      <c r="K48">
        <v>19.832687206692512</v>
      </c>
      <c r="L48">
        <f t="shared" si="0"/>
        <v>972</v>
      </c>
      <c r="M48" s="14">
        <f>Table3[[#This Row],[Rape]]/Table3[[#This Row],[Population_in_lakhs]]</f>
        <v>0.97939196082432156</v>
      </c>
      <c r="N48">
        <f>Table3[[#This Row],[Kidnapping and Abduction]]/Table3[[#This Row],[Population_in_lakhs]]</f>
        <v>0.26525198938992045</v>
      </c>
      <c r="O48">
        <f>Table3[[#This Row],[Dowry Deaths]]/Table3[[#This Row],[Population_in_lakhs]]</f>
        <v>0.46929198122832078</v>
      </c>
      <c r="P48">
        <f>Table3[[#This Row],[Molestation]]/Table3[[#This Row],[Population_in_lakhs]]</f>
        <v>3.9583758416649664</v>
      </c>
      <c r="Q48">
        <f>Table3[[#This Row],[Sexual_Harassment]]/Table3[[#This Row],[Population_in_lakhs]]</f>
        <v>2.6729238930830443</v>
      </c>
      <c r="R48">
        <f>Table3[[#This Row],[Cruelty by Husband or his Relatives]]/Table3[[#This Row],[Population_in_lakhs]]</f>
        <v>11.487451540501938</v>
      </c>
    </row>
    <row r="49" spans="1:18" x14ac:dyDescent="0.3">
      <c r="A49" t="s">
        <v>11</v>
      </c>
      <c r="B49" t="s">
        <v>15</v>
      </c>
      <c r="C49">
        <v>2009</v>
      </c>
      <c r="D49">
        <v>47</v>
      </c>
      <c r="E49">
        <v>60</v>
      </c>
      <c r="F49">
        <v>23</v>
      </c>
      <c r="G49">
        <v>196</v>
      </c>
      <c r="H49">
        <v>178</v>
      </c>
      <c r="I49">
        <v>440</v>
      </c>
      <c r="J49">
        <v>49.01</v>
      </c>
      <c r="K49">
        <v>19.261375229544992</v>
      </c>
      <c r="L49">
        <f t="shared" si="0"/>
        <v>944</v>
      </c>
      <c r="M49" s="14">
        <f>Table3[[#This Row],[Rape]]/Table3[[#This Row],[Population_in_lakhs]]</f>
        <v>0.95898796164048161</v>
      </c>
      <c r="N49">
        <f>Table3[[#This Row],[Kidnapping and Abduction]]/Table3[[#This Row],[Population_in_lakhs]]</f>
        <v>1.2242399510304021</v>
      </c>
      <c r="O49">
        <f>Table3[[#This Row],[Dowry Deaths]]/Table3[[#This Row],[Population_in_lakhs]]</f>
        <v>0.46929198122832078</v>
      </c>
      <c r="P49">
        <f>Table3[[#This Row],[Molestation]]/Table3[[#This Row],[Population_in_lakhs]]</f>
        <v>3.9991838400326465</v>
      </c>
      <c r="Q49">
        <f>Table3[[#This Row],[Sexual_Harassment]]/Table3[[#This Row],[Population_in_lakhs]]</f>
        <v>3.6319118547235258</v>
      </c>
      <c r="R49">
        <f>Table3[[#This Row],[Cruelty by Husband or his Relatives]]/Table3[[#This Row],[Population_in_lakhs]]</f>
        <v>8.9777596408896141</v>
      </c>
    </row>
    <row r="50" spans="1:18" x14ac:dyDescent="0.3">
      <c r="A50" t="s">
        <v>11</v>
      </c>
      <c r="B50" t="s">
        <v>15</v>
      </c>
      <c r="C50">
        <v>2010</v>
      </c>
      <c r="D50">
        <v>76</v>
      </c>
      <c r="E50">
        <v>42</v>
      </c>
      <c r="F50">
        <v>24</v>
      </c>
      <c r="G50">
        <v>240</v>
      </c>
      <c r="H50">
        <v>227</v>
      </c>
      <c r="I50">
        <v>342</v>
      </c>
      <c r="J50">
        <v>49.01</v>
      </c>
      <c r="K50">
        <v>19.404203223831871</v>
      </c>
      <c r="L50">
        <f t="shared" si="0"/>
        <v>951</v>
      </c>
      <c r="M50" s="14">
        <f>Table3[[#This Row],[Rape]]/Table3[[#This Row],[Population_in_lakhs]]</f>
        <v>1.5507039379718426</v>
      </c>
      <c r="N50">
        <f>Table3[[#This Row],[Kidnapping and Abduction]]/Table3[[#This Row],[Population_in_lakhs]]</f>
        <v>0.85696796572128142</v>
      </c>
      <c r="O50">
        <f>Table3[[#This Row],[Dowry Deaths]]/Table3[[#This Row],[Population_in_lakhs]]</f>
        <v>0.48969598041216078</v>
      </c>
      <c r="P50">
        <f>Table3[[#This Row],[Molestation]]/Table3[[#This Row],[Population_in_lakhs]]</f>
        <v>4.8969598041216083</v>
      </c>
      <c r="Q50">
        <f>Table3[[#This Row],[Sexual_Harassment]]/Table3[[#This Row],[Population_in_lakhs]]</f>
        <v>4.6317078147316879</v>
      </c>
      <c r="R50">
        <f>Table3[[#This Row],[Cruelty by Husband or his Relatives]]/Table3[[#This Row],[Population_in_lakhs]]</f>
        <v>6.9781677208732917</v>
      </c>
    </row>
    <row r="51" spans="1:18" x14ac:dyDescent="0.3">
      <c r="A51" t="s">
        <v>11</v>
      </c>
      <c r="B51" t="s">
        <v>15</v>
      </c>
      <c r="C51">
        <v>2011</v>
      </c>
      <c r="D51">
        <v>87</v>
      </c>
      <c r="E51">
        <v>79</v>
      </c>
      <c r="F51">
        <v>20</v>
      </c>
      <c r="G51">
        <v>220</v>
      </c>
      <c r="H51">
        <v>258</v>
      </c>
      <c r="I51">
        <v>764</v>
      </c>
      <c r="J51">
        <v>51.54</v>
      </c>
      <c r="K51">
        <v>27.706635622817231</v>
      </c>
      <c r="L51">
        <f t="shared" si="0"/>
        <v>1428</v>
      </c>
      <c r="M51" s="14">
        <f>Table3[[#This Row],[Rape]]/Table3[[#This Row],[Population_in_lakhs]]</f>
        <v>1.6880093131548313</v>
      </c>
      <c r="N51">
        <f>Table3[[#This Row],[Kidnapping and Abduction]]/Table3[[#This Row],[Population_in_lakhs]]</f>
        <v>1.5327900659681801</v>
      </c>
      <c r="O51">
        <f>Table3[[#This Row],[Dowry Deaths]]/Table3[[#This Row],[Population_in_lakhs]]</f>
        <v>0.38804811796662786</v>
      </c>
      <c r="P51">
        <f>Table3[[#This Row],[Molestation]]/Table3[[#This Row],[Population_in_lakhs]]</f>
        <v>4.2685292976329068</v>
      </c>
      <c r="Q51">
        <f>Table3[[#This Row],[Sexual_Harassment]]/Table3[[#This Row],[Population_in_lakhs]]</f>
        <v>5.0058207217694992</v>
      </c>
      <c r="R51">
        <f>Table3[[#This Row],[Cruelty by Husband or his Relatives]]/Table3[[#This Row],[Population_in_lakhs]]</f>
        <v>14.823438106325185</v>
      </c>
    </row>
    <row r="52" spans="1:18" x14ac:dyDescent="0.3">
      <c r="A52" t="s">
        <v>11</v>
      </c>
      <c r="B52" t="s">
        <v>15</v>
      </c>
      <c r="C52">
        <v>2012</v>
      </c>
      <c r="D52">
        <v>84</v>
      </c>
      <c r="E52">
        <v>45</v>
      </c>
      <c r="F52">
        <v>20</v>
      </c>
      <c r="G52">
        <v>297</v>
      </c>
      <c r="H52">
        <v>195</v>
      </c>
      <c r="I52">
        <v>719</v>
      </c>
      <c r="J52">
        <v>51.54</v>
      </c>
      <c r="K52">
        <v>26.387272021730695</v>
      </c>
      <c r="L52">
        <f t="shared" si="0"/>
        <v>1360</v>
      </c>
      <c r="M52" s="14">
        <f>Table3[[#This Row],[Rape]]/Table3[[#This Row],[Population_in_lakhs]]</f>
        <v>1.6298020954598371</v>
      </c>
      <c r="N52">
        <f>Table3[[#This Row],[Kidnapping and Abduction]]/Table3[[#This Row],[Population_in_lakhs]]</f>
        <v>0.87310826542491271</v>
      </c>
      <c r="O52">
        <f>Table3[[#This Row],[Dowry Deaths]]/Table3[[#This Row],[Population_in_lakhs]]</f>
        <v>0.38804811796662786</v>
      </c>
      <c r="P52">
        <f>Table3[[#This Row],[Molestation]]/Table3[[#This Row],[Population_in_lakhs]]</f>
        <v>5.7625145518044238</v>
      </c>
      <c r="Q52">
        <f>Table3[[#This Row],[Sexual_Harassment]]/Table3[[#This Row],[Population_in_lakhs]]</f>
        <v>3.7834691501746218</v>
      </c>
      <c r="R52">
        <f>Table3[[#This Row],[Cruelty by Husband or his Relatives]]/Table3[[#This Row],[Population_in_lakhs]]</f>
        <v>13.950329840900272</v>
      </c>
    </row>
    <row r="53" spans="1:18" x14ac:dyDescent="0.3">
      <c r="A53" t="s">
        <v>11</v>
      </c>
      <c r="B53" t="s">
        <v>15</v>
      </c>
      <c r="C53">
        <v>2013</v>
      </c>
      <c r="D53">
        <v>88</v>
      </c>
      <c r="E53">
        <v>37</v>
      </c>
      <c r="F53">
        <v>17</v>
      </c>
      <c r="G53">
        <v>419</v>
      </c>
      <c r="H53">
        <v>290</v>
      </c>
      <c r="I53">
        <v>692</v>
      </c>
      <c r="J53">
        <v>51.54</v>
      </c>
      <c r="K53">
        <v>29.937912301125341</v>
      </c>
      <c r="L53">
        <f t="shared" si="0"/>
        <v>1543</v>
      </c>
      <c r="M53" s="14">
        <f>Table3[[#This Row],[Rape]]/Table3[[#This Row],[Population_in_lakhs]]</f>
        <v>1.7074117190531626</v>
      </c>
      <c r="N53">
        <f>Table3[[#This Row],[Kidnapping and Abduction]]/Table3[[#This Row],[Population_in_lakhs]]</f>
        <v>0.71788901823826157</v>
      </c>
      <c r="O53">
        <f>Table3[[#This Row],[Dowry Deaths]]/Table3[[#This Row],[Population_in_lakhs]]</f>
        <v>0.32984090027163371</v>
      </c>
      <c r="P53">
        <f>Table3[[#This Row],[Molestation]]/Table3[[#This Row],[Population_in_lakhs]]</f>
        <v>8.1296080714008543</v>
      </c>
      <c r="Q53">
        <f>Table3[[#This Row],[Sexual_Harassment]]/Table3[[#This Row],[Population_in_lakhs]]</f>
        <v>5.6266977105161038</v>
      </c>
      <c r="R53">
        <f>Table3[[#This Row],[Cruelty by Husband or his Relatives]]/Table3[[#This Row],[Population_in_lakhs]]</f>
        <v>13.426464881645325</v>
      </c>
    </row>
    <row r="54" spans="1:18" x14ac:dyDescent="0.3">
      <c r="A54" t="s">
        <v>11</v>
      </c>
      <c r="B54" t="s">
        <v>16</v>
      </c>
      <c r="C54">
        <v>2001</v>
      </c>
      <c r="D54">
        <v>54</v>
      </c>
      <c r="E54">
        <v>51</v>
      </c>
      <c r="F54">
        <v>7</v>
      </c>
      <c r="G54">
        <v>139</v>
      </c>
      <c r="H54">
        <v>129</v>
      </c>
      <c r="I54">
        <v>378</v>
      </c>
      <c r="J54">
        <v>44.65</v>
      </c>
      <c r="K54">
        <v>16.976483762597987</v>
      </c>
      <c r="L54">
        <f t="shared" si="0"/>
        <v>758</v>
      </c>
      <c r="M54" s="14">
        <f>Table3[[#This Row],[Rape]]/Table3[[#This Row],[Population_in_lakhs]]</f>
        <v>1.2094064949608063</v>
      </c>
      <c r="N54">
        <f>Table3[[#This Row],[Kidnapping and Abduction]]/Table3[[#This Row],[Population_in_lakhs]]</f>
        <v>1.1422172452407615</v>
      </c>
      <c r="O54">
        <f>Table3[[#This Row],[Dowry Deaths]]/Table3[[#This Row],[Population_in_lakhs]]</f>
        <v>0.15677491601343785</v>
      </c>
      <c r="P54">
        <f>Table3[[#This Row],[Molestation]]/Table3[[#This Row],[Population_in_lakhs]]</f>
        <v>3.1131019036954086</v>
      </c>
      <c r="Q54">
        <f>Table3[[#This Row],[Sexual_Harassment]]/Table3[[#This Row],[Population_in_lakhs]]</f>
        <v>2.8891377379619261</v>
      </c>
      <c r="R54">
        <f>Table3[[#This Row],[Cruelty by Husband or his Relatives]]/Table3[[#This Row],[Population_in_lakhs]]</f>
        <v>8.4658454647256445</v>
      </c>
    </row>
    <row r="55" spans="1:18" x14ac:dyDescent="0.3">
      <c r="A55" t="s">
        <v>11</v>
      </c>
      <c r="B55" t="s">
        <v>16</v>
      </c>
      <c r="C55">
        <v>2002</v>
      </c>
      <c r="D55">
        <v>46</v>
      </c>
      <c r="E55">
        <v>71</v>
      </c>
      <c r="F55">
        <v>13</v>
      </c>
      <c r="G55">
        <v>186</v>
      </c>
      <c r="H55">
        <v>85</v>
      </c>
      <c r="I55">
        <v>434</v>
      </c>
      <c r="J55">
        <v>44.65</v>
      </c>
      <c r="K55">
        <v>18.701007838745802</v>
      </c>
      <c r="L55">
        <f t="shared" si="0"/>
        <v>835</v>
      </c>
      <c r="M55" s="14">
        <f>Table3[[#This Row],[Rape]]/Table3[[#This Row],[Population_in_lakhs]]</f>
        <v>1.0302351623740202</v>
      </c>
      <c r="N55">
        <f>Table3[[#This Row],[Kidnapping and Abduction]]/Table3[[#This Row],[Population_in_lakhs]]</f>
        <v>1.5901455767077268</v>
      </c>
      <c r="O55">
        <f>Table3[[#This Row],[Dowry Deaths]]/Table3[[#This Row],[Population_in_lakhs]]</f>
        <v>0.29115341545352746</v>
      </c>
      <c r="P55">
        <f>Table3[[#This Row],[Molestation]]/Table3[[#This Row],[Population_in_lakhs]]</f>
        <v>4.1657334826427777</v>
      </c>
      <c r="Q55">
        <f>Table3[[#This Row],[Sexual_Harassment]]/Table3[[#This Row],[Population_in_lakhs]]</f>
        <v>1.9036954087346025</v>
      </c>
      <c r="R55">
        <f>Table3[[#This Row],[Cruelty by Husband or his Relatives]]/Table3[[#This Row],[Population_in_lakhs]]</f>
        <v>9.7200447928331464</v>
      </c>
    </row>
    <row r="56" spans="1:18" x14ac:dyDescent="0.3">
      <c r="A56" t="s">
        <v>11</v>
      </c>
      <c r="B56" t="s">
        <v>16</v>
      </c>
      <c r="C56">
        <v>2003</v>
      </c>
      <c r="D56">
        <v>46</v>
      </c>
      <c r="E56">
        <v>77</v>
      </c>
      <c r="F56">
        <v>22</v>
      </c>
      <c r="G56">
        <v>228</v>
      </c>
      <c r="H56">
        <v>99</v>
      </c>
      <c r="I56">
        <v>399</v>
      </c>
      <c r="J56">
        <v>44.65</v>
      </c>
      <c r="K56">
        <v>19.507278835386337</v>
      </c>
      <c r="L56">
        <f t="shared" si="0"/>
        <v>871</v>
      </c>
      <c r="M56" s="14">
        <f>Table3[[#This Row],[Rape]]/Table3[[#This Row],[Population_in_lakhs]]</f>
        <v>1.0302351623740202</v>
      </c>
      <c r="N56">
        <f>Table3[[#This Row],[Kidnapping and Abduction]]/Table3[[#This Row],[Population_in_lakhs]]</f>
        <v>1.7245240761478164</v>
      </c>
      <c r="O56">
        <f>Table3[[#This Row],[Dowry Deaths]]/Table3[[#This Row],[Population_in_lakhs]]</f>
        <v>0.49272116461366183</v>
      </c>
      <c r="P56">
        <f>Table3[[#This Row],[Molestation]]/Table3[[#This Row],[Population_in_lakhs]]</f>
        <v>5.1063829787234045</v>
      </c>
      <c r="Q56">
        <f>Table3[[#This Row],[Sexual_Harassment]]/Table3[[#This Row],[Population_in_lakhs]]</f>
        <v>2.2172452407614784</v>
      </c>
      <c r="R56">
        <f>Table3[[#This Row],[Cruelty by Husband or his Relatives]]/Table3[[#This Row],[Population_in_lakhs]]</f>
        <v>8.9361702127659584</v>
      </c>
    </row>
    <row r="57" spans="1:18" x14ac:dyDescent="0.3">
      <c r="A57" t="s">
        <v>11</v>
      </c>
      <c r="B57" t="s">
        <v>16</v>
      </c>
      <c r="C57">
        <v>2004</v>
      </c>
      <c r="D57">
        <v>46</v>
      </c>
      <c r="E57">
        <v>60</v>
      </c>
      <c r="F57">
        <v>32</v>
      </c>
      <c r="G57">
        <v>186</v>
      </c>
      <c r="H57">
        <v>104</v>
      </c>
      <c r="I57">
        <v>397</v>
      </c>
      <c r="J57">
        <v>44.65</v>
      </c>
      <c r="K57">
        <v>18.477043673012318</v>
      </c>
      <c r="L57">
        <f t="shared" si="0"/>
        <v>825</v>
      </c>
      <c r="M57" s="14">
        <f>Table3[[#This Row],[Rape]]/Table3[[#This Row],[Population_in_lakhs]]</f>
        <v>1.0302351623740202</v>
      </c>
      <c r="N57">
        <f>Table3[[#This Row],[Kidnapping and Abduction]]/Table3[[#This Row],[Population_in_lakhs]]</f>
        <v>1.3437849944008959</v>
      </c>
      <c r="O57">
        <f>Table3[[#This Row],[Dowry Deaths]]/Table3[[#This Row],[Population_in_lakhs]]</f>
        <v>0.71668533034714443</v>
      </c>
      <c r="P57">
        <f>Table3[[#This Row],[Molestation]]/Table3[[#This Row],[Population_in_lakhs]]</f>
        <v>4.1657334826427777</v>
      </c>
      <c r="Q57">
        <f>Table3[[#This Row],[Sexual_Harassment]]/Table3[[#This Row],[Population_in_lakhs]]</f>
        <v>2.3292273236282197</v>
      </c>
      <c r="R57">
        <f>Table3[[#This Row],[Cruelty by Husband or his Relatives]]/Table3[[#This Row],[Population_in_lakhs]]</f>
        <v>8.8913773796192608</v>
      </c>
    </row>
    <row r="58" spans="1:18" x14ac:dyDescent="0.3">
      <c r="A58" t="s">
        <v>11</v>
      </c>
      <c r="B58" t="s">
        <v>16</v>
      </c>
      <c r="C58">
        <v>2005</v>
      </c>
      <c r="D58">
        <v>55</v>
      </c>
      <c r="E58">
        <v>56</v>
      </c>
      <c r="F58">
        <v>16</v>
      </c>
      <c r="G58">
        <v>166</v>
      </c>
      <c r="H58">
        <v>203</v>
      </c>
      <c r="I58">
        <v>366</v>
      </c>
      <c r="J58">
        <v>44.65</v>
      </c>
      <c r="K58">
        <v>19.305711086226204</v>
      </c>
      <c r="L58">
        <f t="shared" si="0"/>
        <v>862</v>
      </c>
      <c r="M58" s="14">
        <f>Table3[[#This Row],[Rape]]/Table3[[#This Row],[Population_in_lakhs]]</f>
        <v>1.2318029115341547</v>
      </c>
      <c r="N58">
        <f>Table3[[#This Row],[Kidnapping and Abduction]]/Table3[[#This Row],[Population_in_lakhs]]</f>
        <v>1.2541993281075028</v>
      </c>
      <c r="O58">
        <f>Table3[[#This Row],[Dowry Deaths]]/Table3[[#This Row],[Population_in_lakhs]]</f>
        <v>0.35834266517357222</v>
      </c>
      <c r="P58">
        <f>Table3[[#This Row],[Molestation]]/Table3[[#This Row],[Population_in_lakhs]]</f>
        <v>3.7178051511758121</v>
      </c>
      <c r="Q58">
        <f>Table3[[#This Row],[Sexual_Harassment]]/Table3[[#This Row],[Population_in_lakhs]]</f>
        <v>4.5464725643896982</v>
      </c>
      <c r="R58">
        <f>Table3[[#This Row],[Cruelty by Husband or his Relatives]]/Table3[[#This Row],[Population_in_lakhs]]</f>
        <v>8.1970884658454644</v>
      </c>
    </row>
    <row r="59" spans="1:18" x14ac:dyDescent="0.3">
      <c r="A59" t="s">
        <v>11</v>
      </c>
      <c r="B59" t="s">
        <v>16</v>
      </c>
      <c r="C59">
        <v>2006</v>
      </c>
      <c r="D59">
        <v>47</v>
      </c>
      <c r="E59">
        <v>35</v>
      </c>
      <c r="F59">
        <v>15</v>
      </c>
      <c r="G59">
        <v>281</v>
      </c>
      <c r="H59">
        <v>236</v>
      </c>
      <c r="I59">
        <v>427</v>
      </c>
      <c r="J59">
        <v>44.65</v>
      </c>
      <c r="K59">
        <v>23.314669652855542</v>
      </c>
      <c r="L59">
        <f t="shared" si="0"/>
        <v>1041</v>
      </c>
      <c r="M59" s="14">
        <f>Table3[[#This Row],[Rape]]/Table3[[#This Row],[Population_in_lakhs]]</f>
        <v>1.0526315789473684</v>
      </c>
      <c r="N59">
        <f>Table3[[#This Row],[Kidnapping and Abduction]]/Table3[[#This Row],[Population_in_lakhs]]</f>
        <v>0.78387458006718924</v>
      </c>
      <c r="O59">
        <f>Table3[[#This Row],[Dowry Deaths]]/Table3[[#This Row],[Population_in_lakhs]]</f>
        <v>0.33594624860022398</v>
      </c>
      <c r="P59">
        <f>Table3[[#This Row],[Molestation]]/Table3[[#This Row],[Population_in_lakhs]]</f>
        <v>6.2933930571108627</v>
      </c>
      <c r="Q59">
        <f>Table3[[#This Row],[Sexual_Harassment]]/Table3[[#This Row],[Population_in_lakhs]]</f>
        <v>5.2855543113101904</v>
      </c>
      <c r="R59">
        <f>Table3[[#This Row],[Cruelty by Husband or his Relatives]]/Table3[[#This Row],[Population_in_lakhs]]</f>
        <v>9.5632698768197084</v>
      </c>
    </row>
    <row r="60" spans="1:18" x14ac:dyDescent="0.3">
      <c r="A60" t="s">
        <v>11</v>
      </c>
      <c r="B60" t="s">
        <v>16</v>
      </c>
      <c r="C60">
        <v>2007</v>
      </c>
      <c r="D60">
        <v>43</v>
      </c>
      <c r="E60">
        <v>79</v>
      </c>
      <c r="F60">
        <v>28</v>
      </c>
      <c r="G60">
        <v>292</v>
      </c>
      <c r="H60">
        <v>214</v>
      </c>
      <c r="I60">
        <v>569</v>
      </c>
      <c r="J60">
        <v>44.65</v>
      </c>
      <c r="K60">
        <v>27.435610302351623</v>
      </c>
      <c r="L60">
        <f t="shared" si="0"/>
        <v>1225</v>
      </c>
      <c r="M60" s="14">
        <f>Table3[[#This Row],[Rape]]/Table3[[#This Row],[Population_in_lakhs]]</f>
        <v>0.96304591265397543</v>
      </c>
      <c r="N60">
        <f>Table3[[#This Row],[Kidnapping and Abduction]]/Table3[[#This Row],[Population_in_lakhs]]</f>
        <v>1.7693169092945129</v>
      </c>
      <c r="O60">
        <f>Table3[[#This Row],[Dowry Deaths]]/Table3[[#This Row],[Population_in_lakhs]]</f>
        <v>0.62709966405375139</v>
      </c>
      <c r="P60">
        <f>Table3[[#This Row],[Molestation]]/Table3[[#This Row],[Population_in_lakhs]]</f>
        <v>6.5397536394176932</v>
      </c>
      <c r="Q60">
        <f>Table3[[#This Row],[Sexual_Harassment]]/Table3[[#This Row],[Population_in_lakhs]]</f>
        <v>4.7928331466965286</v>
      </c>
      <c r="R60">
        <f>Table3[[#This Row],[Cruelty by Husband or his Relatives]]/Table3[[#This Row],[Population_in_lakhs]]</f>
        <v>12.743561030235163</v>
      </c>
    </row>
    <row r="61" spans="1:18" x14ac:dyDescent="0.3">
      <c r="A61" t="s">
        <v>11</v>
      </c>
      <c r="B61" t="s">
        <v>16</v>
      </c>
      <c r="C61">
        <v>2008</v>
      </c>
      <c r="D61">
        <v>48</v>
      </c>
      <c r="E61">
        <v>65</v>
      </c>
      <c r="F61">
        <v>26</v>
      </c>
      <c r="G61">
        <v>306</v>
      </c>
      <c r="H61">
        <v>99</v>
      </c>
      <c r="I61">
        <v>496</v>
      </c>
      <c r="J61">
        <v>44.65</v>
      </c>
      <c r="K61">
        <v>23.292273236282195</v>
      </c>
      <c r="L61">
        <f t="shared" si="0"/>
        <v>1040</v>
      </c>
      <c r="M61" s="14">
        <f>Table3[[#This Row],[Rape]]/Table3[[#This Row],[Population_in_lakhs]]</f>
        <v>1.0750279955207167</v>
      </c>
      <c r="N61">
        <f>Table3[[#This Row],[Kidnapping and Abduction]]/Table3[[#This Row],[Population_in_lakhs]]</f>
        <v>1.4557670772676372</v>
      </c>
      <c r="O61">
        <f>Table3[[#This Row],[Dowry Deaths]]/Table3[[#This Row],[Population_in_lakhs]]</f>
        <v>0.58230683090705493</v>
      </c>
      <c r="P61">
        <f>Table3[[#This Row],[Molestation]]/Table3[[#This Row],[Population_in_lakhs]]</f>
        <v>6.8533034714445691</v>
      </c>
      <c r="Q61">
        <f>Table3[[#This Row],[Sexual_Harassment]]/Table3[[#This Row],[Population_in_lakhs]]</f>
        <v>2.2172452407614784</v>
      </c>
      <c r="R61">
        <f>Table3[[#This Row],[Cruelty by Husband or his Relatives]]/Table3[[#This Row],[Population_in_lakhs]]</f>
        <v>11.108622620380739</v>
      </c>
    </row>
    <row r="62" spans="1:18" x14ac:dyDescent="0.3">
      <c r="A62" t="s">
        <v>11</v>
      </c>
      <c r="B62" t="s">
        <v>16</v>
      </c>
      <c r="C62">
        <v>2009</v>
      </c>
      <c r="D62">
        <v>40</v>
      </c>
      <c r="E62">
        <v>62</v>
      </c>
      <c r="F62">
        <v>26</v>
      </c>
      <c r="G62">
        <v>340</v>
      </c>
      <c r="H62">
        <v>451</v>
      </c>
      <c r="I62">
        <v>720</v>
      </c>
      <c r="J62">
        <v>44.65</v>
      </c>
      <c r="K62">
        <v>36.707726763717808</v>
      </c>
      <c r="L62">
        <f t="shared" si="0"/>
        <v>1639</v>
      </c>
      <c r="M62" s="14">
        <f>Table3[[#This Row],[Rape]]/Table3[[#This Row],[Population_in_lakhs]]</f>
        <v>0.89585666293393063</v>
      </c>
      <c r="N62">
        <f>Table3[[#This Row],[Kidnapping and Abduction]]/Table3[[#This Row],[Population_in_lakhs]]</f>
        <v>1.3885778275475924</v>
      </c>
      <c r="O62">
        <f>Table3[[#This Row],[Dowry Deaths]]/Table3[[#This Row],[Population_in_lakhs]]</f>
        <v>0.58230683090705493</v>
      </c>
      <c r="P62">
        <f>Table3[[#This Row],[Molestation]]/Table3[[#This Row],[Population_in_lakhs]]</f>
        <v>7.6147816349384101</v>
      </c>
      <c r="Q62">
        <f>Table3[[#This Row],[Sexual_Harassment]]/Table3[[#This Row],[Population_in_lakhs]]</f>
        <v>10.100783874580067</v>
      </c>
      <c r="R62">
        <f>Table3[[#This Row],[Cruelty by Husband or his Relatives]]/Table3[[#This Row],[Population_in_lakhs]]</f>
        <v>16.12541993281075</v>
      </c>
    </row>
    <row r="63" spans="1:18" x14ac:dyDescent="0.3">
      <c r="A63" t="s">
        <v>11</v>
      </c>
      <c r="B63" t="s">
        <v>16</v>
      </c>
      <c r="C63">
        <v>2010</v>
      </c>
      <c r="D63">
        <v>150</v>
      </c>
      <c r="E63">
        <v>132</v>
      </c>
      <c r="F63">
        <v>99</v>
      </c>
      <c r="G63">
        <v>990</v>
      </c>
      <c r="H63">
        <v>1389</v>
      </c>
      <c r="I63">
        <v>2103</v>
      </c>
      <c r="J63">
        <v>44.65</v>
      </c>
      <c r="K63">
        <v>108.91377379619261</v>
      </c>
      <c r="L63">
        <f t="shared" si="0"/>
        <v>4863</v>
      </c>
      <c r="M63" s="14">
        <f>Table3[[#This Row],[Rape]]/Table3[[#This Row],[Population_in_lakhs]]</f>
        <v>3.35946248600224</v>
      </c>
      <c r="N63">
        <f>Table3[[#This Row],[Kidnapping and Abduction]]/Table3[[#This Row],[Population_in_lakhs]]</f>
        <v>2.9563269876819711</v>
      </c>
      <c r="O63">
        <f>Table3[[#This Row],[Dowry Deaths]]/Table3[[#This Row],[Population_in_lakhs]]</f>
        <v>2.2172452407614784</v>
      </c>
      <c r="P63">
        <f>Table3[[#This Row],[Molestation]]/Table3[[#This Row],[Population_in_lakhs]]</f>
        <v>22.172452407614781</v>
      </c>
      <c r="Q63">
        <f>Table3[[#This Row],[Sexual_Harassment]]/Table3[[#This Row],[Population_in_lakhs]]</f>
        <v>31.108622620380739</v>
      </c>
      <c r="R63">
        <f>Table3[[#This Row],[Cruelty by Husband or his Relatives]]/Table3[[#This Row],[Population_in_lakhs]]</f>
        <v>47.099664053751404</v>
      </c>
    </row>
    <row r="64" spans="1:18" x14ac:dyDescent="0.3">
      <c r="A64" t="s">
        <v>11</v>
      </c>
      <c r="B64" t="s">
        <v>16</v>
      </c>
      <c r="C64">
        <v>2011</v>
      </c>
      <c r="D64">
        <v>73</v>
      </c>
      <c r="E64">
        <v>85</v>
      </c>
      <c r="F64">
        <v>14</v>
      </c>
      <c r="G64">
        <v>309</v>
      </c>
      <c r="H64">
        <v>251</v>
      </c>
      <c r="I64">
        <v>889</v>
      </c>
      <c r="J64">
        <v>48.88</v>
      </c>
      <c r="K64">
        <v>33.162847790507364</v>
      </c>
      <c r="L64">
        <f t="shared" si="0"/>
        <v>1621</v>
      </c>
      <c r="M64" s="14">
        <f>Table3[[#This Row],[Rape]]/Table3[[#This Row],[Population_in_lakhs]]</f>
        <v>1.4934533551554827</v>
      </c>
      <c r="N64">
        <f>Table3[[#This Row],[Kidnapping and Abduction]]/Table3[[#This Row],[Population_in_lakhs]]</f>
        <v>1.738952536824877</v>
      </c>
      <c r="O64">
        <f>Table3[[#This Row],[Dowry Deaths]]/Table3[[#This Row],[Population_in_lakhs]]</f>
        <v>0.28641571194762683</v>
      </c>
      <c r="P64">
        <f>Table3[[#This Row],[Molestation]]/Table3[[#This Row],[Population_in_lakhs]]</f>
        <v>6.3216039279869065</v>
      </c>
      <c r="Q64">
        <f>Table3[[#This Row],[Sexual_Harassment]]/Table3[[#This Row],[Population_in_lakhs]]</f>
        <v>5.1350245499181666</v>
      </c>
      <c r="R64">
        <f>Table3[[#This Row],[Cruelty by Husband or his Relatives]]/Table3[[#This Row],[Population_in_lakhs]]</f>
        <v>18.187397708674304</v>
      </c>
    </row>
    <row r="65" spans="1:18" x14ac:dyDescent="0.3">
      <c r="A65" t="s">
        <v>11</v>
      </c>
      <c r="B65" t="s">
        <v>16</v>
      </c>
      <c r="C65">
        <v>2012</v>
      </c>
      <c r="D65">
        <v>47</v>
      </c>
      <c r="E65">
        <v>85</v>
      </c>
      <c r="F65">
        <v>30</v>
      </c>
      <c r="G65">
        <v>336</v>
      </c>
      <c r="H65">
        <v>166</v>
      </c>
      <c r="I65">
        <v>1343</v>
      </c>
      <c r="J65">
        <v>48.88</v>
      </c>
      <c r="K65">
        <v>41.059738134206221</v>
      </c>
      <c r="L65">
        <f t="shared" si="0"/>
        <v>2007</v>
      </c>
      <c r="M65" s="14">
        <f>Table3[[#This Row],[Rape]]/Table3[[#This Row],[Population_in_lakhs]]</f>
        <v>0.96153846153846145</v>
      </c>
      <c r="N65">
        <f>Table3[[#This Row],[Kidnapping and Abduction]]/Table3[[#This Row],[Population_in_lakhs]]</f>
        <v>1.738952536824877</v>
      </c>
      <c r="O65">
        <f>Table3[[#This Row],[Dowry Deaths]]/Table3[[#This Row],[Population_in_lakhs]]</f>
        <v>0.61374795417348604</v>
      </c>
      <c r="P65">
        <f>Table3[[#This Row],[Molestation]]/Table3[[#This Row],[Population_in_lakhs]]</f>
        <v>6.8739770867430439</v>
      </c>
      <c r="Q65">
        <f>Table3[[#This Row],[Sexual_Harassment]]/Table3[[#This Row],[Population_in_lakhs]]</f>
        <v>3.3960720130932893</v>
      </c>
      <c r="R65">
        <f>Table3[[#This Row],[Cruelty by Husband or his Relatives]]/Table3[[#This Row],[Population_in_lakhs]]</f>
        <v>27.47545008183306</v>
      </c>
    </row>
    <row r="66" spans="1:18" x14ac:dyDescent="0.3">
      <c r="A66" t="s">
        <v>11</v>
      </c>
      <c r="B66" t="s">
        <v>16</v>
      </c>
      <c r="C66">
        <v>2013</v>
      </c>
      <c r="D66">
        <v>66</v>
      </c>
      <c r="E66">
        <v>88</v>
      </c>
      <c r="F66">
        <v>23</v>
      </c>
      <c r="G66">
        <v>420</v>
      </c>
      <c r="H66">
        <v>228</v>
      </c>
      <c r="I66">
        <v>934</v>
      </c>
      <c r="J66">
        <v>48.88</v>
      </c>
      <c r="K66">
        <v>35.9860883797054</v>
      </c>
      <c r="L66">
        <f t="shared" ref="L66:L129" si="1">SUM(D66,E66,F66,G66,H66,I66)</f>
        <v>1759</v>
      </c>
      <c r="M66" s="14">
        <f>Table3[[#This Row],[Rape]]/Table3[[#This Row],[Population_in_lakhs]]</f>
        <v>1.3502454991816693</v>
      </c>
      <c r="N66">
        <f>Table3[[#This Row],[Kidnapping and Abduction]]/Table3[[#This Row],[Population_in_lakhs]]</f>
        <v>1.8003273322422257</v>
      </c>
      <c r="O66">
        <f>Table3[[#This Row],[Dowry Deaths]]/Table3[[#This Row],[Population_in_lakhs]]</f>
        <v>0.47054009819967263</v>
      </c>
      <c r="P66">
        <f>Table3[[#This Row],[Molestation]]/Table3[[#This Row],[Population_in_lakhs]]</f>
        <v>8.5924713584288046</v>
      </c>
      <c r="Q66">
        <f>Table3[[#This Row],[Sexual_Harassment]]/Table3[[#This Row],[Population_in_lakhs]]</f>
        <v>4.6644844517184945</v>
      </c>
      <c r="R66">
        <f>Table3[[#This Row],[Cruelty by Husband or his Relatives]]/Table3[[#This Row],[Population_in_lakhs]]</f>
        <v>19.108019639934533</v>
      </c>
    </row>
    <row r="67" spans="1:18" x14ac:dyDescent="0.3">
      <c r="A67" t="s">
        <v>11</v>
      </c>
      <c r="B67" t="s">
        <v>17</v>
      </c>
      <c r="C67">
        <v>2001</v>
      </c>
      <c r="D67">
        <v>37</v>
      </c>
      <c r="E67">
        <v>39</v>
      </c>
      <c r="F67">
        <v>24</v>
      </c>
      <c r="G67">
        <v>118</v>
      </c>
      <c r="H67">
        <v>27</v>
      </c>
      <c r="I67">
        <v>746</v>
      </c>
      <c r="J67">
        <v>38.299999999999997</v>
      </c>
      <c r="K67">
        <v>25.874673629242821</v>
      </c>
      <c r="L67">
        <f t="shared" si="1"/>
        <v>991</v>
      </c>
      <c r="M67" s="14">
        <f>Table3[[#This Row],[Rape]]/Table3[[#This Row],[Population_in_lakhs]]</f>
        <v>0.96605744125326376</v>
      </c>
      <c r="N67">
        <f>Table3[[#This Row],[Kidnapping and Abduction]]/Table3[[#This Row],[Population_in_lakhs]]</f>
        <v>1.0182767624020888</v>
      </c>
      <c r="O67">
        <f>Table3[[#This Row],[Dowry Deaths]]/Table3[[#This Row],[Population_in_lakhs]]</f>
        <v>0.62663185378590081</v>
      </c>
      <c r="P67">
        <f>Table3[[#This Row],[Molestation]]/Table3[[#This Row],[Population_in_lakhs]]</f>
        <v>3.0809399477806791</v>
      </c>
      <c r="Q67">
        <f>Table3[[#This Row],[Sexual_Harassment]]/Table3[[#This Row],[Population_in_lakhs]]</f>
        <v>0.70496083550913846</v>
      </c>
      <c r="R67">
        <f>Table3[[#This Row],[Cruelty by Husband or his Relatives]]/Table3[[#This Row],[Population_in_lakhs]]</f>
        <v>19.477806788511749</v>
      </c>
    </row>
    <row r="68" spans="1:18" x14ac:dyDescent="0.3">
      <c r="A68" t="s">
        <v>11</v>
      </c>
      <c r="B68" t="s">
        <v>17</v>
      </c>
      <c r="C68">
        <v>2002</v>
      </c>
      <c r="D68">
        <v>57</v>
      </c>
      <c r="E68">
        <v>61</v>
      </c>
      <c r="F68">
        <v>24</v>
      </c>
      <c r="G68">
        <v>138</v>
      </c>
      <c r="H68">
        <v>123</v>
      </c>
      <c r="I68">
        <v>590</v>
      </c>
      <c r="J68">
        <v>38.299999999999997</v>
      </c>
      <c r="K68">
        <v>25.926892950391647</v>
      </c>
      <c r="L68">
        <f t="shared" si="1"/>
        <v>993</v>
      </c>
      <c r="M68" s="14">
        <f>Table3[[#This Row],[Rape]]/Table3[[#This Row],[Population_in_lakhs]]</f>
        <v>1.4882506527415145</v>
      </c>
      <c r="N68">
        <f>Table3[[#This Row],[Kidnapping and Abduction]]/Table3[[#This Row],[Population_in_lakhs]]</f>
        <v>1.5926892950391647</v>
      </c>
      <c r="O68">
        <f>Table3[[#This Row],[Dowry Deaths]]/Table3[[#This Row],[Population_in_lakhs]]</f>
        <v>0.62663185378590081</v>
      </c>
      <c r="P68">
        <f>Table3[[#This Row],[Molestation]]/Table3[[#This Row],[Population_in_lakhs]]</f>
        <v>3.6031331592689297</v>
      </c>
      <c r="Q68">
        <f>Table3[[#This Row],[Sexual_Harassment]]/Table3[[#This Row],[Population_in_lakhs]]</f>
        <v>3.2114882506527418</v>
      </c>
      <c r="R68">
        <f>Table3[[#This Row],[Cruelty by Husband or his Relatives]]/Table3[[#This Row],[Population_in_lakhs]]</f>
        <v>15.404699738903396</v>
      </c>
    </row>
    <row r="69" spans="1:18" x14ac:dyDescent="0.3">
      <c r="A69" t="s">
        <v>11</v>
      </c>
      <c r="B69" t="s">
        <v>17</v>
      </c>
      <c r="C69">
        <v>2003</v>
      </c>
      <c r="D69">
        <v>57</v>
      </c>
      <c r="E69">
        <v>64</v>
      </c>
      <c r="F69">
        <v>42</v>
      </c>
      <c r="G69">
        <v>165</v>
      </c>
      <c r="H69">
        <v>296</v>
      </c>
      <c r="I69">
        <v>1082</v>
      </c>
      <c r="J69">
        <v>38.299999999999997</v>
      </c>
      <c r="K69">
        <v>44.543080939947785</v>
      </c>
      <c r="L69">
        <f t="shared" si="1"/>
        <v>1706</v>
      </c>
      <c r="M69" s="14">
        <f>Table3[[#This Row],[Rape]]/Table3[[#This Row],[Population_in_lakhs]]</f>
        <v>1.4882506527415145</v>
      </c>
      <c r="N69">
        <f>Table3[[#This Row],[Kidnapping and Abduction]]/Table3[[#This Row],[Population_in_lakhs]]</f>
        <v>1.6710182767624022</v>
      </c>
      <c r="O69">
        <f>Table3[[#This Row],[Dowry Deaths]]/Table3[[#This Row],[Population_in_lakhs]]</f>
        <v>1.0966057441253265</v>
      </c>
      <c r="P69">
        <f>Table3[[#This Row],[Molestation]]/Table3[[#This Row],[Population_in_lakhs]]</f>
        <v>4.3080939947780683</v>
      </c>
      <c r="Q69">
        <f>Table3[[#This Row],[Sexual_Harassment]]/Table3[[#This Row],[Population_in_lakhs]]</f>
        <v>7.7284595300261101</v>
      </c>
      <c r="R69">
        <f>Table3[[#This Row],[Cruelty by Husband or his Relatives]]/Table3[[#This Row],[Population_in_lakhs]]</f>
        <v>28.250652741514362</v>
      </c>
    </row>
    <row r="70" spans="1:18" x14ac:dyDescent="0.3">
      <c r="A70" t="s">
        <v>11</v>
      </c>
      <c r="B70" t="s">
        <v>17</v>
      </c>
      <c r="C70">
        <v>2004</v>
      </c>
      <c r="D70">
        <v>56</v>
      </c>
      <c r="E70">
        <v>62</v>
      </c>
      <c r="F70">
        <v>29</v>
      </c>
      <c r="G70">
        <v>144</v>
      </c>
      <c r="H70">
        <v>206</v>
      </c>
      <c r="I70">
        <v>1142</v>
      </c>
      <c r="J70">
        <v>38.299999999999997</v>
      </c>
      <c r="K70">
        <v>42.793733681462143</v>
      </c>
      <c r="L70">
        <f t="shared" si="1"/>
        <v>1639</v>
      </c>
      <c r="M70" s="14">
        <f>Table3[[#This Row],[Rape]]/Table3[[#This Row],[Population_in_lakhs]]</f>
        <v>1.462140992167102</v>
      </c>
      <c r="N70">
        <f>Table3[[#This Row],[Kidnapping and Abduction]]/Table3[[#This Row],[Population_in_lakhs]]</f>
        <v>1.6187989556135771</v>
      </c>
      <c r="O70">
        <f>Table3[[#This Row],[Dowry Deaths]]/Table3[[#This Row],[Population_in_lakhs]]</f>
        <v>0.75718015665796345</v>
      </c>
      <c r="P70">
        <f>Table3[[#This Row],[Molestation]]/Table3[[#This Row],[Population_in_lakhs]]</f>
        <v>3.7597911227154048</v>
      </c>
      <c r="Q70">
        <f>Table3[[#This Row],[Sexual_Harassment]]/Table3[[#This Row],[Population_in_lakhs]]</f>
        <v>5.3785900783289824</v>
      </c>
      <c r="R70">
        <f>Table3[[#This Row],[Cruelty by Husband or his Relatives]]/Table3[[#This Row],[Population_in_lakhs]]</f>
        <v>29.817232375979113</v>
      </c>
    </row>
    <row r="71" spans="1:18" x14ac:dyDescent="0.3">
      <c r="A71" t="s">
        <v>11</v>
      </c>
      <c r="B71" t="s">
        <v>17</v>
      </c>
      <c r="C71">
        <v>2005</v>
      </c>
      <c r="D71">
        <v>67</v>
      </c>
      <c r="E71">
        <v>70</v>
      </c>
      <c r="F71">
        <v>27</v>
      </c>
      <c r="G71">
        <v>119</v>
      </c>
      <c r="H71">
        <v>348</v>
      </c>
      <c r="I71">
        <v>1309</v>
      </c>
      <c r="J71">
        <v>38.299999999999997</v>
      </c>
      <c r="K71">
        <v>50.652741514360315</v>
      </c>
      <c r="L71">
        <f t="shared" si="1"/>
        <v>1940</v>
      </c>
      <c r="M71" s="14">
        <f>Table3[[#This Row],[Rape]]/Table3[[#This Row],[Population_in_lakhs]]</f>
        <v>1.7493472584856398</v>
      </c>
      <c r="N71">
        <f>Table3[[#This Row],[Kidnapping and Abduction]]/Table3[[#This Row],[Population_in_lakhs]]</f>
        <v>1.8276762402088773</v>
      </c>
      <c r="O71">
        <f>Table3[[#This Row],[Dowry Deaths]]/Table3[[#This Row],[Population_in_lakhs]]</f>
        <v>0.70496083550913846</v>
      </c>
      <c r="P71">
        <f>Table3[[#This Row],[Molestation]]/Table3[[#This Row],[Population_in_lakhs]]</f>
        <v>3.1070496083550916</v>
      </c>
      <c r="Q71">
        <f>Table3[[#This Row],[Sexual_Harassment]]/Table3[[#This Row],[Population_in_lakhs]]</f>
        <v>9.0861618798955615</v>
      </c>
      <c r="R71">
        <f>Table3[[#This Row],[Cruelty by Husband or his Relatives]]/Table3[[#This Row],[Population_in_lakhs]]</f>
        <v>34.177545691906005</v>
      </c>
    </row>
    <row r="72" spans="1:18" x14ac:dyDescent="0.3">
      <c r="A72" t="s">
        <v>11</v>
      </c>
      <c r="B72" t="s">
        <v>17</v>
      </c>
      <c r="C72">
        <v>2006</v>
      </c>
      <c r="D72">
        <v>93</v>
      </c>
      <c r="E72">
        <v>77</v>
      </c>
      <c r="F72">
        <v>29</v>
      </c>
      <c r="G72">
        <v>189</v>
      </c>
      <c r="H72">
        <v>108</v>
      </c>
      <c r="I72">
        <v>1160</v>
      </c>
      <c r="J72">
        <v>38.299999999999997</v>
      </c>
      <c r="K72">
        <v>43.237597911227155</v>
      </c>
      <c r="L72">
        <f t="shared" si="1"/>
        <v>1656</v>
      </c>
      <c r="M72" s="14">
        <f>Table3[[#This Row],[Rape]]/Table3[[#This Row],[Population_in_lakhs]]</f>
        <v>2.4281984334203659</v>
      </c>
      <c r="N72">
        <f>Table3[[#This Row],[Kidnapping and Abduction]]/Table3[[#This Row],[Population_in_lakhs]]</f>
        <v>2.0104438642297651</v>
      </c>
      <c r="O72">
        <f>Table3[[#This Row],[Dowry Deaths]]/Table3[[#This Row],[Population_in_lakhs]]</f>
        <v>0.75718015665796345</v>
      </c>
      <c r="P72">
        <f>Table3[[#This Row],[Molestation]]/Table3[[#This Row],[Population_in_lakhs]]</f>
        <v>4.9347258485639687</v>
      </c>
      <c r="Q72">
        <f>Table3[[#This Row],[Sexual_Harassment]]/Table3[[#This Row],[Population_in_lakhs]]</f>
        <v>2.8198433420365538</v>
      </c>
      <c r="R72">
        <f>Table3[[#This Row],[Cruelty by Husband or his Relatives]]/Table3[[#This Row],[Population_in_lakhs]]</f>
        <v>30.287206266318542</v>
      </c>
    </row>
    <row r="73" spans="1:18" x14ac:dyDescent="0.3">
      <c r="A73" t="s">
        <v>11</v>
      </c>
      <c r="B73" t="s">
        <v>17</v>
      </c>
      <c r="C73">
        <v>2007</v>
      </c>
      <c r="D73">
        <v>58</v>
      </c>
      <c r="E73">
        <v>74</v>
      </c>
      <c r="F73">
        <v>41</v>
      </c>
      <c r="G73">
        <v>216</v>
      </c>
      <c r="H73">
        <v>128</v>
      </c>
      <c r="I73">
        <v>1365</v>
      </c>
      <c r="J73">
        <v>38.299999999999997</v>
      </c>
      <c r="K73">
        <v>49.138381201044389</v>
      </c>
      <c r="L73">
        <f t="shared" si="1"/>
        <v>1882</v>
      </c>
      <c r="M73" s="14">
        <f>Table3[[#This Row],[Rape]]/Table3[[#This Row],[Population_in_lakhs]]</f>
        <v>1.5143603133159269</v>
      </c>
      <c r="N73">
        <f>Table3[[#This Row],[Kidnapping and Abduction]]/Table3[[#This Row],[Population_in_lakhs]]</f>
        <v>1.9321148825065275</v>
      </c>
      <c r="O73">
        <f>Table3[[#This Row],[Dowry Deaths]]/Table3[[#This Row],[Population_in_lakhs]]</f>
        <v>1.0704960835509139</v>
      </c>
      <c r="P73">
        <f>Table3[[#This Row],[Molestation]]/Table3[[#This Row],[Population_in_lakhs]]</f>
        <v>5.6396866840731077</v>
      </c>
      <c r="Q73">
        <f>Table3[[#This Row],[Sexual_Harassment]]/Table3[[#This Row],[Population_in_lakhs]]</f>
        <v>3.3420365535248044</v>
      </c>
      <c r="R73">
        <f>Table3[[#This Row],[Cruelty by Husband or his Relatives]]/Table3[[#This Row],[Population_in_lakhs]]</f>
        <v>35.639686684073112</v>
      </c>
    </row>
    <row r="74" spans="1:18" x14ac:dyDescent="0.3">
      <c r="A74" t="s">
        <v>11</v>
      </c>
      <c r="B74" t="s">
        <v>17</v>
      </c>
      <c r="C74">
        <v>2008</v>
      </c>
      <c r="D74">
        <v>62</v>
      </c>
      <c r="E74">
        <v>77</v>
      </c>
      <c r="F74">
        <v>41</v>
      </c>
      <c r="G74">
        <v>231</v>
      </c>
      <c r="H74">
        <v>148</v>
      </c>
      <c r="I74">
        <v>1184</v>
      </c>
      <c r="J74">
        <v>38.299999999999997</v>
      </c>
      <c r="K74">
        <v>45.509138381201048</v>
      </c>
      <c r="L74">
        <f t="shared" si="1"/>
        <v>1743</v>
      </c>
      <c r="M74" s="14">
        <f>Table3[[#This Row],[Rape]]/Table3[[#This Row],[Population_in_lakhs]]</f>
        <v>1.6187989556135771</v>
      </c>
      <c r="N74">
        <f>Table3[[#This Row],[Kidnapping and Abduction]]/Table3[[#This Row],[Population_in_lakhs]]</f>
        <v>2.0104438642297651</v>
      </c>
      <c r="O74">
        <f>Table3[[#This Row],[Dowry Deaths]]/Table3[[#This Row],[Population_in_lakhs]]</f>
        <v>1.0704960835509139</v>
      </c>
      <c r="P74">
        <f>Table3[[#This Row],[Molestation]]/Table3[[#This Row],[Population_in_lakhs]]</f>
        <v>6.0313315926892956</v>
      </c>
      <c r="Q74">
        <f>Table3[[#This Row],[Sexual_Harassment]]/Table3[[#This Row],[Population_in_lakhs]]</f>
        <v>3.864229765013055</v>
      </c>
      <c r="R74">
        <f>Table3[[#This Row],[Cruelty by Husband or his Relatives]]/Table3[[#This Row],[Population_in_lakhs]]</f>
        <v>30.91383812010444</v>
      </c>
    </row>
    <row r="75" spans="1:18" x14ac:dyDescent="0.3">
      <c r="A75" t="s">
        <v>11</v>
      </c>
      <c r="B75" t="s">
        <v>17</v>
      </c>
      <c r="C75">
        <v>2009</v>
      </c>
      <c r="D75">
        <v>47</v>
      </c>
      <c r="E75">
        <v>55</v>
      </c>
      <c r="F75">
        <v>36</v>
      </c>
      <c r="G75">
        <v>295</v>
      </c>
      <c r="H75">
        <v>63</v>
      </c>
      <c r="I75">
        <v>1363</v>
      </c>
      <c r="J75">
        <v>38.299999999999997</v>
      </c>
      <c r="K75">
        <v>48.5378590078329</v>
      </c>
      <c r="L75">
        <f t="shared" si="1"/>
        <v>1859</v>
      </c>
      <c r="M75" s="14">
        <f>Table3[[#This Row],[Rape]]/Table3[[#This Row],[Population_in_lakhs]]</f>
        <v>1.2271540469973892</v>
      </c>
      <c r="N75">
        <f>Table3[[#This Row],[Kidnapping and Abduction]]/Table3[[#This Row],[Population_in_lakhs]]</f>
        <v>1.4360313315926894</v>
      </c>
      <c r="O75">
        <f>Table3[[#This Row],[Dowry Deaths]]/Table3[[#This Row],[Population_in_lakhs]]</f>
        <v>0.93994778067885121</v>
      </c>
      <c r="P75">
        <f>Table3[[#This Row],[Molestation]]/Table3[[#This Row],[Population_in_lakhs]]</f>
        <v>7.7023498694516981</v>
      </c>
      <c r="Q75">
        <f>Table3[[#This Row],[Sexual_Harassment]]/Table3[[#This Row],[Population_in_lakhs]]</f>
        <v>1.6449086161879898</v>
      </c>
      <c r="R75">
        <f>Table3[[#This Row],[Cruelty by Husband or his Relatives]]/Table3[[#This Row],[Population_in_lakhs]]</f>
        <v>35.587467362924286</v>
      </c>
    </row>
    <row r="76" spans="1:18" x14ac:dyDescent="0.3">
      <c r="A76" t="s">
        <v>11</v>
      </c>
      <c r="B76" t="s">
        <v>17</v>
      </c>
      <c r="C76">
        <v>2010</v>
      </c>
      <c r="D76">
        <v>45</v>
      </c>
      <c r="E76">
        <v>41</v>
      </c>
      <c r="F76">
        <v>44</v>
      </c>
      <c r="G76">
        <v>171</v>
      </c>
      <c r="H76">
        <v>60</v>
      </c>
      <c r="I76">
        <v>1420</v>
      </c>
      <c r="J76">
        <v>38.299999999999997</v>
      </c>
      <c r="K76">
        <v>46.501305483028723</v>
      </c>
      <c r="L76">
        <f t="shared" si="1"/>
        <v>1781</v>
      </c>
      <c r="M76" s="14">
        <f>Table3[[#This Row],[Rape]]/Table3[[#This Row],[Population_in_lakhs]]</f>
        <v>1.1749347258485641</v>
      </c>
      <c r="N76">
        <f>Table3[[#This Row],[Kidnapping and Abduction]]/Table3[[#This Row],[Population_in_lakhs]]</f>
        <v>1.0704960835509139</v>
      </c>
      <c r="O76">
        <f>Table3[[#This Row],[Dowry Deaths]]/Table3[[#This Row],[Population_in_lakhs]]</f>
        <v>1.1488250652741516</v>
      </c>
      <c r="P76">
        <f>Table3[[#This Row],[Molestation]]/Table3[[#This Row],[Population_in_lakhs]]</f>
        <v>4.4647519582245438</v>
      </c>
      <c r="Q76">
        <f>Table3[[#This Row],[Sexual_Harassment]]/Table3[[#This Row],[Population_in_lakhs]]</f>
        <v>1.566579634464752</v>
      </c>
      <c r="R76">
        <f>Table3[[#This Row],[Cruelty by Husband or his Relatives]]/Table3[[#This Row],[Population_in_lakhs]]</f>
        <v>37.075718015665799</v>
      </c>
    </row>
    <row r="77" spans="1:18" x14ac:dyDescent="0.3">
      <c r="A77" t="s">
        <v>11</v>
      </c>
      <c r="B77" t="s">
        <v>17</v>
      </c>
      <c r="C77">
        <v>2011</v>
      </c>
      <c r="D77">
        <v>59</v>
      </c>
      <c r="E77">
        <v>39</v>
      </c>
      <c r="F77">
        <v>37</v>
      </c>
      <c r="G77">
        <v>157</v>
      </c>
      <c r="H77">
        <v>93</v>
      </c>
      <c r="I77">
        <v>1355</v>
      </c>
      <c r="J77">
        <v>39.43</v>
      </c>
      <c r="K77">
        <v>44.128835911742328</v>
      </c>
      <c r="L77">
        <f t="shared" si="1"/>
        <v>1740</v>
      </c>
      <c r="M77" s="14">
        <f>Table3[[#This Row],[Rape]]/Table3[[#This Row],[Population_in_lakhs]]</f>
        <v>1.4963225970073548</v>
      </c>
      <c r="N77">
        <f>Table3[[#This Row],[Kidnapping and Abduction]]/Table3[[#This Row],[Population_in_lakhs]]</f>
        <v>0.98909459802181077</v>
      </c>
      <c r="O77">
        <f>Table3[[#This Row],[Dowry Deaths]]/Table3[[#This Row],[Population_in_lakhs]]</f>
        <v>0.93837179812325644</v>
      </c>
      <c r="P77">
        <f>Table3[[#This Row],[Molestation]]/Table3[[#This Row],[Population_in_lakhs]]</f>
        <v>3.9817397920365205</v>
      </c>
      <c r="Q77">
        <f>Table3[[#This Row],[Sexual_Harassment]]/Table3[[#This Row],[Population_in_lakhs]]</f>
        <v>2.3586101952827798</v>
      </c>
      <c r="R77">
        <f>Table3[[#This Row],[Cruelty by Husband or his Relatives]]/Table3[[#This Row],[Population_in_lakhs]]</f>
        <v>34.364696931270608</v>
      </c>
    </row>
    <row r="78" spans="1:18" x14ac:dyDescent="0.3">
      <c r="A78" t="s">
        <v>11</v>
      </c>
      <c r="B78" t="s">
        <v>17</v>
      </c>
      <c r="C78">
        <v>2012</v>
      </c>
      <c r="D78">
        <v>74</v>
      </c>
      <c r="E78">
        <v>31</v>
      </c>
      <c r="F78">
        <v>23</v>
      </c>
      <c r="G78">
        <v>145</v>
      </c>
      <c r="H78">
        <v>141</v>
      </c>
      <c r="I78">
        <v>1339</v>
      </c>
      <c r="J78">
        <v>39.43</v>
      </c>
      <c r="K78">
        <v>44.458534111082933</v>
      </c>
      <c r="L78">
        <f t="shared" si="1"/>
        <v>1753</v>
      </c>
      <c r="M78" s="14">
        <f>Table3[[#This Row],[Rape]]/Table3[[#This Row],[Population_in_lakhs]]</f>
        <v>1.8767435962465129</v>
      </c>
      <c r="N78">
        <f>Table3[[#This Row],[Kidnapping and Abduction]]/Table3[[#This Row],[Population_in_lakhs]]</f>
        <v>0.78620339842759324</v>
      </c>
      <c r="O78">
        <f>Table3[[#This Row],[Dowry Deaths]]/Table3[[#This Row],[Population_in_lakhs]]</f>
        <v>0.58331219883337559</v>
      </c>
      <c r="P78">
        <f>Table3[[#This Row],[Molestation]]/Table3[[#This Row],[Population_in_lakhs]]</f>
        <v>3.6774029926451939</v>
      </c>
      <c r="Q78">
        <f>Table3[[#This Row],[Sexual_Harassment]]/Table3[[#This Row],[Population_in_lakhs]]</f>
        <v>3.5759573928480854</v>
      </c>
      <c r="R78">
        <f>Table3[[#This Row],[Cruelty by Husband or his Relatives]]/Table3[[#This Row],[Population_in_lakhs]]</f>
        <v>33.958914532082169</v>
      </c>
    </row>
    <row r="79" spans="1:18" x14ac:dyDescent="0.3">
      <c r="A79" t="s">
        <v>11</v>
      </c>
      <c r="B79" t="s">
        <v>17</v>
      </c>
      <c r="C79">
        <v>2013</v>
      </c>
      <c r="D79">
        <v>101</v>
      </c>
      <c r="E79">
        <v>52</v>
      </c>
      <c r="F79">
        <v>39</v>
      </c>
      <c r="G79">
        <v>225</v>
      </c>
      <c r="H79">
        <v>90</v>
      </c>
      <c r="I79">
        <v>1480</v>
      </c>
      <c r="J79">
        <v>39.43</v>
      </c>
      <c r="K79">
        <v>50.393101699213794</v>
      </c>
      <c r="L79">
        <f t="shared" si="1"/>
        <v>1987</v>
      </c>
      <c r="M79" s="14">
        <f>Table3[[#This Row],[Rape]]/Table3[[#This Row],[Population_in_lakhs]]</f>
        <v>2.5615013948769971</v>
      </c>
      <c r="N79">
        <f>Table3[[#This Row],[Kidnapping and Abduction]]/Table3[[#This Row],[Population_in_lakhs]]</f>
        <v>1.3187927973624145</v>
      </c>
      <c r="O79">
        <f>Table3[[#This Row],[Dowry Deaths]]/Table3[[#This Row],[Population_in_lakhs]]</f>
        <v>0.98909459802181077</v>
      </c>
      <c r="P79">
        <f>Table3[[#This Row],[Molestation]]/Table3[[#This Row],[Population_in_lakhs]]</f>
        <v>5.7063149885873701</v>
      </c>
      <c r="Q79">
        <f>Table3[[#This Row],[Sexual_Harassment]]/Table3[[#This Row],[Population_in_lakhs]]</f>
        <v>2.2825259954349479</v>
      </c>
      <c r="R79">
        <f>Table3[[#This Row],[Cruelty by Husband or his Relatives]]/Table3[[#This Row],[Population_in_lakhs]]</f>
        <v>37.534871924930258</v>
      </c>
    </row>
    <row r="80" spans="1:18" x14ac:dyDescent="0.3">
      <c r="A80" t="s">
        <v>11</v>
      </c>
      <c r="B80" t="s">
        <v>18</v>
      </c>
      <c r="C80">
        <v>2001</v>
      </c>
      <c r="D80">
        <v>56</v>
      </c>
      <c r="E80">
        <v>49</v>
      </c>
      <c r="F80">
        <v>62</v>
      </c>
      <c r="G80">
        <v>414</v>
      </c>
      <c r="H80">
        <v>81</v>
      </c>
      <c r="I80">
        <v>224</v>
      </c>
      <c r="J80">
        <v>34.92</v>
      </c>
      <c r="K80">
        <v>25.372279495990835</v>
      </c>
      <c r="L80">
        <f t="shared" si="1"/>
        <v>886</v>
      </c>
      <c r="M80" s="14">
        <f>Table3[[#This Row],[Rape]]/Table3[[#This Row],[Population_in_lakhs]]</f>
        <v>1.6036655211912942</v>
      </c>
      <c r="N80">
        <f>Table3[[#This Row],[Kidnapping and Abduction]]/Table3[[#This Row],[Population_in_lakhs]]</f>
        <v>1.4032073310423825</v>
      </c>
      <c r="O80">
        <f>Table3[[#This Row],[Dowry Deaths]]/Table3[[#This Row],[Population_in_lakhs]]</f>
        <v>1.7754868270332187</v>
      </c>
      <c r="P80">
        <f>Table3[[#This Row],[Molestation]]/Table3[[#This Row],[Population_in_lakhs]]</f>
        <v>11.855670103092782</v>
      </c>
      <c r="Q80">
        <f>Table3[[#This Row],[Sexual_Harassment]]/Table3[[#This Row],[Population_in_lakhs]]</f>
        <v>2.3195876288659791</v>
      </c>
      <c r="R80">
        <f>Table3[[#This Row],[Cruelty by Husband or his Relatives]]/Table3[[#This Row],[Population_in_lakhs]]</f>
        <v>6.414662084765177</v>
      </c>
    </row>
    <row r="81" spans="1:18" x14ac:dyDescent="0.3">
      <c r="A81" t="s">
        <v>11</v>
      </c>
      <c r="B81" t="s">
        <v>18</v>
      </c>
      <c r="C81">
        <v>2002</v>
      </c>
      <c r="D81">
        <v>99</v>
      </c>
      <c r="E81">
        <v>42</v>
      </c>
      <c r="F81">
        <v>45</v>
      </c>
      <c r="G81">
        <v>357</v>
      </c>
      <c r="H81">
        <v>125</v>
      </c>
      <c r="I81">
        <v>209</v>
      </c>
      <c r="J81">
        <v>34.92</v>
      </c>
      <c r="K81">
        <v>25.114547537227949</v>
      </c>
      <c r="L81">
        <f t="shared" si="1"/>
        <v>877</v>
      </c>
      <c r="M81" s="14">
        <f>Table3[[#This Row],[Rape]]/Table3[[#This Row],[Population_in_lakhs]]</f>
        <v>2.8350515463917523</v>
      </c>
      <c r="N81">
        <f>Table3[[#This Row],[Kidnapping and Abduction]]/Table3[[#This Row],[Population_in_lakhs]]</f>
        <v>1.2027491408934707</v>
      </c>
      <c r="O81">
        <f>Table3[[#This Row],[Dowry Deaths]]/Table3[[#This Row],[Population_in_lakhs]]</f>
        <v>1.2886597938144329</v>
      </c>
      <c r="P81">
        <f>Table3[[#This Row],[Molestation]]/Table3[[#This Row],[Population_in_lakhs]]</f>
        <v>10.223367697594501</v>
      </c>
      <c r="Q81">
        <f>Table3[[#This Row],[Sexual_Harassment]]/Table3[[#This Row],[Population_in_lakhs]]</f>
        <v>3.5796105383734247</v>
      </c>
      <c r="R81">
        <f>Table3[[#This Row],[Cruelty by Husband or his Relatives]]/Table3[[#This Row],[Population_in_lakhs]]</f>
        <v>5.9851088201603666</v>
      </c>
    </row>
    <row r="82" spans="1:18" x14ac:dyDescent="0.3">
      <c r="A82" t="s">
        <v>11</v>
      </c>
      <c r="B82" t="s">
        <v>18</v>
      </c>
      <c r="C82">
        <v>2003</v>
      </c>
      <c r="D82">
        <v>88</v>
      </c>
      <c r="E82">
        <v>67</v>
      </c>
      <c r="F82">
        <v>53</v>
      </c>
      <c r="G82">
        <v>362</v>
      </c>
      <c r="H82">
        <v>132</v>
      </c>
      <c r="I82">
        <v>602</v>
      </c>
      <c r="J82">
        <v>34.92</v>
      </c>
      <c r="K82">
        <v>37.342497136311565</v>
      </c>
      <c r="L82">
        <f t="shared" si="1"/>
        <v>1304</v>
      </c>
      <c r="M82" s="14">
        <f>Table3[[#This Row],[Rape]]/Table3[[#This Row],[Population_in_lakhs]]</f>
        <v>2.5200458190148911</v>
      </c>
      <c r="N82">
        <f>Table3[[#This Row],[Kidnapping and Abduction]]/Table3[[#This Row],[Population_in_lakhs]]</f>
        <v>1.9186712485681556</v>
      </c>
      <c r="O82">
        <f>Table3[[#This Row],[Dowry Deaths]]/Table3[[#This Row],[Population_in_lakhs]]</f>
        <v>1.5177548682703321</v>
      </c>
      <c r="P82">
        <f>Table3[[#This Row],[Molestation]]/Table3[[#This Row],[Population_in_lakhs]]</f>
        <v>10.366552119129437</v>
      </c>
      <c r="Q82">
        <f>Table3[[#This Row],[Sexual_Harassment]]/Table3[[#This Row],[Population_in_lakhs]]</f>
        <v>3.7800687285223367</v>
      </c>
      <c r="R82">
        <f>Table3[[#This Row],[Cruelty by Husband or his Relatives]]/Table3[[#This Row],[Population_in_lakhs]]</f>
        <v>17.239404352806414</v>
      </c>
    </row>
    <row r="83" spans="1:18" x14ac:dyDescent="0.3">
      <c r="A83" t="s">
        <v>11</v>
      </c>
      <c r="B83" t="s">
        <v>18</v>
      </c>
      <c r="C83">
        <v>2004</v>
      </c>
      <c r="D83">
        <v>85</v>
      </c>
      <c r="E83">
        <v>98</v>
      </c>
      <c r="F83">
        <v>61</v>
      </c>
      <c r="G83">
        <v>370</v>
      </c>
      <c r="H83">
        <v>155</v>
      </c>
      <c r="I83">
        <v>717</v>
      </c>
      <c r="J83">
        <v>34.92</v>
      </c>
      <c r="K83">
        <v>42.554410080183274</v>
      </c>
      <c r="L83">
        <f t="shared" si="1"/>
        <v>1486</v>
      </c>
      <c r="M83" s="14">
        <f>Table3[[#This Row],[Rape]]/Table3[[#This Row],[Population_in_lakhs]]</f>
        <v>2.4341351660939288</v>
      </c>
      <c r="N83">
        <f>Table3[[#This Row],[Kidnapping and Abduction]]/Table3[[#This Row],[Population_in_lakhs]]</f>
        <v>2.806414662084765</v>
      </c>
      <c r="O83">
        <f>Table3[[#This Row],[Dowry Deaths]]/Table3[[#This Row],[Population_in_lakhs]]</f>
        <v>1.7468499427262314</v>
      </c>
      <c r="P83">
        <f>Table3[[#This Row],[Molestation]]/Table3[[#This Row],[Population_in_lakhs]]</f>
        <v>10.595647193585338</v>
      </c>
      <c r="Q83">
        <f>Table3[[#This Row],[Sexual_Harassment]]/Table3[[#This Row],[Population_in_lakhs]]</f>
        <v>4.4387170675830472</v>
      </c>
      <c r="R83">
        <f>Table3[[#This Row],[Cruelty by Husband or his Relatives]]/Table3[[#This Row],[Population_in_lakhs]]</f>
        <v>20.532646048109964</v>
      </c>
    </row>
    <row r="84" spans="1:18" x14ac:dyDescent="0.3">
      <c r="A84" t="s">
        <v>11</v>
      </c>
      <c r="B84" t="s">
        <v>18</v>
      </c>
      <c r="C84">
        <v>2005</v>
      </c>
      <c r="D84">
        <v>84</v>
      </c>
      <c r="E84">
        <v>91</v>
      </c>
      <c r="F84">
        <v>52</v>
      </c>
      <c r="G84">
        <v>328</v>
      </c>
      <c r="H84">
        <v>143</v>
      </c>
      <c r="I84">
        <v>839</v>
      </c>
      <c r="J84">
        <v>34.92</v>
      </c>
      <c r="K84">
        <v>44.01489117983963</v>
      </c>
      <c r="L84">
        <f t="shared" si="1"/>
        <v>1537</v>
      </c>
      <c r="M84" s="14">
        <f>Table3[[#This Row],[Rape]]/Table3[[#This Row],[Population_in_lakhs]]</f>
        <v>2.4054982817869415</v>
      </c>
      <c r="N84">
        <f>Table3[[#This Row],[Kidnapping and Abduction]]/Table3[[#This Row],[Population_in_lakhs]]</f>
        <v>2.6059564719358534</v>
      </c>
      <c r="O84">
        <f>Table3[[#This Row],[Dowry Deaths]]/Table3[[#This Row],[Population_in_lakhs]]</f>
        <v>1.4891179839633446</v>
      </c>
      <c r="P84">
        <f>Table3[[#This Row],[Molestation]]/Table3[[#This Row],[Population_in_lakhs]]</f>
        <v>9.3928980526918675</v>
      </c>
      <c r="Q84">
        <f>Table3[[#This Row],[Sexual_Harassment]]/Table3[[#This Row],[Population_in_lakhs]]</f>
        <v>4.0950744558991978</v>
      </c>
      <c r="R84">
        <f>Table3[[#This Row],[Cruelty by Husband or his Relatives]]/Table3[[#This Row],[Population_in_lakhs]]</f>
        <v>24.026345933562428</v>
      </c>
    </row>
    <row r="85" spans="1:18" x14ac:dyDescent="0.3">
      <c r="A85" t="s">
        <v>11</v>
      </c>
      <c r="B85" t="s">
        <v>18</v>
      </c>
      <c r="C85">
        <v>2006</v>
      </c>
      <c r="D85">
        <v>73</v>
      </c>
      <c r="E85">
        <v>119</v>
      </c>
      <c r="F85">
        <v>47</v>
      </c>
      <c r="G85">
        <v>371</v>
      </c>
      <c r="H85">
        <v>195</v>
      </c>
      <c r="I85">
        <v>698</v>
      </c>
      <c r="J85">
        <v>34.92</v>
      </c>
      <c r="K85">
        <v>43.041237113402062</v>
      </c>
      <c r="L85">
        <f t="shared" si="1"/>
        <v>1503</v>
      </c>
      <c r="M85" s="14">
        <f>Table3[[#This Row],[Rape]]/Table3[[#This Row],[Population_in_lakhs]]</f>
        <v>2.0904925544100799</v>
      </c>
      <c r="N85">
        <f>Table3[[#This Row],[Kidnapping and Abduction]]/Table3[[#This Row],[Population_in_lakhs]]</f>
        <v>3.4077892325315005</v>
      </c>
      <c r="O85">
        <f>Table3[[#This Row],[Dowry Deaths]]/Table3[[#This Row],[Population_in_lakhs]]</f>
        <v>1.3459335624284077</v>
      </c>
      <c r="P85">
        <f>Table3[[#This Row],[Molestation]]/Table3[[#This Row],[Population_in_lakhs]]</f>
        <v>10.624284077892325</v>
      </c>
      <c r="Q85">
        <f>Table3[[#This Row],[Sexual_Harassment]]/Table3[[#This Row],[Population_in_lakhs]]</f>
        <v>5.5841924398625427</v>
      </c>
      <c r="R85">
        <f>Table3[[#This Row],[Cruelty by Husband or his Relatives]]/Table3[[#This Row],[Population_in_lakhs]]</f>
        <v>19.988545246277205</v>
      </c>
    </row>
    <row r="86" spans="1:18" x14ac:dyDescent="0.3">
      <c r="A86" t="s">
        <v>11</v>
      </c>
      <c r="B86" t="s">
        <v>18</v>
      </c>
      <c r="C86">
        <v>2007</v>
      </c>
      <c r="D86">
        <v>73</v>
      </c>
      <c r="E86">
        <v>135</v>
      </c>
      <c r="F86">
        <v>61</v>
      </c>
      <c r="G86">
        <v>315</v>
      </c>
      <c r="H86">
        <v>278</v>
      </c>
      <c r="I86">
        <v>687</v>
      </c>
      <c r="J86">
        <v>34.92</v>
      </c>
      <c r="K86">
        <v>44.358533791523477</v>
      </c>
      <c r="L86">
        <f t="shared" si="1"/>
        <v>1549</v>
      </c>
      <c r="M86" s="14">
        <f>Table3[[#This Row],[Rape]]/Table3[[#This Row],[Population_in_lakhs]]</f>
        <v>2.0904925544100799</v>
      </c>
      <c r="N86">
        <f>Table3[[#This Row],[Kidnapping and Abduction]]/Table3[[#This Row],[Population_in_lakhs]]</f>
        <v>3.865979381443299</v>
      </c>
      <c r="O86">
        <f>Table3[[#This Row],[Dowry Deaths]]/Table3[[#This Row],[Population_in_lakhs]]</f>
        <v>1.7468499427262314</v>
      </c>
      <c r="P86">
        <f>Table3[[#This Row],[Molestation]]/Table3[[#This Row],[Population_in_lakhs]]</f>
        <v>9.0206185567010309</v>
      </c>
      <c r="Q86">
        <f>Table3[[#This Row],[Sexual_Harassment]]/Table3[[#This Row],[Population_in_lakhs]]</f>
        <v>7.9610538373424964</v>
      </c>
      <c r="R86">
        <f>Table3[[#This Row],[Cruelty by Husband or his Relatives]]/Table3[[#This Row],[Population_in_lakhs]]</f>
        <v>19.673539518900341</v>
      </c>
    </row>
    <row r="87" spans="1:18" x14ac:dyDescent="0.3">
      <c r="A87" t="s">
        <v>11</v>
      </c>
      <c r="B87" t="s">
        <v>18</v>
      </c>
      <c r="C87">
        <v>2008</v>
      </c>
      <c r="D87">
        <v>84</v>
      </c>
      <c r="E87">
        <v>148</v>
      </c>
      <c r="F87">
        <v>48</v>
      </c>
      <c r="G87">
        <v>310</v>
      </c>
      <c r="H87">
        <v>273</v>
      </c>
      <c r="I87">
        <v>596</v>
      </c>
      <c r="J87">
        <v>34.92</v>
      </c>
      <c r="K87">
        <v>41.781214203894613</v>
      </c>
      <c r="L87">
        <f t="shared" si="1"/>
        <v>1459</v>
      </c>
      <c r="M87" s="14">
        <f>Table3[[#This Row],[Rape]]/Table3[[#This Row],[Population_in_lakhs]]</f>
        <v>2.4054982817869415</v>
      </c>
      <c r="N87">
        <f>Table3[[#This Row],[Kidnapping and Abduction]]/Table3[[#This Row],[Population_in_lakhs]]</f>
        <v>4.2382588774341352</v>
      </c>
      <c r="O87">
        <f>Table3[[#This Row],[Dowry Deaths]]/Table3[[#This Row],[Population_in_lakhs]]</f>
        <v>1.3745704467353952</v>
      </c>
      <c r="P87">
        <f>Table3[[#This Row],[Molestation]]/Table3[[#This Row],[Population_in_lakhs]]</f>
        <v>8.8774341351660944</v>
      </c>
      <c r="Q87">
        <f>Table3[[#This Row],[Sexual_Harassment]]/Table3[[#This Row],[Population_in_lakhs]]</f>
        <v>7.8178694158075599</v>
      </c>
      <c r="R87">
        <f>Table3[[#This Row],[Cruelty by Husband or his Relatives]]/Table3[[#This Row],[Population_in_lakhs]]</f>
        <v>17.06758304696449</v>
      </c>
    </row>
    <row r="88" spans="1:18" x14ac:dyDescent="0.3">
      <c r="A88" t="s">
        <v>11</v>
      </c>
      <c r="B88" t="s">
        <v>18</v>
      </c>
      <c r="C88">
        <v>2009</v>
      </c>
      <c r="D88">
        <v>48</v>
      </c>
      <c r="E88">
        <v>106</v>
      </c>
      <c r="F88">
        <v>40</v>
      </c>
      <c r="G88">
        <v>292</v>
      </c>
      <c r="H88">
        <v>234</v>
      </c>
      <c r="I88">
        <v>635</v>
      </c>
      <c r="J88">
        <v>34.92</v>
      </c>
      <c r="K88">
        <v>38.802978235967927</v>
      </c>
      <c r="L88">
        <f t="shared" si="1"/>
        <v>1355</v>
      </c>
      <c r="M88" s="14">
        <f>Table3[[#This Row],[Rape]]/Table3[[#This Row],[Population_in_lakhs]]</f>
        <v>1.3745704467353952</v>
      </c>
      <c r="N88">
        <f>Table3[[#This Row],[Kidnapping and Abduction]]/Table3[[#This Row],[Population_in_lakhs]]</f>
        <v>3.0355097365406642</v>
      </c>
      <c r="O88">
        <f>Table3[[#This Row],[Dowry Deaths]]/Table3[[#This Row],[Population_in_lakhs]]</f>
        <v>1.1454753722794959</v>
      </c>
      <c r="P88">
        <f>Table3[[#This Row],[Molestation]]/Table3[[#This Row],[Population_in_lakhs]]</f>
        <v>8.3619702176403194</v>
      </c>
      <c r="Q88">
        <f>Table3[[#This Row],[Sexual_Harassment]]/Table3[[#This Row],[Population_in_lakhs]]</f>
        <v>6.7010309278350508</v>
      </c>
      <c r="R88">
        <f>Table3[[#This Row],[Cruelty by Husband or his Relatives]]/Table3[[#This Row],[Population_in_lakhs]]</f>
        <v>18.184421534936998</v>
      </c>
    </row>
    <row r="89" spans="1:18" x14ac:dyDescent="0.3">
      <c r="A89" t="s">
        <v>11</v>
      </c>
      <c r="B89" t="s">
        <v>18</v>
      </c>
      <c r="C89">
        <v>2010</v>
      </c>
      <c r="D89">
        <v>65</v>
      </c>
      <c r="E89">
        <v>128</v>
      </c>
      <c r="F89">
        <v>39</v>
      </c>
      <c r="G89">
        <v>237</v>
      </c>
      <c r="H89">
        <v>241</v>
      </c>
      <c r="I89">
        <v>636</v>
      </c>
      <c r="J89">
        <v>34.92</v>
      </c>
      <c r="K89">
        <v>38.545246277205038</v>
      </c>
      <c r="L89">
        <f t="shared" si="1"/>
        <v>1346</v>
      </c>
      <c r="M89" s="14">
        <f>Table3[[#This Row],[Rape]]/Table3[[#This Row],[Population_in_lakhs]]</f>
        <v>1.8613974799541808</v>
      </c>
      <c r="N89">
        <f>Table3[[#This Row],[Kidnapping and Abduction]]/Table3[[#This Row],[Population_in_lakhs]]</f>
        <v>3.665521191294387</v>
      </c>
      <c r="O89">
        <f>Table3[[#This Row],[Dowry Deaths]]/Table3[[#This Row],[Population_in_lakhs]]</f>
        <v>1.1168384879725086</v>
      </c>
      <c r="P89">
        <f>Table3[[#This Row],[Molestation]]/Table3[[#This Row],[Population_in_lakhs]]</f>
        <v>6.7869415807560136</v>
      </c>
      <c r="Q89">
        <f>Table3[[#This Row],[Sexual_Harassment]]/Table3[[#This Row],[Population_in_lakhs]]</f>
        <v>6.9014891179839628</v>
      </c>
      <c r="R89">
        <f>Table3[[#This Row],[Cruelty by Husband or his Relatives]]/Table3[[#This Row],[Population_in_lakhs]]</f>
        <v>18.213058419243985</v>
      </c>
    </row>
    <row r="90" spans="1:18" x14ac:dyDescent="0.3">
      <c r="A90" t="s">
        <v>11</v>
      </c>
      <c r="B90" t="s">
        <v>18</v>
      </c>
      <c r="C90">
        <v>2011</v>
      </c>
      <c r="D90">
        <v>58</v>
      </c>
      <c r="E90">
        <v>120</v>
      </c>
      <c r="F90">
        <v>40</v>
      </c>
      <c r="G90">
        <v>253</v>
      </c>
      <c r="H90">
        <v>235</v>
      </c>
      <c r="I90">
        <v>702</v>
      </c>
      <c r="J90">
        <v>37.76</v>
      </c>
      <c r="K90">
        <v>37.288135593220339</v>
      </c>
      <c r="L90">
        <f t="shared" si="1"/>
        <v>1408</v>
      </c>
      <c r="M90" s="14">
        <f>Table3[[#This Row],[Rape]]/Table3[[#This Row],[Population_in_lakhs]]</f>
        <v>1.5360169491525424</v>
      </c>
      <c r="N90">
        <f>Table3[[#This Row],[Kidnapping and Abduction]]/Table3[[#This Row],[Population_in_lakhs]]</f>
        <v>3.1779661016949152</v>
      </c>
      <c r="O90">
        <f>Table3[[#This Row],[Dowry Deaths]]/Table3[[#This Row],[Population_in_lakhs]]</f>
        <v>1.0593220338983051</v>
      </c>
      <c r="P90">
        <f>Table3[[#This Row],[Molestation]]/Table3[[#This Row],[Population_in_lakhs]]</f>
        <v>6.7002118644067803</v>
      </c>
      <c r="Q90">
        <f>Table3[[#This Row],[Sexual_Harassment]]/Table3[[#This Row],[Population_in_lakhs]]</f>
        <v>6.2235169491525424</v>
      </c>
      <c r="R90">
        <f>Table3[[#This Row],[Cruelty by Husband or his Relatives]]/Table3[[#This Row],[Population_in_lakhs]]</f>
        <v>18.591101694915256</v>
      </c>
    </row>
    <row r="91" spans="1:18" x14ac:dyDescent="0.3">
      <c r="A91" t="s">
        <v>11</v>
      </c>
      <c r="B91" t="s">
        <v>18</v>
      </c>
      <c r="C91">
        <v>2012</v>
      </c>
      <c r="D91">
        <v>40</v>
      </c>
      <c r="E91">
        <v>98</v>
      </c>
      <c r="F91">
        <v>46</v>
      </c>
      <c r="G91">
        <v>224</v>
      </c>
      <c r="H91">
        <v>232</v>
      </c>
      <c r="I91">
        <v>759</v>
      </c>
      <c r="J91">
        <v>37.76</v>
      </c>
      <c r="K91">
        <v>37.049788135593225</v>
      </c>
      <c r="L91">
        <f t="shared" si="1"/>
        <v>1399</v>
      </c>
      <c r="M91" s="14">
        <f>Table3[[#This Row],[Rape]]/Table3[[#This Row],[Population_in_lakhs]]</f>
        <v>1.0593220338983051</v>
      </c>
      <c r="N91">
        <f>Table3[[#This Row],[Kidnapping and Abduction]]/Table3[[#This Row],[Population_in_lakhs]]</f>
        <v>2.5953389830508478</v>
      </c>
      <c r="O91">
        <f>Table3[[#This Row],[Dowry Deaths]]/Table3[[#This Row],[Population_in_lakhs]]</f>
        <v>1.2182203389830508</v>
      </c>
      <c r="P91">
        <f>Table3[[#This Row],[Molestation]]/Table3[[#This Row],[Population_in_lakhs]]</f>
        <v>5.9322033898305087</v>
      </c>
      <c r="Q91">
        <f>Table3[[#This Row],[Sexual_Harassment]]/Table3[[#This Row],[Population_in_lakhs]]</f>
        <v>6.1440677966101696</v>
      </c>
      <c r="R91">
        <f>Table3[[#This Row],[Cruelty by Husband or his Relatives]]/Table3[[#This Row],[Population_in_lakhs]]</f>
        <v>20.100635593220339</v>
      </c>
    </row>
    <row r="92" spans="1:18" x14ac:dyDescent="0.3">
      <c r="A92" t="s">
        <v>11</v>
      </c>
      <c r="B92" t="s">
        <v>18</v>
      </c>
      <c r="C92">
        <v>2013</v>
      </c>
      <c r="D92">
        <v>57</v>
      </c>
      <c r="E92">
        <v>103</v>
      </c>
      <c r="F92">
        <v>39</v>
      </c>
      <c r="G92">
        <v>354</v>
      </c>
      <c r="H92">
        <v>276</v>
      </c>
      <c r="I92">
        <v>670</v>
      </c>
      <c r="J92">
        <v>37.76</v>
      </c>
      <c r="K92">
        <v>39.698093220338983</v>
      </c>
      <c r="L92">
        <f t="shared" si="1"/>
        <v>1499</v>
      </c>
      <c r="M92" s="14">
        <f>Table3[[#This Row],[Rape]]/Table3[[#This Row],[Population_in_lakhs]]</f>
        <v>1.5095338983050848</v>
      </c>
      <c r="N92">
        <f>Table3[[#This Row],[Kidnapping and Abduction]]/Table3[[#This Row],[Population_in_lakhs]]</f>
        <v>2.7277542372881358</v>
      </c>
      <c r="O92">
        <f>Table3[[#This Row],[Dowry Deaths]]/Table3[[#This Row],[Population_in_lakhs]]</f>
        <v>1.0328389830508475</v>
      </c>
      <c r="P92">
        <f>Table3[[#This Row],[Molestation]]/Table3[[#This Row],[Population_in_lakhs]]</f>
        <v>9.375</v>
      </c>
      <c r="Q92">
        <f>Table3[[#This Row],[Sexual_Harassment]]/Table3[[#This Row],[Population_in_lakhs]]</f>
        <v>7.3093220338983054</v>
      </c>
      <c r="R92">
        <f>Table3[[#This Row],[Cruelty by Husband or his Relatives]]/Table3[[#This Row],[Population_in_lakhs]]</f>
        <v>17.743644067796613</v>
      </c>
    </row>
    <row r="93" spans="1:18" x14ac:dyDescent="0.3">
      <c r="A93" t="s">
        <v>11</v>
      </c>
      <c r="B93" t="s">
        <v>19</v>
      </c>
      <c r="C93">
        <v>2001</v>
      </c>
      <c r="D93">
        <v>47</v>
      </c>
      <c r="E93">
        <v>30</v>
      </c>
      <c r="F93">
        <v>17</v>
      </c>
      <c r="G93">
        <v>180</v>
      </c>
      <c r="H93">
        <v>336</v>
      </c>
      <c r="I93">
        <v>172</v>
      </c>
      <c r="J93">
        <v>25.79</v>
      </c>
      <c r="K93">
        <v>30.321830166731292</v>
      </c>
      <c r="L93">
        <f t="shared" si="1"/>
        <v>782</v>
      </c>
      <c r="M93" s="14">
        <f>Table3[[#This Row],[Rape]]/Table3[[#This Row],[Population_in_lakhs]]</f>
        <v>1.8224117875145405</v>
      </c>
      <c r="N93">
        <f>Table3[[#This Row],[Kidnapping and Abduction]]/Table3[[#This Row],[Population_in_lakhs]]</f>
        <v>1.1632415664986429</v>
      </c>
      <c r="O93">
        <f>Table3[[#This Row],[Dowry Deaths]]/Table3[[#This Row],[Population_in_lakhs]]</f>
        <v>0.65917022101589762</v>
      </c>
      <c r="P93">
        <f>Table3[[#This Row],[Molestation]]/Table3[[#This Row],[Population_in_lakhs]]</f>
        <v>6.9794493989918571</v>
      </c>
      <c r="Q93">
        <f>Table3[[#This Row],[Sexual_Harassment]]/Table3[[#This Row],[Population_in_lakhs]]</f>
        <v>13.0283055447848</v>
      </c>
      <c r="R93">
        <f>Table3[[#This Row],[Cruelty by Husband or his Relatives]]/Table3[[#This Row],[Population_in_lakhs]]</f>
        <v>6.6692516479255524</v>
      </c>
    </row>
    <row r="94" spans="1:18" x14ac:dyDescent="0.3">
      <c r="A94" t="s">
        <v>11</v>
      </c>
      <c r="B94" t="s">
        <v>19</v>
      </c>
      <c r="C94">
        <v>2002</v>
      </c>
      <c r="D94">
        <v>48</v>
      </c>
      <c r="E94">
        <v>55</v>
      </c>
      <c r="F94">
        <v>13</v>
      </c>
      <c r="G94">
        <v>191</v>
      </c>
      <c r="H94">
        <v>375</v>
      </c>
      <c r="I94">
        <v>324</v>
      </c>
      <c r="J94">
        <v>25.79</v>
      </c>
      <c r="K94">
        <v>39.007367196587829</v>
      </c>
      <c r="L94">
        <f t="shared" si="1"/>
        <v>1006</v>
      </c>
      <c r="M94" s="14">
        <f>Table3[[#This Row],[Rape]]/Table3[[#This Row],[Population_in_lakhs]]</f>
        <v>1.8611865063978288</v>
      </c>
      <c r="N94">
        <f>Table3[[#This Row],[Kidnapping and Abduction]]/Table3[[#This Row],[Population_in_lakhs]]</f>
        <v>2.1326095385808452</v>
      </c>
      <c r="O94">
        <f>Table3[[#This Row],[Dowry Deaths]]/Table3[[#This Row],[Population_in_lakhs]]</f>
        <v>0.50407134548274524</v>
      </c>
      <c r="P94">
        <f>Table3[[#This Row],[Molestation]]/Table3[[#This Row],[Population_in_lakhs]]</f>
        <v>7.4059713067080262</v>
      </c>
      <c r="Q94">
        <f>Table3[[#This Row],[Sexual_Harassment]]/Table3[[#This Row],[Population_in_lakhs]]</f>
        <v>14.540519581233037</v>
      </c>
      <c r="R94">
        <f>Table3[[#This Row],[Cruelty by Husband or his Relatives]]/Table3[[#This Row],[Population_in_lakhs]]</f>
        <v>12.563008918185343</v>
      </c>
    </row>
    <row r="95" spans="1:18" x14ac:dyDescent="0.3">
      <c r="A95" t="s">
        <v>11</v>
      </c>
      <c r="B95" t="s">
        <v>19</v>
      </c>
      <c r="C95">
        <v>2003</v>
      </c>
      <c r="D95">
        <v>45</v>
      </c>
      <c r="E95">
        <v>35</v>
      </c>
      <c r="F95">
        <v>17</v>
      </c>
      <c r="G95">
        <v>162</v>
      </c>
      <c r="H95">
        <v>246</v>
      </c>
      <c r="I95">
        <v>180</v>
      </c>
      <c r="J95">
        <v>25.79</v>
      </c>
      <c r="K95">
        <v>26.560682435052346</v>
      </c>
      <c r="L95">
        <f t="shared" si="1"/>
        <v>685</v>
      </c>
      <c r="M95" s="14">
        <f>Table3[[#This Row],[Rape]]/Table3[[#This Row],[Population_in_lakhs]]</f>
        <v>1.7448623497479643</v>
      </c>
      <c r="N95">
        <f>Table3[[#This Row],[Kidnapping and Abduction]]/Table3[[#This Row],[Population_in_lakhs]]</f>
        <v>1.3571151609150833</v>
      </c>
      <c r="O95">
        <f>Table3[[#This Row],[Dowry Deaths]]/Table3[[#This Row],[Population_in_lakhs]]</f>
        <v>0.65917022101589762</v>
      </c>
      <c r="P95">
        <f>Table3[[#This Row],[Molestation]]/Table3[[#This Row],[Population_in_lakhs]]</f>
        <v>6.2815044590926714</v>
      </c>
      <c r="Q95">
        <f>Table3[[#This Row],[Sexual_Harassment]]/Table3[[#This Row],[Population_in_lakhs]]</f>
        <v>9.5385808452888714</v>
      </c>
      <c r="R95">
        <f>Table3[[#This Row],[Cruelty by Husband or his Relatives]]/Table3[[#This Row],[Population_in_lakhs]]</f>
        <v>6.9794493989918571</v>
      </c>
    </row>
    <row r="96" spans="1:18" x14ac:dyDescent="0.3">
      <c r="A96" t="s">
        <v>11</v>
      </c>
      <c r="B96" t="s">
        <v>19</v>
      </c>
      <c r="C96">
        <v>2004</v>
      </c>
      <c r="D96">
        <v>43</v>
      </c>
      <c r="E96">
        <v>46</v>
      </c>
      <c r="F96">
        <v>18</v>
      </c>
      <c r="G96">
        <v>176</v>
      </c>
      <c r="H96">
        <v>310</v>
      </c>
      <c r="I96">
        <v>400</v>
      </c>
      <c r="J96">
        <v>25.79</v>
      </c>
      <c r="K96">
        <v>38.503295851105079</v>
      </c>
      <c r="L96">
        <f t="shared" si="1"/>
        <v>993</v>
      </c>
      <c r="M96" s="14">
        <f>Table3[[#This Row],[Rape]]/Table3[[#This Row],[Population_in_lakhs]]</f>
        <v>1.6673129119813881</v>
      </c>
      <c r="N96">
        <f>Table3[[#This Row],[Kidnapping and Abduction]]/Table3[[#This Row],[Population_in_lakhs]]</f>
        <v>1.7836370686312524</v>
      </c>
      <c r="O96">
        <f>Table3[[#This Row],[Dowry Deaths]]/Table3[[#This Row],[Population_in_lakhs]]</f>
        <v>0.69794493989918571</v>
      </c>
      <c r="P96">
        <f>Table3[[#This Row],[Molestation]]/Table3[[#This Row],[Population_in_lakhs]]</f>
        <v>6.8243505234587047</v>
      </c>
      <c r="Q96">
        <f>Table3[[#This Row],[Sexual_Harassment]]/Table3[[#This Row],[Population_in_lakhs]]</f>
        <v>12.020162853819309</v>
      </c>
      <c r="R96">
        <f>Table3[[#This Row],[Cruelty by Husband or his Relatives]]/Table3[[#This Row],[Population_in_lakhs]]</f>
        <v>15.50988755331524</v>
      </c>
    </row>
    <row r="97" spans="1:18" x14ac:dyDescent="0.3">
      <c r="A97" t="s">
        <v>11</v>
      </c>
      <c r="B97" t="s">
        <v>19</v>
      </c>
      <c r="C97">
        <v>2005</v>
      </c>
      <c r="D97">
        <v>21</v>
      </c>
      <c r="E97">
        <v>40</v>
      </c>
      <c r="F97">
        <v>14</v>
      </c>
      <c r="G97">
        <v>150</v>
      </c>
      <c r="H97">
        <v>240</v>
      </c>
      <c r="I97">
        <v>313</v>
      </c>
      <c r="J97">
        <v>25.79</v>
      </c>
      <c r="K97">
        <v>30.16673129119814</v>
      </c>
      <c r="L97">
        <f t="shared" si="1"/>
        <v>778</v>
      </c>
      <c r="M97" s="14">
        <f>Table3[[#This Row],[Rape]]/Table3[[#This Row],[Population_in_lakhs]]</f>
        <v>0.81426909654905</v>
      </c>
      <c r="N97">
        <f>Table3[[#This Row],[Kidnapping and Abduction]]/Table3[[#This Row],[Population_in_lakhs]]</f>
        <v>1.5509887553315238</v>
      </c>
      <c r="O97">
        <f>Table3[[#This Row],[Dowry Deaths]]/Table3[[#This Row],[Population_in_lakhs]]</f>
        <v>0.54284606436603333</v>
      </c>
      <c r="P97">
        <f>Table3[[#This Row],[Molestation]]/Table3[[#This Row],[Population_in_lakhs]]</f>
        <v>5.8162078324932143</v>
      </c>
      <c r="Q97">
        <f>Table3[[#This Row],[Sexual_Harassment]]/Table3[[#This Row],[Population_in_lakhs]]</f>
        <v>9.3059325319891428</v>
      </c>
      <c r="R97">
        <f>Table3[[#This Row],[Cruelty by Husband or his Relatives]]/Table3[[#This Row],[Population_in_lakhs]]</f>
        <v>12.136487010469175</v>
      </c>
    </row>
    <row r="98" spans="1:18" x14ac:dyDescent="0.3">
      <c r="A98" t="s">
        <v>11</v>
      </c>
      <c r="B98" t="s">
        <v>19</v>
      </c>
      <c r="C98">
        <v>2006</v>
      </c>
      <c r="D98">
        <v>44</v>
      </c>
      <c r="E98">
        <v>58</v>
      </c>
      <c r="F98">
        <v>17</v>
      </c>
      <c r="G98">
        <v>171</v>
      </c>
      <c r="H98">
        <v>129</v>
      </c>
      <c r="I98">
        <v>327</v>
      </c>
      <c r="J98">
        <v>25.79</v>
      </c>
      <c r="K98">
        <v>28.925940286932921</v>
      </c>
      <c r="L98">
        <f t="shared" si="1"/>
        <v>746</v>
      </c>
      <c r="M98" s="14">
        <f>Table3[[#This Row],[Rape]]/Table3[[#This Row],[Population_in_lakhs]]</f>
        <v>1.7060876308646762</v>
      </c>
      <c r="N98">
        <f>Table3[[#This Row],[Kidnapping and Abduction]]/Table3[[#This Row],[Population_in_lakhs]]</f>
        <v>2.2489336952307095</v>
      </c>
      <c r="O98">
        <f>Table3[[#This Row],[Dowry Deaths]]/Table3[[#This Row],[Population_in_lakhs]]</f>
        <v>0.65917022101589762</v>
      </c>
      <c r="P98">
        <f>Table3[[#This Row],[Molestation]]/Table3[[#This Row],[Population_in_lakhs]]</f>
        <v>6.6304769290422643</v>
      </c>
      <c r="Q98">
        <f>Table3[[#This Row],[Sexual_Harassment]]/Table3[[#This Row],[Population_in_lakhs]]</f>
        <v>5.0019387359441643</v>
      </c>
      <c r="R98">
        <f>Table3[[#This Row],[Cruelty by Husband or his Relatives]]/Table3[[#This Row],[Population_in_lakhs]]</f>
        <v>12.679333074835208</v>
      </c>
    </row>
    <row r="99" spans="1:18" x14ac:dyDescent="0.3">
      <c r="A99" t="s">
        <v>11</v>
      </c>
      <c r="B99" t="s">
        <v>19</v>
      </c>
      <c r="C99">
        <v>2007</v>
      </c>
      <c r="D99">
        <v>81</v>
      </c>
      <c r="E99">
        <v>73</v>
      </c>
      <c r="F99">
        <v>28</v>
      </c>
      <c r="G99">
        <v>176</v>
      </c>
      <c r="H99">
        <v>272</v>
      </c>
      <c r="I99">
        <v>422</v>
      </c>
      <c r="J99">
        <v>25.79</v>
      </c>
      <c r="K99">
        <v>40.79100426521908</v>
      </c>
      <c r="L99">
        <f t="shared" si="1"/>
        <v>1052</v>
      </c>
      <c r="M99" s="14">
        <f>Table3[[#This Row],[Rape]]/Table3[[#This Row],[Population_in_lakhs]]</f>
        <v>3.1407522295463357</v>
      </c>
      <c r="N99">
        <f>Table3[[#This Row],[Kidnapping and Abduction]]/Table3[[#This Row],[Population_in_lakhs]]</f>
        <v>2.8305544784800309</v>
      </c>
      <c r="O99">
        <f>Table3[[#This Row],[Dowry Deaths]]/Table3[[#This Row],[Population_in_lakhs]]</f>
        <v>1.0856921287320667</v>
      </c>
      <c r="P99">
        <f>Table3[[#This Row],[Molestation]]/Table3[[#This Row],[Population_in_lakhs]]</f>
        <v>6.8243505234587047</v>
      </c>
      <c r="Q99">
        <f>Table3[[#This Row],[Sexual_Harassment]]/Table3[[#This Row],[Population_in_lakhs]]</f>
        <v>10.546723536254362</v>
      </c>
      <c r="R99">
        <f>Table3[[#This Row],[Cruelty by Husband or his Relatives]]/Table3[[#This Row],[Population_in_lakhs]]</f>
        <v>16.362931368747578</v>
      </c>
    </row>
    <row r="100" spans="1:18" x14ac:dyDescent="0.3">
      <c r="A100" t="s">
        <v>11</v>
      </c>
      <c r="B100" t="s">
        <v>19</v>
      </c>
      <c r="C100">
        <v>2008</v>
      </c>
      <c r="D100">
        <v>70</v>
      </c>
      <c r="E100">
        <v>83</v>
      </c>
      <c r="F100">
        <v>26</v>
      </c>
      <c r="G100">
        <v>213</v>
      </c>
      <c r="H100">
        <v>24</v>
      </c>
      <c r="I100">
        <v>329</v>
      </c>
      <c r="J100">
        <v>25.79</v>
      </c>
      <c r="K100">
        <v>28.887165568049632</v>
      </c>
      <c r="L100">
        <f t="shared" si="1"/>
        <v>745</v>
      </c>
      <c r="M100" s="14">
        <f>Table3[[#This Row],[Rape]]/Table3[[#This Row],[Population_in_lakhs]]</f>
        <v>2.7142303218301667</v>
      </c>
      <c r="N100">
        <f>Table3[[#This Row],[Kidnapping and Abduction]]/Table3[[#This Row],[Population_in_lakhs]]</f>
        <v>3.2183016673129119</v>
      </c>
      <c r="O100">
        <f>Table3[[#This Row],[Dowry Deaths]]/Table3[[#This Row],[Population_in_lakhs]]</f>
        <v>1.0081426909654905</v>
      </c>
      <c r="P100">
        <f>Table3[[#This Row],[Molestation]]/Table3[[#This Row],[Population_in_lakhs]]</f>
        <v>8.2590151221403652</v>
      </c>
      <c r="Q100">
        <f>Table3[[#This Row],[Sexual_Harassment]]/Table3[[#This Row],[Population_in_lakhs]]</f>
        <v>0.93059325319891439</v>
      </c>
      <c r="R100">
        <f>Table3[[#This Row],[Cruelty by Husband or his Relatives]]/Table3[[#This Row],[Population_in_lakhs]]</f>
        <v>12.756882512601784</v>
      </c>
    </row>
    <row r="101" spans="1:18" x14ac:dyDescent="0.3">
      <c r="A101" t="s">
        <v>11</v>
      </c>
      <c r="B101" t="s">
        <v>19</v>
      </c>
      <c r="C101">
        <v>2009</v>
      </c>
      <c r="D101">
        <v>98</v>
      </c>
      <c r="E101">
        <v>96</v>
      </c>
      <c r="F101">
        <v>18</v>
      </c>
      <c r="G101">
        <v>205</v>
      </c>
      <c r="H101">
        <v>152</v>
      </c>
      <c r="I101">
        <v>519</v>
      </c>
      <c r="J101">
        <v>25.79</v>
      </c>
      <c r="K101">
        <v>42.186894145017447</v>
      </c>
      <c r="L101">
        <f t="shared" si="1"/>
        <v>1088</v>
      </c>
      <c r="M101" s="14">
        <f>Table3[[#This Row],[Rape]]/Table3[[#This Row],[Population_in_lakhs]]</f>
        <v>3.7999224505622338</v>
      </c>
      <c r="N101">
        <f>Table3[[#This Row],[Kidnapping and Abduction]]/Table3[[#This Row],[Population_in_lakhs]]</f>
        <v>3.7223730127956576</v>
      </c>
      <c r="O101">
        <f>Table3[[#This Row],[Dowry Deaths]]/Table3[[#This Row],[Population_in_lakhs]]</f>
        <v>0.69794493989918571</v>
      </c>
      <c r="P101">
        <f>Table3[[#This Row],[Molestation]]/Table3[[#This Row],[Population_in_lakhs]]</f>
        <v>7.9488173710740604</v>
      </c>
      <c r="Q101">
        <f>Table3[[#This Row],[Sexual_Harassment]]/Table3[[#This Row],[Population_in_lakhs]]</f>
        <v>5.8937572702597905</v>
      </c>
      <c r="R101">
        <f>Table3[[#This Row],[Cruelty by Husband or his Relatives]]/Table3[[#This Row],[Population_in_lakhs]]</f>
        <v>20.124079100426524</v>
      </c>
    </row>
    <row r="102" spans="1:18" x14ac:dyDescent="0.3">
      <c r="A102" t="s">
        <v>11</v>
      </c>
      <c r="B102" t="s">
        <v>19</v>
      </c>
      <c r="C102">
        <v>2010</v>
      </c>
      <c r="D102">
        <v>62</v>
      </c>
      <c r="E102">
        <v>66</v>
      </c>
      <c r="F102">
        <v>17</v>
      </c>
      <c r="G102">
        <v>147</v>
      </c>
      <c r="H102">
        <v>129</v>
      </c>
      <c r="I102">
        <v>354</v>
      </c>
      <c r="J102">
        <v>25.79</v>
      </c>
      <c r="K102">
        <v>30.050407134548276</v>
      </c>
      <c r="L102">
        <f t="shared" si="1"/>
        <v>775</v>
      </c>
      <c r="M102" s="14">
        <f>Table3[[#This Row],[Rape]]/Table3[[#This Row],[Population_in_lakhs]]</f>
        <v>2.4040325707638619</v>
      </c>
      <c r="N102">
        <f>Table3[[#This Row],[Kidnapping and Abduction]]/Table3[[#This Row],[Population_in_lakhs]]</f>
        <v>2.5591314462970143</v>
      </c>
      <c r="O102">
        <f>Table3[[#This Row],[Dowry Deaths]]/Table3[[#This Row],[Population_in_lakhs]]</f>
        <v>0.65917022101589762</v>
      </c>
      <c r="P102">
        <f>Table3[[#This Row],[Molestation]]/Table3[[#This Row],[Population_in_lakhs]]</f>
        <v>5.69988367584335</v>
      </c>
      <c r="Q102">
        <f>Table3[[#This Row],[Sexual_Harassment]]/Table3[[#This Row],[Population_in_lakhs]]</f>
        <v>5.0019387359441643</v>
      </c>
      <c r="R102">
        <f>Table3[[#This Row],[Cruelty by Husband or his Relatives]]/Table3[[#This Row],[Population_in_lakhs]]</f>
        <v>13.726250484683986</v>
      </c>
    </row>
    <row r="103" spans="1:18" x14ac:dyDescent="0.3">
      <c r="A103" t="s">
        <v>11</v>
      </c>
      <c r="B103" t="s">
        <v>19</v>
      </c>
      <c r="C103">
        <v>2011</v>
      </c>
      <c r="D103">
        <v>84</v>
      </c>
      <c r="E103">
        <v>73</v>
      </c>
      <c r="F103">
        <v>20</v>
      </c>
      <c r="G103">
        <v>243</v>
      </c>
      <c r="H103">
        <v>140</v>
      </c>
      <c r="I103">
        <v>519</v>
      </c>
      <c r="J103">
        <v>27.97</v>
      </c>
      <c r="K103">
        <v>38.577046835895601</v>
      </c>
      <c r="L103">
        <f t="shared" si="1"/>
        <v>1079</v>
      </c>
      <c r="M103" s="14">
        <f>Table3[[#This Row],[Rape]]/Table3[[#This Row],[Population_in_lakhs]]</f>
        <v>3.0032177332856635</v>
      </c>
      <c r="N103">
        <f>Table3[[#This Row],[Kidnapping and Abduction]]/Table3[[#This Row],[Population_in_lakhs]]</f>
        <v>2.609939220593493</v>
      </c>
      <c r="O103">
        <f>Table3[[#This Row],[Dowry Deaths]]/Table3[[#This Row],[Population_in_lakhs]]</f>
        <v>0.71505184125849131</v>
      </c>
      <c r="P103">
        <f>Table3[[#This Row],[Molestation]]/Table3[[#This Row],[Population_in_lakhs]]</f>
        <v>8.6878798712906686</v>
      </c>
      <c r="Q103">
        <f>Table3[[#This Row],[Sexual_Harassment]]/Table3[[#This Row],[Population_in_lakhs]]</f>
        <v>5.0053628888094392</v>
      </c>
      <c r="R103">
        <f>Table3[[#This Row],[Cruelty by Husband or his Relatives]]/Table3[[#This Row],[Population_in_lakhs]]</f>
        <v>18.555595280657847</v>
      </c>
    </row>
    <row r="104" spans="1:18" x14ac:dyDescent="0.3">
      <c r="A104" t="s">
        <v>11</v>
      </c>
      <c r="B104" t="s">
        <v>19</v>
      </c>
      <c r="C104">
        <v>2012</v>
      </c>
      <c r="D104">
        <v>78</v>
      </c>
      <c r="E104">
        <v>62</v>
      </c>
      <c r="F104">
        <v>13</v>
      </c>
      <c r="G104">
        <v>233</v>
      </c>
      <c r="H104">
        <v>172</v>
      </c>
      <c r="I104">
        <v>231</v>
      </c>
      <c r="J104">
        <v>27.97</v>
      </c>
      <c r="K104">
        <v>28.208795137647481</v>
      </c>
      <c r="L104">
        <f t="shared" si="1"/>
        <v>789</v>
      </c>
      <c r="M104" s="14">
        <f>Table3[[#This Row],[Rape]]/Table3[[#This Row],[Population_in_lakhs]]</f>
        <v>2.7887021809081158</v>
      </c>
      <c r="N104">
        <f>Table3[[#This Row],[Kidnapping and Abduction]]/Table3[[#This Row],[Population_in_lakhs]]</f>
        <v>2.216660707901323</v>
      </c>
      <c r="O104">
        <f>Table3[[#This Row],[Dowry Deaths]]/Table3[[#This Row],[Population_in_lakhs]]</f>
        <v>0.46478369681801934</v>
      </c>
      <c r="P104">
        <f>Table3[[#This Row],[Molestation]]/Table3[[#This Row],[Population_in_lakhs]]</f>
        <v>8.3303539506614239</v>
      </c>
      <c r="Q104">
        <f>Table3[[#This Row],[Sexual_Harassment]]/Table3[[#This Row],[Population_in_lakhs]]</f>
        <v>6.149445834823025</v>
      </c>
      <c r="R104">
        <f>Table3[[#This Row],[Cruelty by Husband or his Relatives]]/Table3[[#This Row],[Population_in_lakhs]]</f>
        <v>8.258848766535575</v>
      </c>
    </row>
    <row r="105" spans="1:18" x14ac:dyDescent="0.3">
      <c r="A105" t="s">
        <v>11</v>
      </c>
      <c r="B105" t="s">
        <v>19</v>
      </c>
      <c r="C105">
        <v>2013</v>
      </c>
      <c r="D105">
        <v>100</v>
      </c>
      <c r="E105">
        <v>104</v>
      </c>
      <c r="F105">
        <v>15</v>
      </c>
      <c r="G105">
        <v>254</v>
      </c>
      <c r="H105">
        <v>297</v>
      </c>
      <c r="I105">
        <v>768</v>
      </c>
      <c r="J105">
        <v>27.97</v>
      </c>
      <c r="K105">
        <v>54.987486592777977</v>
      </c>
      <c r="L105">
        <f t="shared" si="1"/>
        <v>1538</v>
      </c>
      <c r="M105" s="14">
        <f>Table3[[#This Row],[Rape]]/Table3[[#This Row],[Population_in_lakhs]]</f>
        <v>3.5752592062924564</v>
      </c>
      <c r="N105">
        <f>Table3[[#This Row],[Kidnapping and Abduction]]/Table3[[#This Row],[Population_in_lakhs]]</f>
        <v>3.7182695745441547</v>
      </c>
      <c r="O105">
        <f>Table3[[#This Row],[Dowry Deaths]]/Table3[[#This Row],[Population_in_lakhs]]</f>
        <v>0.53628888094386851</v>
      </c>
      <c r="P105">
        <f>Table3[[#This Row],[Molestation]]/Table3[[#This Row],[Population_in_lakhs]]</f>
        <v>9.0811583839828387</v>
      </c>
      <c r="Q105">
        <f>Table3[[#This Row],[Sexual_Harassment]]/Table3[[#This Row],[Population_in_lakhs]]</f>
        <v>10.618519842688595</v>
      </c>
      <c r="R105">
        <f>Table3[[#This Row],[Cruelty by Husband or his Relatives]]/Table3[[#This Row],[Population_in_lakhs]]</f>
        <v>27.457990704326065</v>
      </c>
    </row>
    <row r="106" spans="1:18" x14ac:dyDescent="0.3">
      <c r="A106" t="s">
        <v>11</v>
      </c>
      <c r="B106" t="s">
        <v>20</v>
      </c>
      <c r="C106">
        <v>2001</v>
      </c>
      <c r="D106">
        <v>37</v>
      </c>
      <c r="E106">
        <v>21</v>
      </c>
      <c r="F106">
        <v>10</v>
      </c>
      <c r="G106">
        <v>208</v>
      </c>
      <c r="H106">
        <v>72</v>
      </c>
      <c r="I106">
        <v>265</v>
      </c>
      <c r="J106">
        <v>41.88</v>
      </c>
      <c r="K106">
        <v>14.637058261700094</v>
      </c>
      <c r="L106">
        <f t="shared" si="1"/>
        <v>613</v>
      </c>
      <c r="M106" s="14">
        <f>Table3[[#This Row],[Rape]]/Table3[[#This Row],[Population_in_lakhs]]</f>
        <v>0.88347659980897797</v>
      </c>
      <c r="N106">
        <f>Table3[[#This Row],[Kidnapping and Abduction]]/Table3[[#This Row],[Population_in_lakhs]]</f>
        <v>0.50143266475644699</v>
      </c>
      <c r="O106">
        <f>Table3[[#This Row],[Dowry Deaths]]/Table3[[#This Row],[Population_in_lakhs]]</f>
        <v>0.23877745940783188</v>
      </c>
      <c r="P106">
        <f>Table3[[#This Row],[Molestation]]/Table3[[#This Row],[Population_in_lakhs]]</f>
        <v>4.9665711556829031</v>
      </c>
      <c r="Q106">
        <f>Table3[[#This Row],[Sexual_Harassment]]/Table3[[#This Row],[Population_in_lakhs]]</f>
        <v>1.7191977077363896</v>
      </c>
      <c r="R106">
        <f>Table3[[#This Row],[Cruelty by Husband or his Relatives]]/Table3[[#This Row],[Population_in_lakhs]]</f>
        <v>6.3276026743075446</v>
      </c>
    </row>
    <row r="107" spans="1:18" x14ac:dyDescent="0.3">
      <c r="A107" t="s">
        <v>11</v>
      </c>
      <c r="B107" t="s">
        <v>20</v>
      </c>
      <c r="C107">
        <v>2002</v>
      </c>
      <c r="D107">
        <v>41</v>
      </c>
      <c r="E107">
        <v>21</v>
      </c>
      <c r="F107">
        <v>14</v>
      </c>
      <c r="G107">
        <v>211</v>
      </c>
      <c r="H107">
        <v>110</v>
      </c>
      <c r="I107">
        <v>374</v>
      </c>
      <c r="J107">
        <v>41.88</v>
      </c>
      <c r="K107">
        <v>18.409742120343839</v>
      </c>
      <c r="L107">
        <f t="shared" si="1"/>
        <v>771</v>
      </c>
      <c r="M107" s="14">
        <f>Table3[[#This Row],[Rape]]/Table3[[#This Row],[Population_in_lakhs]]</f>
        <v>0.97898758357211069</v>
      </c>
      <c r="N107">
        <f>Table3[[#This Row],[Kidnapping and Abduction]]/Table3[[#This Row],[Population_in_lakhs]]</f>
        <v>0.50143266475644699</v>
      </c>
      <c r="O107">
        <f>Table3[[#This Row],[Dowry Deaths]]/Table3[[#This Row],[Population_in_lakhs]]</f>
        <v>0.33428844317096462</v>
      </c>
      <c r="P107">
        <f>Table3[[#This Row],[Molestation]]/Table3[[#This Row],[Population_in_lakhs]]</f>
        <v>5.0382043935052527</v>
      </c>
      <c r="Q107">
        <f>Table3[[#This Row],[Sexual_Harassment]]/Table3[[#This Row],[Population_in_lakhs]]</f>
        <v>2.6265520534861508</v>
      </c>
      <c r="R107">
        <f>Table3[[#This Row],[Cruelty by Husband or his Relatives]]/Table3[[#This Row],[Population_in_lakhs]]</f>
        <v>8.9302769818529129</v>
      </c>
    </row>
    <row r="108" spans="1:18" x14ac:dyDescent="0.3">
      <c r="A108" t="s">
        <v>11</v>
      </c>
      <c r="B108" t="s">
        <v>20</v>
      </c>
      <c r="C108">
        <v>2003</v>
      </c>
      <c r="D108">
        <v>45</v>
      </c>
      <c r="E108">
        <v>16</v>
      </c>
      <c r="F108">
        <v>20</v>
      </c>
      <c r="G108">
        <v>186</v>
      </c>
      <c r="H108">
        <v>107</v>
      </c>
      <c r="I108">
        <v>317</v>
      </c>
      <c r="J108">
        <v>41.88</v>
      </c>
      <c r="K108">
        <v>16.499522445081183</v>
      </c>
      <c r="L108">
        <f t="shared" si="1"/>
        <v>691</v>
      </c>
      <c r="M108" s="14">
        <f>Table3[[#This Row],[Rape]]/Table3[[#This Row],[Population_in_lakhs]]</f>
        <v>1.0744985673352434</v>
      </c>
      <c r="N108">
        <f>Table3[[#This Row],[Kidnapping and Abduction]]/Table3[[#This Row],[Population_in_lakhs]]</f>
        <v>0.38204393505253104</v>
      </c>
      <c r="O108">
        <f>Table3[[#This Row],[Dowry Deaths]]/Table3[[#This Row],[Population_in_lakhs]]</f>
        <v>0.47755491881566375</v>
      </c>
      <c r="P108">
        <f>Table3[[#This Row],[Molestation]]/Table3[[#This Row],[Population_in_lakhs]]</f>
        <v>4.4412607449856729</v>
      </c>
      <c r="Q108">
        <f>Table3[[#This Row],[Sexual_Harassment]]/Table3[[#This Row],[Population_in_lakhs]]</f>
        <v>2.5549188156638012</v>
      </c>
      <c r="R108">
        <f>Table3[[#This Row],[Cruelty by Husband or his Relatives]]/Table3[[#This Row],[Population_in_lakhs]]</f>
        <v>7.5692454632282704</v>
      </c>
    </row>
    <row r="109" spans="1:18" x14ac:dyDescent="0.3">
      <c r="A109" t="s">
        <v>11</v>
      </c>
      <c r="B109" t="s">
        <v>20</v>
      </c>
      <c r="C109">
        <v>2004</v>
      </c>
      <c r="D109">
        <v>33</v>
      </c>
      <c r="E109">
        <v>13</v>
      </c>
      <c r="F109">
        <v>13</v>
      </c>
      <c r="G109">
        <v>182</v>
      </c>
      <c r="H109">
        <v>108</v>
      </c>
      <c r="I109">
        <v>362</v>
      </c>
      <c r="J109">
        <v>41.88</v>
      </c>
      <c r="K109">
        <v>16.977077363896846</v>
      </c>
      <c r="L109">
        <f t="shared" si="1"/>
        <v>711</v>
      </c>
      <c r="M109" s="14">
        <f>Table3[[#This Row],[Rape]]/Table3[[#This Row],[Population_in_lakhs]]</f>
        <v>0.78796561604584525</v>
      </c>
      <c r="N109">
        <f>Table3[[#This Row],[Kidnapping and Abduction]]/Table3[[#This Row],[Population_in_lakhs]]</f>
        <v>0.31041069723018144</v>
      </c>
      <c r="O109">
        <f>Table3[[#This Row],[Dowry Deaths]]/Table3[[#This Row],[Population_in_lakhs]]</f>
        <v>0.31041069723018144</v>
      </c>
      <c r="P109">
        <f>Table3[[#This Row],[Molestation]]/Table3[[#This Row],[Population_in_lakhs]]</f>
        <v>4.3457497612225406</v>
      </c>
      <c r="Q109">
        <f>Table3[[#This Row],[Sexual_Harassment]]/Table3[[#This Row],[Population_in_lakhs]]</f>
        <v>2.5787965616045843</v>
      </c>
      <c r="R109">
        <f>Table3[[#This Row],[Cruelty by Husband or his Relatives]]/Table3[[#This Row],[Population_in_lakhs]]</f>
        <v>8.6437440305635143</v>
      </c>
    </row>
    <row r="110" spans="1:18" x14ac:dyDescent="0.3">
      <c r="A110" t="s">
        <v>11</v>
      </c>
      <c r="B110" t="s">
        <v>20</v>
      </c>
      <c r="C110">
        <v>2005</v>
      </c>
      <c r="D110">
        <v>27</v>
      </c>
      <c r="E110">
        <v>26</v>
      </c>
      <c r="F110">
        <v>11</v>
      </c>
      <c r="G110">
        <v>209</v>
      </c>
      <c r="H110">
        <v>104</v>
      </c>
      <c r="I110">
        <v>337</v>
      </c>
      <c r="J110">
        <v>41.88</v>
      </c>
      <c r="K110">
        <v>17.048710601719197</v>
      </c>
      <c r="L110">
        <f t="shared" si="1"/>
        <v>714</v>
      </c>
      <c r="M110" s="14">
        <f>Table3[[#This Row],[Rape]]/Table3[[#This Row],[Population_in_lakhs]]</f>
        <v>0.64469914040114606</v>
      </c>
      <c r="N110">
        <f>Table3[[#This Row],[Kidnapping and Abduction]]/Table3[[#This Row],[Population_in_lakhs]]</f>
        <v>0.62082139446036289</v>
      </c>
      <c r="O110">
        <f>Table3[[#This Row],[Dowry Deaths]]/Table3[[#This Row],[Population_in_lakhs]]</f>
        <v>0.26265520534861508</v>
      </c>
      <c r="P110">
        <f>Table3[[#This Row],[Molestation]]/Table3[[#This Row],[Population_in_lakhs]]</f>
        <v>4.9904489016236866</v>
      </c>
      <c r="Q110">
        <f>Table3[[#This Row],[Sexual_Harassment]]/Table3[[#This Row],[Population_in_lakhs]]</f>
        <v>2.4832855778414515</v>
      </c>
      <c r="R110">
        <f>Table3[[#This Row],[Cruelty by Husband or his Relatives]]/Table3[[#This Row],[Population_in_lakhs]]</f>
        <v>8.0468003820439353</v>
      </c>
    </row>
    <row r="111" spans="1:18" x14ac:dyDescent="0.3">
      <c r="A111" t="s">
        <v>11</v>
      </c>
      <c r="B111" t="s">
        <v>20</v>
      </c>
      <c r="C111">
        <v>2006</v>
      </c>
      <c r="D111">
        <v>36</v>
      </c>
      <c r="E111">
        <v>38</v>
      </c>
      <c r="F111">
        <v>9</v>
      </c>
      <c r="G111">
        <v>168</v>
      </c>
      <c r="H111">
        <v>74</v>
      </c>
      <c r="I111">
        <v>296</v>
      </c>
      <c r="J111">
        <v>41.88</v>
      </c>
      <c r="K111">
        <v>14.82808022922636</v>
      </c>
      <c r="L111">
        <f t="shared" si="1"/>
        <v>621</v>
      </c>
      <c r="M111" s="14">
        <f>Table3[[#This Row],[Rape]]/Table3[[#This Row],[Population_in_lakhs]]</f>
        <v>0.85959885386819479</v>
      </c>
      <c r="N111">
        <f>Table3[[#This Row],[Kidnapping and Abduction]]/Table3[[#This Row],[Population_in_lakhs]]</f>
        <v>0.90735434574976115</v>
      </c>
      <c r="O111">
        <f>Table3[[#This Row],[Dowry Deaths]]/Table3[[#This Row],[Population_in_lakhs]]</f>
        <v>0.2148997134670487</v>
      </c>
      <c r="P111">
        <f>Table3[[#This Row],[Molestation]]/Table3[[#This Row],[Population_in_lakhs]]</f>
        <v>4.0114613180515759</v>
      </c>
      <c r="Q111">
        <f>Table3[[#This Row],[Sexual_Harassment]]/Table3[[#This Row],[Population_in_lakhs]]</f>
        <v>1.7669531996179559</v>
      </c>
      <c r="R111">
        <f>Table3[[#This Row],[Cruelty by Husband or his Relatives]]/Table3[[#This Row],[Population_in_lakhs]]</f>
        <v>7.0678127984718238</v>
      </c>
    </row>
    <row r="112" spans="1:18" x14ac:dyDescent="0.3">
      <c r="A112" t="s">
        <v>11</v>
      </c>
      <c r="B112" t="s">
        <v>20</v>
      </c>
      <c r="C112">
        <v>2007</v>
      </c>
      <c r="D112">
        <v>27</v>
      </c>
      <c r="E112">
        <v>47</v>
      </c>
      <c r="F112">
        <v>13</v>
      </c>
      <c r="G112">
        <v>161</v>
      </c>
      <c r="H112">
        <v>150</v>
      </c>
      <c r="I112">
        <v>348</v>
      </c>
      <c r="J112">
        <v>41.88</v>
      </c>
      <c r="K112">
        <v>17.812798471824259</v>
      </c>
      <c r="L112">
        <f t="shared" si="1"/>
        <v>746</v>
      </c>
      <c r="M112" s="14">
        <f>Table3[[#This Row],[Rape]]/Table3[[#This Row],[Population_in_lakhs]]</f>
        <v>0.64469914040114606</v>
      </c>
      <c r="N112">
        <f>Table3[[#This Row],[Kidnapping and Abduction]]/Table3[[#This Row],[Population_in_lakhs]]</f>
        <v>1.1222540592168098</v>
      </c>
      <c r="O112">
        <f>Table3[[#This Row],[Dowry Deaths]]/Table3[[#This Row],[Population_in_lakhs]]</f>
        <v>0.31041069723018144</v>
      </c>
      <c r="P112">
        <f>Table3[[#This Row],[Molestation]]/Table3[[#This Row],[Population_in_lakhs]]</f>
        <v>3.8443170964660935</v>
      </c>
      <c r="Q112">
        <f>Table3[[#This Row],[Sexual_Harassment]]/Table3[[#This Row],[Population_in_lakhs]]</f>
        <v>3.5816618911174785</v>
      </c>
      <c r="R112">
        <f>Table3[[#This Row],[Cruelty by Husband or his Relatives]]/Table3[[#This Row],[Population_in_lakhs]]</f>
        <v>8.3094555873925504</v>
      </c>
    </row>
    <row r="113" spans="1:18" x14ac:dyDescent="0.3">
      <c r="A113" t="s">
        <v>11</v>
      </c>
      <c r="B113" t="s">
        <v>20</v>
      </c>
      <c r="C113">
        <v>2008</v>
      </c>
      <c r="D113">
        <v>38</v>
      </c>
      <c r="E113">
        <v>52</v>
      </c>
      <c r="F113">
        <v>12</v>
      </c>
      <c r="G113">
        <v>254</v>
      </c>
      <c r="H113">
        <v>93</v>
      </c>
      <c r="I113">
        <v>379</v>
      </c>
      <c r="J113">
        <v>41.88</v>
      </c>
      <c r="K113">
        <v>19.770773638968482</v>
      </c>
      <c r="L113">
        <f t="shared" si="1"/>
        <v>828</v>
      </c>
      <c r="M113" s="14">
        <f>Table3[[#This Row],[Rape]]/Table3[[#This Row],[Population_in_lakhs]]</f>
        <v>0.90735434574976115</v>
      </c>
      <c r="N113">
        <f>Table3[[#This Row],[Kidnapping and Abduction]]/Table3[[#This Row],[Population_in_lakhs]]</f>
        <v>1.2416427889207258</v>
      </c>
      <c r="O113">
        <f>Table3[[#This Row],[Dowry Deaths]]/Table3[[#This Row],[Population_in_lakhs]]</f>
        <v>0.28653295128939826</v>
      </c>
      <c r="P113">
        <f>Table3[[#This Row],[Molestation]]/Table3[[#This Row],[Population_in_lakhs]]</f>
        <v>6.0649474689589296</v>
      </c>
      <c r="Q113">
        <f>Table3[[#This Row],[Sexual_Harassment]]/Table3[[#This Row],[Population_in_lakhs]]</f>
        <v>2.2206303724928365</v>
      </c>
      <c r="R113">
        <f>Table3[[#This Row],[Cruelty by Husband or his Relatives]]/Table3[[#This Row],[Population_in_lakhs]]</f>
        <v>9.0496657115568286</v>
      </c>
    </row>
    <row r="114" spans="1:18" x14ac:dyDescent="0.3">
      <c r="A114" t="s">
        <v>11</v>
      </c>
      <c r="B114" t="s">
        <v>20</v>
      </c>
      <c r="C114">
        <v>2009</v>
      </c>
      <c r="D114">
        <v>43</v>
      </c>
      <c r="E114">
        <v>35</v>
      </c>
      <c r="F114">
        <v>14</v>
      </c>
      <c r="G114">
        <v>297</v>
      </c>
      <c r="H114">
        <v>130</v>
      </c>
      <c r="I114">
        <v>402</v>
      </c>
      <c r="J114">
        <v>41.88</v>
      </c>
      <c r="K114">
        <v>21.991404011461317</v>
      </c>
      <c r="L114">
        <f t="shared" si="1"/>
        <v>921</v>
      </c>
      <c r="M114" s="14">
        <f>Table3[[#This Row],[Rape]]/Table3[[#This Row],[Population_in_lakhs]]</f>
        <v>1.026743075453677</v>
      </c>
      <c r="N114">
        <f>Table3[[#This Row],[Kidnapping and Abduction]]/Table3[[#This Row],[Population_in_lakhs]]</f>
        <v>0.83572110792741161</v>
      </c>
      <c r="O114">
        <f>Table3[[#This Row],[Dowry Deaths]]/Table3[[#This Row],[Population_in_lakhs]]</f>
        <v>0.33428844317096462</v>
      </c>
      <c r="P114">
        <f>Table3[[#This Row],[Molestation]]/Table3[[#This Row],[Population_in_lakhs]]</f>
        <v>7.0916905444126073</v>
      </c>
      <c r="Q114">
        <f>Table3[[#This Row],[Sexual_Harassment]]/Table3[[#This Row],[Population_in_lakhs]]</f>
        <v>3.1041069723018144</v>
      </c>
      <c r="R114">
        <f>Table3[[#This Row],[Cruelty by Husband or his Relatives]]/Table3[[#This Row],[Population_in_lakhs]]</f>
        <v>9.5988538681948423</v>
      </c>
    </row>
    <row r="115" spans="1:18" x14ac:dyDescent="0.3">
      <c r="A115" t="s">
        <v>11</v>
      </c>
      <c r="B115" t="s">
        <v>20</v>
      </c>
      <c r="C115">
        <v>2010</v>
      </c>
      <c r="D115">
        <v>54</v>
      </c>
      <c r="E115">
        <v>67</v>
      </c>
      <c r="F115">
        <v>22</v>
      </c>
      <c r="G115">
        <v>300</v>
      </c>
      <c r="H115">
        <v>149</v>
      </c>
      <c r="I115">
        <v>412</v>
      </c>
      <c r="J115">
        <v>41.88</v>
      </c>
      <c r="K115">
        <v>23.97325692454632</v>
      </c>
      <c r="L115">
        <f t="shared" si="1"/>
        <v>1004</v>
      </c>
      <c r="M115" s="14">
        <f>Table3[[#This Row],[Rape]]/Table3[[#This Row],[Population_in_lakhs]]</f>
        <v>1.2893982808022921</v>
      </c>
      <c r="N115">
        <f>Table3[[#This Row],[Kidnapping and Abduction]]/Table3[[#This Row],[Population_in_lakhs]]</f>
        <v>1.5998089780324736</v>
      </c>
      <c r="O115">
        <f>Table3[[#This Row],[Dowry Deaths]]/Table3[[#This Row],[Population_in_lakhs]]</f>
        <v>0.52531041069723017</v>
      </c>
      <c r="P115">
        <f>Table3[[#This Row],[Molestation]]/Table3[[#This Row],[Population_in_lakhs]]</f>
        <v>7.1633237822349569</v>
      </c>
      <c r="Q115">
        <f>Table3[[#This Row],[Sexual_Harassment]]/Table3[[#This Row],[Population_in_lakhs]]</f>
        <v>3.5577841451766949</v>
      </c>
      <c r="R115">
        <f>Table3[[#This Row],[Cruelty by Husband or his Relatives]]/Table3[[#This Row],[Population_in_lakhs]]</f>
        <v>9.8376313276026739</v>
      </c>
    </row>
    <row r="116" spans="1:18" x14ac:dyDescent="0.3">
      <c r="A116" t="s">
        <v>11</v>
      </c>
      <c r="B116" t="s">
        <v>20</v>
      </c>
      <c r="C116">
        <v>2011</v>
      </c>
      <c r="D116">
        <v>80</v>
      </c>
      <c r="E116">
        <v>75</v>
      </c>
      <c r="F116">
        <v>15</v>
      </c>
      <c r="G116">
        <v>348</v>
      </c>
      <c r="H116">
        <v>292</v>
      </c>
      <c r="I116">
        <v>733</v>
      </c>
      <c r="J116">
        <v>45.17</v>
      </c>
      <c r="K116">
        <v>34.159840602169581</v>
      </c>
      <c r="L116">
        <f t="shared" si="1"/>
        <v>1543</v>
      </c>
      <c r="M116" s="14">
        <f>Table3[[#This Row],[Rape]]/Table3[[#This Row],[Population_in_lakhs]]</f>
        <v>1.7710870046491034</v>
      </c>
      <c r="N116">
        <f>Table3[[#This Row],[Kidnapping and Abduction]]/Table3[[#This Row],[Population_in_lakhs]]</f>
        <v>1.6603940668585344</v>
      </c>
      <c r="O116">
        <f>Table3[[#This Row],[Dowry Deaths]]/Table3[[#This Row],[Population_in_lakhs]]</f>
        <v>0.33207881337170686</v>
      </c>
      <c r="P116">
        <f>Table3[[#This Row],[Molestation]]/Table3[[#This Row],[Population_in_lakhs]]</f>
        <v>7.7042284702235992</v>
      </c>
      <c r="Q116">
        <f>Table3[[#This Row],[Sexual_Harassment]]/Table3[[#This Row],[Population_in_lakhs]]</f>
        <v>6.4644675669692271</v>
      </c>
      <c r="R116">
        <f>Table3[[#This Row],[Cruelty by Husband or his Relatives]]/Table3[[#This Row],[Population_in_lakhs]]</f>
        <v>16.227584680097408</v>
      </c>
    </row>
    <row r="117" spans="1:18" x14ac:dyDescent="0.3">
      <c r="A117" t="s">
        <v>11</v>
      </c>
      <c r="B117" t="s">
        <v>20</v>
      </c>
      <c r="C117">
        <v>2012</v>
      </c>
      <c r="D117">
        <v>67</v>
      </c>
      <c r="E117">
        <v>55</v>
      </c>
      <c r="F117">
        <v>16</v>
      </c>
      <c r="G117">
        <v>341</v>
      </c>
      <c r="H117">
        <v>309</v>
      </c>
      <c r="I117">
        <v>791</v>
      </c>
      <c r="J117">
        <v>45.17</v>
      </c>
      <c r="K117">
        <v>34.956829754261676</v>
      </c>
      <c r="L117">
        <f t="shared" si="1"/>
        <v>1579</v>
      </c>
      <c r="M117" s="14">
        <f>Table3[[#This Row],[Rape]]/Table3[[#This Row],[Population_in_lakhs]]</f>
        <v>1.4832853663936241</v>
      </c>
      <c r="N117">
        <f>Table3[[#This Row],[Kidnapping and Abduction]]/Table3[[#This Row],[Population_in_lakhs]]</f>
        <v>1.2176223156962585</v>
      </c>
      <c r="O117">
        <f>Table3[[#This Row],[Dowry Deaths]]/Table3[[#This Row],[Population_in_lakhs]]</f>
        <v>0.35421740092982068</v>
      </c>
      <c r="P117">
        <f>Table3[[#This Row],[Molestation]]/Table3[[#This Row],[Population_in_lakhs]]</f>
        <v>7.5492583573168028</v>
      </c>
      <c r="Q117">
        <f>Table3[[#This Row],[Sexual_Harassment]]/Table3[[#This Row],[Population_in_lakhs]]</f>
        <v>6.8408235554571615</v>
      </c>
      <c r="R117">
        <f>Table3[[#This Row],[Cruelty by Husband or his Relatives]]/Table3[[#This Row],[Population_in_lakhs]]</f>
        <v>17.511622758468008</v>
      </c>
    </row>
    <row r="118" spans="1:18" x14ac:dyDescent="0.3">
      <c r="A118" t="s">
        <v>11</v>
      </c>
      <c r="B118" t="s">
        <v>20</v>
      </c>
      <c r="C118">
        <v>2013</v>
      </c>
      <c r="D118">
        <v>58</v>
      </c>
      <c r="E118">
        <v>37</v>
      </c>
      <c r="F118">
        <v>14</v>
      </c>
      <c r="G118">
        <v>387</v>
      </c>
      <c r="H118">
        <v>274</v>
      </c>
      <c r="I118">
        <v>708</v>
      </c>
      <c r="J118">
        <v>45.17</v>
      </c>
      <c r="K118">
        <v>32.720832410892186</v>
      </c>
      <c r="L118">
        <f t="shared" si="1"/>
        <v>1478</v>
      </c>
      <c r="M118" s="14">
        <f>Table3[[#This Row],[Rape]]/Table3[[#This Row],[Population_in_lakhs]]</f>
        <v>1.2840380783705998</v>
      </c>
      <c r="N118">
        <f>Table3[[#This Row],[Kidnapping and Abduction]]/Table3[[#This Row],[Population_in_lakhs]]</f>
        <v>0.81912773965021024</v>
      </c>
      <c r="O118">
        <f>Table3[[#This Row],[Dowry Deaths]]/Table3[[#This Row],[Population_in_lakhs]]</f>
        <v>0.3099402258135931</v>
      </c>
      <c r="P118">
        <f>Table3[[#This Row],[Molestation]]/Table3[[#This Row],[Population_in_lakhs]]</f>
        <v>8.567633384990037</v>
      </c>
      <c r="Q118">
        <f>Table3[[#This Row],[Sexual_Harassment]]/Table3[[#This Row],[Population_in_lakhs]]</f>
        <v>6.0659729909231785</v>
      </c>
      <c r="R118">
        <f>Table3[[#This Row],[Cruelty by Husband or his Relatives]]/Table3[[#This Row],[Population_in_lakhs]]</f>
        <v>15.674119991144565</v>
      </c>
    </row>
    <row r="119" spans="1:18" x14ac:dyDescent="0.3">
      <c r="A119" t="s">
        <v>11</v>
      </c>
      <c r="B119" t="s">
        <v>21</v>
      </c>
      <c r="C119">
        <v>2001</v>
      </c>
      <c r="D119">
        <v>29</v>
      </c>
      <c r="E119">
        <v>47</v>
      </c>
      <c r="F119">
        <v>13</v>
      </c>
      <c r="G119">
        <v>141</v>
      </c>
      <c r="H119">
        <v>107</v>
      </c>
      <c r="I119">
        <v>92</v>
      </c>
      <c r="J119">
        <v>35.29</v>
      </c>
      <c r="K119">
        <v>12.156418248795694</v>
      </c>
      <c r="L119">
        <f t="shared" si="1"/>
        <v>429</v>
      </c>
      <c r="M119" s="14">
        <f>Table3[[#This Row],[Rape]]/Table3[[#This Row],[Population_in_lakhs]]</f>
        <v>0.82176253896287899</v>
      </c>
      <c r="N119">
        <f>Table3[[#This Row],[Kidnapping and Abduction]]/Table3[[#This Row],[Population_in_lakhs]]</f>
        <v>1.3318220459053556</v>
      </c>
      <c r="O119">
        <f>Table3[[#This Row],[Dowry Deaths]]/Table3[[#This Row],[Population_in_lakhs]]</f>
        <v>0.36837631056956643</v>
      </c>
      <c r="P119">
        <f>Table3[[#This Row],[Molestation]]/Table3[[#This Row],[Population_in_lakhs]]</f>
        <v>3.995466137716067</v>
      </c>
      <c r="Q119">
        <f>Table3[[#This Row],[Sexual_Harassment]]/Table3[[#This Row],[Population_in_lakhs]]</f>
        <v>3.0320204023802777</v>
      </c>
      <c r="R119">
        <f>Table3[[#This Row],[Cruelty by Husband or his Relatives]]/Table3[[#This Row],[Population_in_lakhs]]</f>
        <v>2.6069708132615474</v>
      </c>
    </row>
    <row r="120" spans="1:18" x14ac:dyDescent="0.3">
      <c r="A120" t="s">
        <v>11</v>
      </c>
      <c r="B120" t="s">
        <v>21</v>
      </c>
      <c r="C120">
        <v>2002</v>
      </c>
      <c r="D120">
        <v>45</v>
      </c>
      <c r="E120">
        <v>24</v>
      </c>
      <c r="F120">
        <v>11</v>
      </c>
      <c r="G120">
        <v>166</v>
      </c>
      <c r="H120">
        <v>115</v>
      </c>
      <c r="I120">
        <v>167</v>
      </c>
      <c r="J120">
        <v>35.29</v>
      </c>
      <c r="K120">
        <v>14.961745536979315</v>
      </c>
      <c r="L120">
        <f t="shared" si="1"/>
        <v>528</v>
      </c>
      <c r="M120" s="14">
        <f>Table3[[#This Row],[Rape]]/Table3[[#This Row],[Population_in_lakhs]]</f>
        <v>1.2751487673561916</v>
      </c>
      <c r="N120">
        <f>Table3[[#This Row],[Kidnapping and Abduction]]/Table3[[#This Row],[Population_in_lakhs]]</f>
        <v>0.68007934258996883</v>
      </c>
      <c r="O120">
        <f>Table3[[#This Row],[Dowry Deaths]]/Table3[[#This Row],[Population_in_lakhs]]</f>
        <v>0.31170303202040239</v>
      </c>
      <c r="P120">
        <f>Table3[[#This Row],[Molestation]]/Table3[[#This Row],[Population_in_lakhs]]</f>
        <v>4.7038821195806175</v>
      </c>
      <c r="Q120">
        <f>Table3[[#This Row],[Sexual_Harassment]]/Table3[[#This Row],[Population_in_lakhs]]</f>
        <v>3.2587135165769339</v>
      </c>
      <c r="R120">
        <f>Table3[[#This Row],[Cruelty by Husband or his Relatives]]/Table3[[#This Row],[Population_in_lakhs]]</f>
        <v>4.7322187588551996</v>
      </c>
    </row>
    <row r="121" spans="1:18" x14ac:dyDescent="0.3">
      <c r="A121" t="s">
        <v>11</v>
      </c>
      <c r="B121" t="s">
        <v>21</v>
      </c>
      <c r="C121">
        <v>2003</v>
      </c>
      <c r="D121">
        <v>28</v>
      </c>
      <c r="E121">
        <v>16</v>
      </c>
      <c r="F121">
        <v>11</v>
      </c>
      <c r="G121">
        <v>231</v>
      </c>
      <c r="H121">
        <v>131</v>
      </c>
      <c r="I121">
        <v>202</v>
      </c>
      <c r="J121">
        <v>35.29</v>
      </c>
      <c r="K121">
        <v>17.540379710966281</v>
      </c>
      <c r="L121">
        <f t="shared" si="1"/>
        <v>619</v>
      </c>
      <c r="M121" s="14">
        <f>Table3[[#This Row],[Rape]]/Table3[[#This Row],[Population_in_lakhs]]</f>
        <v>0.79342589968829702</v>
      </c>
      <c r="N121">
        <f>Table3[[#This Row],[Kidnapping and Abduction]]/Table3[[#This Row],[Population_in_lakhs]]</f>
        <v>0.45338622839331255</v>
      </c>
      <c r="O121">
        <f>Table3[[#This Row],[Dowry Deaths]]/Table3[[#This Row],[Population_in_lakhs]]</f>
        <v>0.31170303202040239</v>
      </c>
      <c r="P121">
        <f>Table3[[#This Row],[Molestation]]/Table3[[#This Row],[Population_in_lakhs]]</f>
        <v>6.5457636724284498</v>
      </c>
      <c r="Q121">
        <f>Table3[[#This Row],[Sexual_Harassment]]/Table3[[#This Row],[Population_in_lakhs]]</f>
        <v>3.7120997449702466</v>
      </c>
      <c r="R121">
        <f>Table3[[#This Row],[Cruelty by Husband or his Relatives]]/Table3[[#This Row],[Population_in_lakhs]]</f>
        <v>5.7240011334655714</v>
      </c>
    </row>
    <row r="122" spans="1:18" x14ac:dyDescent="0.3">
      <c r="A122" t="s">
        <v>11</v>
      </c>
      <c r="B122" t="s">
        <v>21</v>
      </c>
      <c r="C122">
        <v>2004</v>
      </c>
      <c r="D122">
        <v>29</v>
      </c>
      <c r="E122">
        <v>32</v>
      </c>
      <c r="F122">
        <v>6</v>
      </c>
      <c r="G122">
        <v>242</v>
      </c>
      <c r="H122">
        <v>157</v>
      </c>
      <c r="I122">
        <v>230</v>
      </c>
      <c r="J122">
        <v>35.29</v>
      </c>
      <c r="K122">
        <v>19.722300935109097</v>
      </c>
      <c r="L122">
        <f t="shared" si="1"/>
        <v>696</v>
      </c>
      <c r="M122" s="14">
        <f>Table3[[#This Row],[Rape]]/Table3[[#This Row],[Population_in_lakhs]]</f>
        <v>0.82176253896287899</v>
      </c>
      <c r="N122">
        <f>Table3[[#This Row],[Kidnapping and Abduction]]/Table3[[#This Row],[Population_in_lakhs]]</f>
        <v>0.9067724567866251</v>
      </c>
      <c r="O122">
        <f>Table3[[#This Row],[Dowry Deaths]]/Table3[[#This Row],[Population_in_lakhs]]</f>
        <v>0.17001983564749221</v>
      </c>
      <c r="P122">
        <f>Table3[[#This Row],[Molestation]]/Table3[[#This Row],[Population_in_lakhs]]</f>
        <v>6.8574667044488526</v>
      </c>
      <c r="Q122">
        <f>Table3[[#This Row],[Sexual_Harassment]]/Table3[[#This Row],[Population_in_lakhs]]</f>
        <v>4.4488523661093797</v>
      </c>
      <c r="R122">
        <f>Table3[[#This Row],[Cruelty by Husband or his Relatives]]/Table3[[#This Row],[Population_in_lakhs]]</f>
        <v>6.5174270331538677</v>
      </c>
    </row>
    <row r="123" spans="1:18" x14ac:dyDescent="0.3">
      <c r="A123" t="s">
        <v>11</v>
      </c>
      <c r="B123" t="s">
        <v>21</v>
      </c>
      <c r="C123">
        <v>2005</v>
      </c>
      <c r="D123">
        <v>29</v>
      </c>
      <c r="E123">
        <v>30</v>
      </c>
      <c r="F123">
        <v>9</v>
      </c>
      <c r="G123">
        <v>221</v>
      </c>
      <c r="H123">
        <v>124</v>
      </c>
      <c r="I123">
        <v>233</v>
      </c>
      <c r="J123">
        <v>35.29</v>
      </c>
      <c r="K123">
        <v>18.305468971379995</v>
      </c>
      <c r="L123">
        <f t="shared" si="1"/>
        <v>646</v>
      </c>
      <c r="M123" s="14">
        <f>Table3[[#This Row],[Rape]]/Table3[[#This Row],[Population_in_lakhs]]</f>
        <v>0.82176253896287899</v>
      </c>
      <c r="N123">
        <f>Table3[[#This Row],[Kidnapping and Abduction]]/Table3[[#This Row],[Population_in_lakhs]]</f>
        <v>0.85009917823746106</v>
      </c>
      <c r="O123">
        <f>Table3[[#This Row],[Dowry Deaths]]/Table3[[#This Row],[Population_in_lakhs]]</f>
        <v>0.2550297534712383</v>
      </c>
      <c r="P123">
        <f>Table3[[#This Row],[Molestation]]/Table3[[#This Row],[Population_in_lakhs]]</f>
        <v>6.2623972796826299</v>
      </c>
      <c r="Q123">
        <f>Table3[[#This Row],[Sexual_Harassment]]/Table3[[#This Row],[Population_in_lakhs]]</f>
        <v>3.5137432700481726</v>
      </c>
      <c r="R123">
        <f>Table3[[#This Row],[Cruelty by Husband or his Relatives]]/Table3[[#This Row],[Population_in_lakhs]]</f>
        <v>6.602436950977614</v>
      </c>
    </row>
    <row r="124" spans="1:18" x14ac:dyDescent="0.3">
      <c r="A124" t="s">
        <v>11</v>
      </c>
      <c r="B124" t="s">
        <v>21</v>
      </c>
      <c r="C124">
        <v>2006</v>
      </c>
      <c r="D124">
        <v>35</v>
      </c>
      <c r="E124">
        <v>70</v>
      </c>
      <c r="F124">
        <v>9</v>
      </c>
      <c r="G124">
        <v>341</v>
      </c>
      <c r="H124">
        <v>157</v>
      </c>
      <c r="I124">
        <v>157</v>
      </c>
      <c r="J124">
        <v>35.29</v>
      </c>
      <c r="K124">
        <v>21.790875602153584</v>
      </c>
      <c r="L124">
        <f t="shared" si="1"/>
        <v>769</v>
      </c>
      <c r="M124" s="14">
        <f>Table3[[#This Row],[Rape]]/Table3[[#This Row],[Population_in_lakhs]]</f>
        <v>0.99178237461037122</v>
      </c>
      <c r="N124">
        <f>Table3[[#This Row],[Kidnapping and Abduction]]/Table3[[#This Row],[Population_in_lakhs]]</f>
        <v>1.9835647492207424</v>
      </c>
      <c r="O124">
        <f>Table3[[#This Row],[Dowry Deaths]]/Table3[[#This Row],[Population_in_lakhs]]</f>
        <v>0.2550297534712383</v>
      </c>
      <c r="P124">
        <f>Table3[[#This Row],[Molestation]]/Table3[[#This Row],[Population_in_lakhs]]</f>
        <v>9.6627939926324746</v>
      </c>
      <c r="Q124">
        <f>Table3[[#This Row],[Sexual_Harassment]]/Table3[[#This Row],[Population_in_lakhs]]</f>
        <v>4.4488523661093797</v>
      </c>
      <c r="R124">
        <f>Table3[[#This Row],[Cruelty by Husband or his Relatives]]/Table3[[#This Row],[Population_in_lakhs]]</f>
        <v>4.4488523661093797</v>
      </c>
    </row>
    <row r="125" spans="1:18" x14ac:dyDescent="0.3">
      <c r="A125" t="s">
        <v>11</v>
      </c>
      <c r="B125" t="s">
        <v>21</v>
      </c>
      <c r="C125">
        <v>2007</v>
      </c>
      <c r="D125">
        <v>36</v>
      </c>
      <c r="E125">
        <v>64</v>
      </c>
      <c r="F125">
        <v>7</v>
      </c>
      <c r="G125">
        <v>327</v>
      </c>
      <c r="H125">
        <v>219</v>
      </c>
      <c r="I125">
        <v>364</v>
      </c>
      <c r="J125">
        <v>35.29</v>
      </c>
      <c r="K125">
        <v>28.818362142249931</v>
      </c>
      <c r="L125">
        <f t="shared" si="1"/>
        <v>1017</v>
      </c>
      <c r="M125" s="14">
        <f>Table3[[#This Row],[Rape]]/Table3[[#This Row],[Population_in_lakhs]]</f>
        <v>1.0201190138849532</v>
      </c>
      <c r="N125">
        <f>Table3[[#This Row],[Kidnapping and Abduction]]/Table3[[#This Row],[Population_in_lakhs]]</f>
        <v>1.8135449135732502</v>
      </c>
      <c r="O125">
        <f>Table3[[#This Row],[Dowry Deaths]]/Table3[[#This Row],[Population_in_lakhs]]</f>
        <v>0.19835647492207426</v>
      </c>
      <c r="P125">
        <f>Table3[[#This Row],[Molestation]]/Table3[[#This Row],[Population_in_lakhs]]</f>
        <v>9.2660810427883256</v>
      </c>
      <c r="Q125">
        <f>Table3[[#This Row],[Sexual_Harassment]]/Table3[[#This Row],[Population_in_lakhs]]</f>
        <v>6.2057240011334658</v>
      </c>
      <c r="R125">
        <f>Table3[[#This Row],[Cruelty by Husband or his Relatives]]/Table3[[#This Row],[Population_in_lakhs]]</f>
        <v>10.314536695947861</v>
      </c>
    </row>
    <row r="126" spans="1:18" x14ac:dyDescent="0.3">
      <c r="A126" t="s">
        <v>11</v>
      </c>
      <c r="B126" t="s">
        <v>21</v>
      </c>
      <c r="C126">
        <v>2008</v>
      </c>
      <c r="D126">
        <v>47</v>
      </c>
      <c r="E126">
        <v>72</v>
      </c>
      <c r="F126">
        <v>17</v>
      </c>
      <c r="G126">
        <v>419</v>
      </c>
      <c r="H126">
        <v>232</v>
      </c>
      <c r="I126">
        <v>227</v>
      </c>
      <c r="J126">
        <v>35.29</v>
      </c>
      <c r="K126">
        <v>28.733352224426184</v>
      </c>
      <c r="L126">
        <f t="shared" si="1"/>
        <v>1014</v>
      </c>
      <c r="M126" s="14">
        <f>Table3[[#This Row],[Rape]]/Table3[[#This Row],[Population_in_lakhs]]</f>
        <v>1.3318220459053556</v>
      </c>
      <c r="N126">
        <f>Table3[[#This Row],[Kidnapping and Abduction]]/Table3[[#This Row],[Population_in_lakhs]]</f>
        <v>2.0402380277699064</v>
      </c>
      <c r="O126">
        <f>Table3[[#This Row],[Dowry Deaths]]/Table3[[#This Row],[Population_in_lakhs]]</f>
        <v>0.48172286766789457</v>
      </c>
      <c r="P126">
        <f>Table3[[#This Row],[Molestation]]/Table3[[#This Row],[Population_in_lakhs]]</f>
        <v>11.873051856049873</v>
      </c>
      <c r="Q126">
        <f>Table3[[#This Row],[Sexual_Harassment]]/Table3[[#This Row],[Population_in_lakhs]]</f>
        <v>6.5741003117030319</v>
      </c>
      <c r="R126">
        <f>Table3[[#This Row],[Cruelty by Husband or his Relatives]]/Table3[[#This Row],[Population_in_lakhs]]</f>
        <v>6.4324171153301224</v>
      </c>
    </row>
    <row r="127" spans="1:18" x14ac:dyDescent="0.3">
      <c r="A127" t="s">
        <v>11</v>
      </c>
      <c r="B127" t="s">
        <v>21</v>
      </c>
      <c r="C127">
        <v>2009</v>
      </c>
      <c r="D127">
        <v>31</v>
      </c>
      <c r="E127">
        <v>73</v>
      </c>
      <c r="F127">
        <v>17</v>
      </c>
      <c r="G127">
        <v>398</v>
      </c>
      <c r="H127">
        <v>365</v>
      </c>
      <c r="I127">
        <v>239</v>
      </c>
      <c r="J127">
        <v>35.29</v>
      </c>
      <c r="K127">
        <v>31.822045905355626</v>
      </c>
      <c r="L127">
        <f t="shared" si="1"/>
        <v>1123</v>
      </c>
      <c r="M127" s="14">
        <f>Table3[[#This Row],[Rape]]/Table3[[#This Row],[Population_in_lakhs]]</f>
        <v>0.87843581751204314</v>
      </c>
      <c r="N127">
        <f>Table3[[#This Row],[Kidnapping and Abduction]]/Table3[[#This Row],[Population_in_lakhs]]</f>
        <v>2.0685746670444884</v>
      </c>
      <c r="O127">
        <f>Table3[[#This Row],[Dowry Deaths]]/Table3[[#This Row],[Population_in_lakhs]]</f>
        <v>0.48172286766789457</v>
      </c>
      <c r="P127">
        <f>Table3[[#This Row],[Molestation]]/Table3[[#This Row],[Population_in_lakhs]]</f>
        <v>11.27798243128365</v>
      </c>
      <c r="Q127">
        <f>Table3[[#This Row],[Sexual_Harassment]]/Table3[[#This Row],[Population_in_lakhs]]</f>
        <v>10.342873335222443</v>
      </c>
      <c r="R127">
        <f>Table3[[#This Row],[Cruelty by Husband or his Relatives]]/Table3[[#This Row],[Population_in_lakhs]]</f>
        <v>6.7724567866251064</v>
      </c>
    </row>
    <row r="128" spans="1:18" x14ac:dyDescent="0.3">
      <c r="A128" t="s">
        <v>11</v>
      </c>
      <c r="B128" t="s">
        <v>21</v>
      </c>
      <c r="C128">
        <v>2010</v>
      </c>
      <c r="D128">
        <v>49</v>
      </c>
      <c r="E128">
        <v>67</v>
      </c>
      <c r="F128">
        <v>19</v>
      </c>
      <c r="G128">
        <v>347</v>
      </c>
      <c r="H128">
        <v>268</v>
      </c>
      <c r="I128">
        <v>501</v>
      </c>
      <c r="J128">
        <v>35.29</v>
      </c>
      <c r="K128">
        <v>35.449135732502128</v>
      </c>
      <c r="L128">
        <f t="shared" si="1"/>
        <v>1251</v>
      </c>
      <c r="M128" s="14">
        <f>Table3[[#This Row],[Rape]]/Table3[[#This Row],[Population_in_lakhs]]</f>
        <v>1.3884953244545197</v>
      </c>
      <c r="N128">
        <f>Table3[[#This Row],[Kidnapping and Abduction]]/Table3[[#This Row],[Population_in_lakhs]]</f>
        <v>1.8985548313969964</v>
      </c>
      <c r="O128">
        <f>Table3[[#This Row],[Dowry Deaths]]/Table3[[#This Row],[Population_in_lakhs]]</f>
        <v>0.53839614621705867</v>
      </c>
      <c r="P128">
        <f>Table3[[#This Row],[Molestation]]/Table3[[#This Row],[Population_in_lakhs]]</f>
        <v>9.8328138282799671</v>
      </c>
      <c r="Q128">
        <f>Table3[[#This Row],[Sexual_Harassment]]/Table3[[#This Row],[Population_in_lakhs]]</f>
        <v>7.5942193255879857</v>
      </c>
      <c r="R128">
        <f>Table3[[#This Row],[Cruelty by Husband or his Relatives]]/Table3[[#This Row],[Population_in_lakhs]]</f>
        <v>14.1966562765656</v>
      </c>
    </row>
    <row r="129" spans="1:18" x14ac:dyDescent="0.3">
      <c r="A129" t="s">
        <v>11</v>
      </c>
      <c r="B129" t="s">
        <v>21</v>
      </c>
      <c r="C129">
        <v>2011</v>
      </c>
      <c r="D129">
        <v>39</v>
      </c>
      <c r="E129">
        <v>58</v>
      </c>
      <c r="F129">
        <v>20</v>
      </c>
      <c r="G129">
        <v>340</v>
      </c>
      <c r="H129">
        <v>222</v>
      </c>
      <c r="I129">
        <v>424</v>
      </c>
      <c r="J129">
        <v>40.53</v>
      </c>
      <c r="K129">
        <v>27.214409079694054</v>
      </c>
      <c r="L129">
        <f t="shared" si="1"/>
        <v>1103</v>
      </c>
      <c r="M129" s="14">
        <f>Table3[[#This Row],[Rape]]/Table3[[#This Row],[Population_in_lakhs]]</f>
        <v>0.96225018504811244</v>
      </c>
      <c r="N129">
        <f>Table3[[#This Row],[Kidnapping and Abduction]]/Table3[[#This Row],[Population_in_lakhs]]</f>
        <v>1.4310387367382185</v>
      </c>
      <c r="O129">
        <f>Table3[[#This Row],[Dowry Deaths]]/Table3[[#This Row],[Population_in_lakhs]]</f>
        <v>0.49346163335800641</v>
      </c>
      <c r="P129">
        <f>Table3[[#This Row],[Molestation]]/Table3[[#This Row],[Population_in_lakhs]]</f>
        <v>8.3888477670861086</v>
      </c>
      <c r="Q129">
        <f>Table3[[#This Row],[Sexual_Harassment]]/Table3[[#This Row],[Population_in_lakhs]]</f>
        <v>5.4774241302738709</v>
      </c>
      <c r="R129">
        <f>Table3[[#This Row],[Cruelty by Husband or his Relatives]]/Table3[[#This Row],[Population_in_lakhs]]</f>
        <v>10.461386627189736</v>
      </c>
    </row>
    <row r="130" spans="1:18" x14ac:dyDescent="0.3">
      <c r="A130" t="s">
        <v>11</v>
      </c>
      <c r="B130" t="s">
        <v>21</v>
      </c>
      <c r="C130">
        <v>2012</v>
      </c>
      <c r="D130">
        <v>22</v>
      </c>
      <c r="E130">
        <v>46</v>
      </c>
      <c r="F130">
        <v>15</v>
      </c>
      <c r="G130">
        <v>331</v>
      </c>
      <c r="H130">
        <v>75</v>
      </c>
      <c r="I130">
        <v>166</v>
      </c>
      <c r="J130">
        <v>40.53</v>
      </c>
      <c r="K130">
        <v>16.160868492474709</v>
      </c>
      <c r="L130">
        <f t="shared" ref="L130:L193" si="2">SUM(D130,E130,F130,G130,H130,I130)</f>
        <v>655</v>
      </c>
      <c r="M130" s="14">
        <f>Table3[[#This Row],[Rape]]/Table3[[#This Row],[Population_in_lakhs]]</f>
        <v>0.54280779669380708</v>
      </c>
      <c r="N130">
        <f>Table3[[#This Row],[Kidnapping and Abduction]]/Table3[[#This Row],[Population_in_lakhs]]</f>
        <v>1.1349617567234147</v>
      </c>
      <c r="O130">
        <f>Table3[[#This Row],[Dowry Deaths]]/Table3[[#This Row],[Population_in_lakhs]]</f>
        <v>0.37009622501850481</v>
      </c>
      <c r="P130">
        <f>Table3[[#This Row],[Molestation]]/Table3[[#This Row],[Population_in_lakhs]]</f>
        <v>8.1667900320750064</v>
      </c>
      <c r="Q130">
        <f>Table3[[#This Row],[Sexual_Harassment]]/Table3[[#This Row],[Population_in_lakhs]]</f>
        <v>1.8504811250925239</v>
      </c>
      <c r="R130">
        <f>Table3[[#This Row],[Cruelty by Husband or his Relatives]]/Table3[[#This Row],[Population_in_lakhs]]</f>
        <v>4.0957315568714527</v>
      </c>
    </row>
    <row r="131" spans="1:18" x14ac:dyDescent="0.3">
      <c r="A131" t="s">
        <v>11</v>
      </c>
      <c r="B131" t="s">
        <v>21</v>
      </c>
      <c r="C131">
        <v>2013</v>
      </c>
      <c r="D131">
        <v>26</v>
      </c>
      <c r="E131">
        <v>50</v>
      </c>
      <c r="F131">
        <v>11</v>
      </c>
      <c r="G131">
        <v>374</v>
      </c>
      <c r="H131">
        <v>199</v>
      </c>
      <c r="I131">
        <v>203</v>
      </c>
      <c r="J131">
        <v>40.53</v>
      </c>
      <c r="K131">
        <v>21.292869479397975</v>
      </c>
      <c r="L131">
        <f t="shared" si="2"/>
        <v>863</v>
      </c>
      <c r="M131" s="14">
        <f>Table3[[#This Row],[Rape]]/Table3[[#This Row],[Population_in_lakhs]]</f>
        <v>0.64150012336540829</v>
      </c>
      <c r="N131">
        <f>Table3[[#This Row],[Kidnapping and Abduction]]/Table3[[#This Row],[Population_in_lakhs]]</f>
        <v>1.233654083395016</v>
      </c>
      <c r="O131">
        <f>Table3[[#This Row],[Dowry Deaths]]/Table3[[#This Row],[Population_in_lakhs]]</f>
        <v>0.27140389834690354</v>
      </c>
      <c r="P131">
        <f>Table3[[#This Row],[Molestation]]/Table3[[#This Row],[Population_in_lakhs]]</f>
        <v>9.2277325437947191</v>
      </c>
      <c r="Q131">
        <f>Table3[[#This Row],[Sexual_Harassment]]/Table3[[#This Row],[Population_in_lakhs]]</f>
        <v>4.9099432519121633</v>
      </c>
      <c r="R131">
        <f>Table3[[#This Row],[Cruelty by Husband or his Relatives]]/Table3[[#This Row],[Population_in_lakhs]]</f>
        <v>5.0086355785837648</v>
      </c>
    </row>
    <row r="132" spans="1:18" x14ac:dyDescent="0.3">
      <c r="A132" t="s">
        <v>11</v>
      </c>
      <c r="B132" t="s">
        <v>22</v>
      </c>
      <c r="C132">
        <v>2001</v>
      </c>
      <c r="D132">
        <v>59</v>
      </c>
      <c r="E132">
        <v>27</v>
      </c>
      <c r="F132">
        <v>14</v>
      </c>
      <c r="G132">
        <v>176</v>
      </c>
      <c r="H132">
        <v>41</v>
      </c>
      <c r="I132">
        <v>69</v>
      </c>
      <c r="J132">
        <v>35.409999999999997</v>
      </c>
      <c r="K132">
        <v>10.900875458909914</v>
      </c>
      <c r="L132">
        <f t="shared" si="2"/>
        <v>386</v>
      </c>
      <c r="M132" s="14">
        <f>Table3[[#This Row],[Rape]]/Table3[[#This Row],[Population_in_lakhs]]</f>
        <v>1.6661959898333805</v>
      </c>
      <c r="N132">
        <f>Table3[[#This Row],[Kidnapping and Abduction]]/Table3[[#This Row],[Population_in_lakhs]]</f>
        <v>0.76249646992375042</v>
      </c>
      <c r="O132">
        <f>Table3[[#This Row],[Dowry Deaths]]/Table3[[#This Row],[Population_in_lakhs]]</f>
        <v>0.39536853996046317</v>
      </c>
      <c r="P132">
        <f>Table3[[#This Row],[Molestation]]/Table3[[#This Row],[Population_in_lakhs]]</f>
        <v>4.9703473595029655</v>
      </c>
      <c r="Q132">
        <f>Table3[[#This Row],[Sexual_Harassment]]/Table3[[#This Row],[Population_in_lakhs]]</f>
        <v>1.1578650098842136</v>
      </c>
      <c r="R132">
        <f>Table3[[#This Row],[Cruelty by Husband or his Relatives]]/Table3[[#This Row],[Population_in_lakhs]]</f>
        <v>1.9486020898051399</v>
      </c>
    </row>
    <row r="133" spans="1:18" x14ac:dyDescent="0.3">
      <c r="A133" t="s">
        <v>11</v>
      </c>
      <c r="B133" t="s">
        <v>22</v>
      </c>
      <c r="C133">
        <v>2002</v>
      </c>
      <c r="D133">
        <v>85</v>
      </c>
      <c r="E133">
        <v>36</v>
      </c>
      <c r="F133">
        <v>31</v>
      </c>
      <c r="G133">
        <v>202</v>
      </c>
      <c r="H133">
        <v>42</v>
      </c>
      <c r="I133">
        <v>225</v>
      </c>
      <c r="J133">
        <v>35.409999999999997</v>
      </c>
      <c r="K133">
        <v>17.537418808246258</v>
      </c>
      <c r="L133">
        <f t="shared" si="2"/>
        <v>621</v>
      </c>
      <c r="M133" s="14">
        <f>Table3[[#This Row],[Rape]]/Table3[[#This Row],[Population_in_lakhs]]</f>
        <v>2.4004518497599552</v>
      </c>
      <c r="N133">
        <f>Table3[[#This Row],[Kidnapping and Abduction]]/Table3[[#This Row],[Population_in_lakhs]]</f>
        <v>1.016661959898334</v>
      </c>
      <c r="O133">
        <f>Table3[[#This Row],[Dowry Deaths]]/Table3[[#This Row],[Population_in_lakhs]]</f>
        <v>0.87545890991245423</v>
      </c>
      <c r="P133">
        <f>Table3[[#This Row],[Molestation]]/Table3[[#This Row],[Population_in_lakhs]]</f>
        <v>5.70460321942954</v>
      </c>
      <c r="Q133">
        <f>Table3[[#This Row],[Sexual_Harassment]]/Table3[[#This Row],[Population_in_lakhs]]</f>
        <v>1.1861056198813895</v>
      </c>
      <c r="R133">
        <f>Table3[[#This Row],[Cruelty by Husband or his Relatives]]/Table3[[#This Row],[Population_in_lakhs]]</f>
        <v>6.3541372493645865</v>
      </c>
    </row>
    <row r="134" spans="1:18" x14ac:dyDescent="0.3">
      <c r="A134" t="s">
        <v>11</v>
      </c>
      <c r="B134" t="s">
        <v>22</v>
      </c>
      <c r="C134">
        <v>2003</v>
      </c>
      <c r="D134">
        <v>69</v>
      </c>
      <c r="E134">
        <v>33</v>
      </c>
      <c r="F134">
        <v>19</v>
      </c>
      <c r="G134">
        <v>179</v>
      </c>
      <c r="H134">
        <v>36</v>
      </c>
      <c r="I134">
        <v>238</v>
      </c>
      <c r="J134">
        <v>35.409999999999997</v>
      </c>
      <c r="K134">
        <v>16.21011013837899</v>
      </c>
      <c r="L134">
        <f t="shared" si="2"/>
        <v>574</v>
      </c>
      <c r="M134" s="14">
        <f>Table3[[#This Row],[Rape]]/Table3[[#This Row],[Population_in_lakhs]]</f>
        <v>1.9486020898051399</v>
      </c>
      <c r="N134">
        <f>Table3[[#This Row],[Kidnapping and Abduction]]/Table3[[#This Row],[Population_in_lakhs]]</f>
        <v>0.93194012990680608</v>
      </c>
      <c r="O134">
        <f>Table3[[#This Row],[Dowry Deaths]]/Table3[[#This Row],[Population_in_lakhs]]</f>
        <v>0.53657158994634291</v>
      </c>
      <c r="P134">
        <f>Table3[[#This Row],[Molestation]]/Table3[[#This Row],[Population_in_lakhs]]</f>
        <v>5.0550691894944935</v>
      </c>
      <c r="Q134">
        <f>Table3[[#This Row],[Sexual_Harassment]]/Table3[[#This Row],[Population_in_lakhs]]</f>
        <v>1.016661959898334</v>
      </c>
      <c r="R134">
        <f>Table3[[#This Row],[Cruelty by Husband or his Relatives]]/Table3[[#This Row],[Population_in_lakhs]]</f>
        <v>6.7212651793278742</v>
      </c>
    </row>
    <row r="135" spans="1:18" x14ac:dyDescent="0.3">
      <c r="A135" t="s">
        <v>11</v>
      </c>
      <c r="B135" t="s">
        <v>22</v>
      </c>
      <c r="C135">
        <v>2004</v>
      </c>
      <c r="D135">
        <v>56</v>
      </c>
      <c r="E135">
        <v>52</v>
      </c>
      <c r="F135">
        <v>21</v>
      </c>
      <c r="G135">
        <v>164</v>
      </c>
      <c r="H135">
        <v>10</v>
      </c>
      <c r="I135">
        <v>251</v>
      </c>
      <c r="J135">
        <v>35.409999999999997</v>
      </c>
      <c r="K135">
        <v>15.645297938435471</v>
      </c>
      <c r="L135">
        <f t="shared" si="2"/>
        <v>554</v>
      </c>
      <c r="M135" s="14">
        <f>Table3[[#This Row],[Rape]]/Table3[[#This Row],[Population_in_lakhs]]</f>
        <v>1.5814741598418527</v>
      </c>
      <c r="N135">
        <f>Table3[[#This Row],[Kidnapping and Abduction]]/Table3[[#This Row],[Population_in_lakhs]]</f>
        <v>1.468511719853149</v>
      </c>
      <c r="O135">
        <f>Table3[[#This Row],[Dowry Deaths]]/Table3[[#This Row],[Population_in_lakhs]]</f>
        <v>0.59305280994069476</v>
      </c>
      <c r="P135">
        <f>Table3[[#This Row],[Molestation]]/Table3[[#This Row],[Population_in_lakhs]]</f>
        <v>4.6314600395368544</v>
      </c>
      <c r="Q135">
        <f>Table3[[#This Row],[Sexual_Harassment]]/Table3[[#This Row],[Population_in_lakhs]]</f>
        <v>0.28240609997175942</v>
      </c>
      <c r="R135">
        <f>Table3[[#This Row],[Cruelty by Husband or his Relatives]]/Table3[[#This Row],[Population_in_lakhs]]</f>
        <v>7.088393109291161</v>
      </c>
    </row>
    <row r="136" spans="1:18" x14ac:dyDescent="0.3">
      <c r="A136" t="s">
        <v>11</v>
      </c>
      <c r="B136" t="s">
        <v>22</v>
      </c>
      <c r="C136">
        <v>2005</v>
      </c>
      <c r="D136">
        <v>62</v>
      </c>
      <c r="E136">
        <v>47</v>
      </c>
      <c r="F136">
        <v>17</v>
      </c>
      <c r="G136">
        <v>140</v>
      </c>
      <c r="H136">
        <v>7</v>
      </c>
      <c r="I136">
        <v>237</v>
      </c>
      <c r="J136">
        <v>35.409999999999997</v>
      </c>
      <c r="K136">
        <v>14.402711098559731</v>
      </c>
      <c r="L136">
        <f t="shared" si="2"/>
        <v>510</v>
      </c>
      <c r="M136" s="14">
        <f>Table3[[#This Row],[Rape]]/Table3[[#This Row],[Population_in_lakhs]]</f>
        <v>1.7509178198249085</v>
      </c>
      <c r="N136">
        <f>Table3[[#This Row],[Kidnapping and Abduction]]/Table3[[#This Row],[Population_in_lakhs]]</f>
        <v>1.3273086698672694</v>
      </c>
      <c r="O136">
        <f>Table3[[#This Row],[Dowry Deaths]]/Table3[[#This Row],[Population_in_lakhs]]</f>
        <v>0.480090369951991</v>
      </c>
      <c r="P136">
        <f>Table3[[#This Row],[Molestation]]/Table3[[#This Row],[Population_in_lakhs]]</f>
        <v>3.9536853996046317</v>
      </c>
      <c r="Q136">
        <f>Table3[[#This Row],[Sexual_Harassment]]/Table3[[#This Row],[Population_in_lakhs]]</f>
        <v>0.19768426998023159</v>
      </c>
      <c r="R136">
        <f>Table3[[#This Row],[Cruelty by Husband or his Relatives]]/Table3[[#This Row],[Population_in_lakhs]]</f>
        <v>6.6930245693306984</v>
      </c>
    </row>
    <row r="137" spans="1:18" x14ac:dyDescent="0.3">
      <c r="A137" t="s">
        <v>11</v>
      </c>
      <c r="B137" t="s">
        <v>22</v>
      </c>
      <c r="C137">
        <v>2006</v>
      </c>
      <c r="D137">
        <v>67</v>
      </c>
      <c r="E137">
        <v>62</v>
      </c>
      <c r="F137">
        <v>33</v>
      </c>
      <c r="G137">
        <v>201</v>
      </c>
      <c r="H137">
        <v>9</v>
      </c>
      <c r="I137">
        <v>287</v>
      </c>
      <c r="J137">
        <v>35.409999999999997</v>
      </c>
      <c r="K137">
        <v>18.610561988138947</v>
      </c>
      <c r="L137">
        <f t="shared" si="2"/>
        <v>659</v>
      </c>
      <c r="M137" s="14">
        <f>Table3[[#This Row],[Rape]]/Table3[[#This Row],[Population_in_lakhs]]</f>
        <v>1.8921208698107881</v>
      </c>
      <c r="N137">
        <f>Table3[[#This Row],[Kidnapping and Abduction]]/Table3[[#This Row],[Population_in_lakhs]]</f>
        <v>1.7509178198249085</v>
      </c>
      <c r="O137">
        <f>Table3[[#This Row],[Dowry Deaths]]/Table3[[#This Row],[Population_in_lakhs]]</f>
        <v>0.93194012990680608</v>
      </c>
      <c r="P137">
        <f>Table3[[#This Row],[Molestation]]/Table3[[#This Row],[Population_in_lakhs]]</f>
        <v>5.6763626094323643</v>
      </c>
      <c r="Q137">
        <f>Table3[[#This Row],[Sexual_Harassment]]/Table3[[#This Row],[Population_in_lakhs]]</f>
        <v>0.25416548997458349</v>
      </c>
      <c r="R137">
        <f>Table3[[#This Row],[Cruelty by Husband or his Relatives]]/Table3[[#This Row],[Population_in_lakhs]]</f>
        <v>8.1050550691894951</v>
      </c>
    </row>
    <row r="138" spans="1:18" x14ac:dyDescent="0.3">
      <c r="A138" t="s">
        <v>11</v>
      </c>
      <c r="B138" t="s">
        <v>22</v>
      </c>
      <c r="C138">
        <v>2007</v>
      </c>
      <c r="D138">
        <v>87</v>
      </c>
      <c r="E138">
        <v>75</v>
      </c>
      <c r="F138">
        <v>27</v>
      </c>
      <c r="G138">
        <v>132</v>
      </c>
      <c r="H138">
        <v>21</v>
      </c>
      <c r="I138">
        <v>218</v>
      </c>
      <c r="J138">
        <v>35.409999999999997</v>
      </c>
      <c r="K138">
        <v>15.814741598418527</v>
      </c>
      <c r="L138">
        <f t="shared" si="2"/>
        <v>560</v>
      </c>
      <c r="M138" s="14">
        <f>Table3[[#This Row],[Rape]]/Table3[[#This Row],[Population_in_lakhs]]</f>
        <v>2.456933069754307</v>
      </c>
      <c r="N138">
        <f>Table3[[#This Row],[Kidnapping and Abduction]]/Table3[[#This Row],[Population_in_lakhs]]</f>
        <v>2.1180457497881955</v>
      </c>
      <c r="O138">
        <f>Table3[[#This Row],[Dowry Deaths]]/Table3[[#This Row],[Population_in_lakhs]]</f>
        <v>0.76249646992375042</v>
      </c>
      <c r="P138">
        <f>Table3[[#This Row],[Molestation]]/Table3[[#This Row],[Population_in_lakhs]]</f>
        <v>3.7277605196272243</v>
      </c>
      <c r="Q138">
        <f>Table3[[#This Row],[Sexual_Harassment]]/Table3[[#This Row],[Population_in_lakhs]]</f>
        <v>0.59305280994069476</v>
      </c>
      <c r="R138">
        <f>Table3[[#This Row],[Cruelty by Husband or his Relatives]]/Table3[[#This Row],[Population_in_lakhs]]</f>
        <v>6.1564529793843557</v>
      </c>
    </row>
    <row r="139" spans="1:18" x14ac:dyDescent="0.3">
      <c r="A139" t="s">
        <v>11</v>
      </c>
      <c r="B139" t="s">
        <v>22</v>
      </c>
      <c r="C139">
        <v>2008</v>
      </c>
      <c r="D139">
        <v>72</v>
      </c>
      <c r="E139">
        <v>87</v>
      </c>
      <c r="F139">
        <v>35</v>
      </c>
      <c r="G139">
        <v>162</v>
      </c>
      <c r="H139">
        <v>38</v>
      </c>
      <c r="I139">
        <v>231</v>
      </c>
      <c r="J139">
        <v>35.409999999999997</v>
      </c>
      <c r="K139">
        <v>17.650381248234964</v>
      </c>
      <c r="L139">
        <f t="shared" si="2"/>
        <v>625</v>
      </c>
      <c r="M139" s="14">
        <f>Table3[[#This Row],[Rape]]/Table3[[#This Row],[Population_in_lakhs]]</f>
        <v>2.0333239197966679</v>
      </c>
      <c r="N139">
        <f>Table3[[#This Row],[Kidnapping and Abduction]]/Table3[[#This Row],[Population_in_lakhs]]</f>
        <v>2.456933069754307</v>
      </c>
      <c r="O139">
        <f>Table3[[#This Row],[Dowry Deaths]]/Table3[[#This Row],[Population_in_lakhs]]</f>
        <v>0.98842134990115793</v>
      </c>
      <c r="P139">
        <f>Table3[[#This Row],[Molestation]]/Table3[[#This Row],[Population_in_lakhs]]</f>
        <v>4.574978819542503</v>
      </c>
      <c r="Q139">
        <f>Table3[[#This Row],[Sexual_Harassment]]/Table3[[#This Row],[Population_in_lakhs]]</f>
        <v>1.0731431798926858</v>
      </c>
      <c r="R139">
        <f>Table3[[#This Row],[Cruelty by Husband or his Relatives]]/Table3[[#This Row],[Population_in_lakhs]]</f>
        <v>6.5235809093476425</v>
      </c>
    </row>
    <row r="140" spans="1:18" x14ac:dyDescent="0.3">
      <c r="A140" t="s">
        <v>11</v>
      </c>
      <c r="B140" t="s">
        <v>22</v>
      </c>
      <c r="C140">
        <v>2009</v>
      </c>
      <c r="D140">
        <v>74</v>
      </c>
      <c r="E140">
        <v>101</v>
      </c>
      <c r="F140">
        <v>24</v>
      </c>
      <c r="G140">
        <v>215</v>
      </c>
      <c r="H140">
        <v>75</v>
      </c>
      <c r="I140">
        <v>299</v>
      </c>
      <c r="J140">
        <v>35.409999999999997</v>
      </c>
      <c r="K140">
        <v>22.253600677774642</v>
      </c>
      <c r="L140">
        <f t="shared" si="2"/>
        <v>788</v>
      </c>
      <c r="M140" s="14">
        <f>Table3[[#This Row],[Rape]]/Table3[[#This Row],[Population_in_lakhs]]</f>
        <v>2.0898051397910198</v>
      </c>
      <c r="N140">
        <f>Table3[[#This Row],[Kidnapping and Abduction]]/Table3[[#This Row],[Population_in_lakhs]]</f>
        <v>2.85230160971477</v>
      </c>
      <c r="O140">
        <f>Table3[[#This Row],[Dowry Deaths]]/Table3[[#This Row],[Population_in_lakhs]]</f>
        <v>0.67777463993222264</v>
      </c>
      <c r="P140">
        <f>Table3[[#This Row],[Molestation]]/Table3[[#This Row],[Population_in_lakhs]]</f>
        <v>6.0717311493928277</v>
      </c>
      <c r="Q140">
        <f>Table3[[#This Row],[Sexual_Harassment]]/Table3[[#This Row],[Population_in_lakhs]]</f>
        <v>2.1180457497881955</v>
      </c>
      <c r="R140">
        <f>Table3[[#This Row],[Cruelty by Husband or his Relatives]]/Table3[[#This Row],[Population_in_lakhs]]</f>
        <v>8.4439423891556071</v>
      </c>
    </row>
    <row r="141" spans="1:18" x14ac:dyDescent="0.3">
      <c r="A141" t="s">
        <v>11</v>
      </c>
      <c r="B141" t="s">
        <v>22</v>
      </c>
      <c r="C141">
        <v>2010</v>
      </c>
      <c r="D141">
        <v>89</v>
      </c>
      <c r="E141">
        <v>78</v>
      </c>
      <c r="F141">
        <v>34</v>
      </c>
      <c r="G141">
        <v>174</v>
      </c>
      <c r="H141">
        <v>78</v>
      </c>
      <c r="I141">
        <v>233</v>
      </c>
      <c r="J141">
        <v>35.409999999999997</v>
      </c>
      <c r="K141">
        <v>19.373058458062697</v>
      </c>
      <c r="L141">
        <f t="shared" si="2"/>
        <v>686</v>
      </c>
      <c r="M141" s="14">
        <f>Table3[[#This Row],[Rape]]/Table3[[#This Row],[Population_in_lakhs]]</f>
        <v>2.5134142897486589</v>
      </c>
      <c r="N141">
        <f>Table3[[#This Row],[Kidnapping and Abduction]]/Table3[[#This Row],[Population_in_lakhs]]</f>
        <v>2.2027675797797235</v>
      </c>
      <c r="O141">
        <f>Table3[[#This Row],[Dowry Deaths]]/Table3[[#This Row],[Population_in_lakhs]]</f>
        <v>0.96018073990398201</v>
      </c>
      <c r="P141">
        <f>Table3[[#This Row],[Molestation]]/Table3[[#This Row],[Population_in_lakhs]]</f>
        <v>4.9138661395086141</v>
      </c>
      <c r="Q141">
        <f>Table3[[#This Row],[Sexual_Harassment]]/Table3[[#This Row],[Population_in_lakhs]]</f>
        <v>2.2027675797797235</v>
      </c>
      <c r="R141">
        <f>Table3[[#This Row],[Cruelty by Husband or his Relatives]]/Table3[[#This Row],[Population_in_lakhs]]</f>
        <v>6.5800621293419947</v>
      </c>
    </row>
    <row r="142" spans="1:18" x14ac:dyDescent="0.3">
      <c r="A142" t="s">
        <v>11</v>
      </c>
      <c r="B142" t="s">
        <v>22</v>
      </c>
      <c r="C142">
        <v>2011</v>
      </c>
      <c r="D142">
        <v>88</v>
      </c>
      <c r="E142">
        <v>69</v>
      </c>
      <c r="F142">
        <v>28</v>
      </c>
      <c r="G142">
        <v>162</v>
      </c>
      <c r="H142">
        <v>66</v>
      </c>
      <c r="I142">
        <v>259</v>
      </c>
      <c r="J142">
        <v>40.53</v>
      </c>
      <c r="K142">
        <v>16.580310880829014</v>
      </c>
      <c r="L142">
        <f t="shared" si="2"/>
        <v>672</v>
      </c>
      <c r="M142" s="14">
        <f>Table3[[#This Row],[Rape]]/Table3[[#This Row],[Population_in_lakhs]]</f>
        <v>2.1712311867752283</v>
      </c>
      <c r="N142">
        <f>Table3[[#This Row],[Kidnapping and Abduction]]/Table3[[#This Row],[Population_in_lakhs]]</f>
        <v>1.7024426350851221</v>
      </c>
      <c r="O142">
        <f>Table3[[#This Row],[Dowry Deaths]]/Table3[[#This Row],[Population_in_lakhs]]</f>
        <v>0.69084628670120896</v>
      </c>
      <c r="P142">
        <f>Table3[[#This Row],[Molestation]]/Table3[[#This Row],[Population_in_lakhs]]</f>
        <v>3.9970392301998516</v>
      </c>
      <c r="Q142">
        <f>Table3[[#This Row],[Sexual_Harassment]]/Table3[[#This Row],[Population_in_lakhs]]</f>
        <v>1.6284233900814211</v>
      </c>
      <c r="R142">
        <f>Table3[[#This Row],[Cruelty by Husband or his Relatives]]/Table3[[#This Row],[Population_in_lakhs]]</f>
        <v>6.390328151986183</v>
      </c>
    </row>
    <row r="143" spans="1:18" x14ac:dyDescent="0.3">
      <c r="A143" t="s">
        <v>11</v>
      </c>
      <c r="B143" t="s">
        <v>22</v>
      </c>
      <c r="C143">
        <v>2012</v>
      </c>
      <c r="D143">
        <v>56</v>
      </c>
      <c r="E143">
        <v>70</v>
      </c>
      <c r="F143">
        <v>27</v>
      </c>
      <c r="G143">
        <v>154</v>
      </c>
      <c r="H143">
        <v>45</v>
      </c>
      <c r="I143">
        <v>204</v>
      </c>
      <c r="J143">
        <v>40.53</v>
      </c>
      <c r="K143">
        <v>13.718233407352578</v>
      </c>
      <c r="L143">
        <f t="shared" si="2"/>
        <v>556</v>
      </c>
      <c r="M143" s="14">
        <f>Table3[[#This Row],[Rape]]/Table3[[#This Row],[Population_in_lakhs]]</f>
        <v>1.3816925734024179</v>
      </c>
      <c r="N143">
        <f>Table3[[#This Row],[Kidnapping and Abduction]]/Table3[[#This Row],[Population_in_lakhs]]</f>
        <v>1.7271157167530224</v>
      </c>
      <c r="O143">
        <f>Table3[[#This Row],[Dowry Deaths]]/Table3[[#This Row],[Population_in_lakhs]]</f>
        <v>0.66617320503330868</v>
      </c>
      <c r="P143">
        <f>Table3[[#This Row],[Molestation]]/Table3[[#This Row],[Population_in_lakhs]]</f>
        <v>3.7996545768566494</v>
      </c>
      <c r="Q143">
        <f>Table3[[#This Row],[Sexual_Harassment]]/Table3[[#This Row],[Population_in_lakhs]]</f>
        <v>1.1102886750555143</v>
      </c>
      <c r="R143">
        <f>Table3[[#This Row],[Cruelty by Husband or his Relatives]]/Table3[[#This Row],[Population_in_lakhs]]</f>
        <v>5.0333086602516657</v>
      </c>
    </row>
    <row r="144" spans="1:18" x14ac:dyDescent="0.3">
      <c r="A144" t="s">
        <v>11</v>
      </c>
      <c r="B144" t="s">
        <v>22</v>
      </c>
      <c r="C144">
        <v>2013</v>
      </c>
      <c r="D144">
        <v>117</v>
      </c>
      <c r="E144">
        <v>63</v>
      </c>
      <c r="F144">
        <v>33</v>
      </c>
      <c r="G144">
        <v>219</v>
      </c>
      <c r="H144">
        <v>98</v>
      </c>
      <c r="I144">
        <v>234</v>
      </c>
      <c r="J144">
        <v>40.53</v>
      </c>
      <c r="K144">
        <v>18.850234394275844</v>
      </c>
      <c r="L144">
        <f t="shared" si="2"/>
        <v>764</v>
      </c>
      <c r="M144" s="14">
        <f>Table3[[#This Row],[Rape]]/Table3[[#This Row],[Population_in_lakhs]]</f>
        <v>2.8867505551443373</v>
      </c>
      <c r="N144">
        <f>Table3[[#This Row],[Kidnapping and Abduction]]/Table3[[#This Row],[Population_in_lakhs]]</f>
        <v>1.5544041450777202</v>
      </c>
      <c r="O144">
        <f>Table3[[#This Row],[Dowry Deaths]]/Table3[[#This Row],[Population_in_lakhs]]</f>
        <v>0.81421169504071056</v>
      </c>
      <c r="P144">
        <f>Table3[[#This Row],[Molestation]]/Table3[[#This Row],[Population_in_lakhs]]</f>
        <v>5.4034048852701702</v>
      </c>
      <c r="Q144">
        <f>Table3[[#This Row],[Sexual_Harassment]]/Table3[[#This Row],[Population_in_lakhs]]</f>
        <v>2.4179620034542313</v>
      </c>
      <c r="R144">
        <f>Table3[[#This Row],[Cruelty by Husband or his Relatives]]/Table3[[#This Row],[Population_in_lakhs]]</f>
        <v>5.7735011102886746</v>
      </c>
    </row>
    <row r="145" spans="1:18" x14ac:dyDescent="0.3">
      <c r="A145" t="s">
        <v>11</v>
      </c>
      <c r="B145" t="s">
        <v>23</v>
      </c>
      <c r="C145">
        <v>2001</v>
      </c>
      <c r="D145">
        <v>35</v>
      </c>
      <c r="E145">
        <v>20</v>
      </c>
      <c r="F145">
        <v>26</v>
      </c>
      <c r="G145">
        <v>100</v>
      </c>
      <c r="H145">
        <v>25</v>
      </c>
      <c r="I145">
        <v>192</v>
      </c>
      <c r="J145">
        <v>26.7</v>
      </c>
      <c r="K145">
        <v>14.906367041198502</v>
      </c>
      <c r="L145">
        <f t="shared" si="2"/>
        <v>398</v>
      </c>
      <c r="M145" s="14">
        <f>Table3[[#This Row],[Rape]]/Table3[[#This Row],[Population_in_lakhs]]</f>
        <v>1.3108614232209739</v>
      </c>
      <c r="N145">
        <f>Table3[[#This Row],[Kidnapping and Abduction]]/Table3[[#This Row],[Population_in_lakhs]]</f>
        <v>0.74906367041198507</v>
      </c>
      <c r="O145">
        <f>Table3[[#This Row],[Dowry Deaths]]/Table3[[#This Row],[Population_in_lakhs]]</f>
        <v>0.97378277153558057</v>
      </c>
      <c r="P145">
        <f>Table3[[#This Row],[Molestation]]/Table3[[#This Row],[Population_in_lakhs]]</f>
        <v>3.7453183520599254</v>
      </c>
      <c r="Q145">
        <f>Table3[[#This Row],[Sexual_Harassment]]/Table3[[#This Row],[Population_in_lakhs]]</f>
        <v>0.93632958801498134</v>
      </c>
      <c r="R145">
        <f>Table3[[#This Row],[Cruelty by Husband or his Relatives]]/Table3[[#This Row],[Population_in_lakhs]]</f>
        <v>7.191011235955056</v>
      </c>
    </row>
    <row r="146" spans="1:18" x14ac:dyDescent="0.3">
      <c r="A146" t="s">
        <v>11</v>
      </c>
      <c r="B146" t="s">
        <v>23</v>
      </c>
      <c r="C146">
        <v>2002</v>
      </c>
      <c r="D146">
        <v>68</v>
      </c>
      <c r="E146">
        <v>38</v>
      </c>
      <c r="F146">
        <v>25</v>
      </c>
      <c r="G146">
        <v>103</v>
      </c>
      <c r="H146">
        <v>28</v>
      </c>
      <c r="I146">
        <v>251</v>
      </c>
      <c r="J146">
        <v>26.7</v>
      </c>
      <c r="K146">
        <v>19.213483146067418</v>
      </c>
      <c r="L146">
        <f t="shared" si="2"/>
        <v>513</v>
      </c>
      <c r="M146" s="14">
        <f>Table3[[#This Row],[Rape]]/Table3[[#This Row],[Population_in_lakhs]]</f>
        <v>2.5468164794007491</v>
      </c>
      <c r="N146">
        <f>Table3[[#This Row],[Kidnapping and Abduction]]/Table3[[#This Row],[Population_in_lakhs]]</f>
        <v>1.4232209737827717</v>
      </c>
      <c r="O146">
        <f>Table3[[#This Row],[Dowry Deaths]]/Table3[[#This Row],[Population_in_lakhs]]</f>
        <v>0.93632958801498134</v>
      </c>
      <c r="P146">
        <f>Table3[[#This Row],[Molestation]]/Table3[[#This Row],[Population_in_lakhs]]</f>
        <v>3.8576779026217229</v>
      </c>
      <c r="Q146">
        <f>Table3[[#This Row],[Sexual_Harassment]]/Table3[[#This Row],[Population_in_lakhs]]</f>
        <v>1.0486891385767791</v>
      </c>
      <c r="R146">
        <f>Table3[[#This Row],[Cruelty by Husband or his Relatives]]/Table3[[#This Row],[Population_in_lakhs]]</f>
        <v>9.4007490636704123</v>
      </c>
    </row>
    <row r="147" spans="1:18" x14ac:dyDescent="0.3">
      <c r="A147" t="s">
        <v>11</v>
      </c>
      <c r="B147" t="s">
        <v>23</v>
      </c>
      <c r="C147">
        <v>2003</v>
      </c>
      <c r="D147">
        <v>30</v>
      </c>
      <c r="E147">
        <v>37</v>
      </c>
      <c r="F147">
        <v>44</v>
      </c>
      <c r="G147">
        <v>128</v>
      </c>
      <c r="H147">
        <v>37</v>
      </c>
      <c r="I147">
        <v>174</v>
      </c>
      <c r="J147">
        <v>26.7</v>
      </c>
      <c r="K147">
        <v>16.853932584269664</v>
      </c>
      <c r="L147">
        <f t="shared" si="2"/>
        <v>450</v>
      </c>
      <c r="M147" s="14">
        <f>Table3[[#This Row],[Rape]]/Table3[[#This Row],[Population_in_lakhs]]</f>
        <v>1.1235955056179776</v>
      </c>
      <c r="N147">
        <f>Table3[[#This Row],[Kidnapping and Abduction]]/Table3[[#This Row],[Population_in_lakhs]]</f>
        <v>1.3857677902621723</v>
      </c>
      <c r="O147">
        <f>Table3[[#This Row],[Dowry Deaths]]/Table3[[#This Row],[Population_in_lakhs]]</f>
        <v>1.6479400749063671</v>
      </c>
      <c r="P147">
        <f>Table3[[#This Row],[Molestation]]/Table3[[#This Row],[Population_in_lakhs]]</f>
        <v>4.7940074906367043</v>
      </c>
      <c r="Q147">
        <f>Table3[[#This Row],[Sexual_Harassment]]/Table3[[#This Row],[Population_in_lakhs]]</f>
        <v>1.3857677902621723</v>
      </c>
      <c r="R147">
        <f>Table3[[#This Row],[Cruelty by Husband or his Relatives]]/Table3[[#This Row],[Population_in_lakhs]]</f>
        <v>6.5168539325842696</v>
      </c>
    </row>
    <row r="148" spans="1:18" x14ac:dyDescent="0.3">
      <c r="A148" t="s">
        <v>11</v>
      </c>
      <c r="B148" t="s">
        <v>23</v>
      </c>
      <c r="C148">
        <v>2004</v>
      </c>
      <c r="D148">
        <v>52</v>
      </c>
      <c r="E148">
        <v>32</v>
      </c>
      <c r="F148">
        <v>41</v>
      </c>
      <c r="G148">
        <v>86</v>
      </c>
      <c r="H148">
        <v>54</v>
      </c>
      <c r="I148">
        <v>229</v>
      </c>
      <c r="J148">
        <v>26.7</v>
      </c>
      <c r="K148">
        <v>18.50187265917603</v>
      </c>
      <c r="L148">
        <f t="shared" si="2"/>
        <v>494</v>
      </c>
      <c r="M148" s="14">
        <f>Table3[[#This Row],[Rape]]/Table3[[#This Row],[Population_in_lakhs]]</f>
        <v>1.9475655430711611</v>
      </c>
      <c r="N148">
        <f>Table3[[#This Row],[Kidnapping and Abduction]]/Table3[[#This Row],[Population_in_lakhs]]</f>
        <v>1.1985018726591761</v>
      </c>
      <c r="O148">
        <f>Table3[[#This Row],[Dowry Deaths]]/Table3[[#This Row],[Population_in_lakhs]]</f>
        <v>1.5355805243445693</v>
      </c>
      <c r="P148">
        <f>Table3[[#This Row],[Molestation]]/Table3[[#This Row],[Population_in_lakhs]]</f>
        <v>3.2209737827715355</v>
      </c>
      <c r="Q148">
        <f>Table3[[#This Row],[Sexual_Harassment]]/Table3[[#This Row],[Population_in_lakhs]]</f>
        <v>2.0224719101123596</v>
      </c>
      <c r="R148">
        <f>Table3[[#This Row],[Cruelty by Husband or his Relatives]]/Table3[[#This Row],[Population_in_lakhs]]</f>
        <v>8.5767790262172294</v>
      </c>
    </row>
    <row r="149" spans="1:18" x14ac:dyDescent="0.3">
      <c r="A149" t="s">
        <v>11</v>
      </c>
      <c r="B149" t="s">
        <v>23</v>
      </c>
      <c r="C149">
        <v>2005</v>
      </c>
      <c r="D149">
        <v>36</v>
      </c>
      <c r="E149">
        <v>27</v>
      </c>
      <c r="F149">
        <v>28</v>
      </c>
      <c r="G149">
        <v>88</v>
      </c>
      <c r="H149">
        <v>35</v>
      </c>
      <c r="I149">
        <v>209</v>
      </c>
      <c r="J149">
        <v>26.7</v>
      </c>
      <c r="K149">
        <v>15.842696629213483</v>
      </c>
      <c r="L149">
        <f t="shared" si="2"/>
        <v>423</v>
      </c>
      <c r="M149" s="14">
        <f>Table3[[#This Row],[Rape]]/Table3[[#This Row],[Population_in_lakhs]]</f>
        <v>1.348314606741573</v>
      </c>
      <c r="N149">
        <f>Table3[[#This Row],[Kidnapping and Abduction]]/Table3[[#This Row],[Population_in_lakhs]]</f>
        <v>1.0112359550561798</v>
      </c>
      <c r="O149">
        <f>Table3[[#This Row],[Dowry Deaths]]/Table3[[#This Row],[Population_in_lakhs]]</f>
        <v>1.0486891385767791</v>
      </c>
      <c r="P149">
        <f>Table3[[#This Row],[Molestation]]/Table3[[#This Row],[Population_in_lakhs]]</f>
        <v>3.2958801498127341</v>
      </c>
      <c r="Q149">
        <f>Table3[[#This Row],[Sexual_Harassment]]/Table3[[#This Row],[Population_in_lakhs]]</f>
        <v>1.3108614232209739</v>
      </c>
      <c r="R149">
        <f>Table3[[#This Row],[Cruelty by Husband or his Relatives]]/Table3[[#This Row],[Population_in_lakhs]]</f>
        <v>7.8277153558052435</v>
      </c>
    </row>
    <row r="150" spans="1:18" x14ac:dyDescent="0.3">
      <c r="A150" t="s">
        <v>11</v>
      </c>
      <c r="B150" t="s">
        <v>23</v>
      </c>
      <c r="C150">
        <v>2006</v>
      </c>
      <c r="D150">
        <v>57</v>
      </c>
      <c r="E150">
        <v>39</v>
      </c>
      <c r="F150">
        <v>33</v>
      </c>
      <c r="G150">
        <v>107</v>
      </c>
      <c r="H150">
        <v>59</v>
      </c>
      <c r="I150">
        <v>276</v>
      </c>
      <c r="J150">
        <v>26.7</v>
      </c>
      <c r="K150">
        <v>21.385767790262172</v>
      </c>
      <c r="L150">
        <f t="shared" si="2"/>
        <v>571</v>
      </c>
      <c r="M150" s="14">
        <f>Table3[[#This Row],[Rape]]/Table3[[#This Row],[Population_in_lakhs]]</f>
        <v>2.1348314606741572</v>
      </c>
      <c r="N150">
        <f>Table3[[#This Row],[Kidnapping and Abduction]]/Table3[[#This Row],[Population_in_lakhs]]</f>
        <v>1.4606741573033708</v>
      </c>
      <c r="O150">
        <f>Table3[[#This Row],[Dowry Deaths]]/Table3[[#This Row],[Population_in_lakhs]]</f>
        <v>1.2359550561797754</v>
      </c>
      <c r="P150">
        <f>Table3[[#This Row],[Molestation]]/Table3[[#This Row],[Population_in_lakhs]]</f>
        <v>4.0074906367041203</v>
      </c>
      <c r="Q150">
        <f>Table3[[#This Row],[Sexual_Harassment]]/Table3[[#This Row],[Population_in_lakhs]]</f>
        <v>2.2097378277153559</v>
      </c>
      <c r="R150">
        <f>Table3[[#This Row],[Cruelty by Husband or his Relatives]]/Table3[[#This Row],[Population_in_lakhs]]</f>
        <v>10.337078651685394</v>
      </c>
    </row>
    <row r="151" spans="1:18" x14ac:dyDescent="0.3">
      <c r="A151" t="s">
        <v>11</v>
      </c>
      <c r="B151" t="s">
        <v>23</v>
      </c>
      <c r="C151">
        <v>2007</v>
      </c>
      <c r="D151">
        <v>51</v>
      </c>
      <c r="E151">
        <v>56</v>
      </c>
      <c r="F151">
        <v>49</v>
      </c>
      <c r="G151">
        <v>115</v>
      </c>
      <c r="H151">
        <v>96</v>
      </c>
      <c r="I151">
        <v>346</v>
      </c>
      <c r="J151">
        <v>26.7</v>
      </c>
      <c r="K151">
        <v>26.704119850187265</v>
      </c>
      <c r="L151">
        <f t="shared" si="2"/>
        <v>713</v>
      </c>
      <c r="M151" s="14">
        <f>Table3[[#This Row],[Rape]]/Table3[[#This Row],[Population_in_lakhs]]</f>
        <v>1.9101123595505618</v>
      </c>
      <c r="N151">
        <f>Table3[[#This Row],[Kidnapping and Abduction]]/Table3[[#This Row],[Population_in_lakhs]]</f>
        <v>2.0973782771535583</v>
      </c>
      <c r="O151">
        <f>Table3[[#This Row],[Dowry Deaths]]/Table3[[#This Row],[Population_in_lakhs]]</f>
        <v>1.8352059925093633</v>
      </c>
      <c r="P151">
        <f>Table3[[#This Row],[Molestation]]/Table3[[#This Row],[Population_in_lakhs]]</f>
        <v>4.3071161048689142</v>
      </c>
      <c r="Q151">
        <f>Table3[[#This Row],[Sexual_Harassment]]/Table3[[#This Row],[Population_in_lakhs]]</f>
        <v>3.595505617977528</v>
      </c>
      <c r="R151">
        <f>Table3[[#This Row],[Cruelty by Husband or his Relatives]]/Table3[[#This Row],[Population_in_lakhs]]</f>
        <v>12.958801498127341</v>
      </c>
    </row>
    <row r="152" spans="1:18" x14ac:dyDescent="0.3">
      <c r="A152" t="s">
        <v>11</v>
      </c>
      <c r="B152" t="s">
        <v>23</v>
      </c>
      <c r="C152">
        <v>2008</v>
      </c>
      <c r="D152">
        <v>50</v>
      </c>
      <c r="E152">
        <v>44</v>
      </c>
      <c r="F152">
        <v>35</v>
      </c>
      <c r="G152">
        <v>114</v>
      </c>
      <c r="H152">
        <v>61</v>
      </c>
      <c r="I152">
        <v>332</v>
      </c>
      <c r="J152">
        <v>26.7</v>
      </c>
      <c r="K152">
        <v>23.820224719101123</v>
      </c>
      <c r="L152">
        <f t="shared" si="2"/>
        <v>636</v>
      </c>
      <c r="M152" s="14">
        <f>Table3[[#This Row],[Rape]]/Table3[[#This Row],[Population_in_lakhs]]</f>
        <v>1.8726591760299627</v>
      </c>
      <c r="N152">
        <f>Table3[[#This Row],[Kidnapping and Abduction]]/Table3[[#This Row],[Population_in_lakhs]]</f>
        <v>1.6479400749063671</v>
      </c>
      <c r="O152">
        <f>Table3[[#This Row],[Dowry Deaths]]/Table3[[#This Row],[Population_in_lakhs]]</f>
        <v>1.3108614232209739</v>
      </c>
      <c r="P152">
        <f>Table3[[#This Row],[Molestation]]/Table3[[#This Row],[Population_in_lakhs]]</f>
        <v>4.2696629213483144</v>
      </c>
      <c r="Q152">
        <f>Table3[[#This Row],[Sexual_Harassment]]/Table3[[#This Row],[Population_in_lakhs]]</f>
        <v>2.2846441947565546</v>
      </c>
      <c r="R152">
        <f>Table3[[#This Row],[Cruelty by Husband or his Relatives]]/Table3[[#This Row],[Population_in_lakhs]]</f>
        <v>12.434456928838951</v>
      </c>
    </row>
    <row r="153" spans="1:18" x14ac:dyDescent="0.3">
      <c r="A153" t="s">
        <v>11</v>
      </c>
      <c r="B153" t="s">
        <v>23</v>
      </c>
      <c r="C153">
        <v>2009</v>
      </c>
      <c r="D153">
        <v>46</v>
      </c>
      <c r="E153">
        <v>51</v>
      </c>
      <c r="F153">
        <v>27</v>
      </c>
      <c r="G153">
        <v>118</v>
      </c>
      <c r="H153">
        <v>58</v>
      </c>
      <c r="I153">
        <v>368</v>
      </c>
      <c r="J153">
        <v>26.7</v>
      </c>
      <c r="K153">
        <v>25.018726591760299</v>
      </c>
      <c r="L153">
        <f t="shared" si="2"/>
        <v>668</v>
      </c>
      <c r="M153" s="14">
        <f>Table3[[#This Row],[Rape]]/Table3[[#This Row],[Population_in_lakhs]]</f>
        <v>1.7228464419475655</v>
      </c>
      <c r="N153">
        <f>Table3[[#This Row],[Kidnapping and Abduction]]/Table3[[#This Row],[Population_in_lakhs]]</f>
        <v>1.9101123595505618</v>
      </c>
      <c r="O153">
        <f>Table3[[#This Row],[Dowry Deaths]]/Table3[[#This Row],[Population_in_lakhs]]</f>
        <v>1.0112359550561798</v>
      </c>
      <c r="P153">
        <f>Table3[[#This Row],[Molestation]]/Table3[[#This Row],[Population_in_lakhs]]</f>
        <v>4.4194756554307117</v>
      </c>
      <c r="Q153">
        <f>Table3[[#This Row],[Sexual_Harassment]]/Table3[[#This Row],[Population_in_lakhs]]</f>
        <v>2.1722846441947565</v>
      </c>
      <c r="R153">
        <f>Table3[[#This Row],[Cruelty by Husband or his Relatives]]/Table3[[#This Row],[Population_in_lakhs]]</f>
        <v>13.782771535580524</v>
      </c>
    </row>
    <row r="154" spans="1:18" x14ac:dyDescent="0.3">
      <c r="A154" t="s">
        <v>11</v>
      </c>
      <c r="B154" t="s">
        <v>23</v>
      </c>
      <c r="C154">
        <v>2010</v>
      </c>
      <c r="D154">
        <v>49</v>
      </c>
      <c r="E154">
        <v>68</v>
      </c>
      <c r="F154">
        <v>29</v>
      </c>
      <c r="G154">
        <v>103</v>
      </c>
      <c r="H154">
        <v>95</v>
      </c>
      <c r="I154">
        <v>316</v>
      </c>
      <c r="J154">
        <v>26.7</v>
      </c>
      <c r="K154">
        <v>24.719101123595507</v>
      </c>
      <c r="L154">
        <f t="shared" si="2"/>
        <v>660</v>
      </c>
      <c r="M154" s="14">
        <f>Table3[[#This Row],[Rape]]/Table3[[#This Row],[Population_in_lakhs]]</f>
        <v>1.8352059925093633</v>
      </c>
      <c r="N154">
        <f>Table3[[#This Row],[Kidnapping and Abduction]]/Table3[[#This Row],[Population_in_lakhs]]</f>
        <v>2.5468164794007491</v>
      </c>
      <c r="O154">
        <f>Table3[[#This Row],[Dowry Deaths]]/Table3[[#This Row],[Population_in_lakhs]]</f>
        <v>1.0861423220973783</v>
      </c>
      <c r="P154">
        <f>Table3[[#This Row],[Molestation]]/Table3[[#This Row],[Population_in_lakhs]]</f>
        <v>3.8576779026217229</v>
      </c>
      <c r="Q154">
        <f>Table3[[#This Row],[Sexual_Harassment]]/Table3[[#This Row],[Population_in_lakhs]]</f>
        <v>3.5580524344569291</v>
      </c>
      <c r="R154">
        <f>Table3[[#This Row],[Cruelty by Husband or his Relatives]]/Table3[[#This Row],[Population_in_lakhs]]</f>
        <v>11.835205992509364</v>
      </c>
    </row>
    <row r="155" spans="1:18" x14ac:dyDescent="0.3">
      <c r="A155" t="s">
        <v>11</v>
      </c>
      <c r="B155" t="s">
        <v>23</v>
      </c>
      <c r="C155">
        <v>2011</v>
      </c>
      <c r="D155">
        <v>38</v>
      </c>
      <c r="E155">
        <v>33</v>
      </c>
      <c r="F155">
        <v>26</v>
      </c>
      <c r="G155">
        <v>121</v>
      </c>
      <c r="H155">
        <v>50</v>
      </c>
      <c r="I155">
        <v>384</v>
      </c>
      <c r="J155">
        <v>30.33</v>
      </c>
      <c r="K155">
        <v>21.496867787668975</v>
      </c>
      <c r="L155">
        <f t="shared" si="2"/>
        <v>652</v>
      </c>
      <c r="M155" s="14">
        <f>Table3[[#This Row],[Rape]]/Table3[[#This Row],[Population_in_lakhs]]</f>
        <v>1.252884932410155</v>
      </c>
      <c r="N155">
        <f>Table3[[#This Row],[Kidnapping and Abduction]]/Table3[[#This Row],[Population_in_lakhs]]</f>
        <v>1.0880316518298714</v>
      </c>
      <c r="O155">
        <f>Table3[[#This Row],[Dowry Deaths]]/Table3[[#This Row],[Population_in_lakhs]]</f>
        <v>0.85723705901747449</v>
      </c>
      <c r="P155">
        <f>Table3[[#This Row],[Molestation]]/Table3[[#This Row],[Population_in_lakhs]]</f>
        <v>3.989449390042862</v>
      </c>
      <c r="Q155">
        <f>Table3[[#This Row],[Sexual_Harassment]]/Table3[[#This Row],[Population_in_lakhs]]</f>
        <v>1.6485328058028357</v>
      </c>
      <c r="R155">
        <f>Table3[[#This Row],[Cruelty by Husband or his Relatives]]/Table3[[#This Row],[Population_in_lakhs]]</f>
        <v>12.660731948565777</v>
      </c>
    </row>
    <row r="156" spans="1:18" x14ac:dyDescent="0.3">
      <c r="A156" t="s">
        <v>11</v>
      </c>
      <c r="B156" t="s">
        <v>23</v>
      </c>
      <c r="C156">
        <v>2012</v>
      </c>
      <c r="D156">
        <v>26</v>
      </c>
      <c r="E156">
        <v>45</v>
      </c>
      <c r="F156">
        <v>20</v>
      </c>
      <c r="G156">
        <v>112</v>
      </c>
      <c r="H156">
        <v>55</v>
      </c>
      <c r="I156">
        <v>475</v>
      </c>
      <c r="J156">
        <v>30.33</v>
      </c>
      <c r="K156">
        <v>24.167490933069569</v>
      </c>
      <c r="L156">
        <f t="shared" si="2"/>
        <v>733</v>
      </c>
      <c r="M156" s="14">
        <f>Table3[[#This Row],[Rape]]/Table3[[#This Row],[Population_in_lakhs]]</f>
        <v>0.85723705901747449</v>
      </c>
      <c r="N156">
        <f>Table3[[#This Row],[Kidnapping and Abduction]]/Table3[[#This Row],[Population_in_lakhs]]</f>
        <v>1.4836795252225521</v>
      </c>
      <c r="O156">
        <f>Table3[[#This Row],[Dowry Deaths]]/Table3[[#This Row],[Population_in_lakhs]]</f>
        <v>0.65941312232113425</v>
      </c>
      <c r="P156">
        <f>Table3[[#This Row],[Molestation]]/Table3[[#This Row],[Population_in_lakhs]]</f>
        <v>3.6927134849983516</v>
      </c>
      <c r="Q156">
        <f>Table3[[#This Row],[Sexual_Harassment]]/Table3[[#This Row],[Population_in_lakhs]]</f>
        <v>1.813386086383119</v>
      </c>
      <c r="R156">
        <f>Table3[[#This Row],[Cruelty by Husband or his Relatives]]/Table3[[#This Row],[Population_in_lakhs]]</f>
        <v>15.661061655126938</v>
      </c>
    </row>
    <row r="157" spans="1:18" x14ac:dyDescent="0.3">
      <c r="A157" t="s">
        <v>11</v>
      </c>
      <c r="B157" t="s">
        <v>23</v>
      </c>
      <c r="C157">
        <v>2013</v>
      </c>
      <c r="D157">
        <v>64</v>
      </c>
      <c r="E157">
        <v>38</v>
      </c>
      <c r="F157">
        <v>25</v>
      </c>
      <c r="G157">
        <v>169</v>
      </c>
      <c r="H157">
        <v>73</v>
      </c>
      <c r="I157">
        <v>476</v>
      </c>
      <c r="J157">
        <v>30.33</v>
      </c>
      <c r="K157">
        <v>27.860204418067919</v>
      </c>
      <c r="L157">
        <f t="shared" si="2"/>
        <v>845</v>
      </c>
      <c r="M157" s="14">
        <f>Table3[[#This Row],[Rape]]/Table3[[#This Row],[Population_in_lakhs]]</f>
        <v>2.1101219914276297</v>
      </c>
      <c r="N157">
        <f>Table3[[#This Row],[Kidnapping and Abduction]]/Table3[[#This Row],[Population_in_lakhs]]</f>
        <v>1.252884932410155</v>
      </c>
      <c r="O157">
        <f>Table3[[#This Row],[Dowry Deaths]]/Table3[[#This Row],[Population_in_lakhs]]</f>
        <v>0.82426640290141784</v>
      </c>
      <c r="P157">
        <f>Table3[[#This Row],[Molestation]]/Table3[[#This Row],[Population_in_lakhs]]</f>
        <v>5.5720408836135844</v>
      </c>
      <c r="Q157">
        <f>Table3[[#This Row],[Sexual_Harassment]]/Table3[[#This Row],[Population_in_lakhs]]</f>
        <v>2.4068578964721401</v>
      </c>
      <c r="R157">
        <f>Table3[[#This Row],[Cruelty by Husband or his Relatives]]/Table3[[#This Row],[Population_in_lakhs]]</f>
        <v>15.694032311242994</v>
      </c>
    </row>
    <row r="158" spans="1:18" x14ac:dyDescent="0.3">
      <c r="A158" t="s">
        <v>11</v>
      </c>
      <c r="B158" t="s">
        <v>24</v>
      </c>
      <c r="C158">
        <v>2001</v>
      </c>
      <c r="D158">
        <v>35</v>
      </c>
      <c r="E158">
        <v>19</v>
      </c>
      <c r="F158">
        <v>31</v>
      </c>
      <c r="G158">
        <v>188</v>
      </c>
      <c r="H158">
        <v>59</v>
      </c>
      <c r="I158">
        <v>214</v>
      </c>
      <c r="J158">
        <v>32.479999999999997</v>
      </c>
      <c r="K158">
        <v>16.81034482758621</v>
      </c>
      <c r="L158">
        <f t="shared" si="2"/>
        <v>546</v>
      </c>
      <c r="M158" s="14">
        <f>Table3[[#This Row],[Rape]]/Table3[[#This Row],[Population_in_lakhs]]</f>
        <v>1.0775862068965518</v>
      </c>
      <c r="N158">
        <f>Table3[[#This Row],[Kidnapping and Abduction]]/Table3[[#This Row],[Population_in_lakhs]]</f>
        <v>0.58497536945812811</v>
      </c>
      <c r="O158">
        <f>Table3[[#This Row],[Dowry Deaths]]/Table3[[#This Row],[Population_in_lakhs]]</f>
        <v>0.95443349753694595</v>
      </c>
      <c r="P158">
        <f>Table3[[#This Row],[Molestation]]/Table3[[#This Row],[Population_in_lakhs]]</f>
        <v>5.7881773399014786</v>
      </c>
      <c r="Q158">
        <f>Table3[[#This Row],[Sexual_Harassment]]/Table3[[#This Row],[Population_in_lakhs]]</f>
        <v>1.8165024630541873</v>
      </c>
      <c r="R158">
        <f>Table3[[#This Row],[Cruelty by Husband or his Relatives]]/Table3[[#This Row],[Population_in_lakhs]]</f>
        <v>6.5886699507389173</v>
      </c>
    </row>
    <row r="159" spans="1:18" x14ac:dyDescent="0.3">
      <c r="A159" t="s">
        <v>11</v>
      </c>
      <c r="B159" t="s">
        <v>24</v>
      </c>
      <c r="C159">
        <v>2002</v>
      </c>
      <c r="D159">
        <v>41</v>
      </c>
      <c r="E159">
        <v>37</v>
      </c>
      <c r="F159">
        <v>37</v>
      </c>
      <c r="G159">
        <v>232</v>
      </c>
      <c r="H159">
        <v>67</v>
      </c>
      <c r="I159">
        <v>210</v>
      </c>
      <c r="J159">
        <v>32.479999999999997</v>
      </c>
      <c r="K159">
        <v>19.211822660098523</v>
      </c>
      <c r="L159">
        <f t="shared" si="2"/>
        <v>624</v>
      </c>
      <c r="M159" s="14">
        <f>Table3[[#This Row],[Rape]]/Table3[[#This Row],[Population_in_lakhs]]</f>
        <v>1.2623152709359606</v>
      </c>
      <c r="N159">
        <f>Table3[[#This Row],[Kidnapping and Abduction]]/Table3[[#This Row],[Population_in_lakhs]]</f>
        <v>1.1391625615763548</v>
      </c>
      <c r="O159">
        <f>Table3[[#This Row],[Dowry Deaths]]/Table3[[#This Row],[Population_in_lakhs]]</f>
        <v>1.1391625615763548</v>
      </c>
      <c r="P159">
        <f>Table3[[#This Row],[Molestation]]/Table3[[#This Row],[Population_in_lakhs]]</f>
        <v>7.1428571428571432</v>
      </c>
      <c r="Q159">
        <f>Table3[[#This Row],[Sexual_Harassment]]/Table3[[#This Row],[Population_in_lakhs]]</f>
        <v>2.062807881773399</v>
      </c>
      <c r="R159">
        <f>Table3[[#This Row],[Cruelty by Husband or his Relatives]]/Table3[[#This Row],[Population_in_lakhs]]</f>
        <v>6.4655172413793114</v>
      </c>
    </row>
    <row r="160" spans="1:18" x14ac:dyDescent="0.3">
      <c r="A160" t="s">
        <v>11</v>
      </c>
      <c r="B160" t="s">
        <v>24</v>
      </c>
      <c r="C160">
        <v>2003</v>
      </c>
      <c r="D160">
        <v>62</v>
      </c>
      <c r="E160">
        <v>37</v>
      </c>
      <c r="F160">
        <v>33</v>
      </c>
      <c r="G160">
        <v>249</v>
      </c>
      <c r="H160">
        <v>51</v>
      </c>
      <c r="I160">
        <v>319</v>
      </c>
      <c r="J160">
        <v>32.479999999999997</v>
      </c>
      <c r="K160">
        <v>23.121921182266011</v>
      </c>
      <c r="L160">
        <f t="shared" si="2"/>
        <v>751</v>
      </c>
      <c r="M160" s="14">
        <f>Table3[[#This Row],[Rape]]/Table3[[#This Row],[Population_in_lakhs]]</f>
        <v>1.9088669950738919</v>
      </c>
      <c r="N160">
        <f>Table3[[#This Row],[Kidnapping and Abduction]]/Table3[[#This Row],[Population_in_lakhs]]</f>
        <v>1.1391625615763548</v>
      </c>
      <c r="O160">
        <f>Table3[[#This Row],[Dowry Deaths]]/Table3[[#This Row],[Population_in_lakhs]]</f>
        <v>1.0160098522167489</v>
      </c>
      <c r="P160">
        <f>Table3[[#This Row],[Molestation]]/Table3[[#This Row],[Population_in_lakhs]]</f>
        <v>7.6662561576354689</v>
      </c>
      <c r="Q160">
        <f>Table3[[#This Row],[Sexual_Harassment]]/Table3[[#This Row],[Population_in_lakhs]]</f>
        <v>1.5701970443349755</v>
      </c>
      <c r="R160">
        <f>Table3[[#This Row],[Cruelty by Husband or his Relatives]]/Table3[[#This Row],[Population_in_lakhs]]</f>
        <v>9.821428571428573</v>
      </c>
    </row>
    <row r="161" spans="1:18" x14ac:dyDescent="0.3">
      <c r="A161" t="s">
        <v>11</v>
      </c>
      <c r="B161" t="s">
        <v>24</v>
      </c>
      <c r="C161">
        <v>2004</v>
      </c>
      <c r="D161">
        <v>46</v>
      </c>
      <c r="E161">
        <v>57</v>
      </c>
      <c r="F161">
        <v>34</v>
      </c>
      <c r="G161">
        <v>200</v>
      </c>
      <c r="H161">
        <v>66</v>
      </c>
      <c r="I161">
        <v>272</v>
      </c>
      <c r="J161">
        <v>32.479999999999997</v>
      </c>
      <c r="K161">
        <v>20.782019704433498</v>
      </c>
      <c r="L161">
        <f t="shared" si="2"/>
        <v>675</v>
      </c>
      <c r="M161" s="14">
        <f>Table3[[#This Row],[Rape]]/Table3[[#This Row],[Population_in_lakhs]]</f>
        <v>1.4162561576354682</v>
      </c>
      <c r="N161">
        <f>Table3[[#This Row],[Kidnapping and Abduction]]/Table3[[#This Row],[Population_in_lakhs]]</f>
        <v>1.7549261083743843</v>
      </c>
      <c r="O161">
        <f>Table3[[#This Row],[Dowry Deaths]]/Table3[[#This Row],[Population_in_lakhs]]</f>
        <v>1.0467980295566504</v>
      </c>
      <c r="P161">
        <f>Table3[[#This Row],[Molestation]]/Table3[[#This Row],[Population_in_lakhs]]</f>
        <v>6.1576354679802963</v>
      </c>
      <c r="Q161">
        <f>Table3[[#This Row],[Sexual_Harassment]]/Table3[[#This Row],[Population_in_lakhs]]</f>
        <v>2.0320197044334978</v>
      </c>
      <c r="R161">
        <f>Table3[[#This Row],[Cruelty by Husband or his Relatives]]/Table3[[#This Row],[Population_in_lakhs]]</f>
        <v>8.3743842364532028</v>
      </c>
    </row>
    <row r="162" spans="1:18" x14ac:dyDescent="0.3">
      <c r="A162" t="s">
        <v>11</v>
      </c>
      <c r="B162" t="s">
        <v>24</v>
      </c>
      <c r="C162">
        <v>2005</v>
      </c>
      <c r="D162">
        <v>49</v>
      </c>
      <c r="E162">
        <v>31</v>
      </c>
      <c r="F162">
        <v>30</v>
      </c>
      <c r="G162">
        <v>223</v>
      </c>
      <c r="H162">
        <v>95</v>
      </c>
      <c r="I162">
        <v>344</v>
      </c>
      <c r="J162">
        <v>32.479999999999997</v>
      </c>
      <c r="K162">
        <v>23.768472906403943</v>
      </c>
      <c r="L162">
        <f t="shared" si="2"/>
        <v>772</v>
      </c>
      <c r="M162" s="14">
        <f>Table3[[#This Row],[Rape]]/Table3[[#This Row],[Population_in_lakhs]]</f>
        <v>1.5086206896551726</v>
      </c>
      <c r="N162">
        <f>Table3[[#This Row],[Kidnapping and Abduction]]/Table3[[#This Row],[Population_in_lakhs]]</f>
        <v>0.95443349753694595</v>
      </c>
      <c r="O162">
        <f>Table3[[#This Row],[Dowry Deaths]]/Table3[[#This Row],[Population_in_lakhs]]</f>
        <v>0.92364532019704437</v>
      </c>
      <c r="P162">
        <f>Table3[[#This Row],[Molestation]]/Table3[[#This Row],[Population_in_lakhs]]</f>
        <v>6.8657635467980302</v>
      </c>
      <c r="Q162">
        <f>Table3[[#This Row],[Sexual_Harassment]]/Table3[[#This Row],[Population_in_lakhs]]</f>
        <v>2.9248768472906406</v>
      </c>
      <c r="R162">
        <f>Table3[[#This Row],[Cruelty by Husband or his Relatives]]/Table3[[#This Row],[Population_in_lakhs]]</f>
        <v>10.591133004926109</v>
      </c>
    </row>
    <row r="163" spans="1:18" x14ac:dyDescent="0.3">
      <c r="A163" t="s">
        <v>11</v>
      </c>
      <c r="B163" t="s">
        <v>24</v>
      </c>
      <c r="C163">
        <v>2006</v>
      </c>
      <c r="D163">
        <v>61</v>
      </c>
      <c r="E163">
        <v>71</v>
      </c>
      <c r="F163">
        <v>40</v>
      </c>
      <c r="G163">
        <v>246</v>
      </c>
      <c r="H163">
        <v>126</v>
      </c>
      <c r="I163">
        <v>395</v>
      </c>
      <c r="J163">
        <v>32.479999999999997</v>
      </c>
      <c r="K163">
        <v>28.910098522167491</v>
      </c>
      <c r="L163">
        <f t="shared" si="2"/>
        <v>939</v>
      </c>
      <c r="M163" s="14">
        <f>Table3[[#This Row],[Rape]]/Table3[[#This Row],[Population_in_lakhs]]</f>
        <v>1.8780788177339904</v>
      </c>
      <c r="N163">
        <f>Table3[[#This Row],[Kidnapping and Abduction]]/Table3[[#This Row],[Population_in_lakhs]]</f>
        <v>2.1859605911330053</v>
      </c>
      <c r="O163">
        <f>Table3[[#This Row],[Dowry Deaths]]/Table3[[#This Row],[Population_in_lakhs]]</f>
        <v>1.2315270935960592</v>
      </c>
      <c r="P163">
        <f>Table3[[#This Row],[Molestation]]/Table3[[#This Row],[Population_in_lakhs]]</f>
        <v>7.5738916256157642</v>
      </c>
      <c r="Q163">
        <f>Table3[[#This Row],[Sexual_Harassment]]/Table3[[#This Row],[Population_in_lakhs]]</f>
        <v>3.8793103448275867</v>
      </c>
      <c r="R163">
        <f>Table3[[#This Row],[Cruelty by Husband or his Relatives]]/Table3[[#This Row],[Population_in_lakhs]]</f>
        <v>12.161330049261085</v>
      </c>
    </row>
    <row r="164" spans="1:18" x14ac:dyDescent="0.3">
      <c r="A164" t="s">
        <v>11</v>
      </c>
      <c r="B164" t="s">
        <v>24</v>
      </c>
      <c r="C164">
        <v>2007</v>
      </c>
      <c r="D164">
        <v>69</v>
      </c>
      <c r="E164">
        <v>75</v>
      </c>
      <c r="F164">
        <v>36</v>
      </c>
      <c r="G164">
        <v>233</v>
      </c>
      <c r="H164">
        <v>112</v>
      </c>
      <c r="I164">
        <v>429</v>
      </c>
      <c r="J164">
        <v>32.479999999999997</v>
      </c>
      <c r="K164">
        <v>29.371921182266014</v>
      </c>
      <c r="L164">
        <f t="shared" si="2"/>
        <v>954</v>
      </c>
      <c r="M164" s="14">
        <f>Table3[[#This Row],[Rape]]/Table3[[#This Row],[Population_in_lakhs]]</f>
        <v>2.124384236453202</v>
      </c>
      <c r="N164">
        <f>Table3[[#This Row],[Kidnapping and Abduction]]/Table3[[#This Row],[Population_in_lakhs]]</f>
        <v>2.3091133004926112</v>
      </c>
      <c r="O164">
        <f>Table3[[#This Row],[Dowry Deaths]]/Table3[[#This Row],[Population_in_lakhs]]</f>
        <v>1.1083743842364533</v>
      </c>
      <c r="P164">
        <f>Table3[[#This Row],[Molestation]]/Table3[[#This Row],[Population_in_lakhs]]</f>
        <v>7.1736453201970454</v>
      </c>
      <c r="Q164">
        <f>Table3[[#This Row],[Sexual_Harassment]]/Table3[[#This Row],[Population_in_lakhs]]</f>
        <v>3.4482758620689657</v>
      </c>
      <c r="R164">
        <f>Table3[[#This Row],[Cruelty by Husband or his Relatives]]/Table3[[#This Row],[Population_in_lakhs]]</f>
        <v>13.208128078817735</v>
      </c>
    </row>
    <row r="165" spans="1:18" x14ac:dyDescent="0.3">
      <c r="A165" t="s">
        <v>11</v>
      </c>
      <c r="B165" t="s">
        <v>24</v>
      </c>
      <c r="C165">
        <v>2008</v>
      </c>
      <c r="D165">
        <v>90</v>
      </c>
      <c r="E165">
        <v>76</v>
      </c>
      <c r="F165">
        <v>32</v>
      </c>
      <c r="G165">
        <v>243</v>
      </c>
      <c r="H165">
        <v>155</v>
      </c>
      <c r="I165">
        <v>353</v>
      </c>
      <c r="J165">
        <v>32.479999999999997</v>
      </c>
      <c r="K165">
        <v>29.217980295566505</v>
      </c>
      <c r="L165">
        <f t="shared" si="2"/>
        <v>949</v>
      </c>
      <c r="M165" s="14">
        <f>Table3[[#This Row],[Rape]]/Table3[[#This Row],[Population_in_lakhs]]</f>
        <v>2.7709359605911335</v>
      </c>
      <c r="N165">
        <f>Table3[[#This Row],[Kidnapping and Abduction]]/Table3[[#This Row],[Population_in_lakhs]]</f>
        <v>2.3399014778325125</v>
      </c>
      <c r="O165">
        <f>Table3[[#This Row],[Dowry Deaths]]/Table3[[#This Row],[Population_in_lakhs]]</f>
        <v>0.98522167487684742</v>
      </c>
      <c r="P165">
        <f>Table3[[#This Row],[Molestation]]/Table3[[#This Row],[Population_in_lakhs]]</f>
        <v>7.4815270935960596</v>
      </c>
      <c r="Q165">
        <f>Table3[[#This Row],[Sexual_Harassment]]/Table3[[#This Row],[Population_in_lakhs]]</f>
        <v>4.7721674876847295</v>
      </c>
      <c r="R165">
        <f>Table3[[#This Row],[Cruelty by Husband or his Relatives]]/Table3[[#This Row],[Population_in_lakhs]]</f>
        <v>10.868226600985222</v>
      </c>
    </row>
    <row r="166" spans="1:18" x14ac:dyDescent="0.3">
      <c r="A166" t="s">
        <v>11</v>
      </c>
      <c r="B166" t="s">
        <v>24</v>
      </c>
      <c r="C166">
        <v>2009</v>
      </c>
      <c r="D166">
        <v>77</v>
      </c>
      <c r="E166">
        <v>75</v>
      </c>
      <c r="F166">
        <v>41</v>
      </c>
      <c r="G166">
        <v>254</v>
      </c>
      <c r="H166">
        <v>205</v>
      </c>
      <c r="I166">
        <v>364</v>
      </c>
      <c r="J166">
        <v>32.479999999999997</v>
      </c>
      <c r="K166">
        <v>31.280788177339904</v>
      </c>
      <c r="L166">
        <f t="shared" si="2"/>
        <v>1016</v>
      </c>
      <c r="M166" s="14">
        <f>Table3[[#This Row],[Rape]]/Table3[[#This Row],[Population_in_lakhs]]</f>
        <v>2.3706896551724141</v>
      </c>
      <c r="N166">
        <f>Table3[[#This Row],[Kidnapping and Abduction]]/Table3[[#This Row],[Population_in_lakhs]]</f>
        <v>2.3091133004926112</v>
      </c>
      <c r="O166">
        <f>Table3[[#This Row],[Dowry Deaths]]/Table3[[#This Row],[Population_in_lakhs]]</f>
        <v>1.2623152709359606</v>
      </c>
      <c r="P166">
        <f>Table3[[#This Row],[Molestation]]/Table3[[#This Row],[Population_in_lakhs]]</f>
        <v>7.820197044334976</v>
      </c>
      <c r="Q166">
        <f>Table3[[#This Row],[Sexual_Harassment]]/Table3[[#This Row],[Population_in_lakhs]]</f>
        <v>6.3115763546798034</v>
      </c>
      <c r="R166">
        <f>Table3[[#This Row],[Cruelty by Husband or his Relatives]]/Table3[[#This Row],[Population_in_lakhs]]</f>
        <v>11.206896551724139</v>
      </c>
    </row>
    <row r="167" spans="1:18" x14ac:dyDescent="0.3">
      <c r="A167" t="s">
        <v>11</v>
      </c>
      <c r="B167" t="s">
        <v>24</v>
      </c>
      <c r="C167">
        <v>2010</v>
      </c>
      <c r="D167">
        <v>68</v>
      </c>
      <c r="E167">
        <v>81</v>
      </c>
      <c r="F167">
        <v>32</v>
      </c>
      <c r="G167">
        <v>195</v>
      </c>
      <c r="H167">
        <v>192</v>
      </c>
      <c r="I167">
        <v>218</v>
      </c>
      <c r="J167">
        <v>32.479999999999997</v>
      </c>
      <c r="K167">
        <v>24.199507389162562</v>
      </c>
      <c r="L167">
        <f t="shared" si="2"/>
        <v>786</v>
      </c>
      <c r="M167" s="14">
        <f>Table3[[#This Row],[Rape]]/Table3[[#This Row],[Population_in_lakhs]]</f>
        <v>2.0935960591133007</v>
      </c>
      <c r="N167">
        <f>Table3[[#This Row],[Kidnapping and Abduction]]/Table3[[#This Row],[Population_in_lakhs]]</f>
        <v>2.49384236453202</v>
      </c>
      <c r="O167">
        <f>Table3[[#This Row],[Dowry Deaths]]/Table3[[#This Row],[Population_in_lakhs]]</f>
        <v>0.98522167487684742</v>
      </c>
      <c r="P167">
        <f>Table3[[#This Row],[Molestation]]/Table3[[#This Row],[Population_in_lakhs]]</f>
        <v>6.0036945812807891</v>
      </c>
      <c r="Q167">
        <f>Table3[[#This Row],[Sexual_Harassment]]/Table3[[#This Row],[Population_in_lakhs]]</f>
        <v>5.9113300492610845</v>
      </c>
      <c r="R167">
        <f>Table3[[#This Row],[Cruelty by Husband or his Relatives]]/Table3[[#This Row],[Population_in_lakhs]]</f>
        <v>6.7118226600985231</v>
      </c>
    </row>
    <row r="168" spans="1:18" x14ac:dyDescent="0.3">
      <c r="A168" t="s">
        <v>11</v>
      </c>
      <c r="B168" t="s">
        <v>24</v>
      </c>
      <c r="C168">
        <v>2011</v>
      </c>
      <c r="D168">
        <v>48</v>
      </c>
      <c r="E168">
        <v>51</v>
      </c>
      <c r="F168">
        <v>36</v>
      </c>
      <c r="G168">
        <v>229</v>
      </c>
      <c r="H168">
        <v>150</v>
      </c>
      <c r="I168">
        <v>255</v>
      </c>
      <c r="J168">
        <v>34.89</v>
      </c>
      <c r="K168">
        <v>22.040699340785324</v>
      </c>
      <c r="L168">
        <f t="shared" si="2"/>
        <v>769</v>
      </c>
      <c r="M168" s="14">
        <f>Table3[[#This Row],[Rape]]/Table3[[#This Row],[Population_in_lakhs]]</f>
        <v>1.3757523645743766</v>
      </c>
      <c r="N168">
        <f>Table3[[#This Row],[Kidnapping and Abduction]]/Table3[[#This Row],[Population_in_lakhs]]</f>
        <v>1.4617368873602752</v>
      </c>
      <c r="O168">
        <f>Table3[[#This Row],[Dowry Deaths]]/Table3[[#This Row],[Population_in_lakhs]]</f>
        <v>1.0318142734307825</v>
      </c>
      <c r="P168">
        <f>Table3[[#This Row],[Molestation]]/Table3[[#This Row],[Population_in_lakhs]]</f>
        <v>6.5634852393235885</v>
      </c>
      <c r="Q168">
        <f>Table3[[#This Row],[Sexual_Harassment]]/Table3[[#This Row],[Population_in_lakhs]]</f>
        <v>4.2992261392949267</v>
      </c>
      <c r="R168">
        <f>Table3[[#This Row],[Cruelty by Husband or his Relatives]]/Table3[[#This Row],[Population_in_lakhs]]</f>
        <v>7.3086844368013759</v>
      </c>
    </row>
    <row r="169" spans="1:18" x14ac:dyDescent="0.3">
      <c r="A169" t="s">
        <v>11</v>
      </c>
      <c r="B169" t="s">
        <v>24</v>
      </c>
      <c r="C169">
        <v>2012</v>
      </c>
      <c r="D169">
        <v>52</v>
      </c>
      <c r="E169">
        <v>79</v>
      </c>
      <c r="F169">
        <v>20</v>
      </c>
      <c r="G169">
        <v>246</v>
      </c>
      <c r="H169">
        <v>264</v>
      </c>
      <c r="I169">
        <v>302</v>
      </c>
      <c r="J169">
        <v>34.89</v>
      </c>
      <c r="K169">
        <v>27.60103181427343</v>
      </c>
      <c r="L169">
        <f t="shared" si="2"/>
        <v>963</v>
      </c>
      <c r="M169" s="14">
        <f>Table3[[#This Row],[Rape]]/Table3[[#This Row],[Population_in_lakhs]]</f>
        <v>1.4903983949555746</v>
      </c>
      <c r="N169">
        <f>Table3[[#This Row],[Kidnapping and Abduction]]/Table3[[#This Row],[Population_in_lakhs]]</f>
        <v>2.2642591000286614</v>
      </c>
      <c r="O169">
        <f>Table3[[#This Row],[Dowry Deaths]]/Table3[[#This Row],[Population_in_lakhs]]</f>
        <v>0.57323015190599025</v>
      </c>
      <c r="P169">
        <f>Table3[[#This Row],[Molestation]]/Table3[[#This Row],[Population_in_lakhs]]</f>
        <v>7.0507308684436802</v>
      </c>
      <c r="Q169">
        <f>Table3[[#This Row],[Sexual_Harassment]]/Table3[[#This Row],[Population_in_lakhs]]</f>
        <v>7.5666380051590716</v>
      </c>
      <c r="R169">
        <f>Table3[[#This Row],[Cruelty by Husband or his Relatives]]/Table3[[#This Row],[Population_in_lakhs]]</f>
        <v>8.6557752937804526</v>
      </c>
    </row>
    <row r="170" spans="1:18" x14ac:dyDescent="0.3">
      <c r="A170" t="s">
        <v>11</v>
      </c>
      <c r="B170" t="s">
        <v>24</v>
      </c>
      <c r="C170">
        <v>2013</v>
      </c>
      <c r="D170">
        <v>77</v>
      </c>
      <c r="E170">
        <v>110</v>
      </c>
      <c r="F170">
        <v>27</v>
      </c>
      <c r="G170">
        <v>367</v>
      </c>
      <c r="H170">
        <v>313</v>
      </c>
      <c r="I170">
        <v>327</v>
      </c>
      <c r="J170">
        <v>34.89</v>
      </c>
      <c r="K170">
        <v>34.995700773860705</v>
      </c>
      <c r="L170">
        <f t="shared" si="2"/>
        <v>1221</v>
      </c>
      <c r="M170" s="14">
        <f>Table3[[#This Row],[Rape]]/Table3[[#This Row],[Population_in_lakhs]]</f>
        <v>2.2069360848380626</v>
      </c>
      <c r="N170">
        <f>Table3[[#This Row],[Kidnapping and Abduction]]/Table3[[#This Row],[Population_in_lakhs]]</f>
        <v>3.1527658354829464</v>
      </c>
      <c r="O170">
        <f>Table3[[#This Row],[Dowry Deaths]]/Table3[[#This Row],[Population_in_lakhs]]</f>
        <v>0.7738607050730868</v>
      </c>
      <c r="P170">
        <f>Table3[[#This Row],[Molestation]]/Table3[[#This Row],[Population_in_lakhs]]</f>
        <v>10.518773287474922</v>
      </c>
      <c r="Q170">
        <f>Table3[[#This Row],[Sexual_Harassment]]/Table3[[#This Row],[Population_in_lakhs]]</f>
        <v>8.9710518773287475</v>
      </c>
      <c r="R170">
        <f>Table3[[#This Row],[Cruelty by Husband or his Relatives]]/Table3[[#This Row],[Population_in_lakhs]]</f>
        <v>9.3723129836629404</v>
      </c>
    </row>
    <row r="171" spans="1:18" x14ac:dyDescent="0.3">
      <c r="A171" t="s">
        <v>11</v>
      </c>
      <c r="B171" t="s">
        <v>25</v>
      </c>
      <c r="C171">
        <v>2001</v>
      </c>
      <c r="D171">
        <v>46</v>
      </c>
      <c r="E171">
        <v>80</v>
      </c>
      <c r="F171">
        <v>10</v>
      </c>
      <c r="G171">
        <v>207</v>
      </c>
      <c r="H171">
        <v>228</v>
      </c>
      <c r="I171">
        <v>287</v>
      </c>
      <c r="J171">
        <v>26.69</v>
      </c>
      <c r="K171">
        <v>32.146871487448479</v>
      </c>
      <c r="L171">
        <f t="shared" si="2"/>
        <v>858</v>
      </c>
      <c r="M171" s="14">
        <f>Table3[[#This Row],[Rape]]/Table3[[#This Row],[Population_in_lakhs]]</f>
        <v>1.7234919445485199</v>
      </c>
      <c r="N171">
        <f>Table3[[#This Row],[Kidnapping and Abduction]]/Table3[[#This Row],[Population_in_lakhs]]</f>
        <v>2.9973772948669914</v>
      </c>
      <c r="O171">
        <f>Table3[[#This Row],[Dowry Deaths]]/Table3[[#This Row],[Population_in_lakhs]]</f>
        <v>0.37467216185837393</v>
      </c>
      <c r="P171">
        <f>Table3[[#This Row],[Molestation]]/Table3[[#This Row],[Population_in_lakhs]]</f>
        <v>7.75571375046834</v>
      </c>
      <c r="Q171">
        <f>Table3[[#This Row],[Sexual_Harassment]]/Table3[[#This Row],[Population_in_lakhs]]</f>
        <v>8.542525290370925</v>
      </c>
      <c r="R171">
        <f>Table3[[#This Row],[Cruelty by Husband or his Relatives]]/Table3[[#This Row],[Population_in_lakhs]]</f>
        <v>10.753091045335331</v>
      </c>
    </row>
    <row r="172" spans="1:18" x14ac:dyDescent="0.3">
      <c r="A172" t="s">
        <v>11</v>
      </c>
      <c r="B172" t="s">
        <v>25</v>
      </c>
      <c r="C172">
        <v>2002</v>
      </c>
      <c r="D172">
        <v>46</v>
      </c>
      <c r="E172">
        <v>54</v>
      </c>
      <c r="F172">
        <v>10</v>
      </c>
      <c r="G172">
        <v>206</v>
      </c>
      <c r="H172">
        <v>226</v>
      </c>
      <c r="I172">
        <v>289</v>
      </c>
      <c r="J172">
        <v>26.69</v>
      </c>
      <c r="K172">
        <v>31.135256650430872</v>
      </c>
      <c r="L172">
        <f t="shared" si="2"/>
        <v>831</v>
      </c>
      <c r="M172" s="14">
        <f>Table3[[#This Row],[Rape]]/Table3[[#This Row],[Population_in_lakhs]]</f>
        <v>1.7234919445485199</v>
      </c>
      <c r="N172">
        <f>Table3[[#This Row],[Kidnapping and Abduction]]/Table3[[#This Row],[Population_in_lakhs]]</f>
        <v>2.0232296740352189</v>
      </c>
      <c r="O172">
        <f>Table3[[#This Row],[Dowry Deaths]]/Table3[[#This Row],[Population_in_lakhs]]</f>
        <v>0.37467216185837393</v>
      </c>
      <c r="P172">
        <f>Table3[[#This Row],[Molestation]]/Table3[[#This Row],[Population_in_lakhs]]</f>
        <v>7.7182465342825024</v>
      </c>
      <c r="Q172">
        <f>Table3[[#This Row],[Sexual_Harassment]]/Table3[[#This Row],[Population_in_lakhs]]</f>
        <v>8.4675908579992498</v>
      </c>
      <c r="R172">
        <f>Table3[[#This Row],[Cruelty by Husband or his Relatives]]/Table3[[#This Row],[Population_in_lakhs]]</f>
        <v>10.828025477707007</v>
      </c>
    </row>
    <row r="173" spans="1:18" x14ac:dyDescent="0.3">
      <c r="A173" t="s">
        <v>11</v>
      </c>
      <c r="B173" t="s">
        <v>25</v>
      </c>
      <c r="C173">
        <v>2003</v>
      </c>
      <c r="D173">
        <v>27</v>
      </c>
      <c r="E173">
        <v>58</v>
      </c>
      <c r="F173">
        <v>10</v>
      </c>
      <c r="G173">
        <v>204</v>
      </c>
      <c r="H173">
        <v>97</v>
      </c>
      <c r="I173">
        <v>231</v>
      </c>
      <c r="J173">
        <v>26.69</v>
      </c>
      <c r="K173">
        <v>23.491944548520046</v>
      </c>
      <c r="L173">
        <f t="shared" si="2"/>
        <v>627</v>
      </c>
      <c r="M173" s="14">
        <f>Table3[[#This Row],[Rape]]/Table3[[#This Row],[Population_in_lakhs]]</f>
        <v>1.0116148370176095</v>
      </c>
      <c r="N173">
        <f>Table3[[#This Row],[Kidnapping and Abduction]]/Table3[[#This Row],[Population_in_lakhs]]</f>
        <v>2.1730985387785688</v>
      </c>
      <c r="O173">
        <f>Table3[[#This Row],[Dowry Deaths]]/Table3[[#This Row],[Population_in_lakhs]]</f>
        <v>0.37467216185837393</v>
      </c>
      <c r="P173">
        <f>Table3[[#This Row],[Molestation]]/Table3[[#This Row],[Population_in_lakhs]]</f>
        <v>7.6433121019108272</v>
      </c>
      <c r="Q173">
        <f>Table3[[#This Row],[Sexual_Harassment]]/Table3[[#This Row],[Population_in_lakhs]]</f>
        <v>3.634319970026227</v>
      </c>
      <c r="R173">
        <f>Table3[[#This Row],[Cruelty by Husband or his Relatives]]/Table3[[#This Row],[Population_in_lakhs]]</f>
        <v>8.6549269389284369</v>
      </c>
    </row>
    <row r="174" spans="1:18" x14ac:dyDescent="0.3">
      <c r="A174" t="s">
        <v>11</v>
      </c>
      <c r="B174" t="s">
        <v>25</v>
      </c>
      <c r="C174">
        <v>2004</v>
      </c>
      <c r="D174">
        <v>107</v>
      </c>
      <c r="E174">
        <v>55</v>
      </c>
      <c r="F174">
        <v>11</v>
      </c>
      <c r="G174">
        <v>173</v>
      </c>
      <c r="H174">
        <v>88</v>
      </c>
      <c r="I174">
        <v>142</v>
      </c>
      <c r="J174">
        <v>26.69</v>
      </c>
      <c r="K174">
        <v>21.581116523042336</v>
      </c>
      <c r="L174">
        <f t="shared" si="2"/>
        <v>576</v>
      </c>
      <c r="M174" s="14">
        <f>Table3[[#This Row],[Rape]]/Table3[[#This Row],[Population_in_lakhs]]</f>
        <v>4.0089921318846011</v>
      </c>
      <c r="N174">
        <f>Table3[[#This Row],[Kidnapping and Abduction]]/Table3[[#This Row],[Population_in_lakhs]]</f>
        <v>2.0606968902210565</v>
      </c>
      <c r="O174">
        <f>Table3[[#This Row],[Dowry Deaths]]/Table3[[#This Row],[Population_in_lakhs]]</f>
        <v>0.4121393780442113</v>
      </c>
      <c r="P174">
        <f>Table3[[#This Row],[Molestation]]/Table3[[#This Row],[Population_in_lakhs]]</f>
        <v>6.4818284001498689</v>
      </c>
      <c r="Q174">
        <f>Table3[[#This Row],[Sexual_Harassment]]/Table3[[#This Row],[Population_in_lakhs]]</f>
        <v>3.2971150243536904</v>
      </c>
      <c r="R174">
        <f>Table3[[#This Row],[Cruelty by Husband or his Relatives]]/Table3[[#This Row],[Population_in_lakhs]]</f>
        <v>5.3203446983889098</v>
      </c>
    </row>
    <row r="175" spans="1:18" x14ac:dyDescent="0.3">
      <c r="A175" t="s">
        <v>11</v>
      </c>
      <c r="B175" t="s">
        <v>25</v>
      </c>
      <c r="C175">
        <v>2005</v>
      </c>
      <c r="D175">
        <v>33</v>
      </c>
      <c r="E175">
        <v>65</v>
      </c>
      <c r="F175">
        <v>11</v>
      </c>
      <c r="G175">
        <v>205</v>
      </c>
      <c r="H175">
        <v>84</v>
      </c>
      <c r="I175">
        <v>166</v>
      </c>
      <c r="J175">
        <v>26.69</v>
      </c>
      <c r="K175">
        <v>21.131509928812289</v>
      </c>
      <c r="L175">
        <f t="shared" si="2"/>
        <v>564</v>
      </c>
      <c r="M175" s="14">
        <f>Table3[[#This Row],[Rape]]/Table3[[#This Row],[Population_in_lakhs]]</f>
        <v>1.2364181341326339</v>
      </c>
      <c r="N175">
        <f>Table3[[#This Row],[Kidnapping and Abduction]]/Table3[[#This Row],[Population_in_lakhs]]</f>
        <v>2.4353690520794302</v>
      </c>
      <c r="O175">
        <f>Table3[[#This Row],[Dowry Deaths]]/Table3[[#This Row],[Population_in_lakhs]]</f>
        <v>0.4121393780442113</v>
      </c>
      <c r="P175">
        <f>Table3[[#This Row],[Molestation]]/Table3[[#This Row],[Population_in_lakhs]]</f>
        <v>7.6807793180966648</v>
      </c>
      <c r="Q175">
        <f>Table3[[#This Row],[Sexual_Harassment]]/Table3[[#This Row],[Population_in_lakhs]]</f>
        <v>3.1472461596103409</v>
      </c>
      <c r="R175">
        <f>Table3[[#This Row],[Cruelty by Husband or his Relatives]]/Table3[[#This Row],[Population_in_lakhs]]</f>
        <v>6.2195578868490067</v>
      </c>
    </row>
    <row r="176" spans="1:18" x14ac:dyDescent="0.3">
      <c r="A176" t="s">
        <v>11</v>
      </c>
      <c r="B176" t="s">
        <v>25</v>
      </c>
      <c r="C176">
        <v>2006</v>
      </c>
      <c r="D176">
        <v>35</v>
      </c>
      <c r="E176">
        <v>49</v>
      </c>
      <c r="F176">
        <v>10</v>
      </c>
      <c r="G176">
        <v>192</v>
      </c>
      <c r="H176">
        <v>137</v>
      </c>
      <c r="I176">
        <v>294</v>
      </c>
      <c r="J176">
        <v>26.69</v>
      </c>
      <c r="K176">
        <v>26.863994005245409</v>
      </c>
      <c r="L176">
        <f t="shared" si="2"/>
        <v>717</v>
      </c>
      <c r="M176" s="14">
        <f>Table3[[#This Row],[Rape]]/Table3[[#This Row],[Population_in_lakhs]]</f>
        <v>1.3113525665043086</v>
      </c>
      <c r="N176">
        <f>Table3[[#This Row],[Kidnapping and Abduction]]/Table3[[#This Row],[Population_in_lakhs]]</f>
        <v>1.8358935931060321</v>
      </c>
      <c r="O176">
        <f>Table3[[#This Row],[Dowry Deaths]]/Table3[[#This Row],[Population_in_lakhs]]</f>
        <v>0.37467216185837393</v>
      </c>
      <c r="P176">
        <f>Table3[[#This Row],[Molestation]]/Table3[[#This Row],[Population_in_lakhs]]</f>
        <v>7.1937055076807788</v>
      </c>
      <c r="Q176">
        <f>Table3[[#This Row],[Sexual_Harassment]]/Table3[[#This Row],[Population_in_lakhs]]</f>
        <v>5.1330086174597227</v>
      </c>
      <c r="R176">
        <f>Table3[[#This Row],[Cruelty by Husband or his Relatives]]/Table3[[#This Row],[Population_in_lakhs]]</f>
        <v>11.015361558636192</v>
      </c>
    </row>
    <row r="177" spans="1:18" x14ac:dyDescent="0.3">
      <c r="A177" t="s">
        <v>11</v>
      </c>
      <c r="B177" t="s">
        <v>25</v>
      </c>
      <c r="C177">
        <v>2007</v>
      </c>
      <c r="D177">
        <v>44</v>
      </c>
      <c r="E177">
        <v>65</v>
      </c>
      <c r="F177">
        <v>14</v>
      </c>
      <c r="G177">
        <v>203</v>
      </c>
      <c r="H177">
        <v>123</v>
      </c>
      <c r="I177">
        <v>331</v>
      </c>
      <c r="J177">
        <v>26.69</v>
      </c>
      <c r="K177">
        <v>29.224428624953166</v>
      </c>
      <c r="L177">
        <f t="shared" si="2"/>
        <v>780</v>
      </c>
      <c r="M177" s="14">
        <f>Table3[[#This Row],[Rape]]/Table3[[#This Row],[Population_in_lakhs]]</f>
        <v>1.6485575121768452</v>
      </c>
      <c r="N177">
        <f>Table3[[#This Row],[Kidnapping and Abduction]]/Table3[[#This Row],[Population_in_lakhs]]</f>
        <v>2.4353690520794302</v>
      </c>
      <c r="O177">
        <f>Table3[[#This Row],[Dowry Deaths]]/Table3[[#This Row],[Population_in_lakhs]]</f>
        <v>0.52454102660172341</v>
      </c>
      <c r="P177">
        <f>Table3[[#This Row],[Molestation]]/Table3[[#This Row],[Population_in_lakhs]]</f>
        <v>7.6058448857249905</v>
      </c>
      <c r="Q177">
        <f>Table3[[#This Row],[Sexual_Harassment]]/Table3[[#This Row],[Population_in_lakhs]]</f>
        <v>4.6084675908579991</v>
      </c>
      <c r="R177">
        <f>Table3[[#This Row],[Cruelty by Husband or his Relatives]]/Table3[[#This Row],[Population_in_lakhs]]</f>
        <v>12.401648557512177</v>
      </c>
    </row>
    <row r="178" spans="1:18" x14ac:dyDescent="0.3">
      <c r="A178" t="s">
        <v>11</v>
      </c>
      <c r="B178" t="s">
        <v>25</v>
      </c>
      <c r="C178">
        <v>2008</v>
      </c>
      <c r="D178">
        <v>39</v>
      </c>
      <c r="E178">
        <v>73</v>
      </c>
      <c r="F178">
        <v>6</v>
      </c>
      <c r="G178">
        <v>184</v>
      </c>
      <c r="H178">
        <v>130</v>
      </c>
      <c r="I178">
        <v>333</v>
      </c>
      <c r="J178">
        <v>26.69</v>
      </c>
      <c r="K178">
        <v>28.662420382165603</v>
      </c>
      <c r="L178">
        <f t="shared" si="2"/>
        <v>765</v>
      </c>
      <c r="M178" s="14">
        <f>Table3[[#This Row],[Rape]]/Table3[[#This Row],[Population_in_lakhs]]</f>
        <v>1.4612214312476581</v>
      </c>
      <c r="N178">
        <f>Table3[[#This Row],[Kidnapping and Abduction]]/Table3[[#This Row],[Population_in_lakhs]]</f>
        <v>2.7351067815661296</v>
      </c>
      <c r="O178">
        <f>Table3[[#This Row],[Dowry Deaths]]/Table3[[#This Row],[Population_in_lakhs]]</f>
        <v>0.22480329711502434</v>
      </c>
      <c r="P178">
        <f>Table3[[#This Row],[Molestation]]/Table3[[#This Row],[Population_in_lakhs]]</f>
        <v>6.8939677781940798</v>
      </c>
      <c r="Q178">
        <f>Table3[[#This Row],[Sexual_Harassment]]/Table3[[#This Row],[Population_in_lakhs]]</f>
        <v>4.8707381041588604</v>
      </c>
      <c r="R178">
        <f>Table3[[#This Row],[Cruelty by Husband or his Relatives]]/Table3[[#This Row],[Population_in_lakhs]]</f>
        <v>12.476582989883852</v>
      </c>
    </row>
    <row r="179" spans="1:18" x14ac:dyDescent="0.3">
      <c r="A179" t="s">
        <v>11</v>
      </c>
      <c r="B179" t="s">
        <v>25</v>
      </c>
      <c r="C179">
        <v>2009</v>
      </c>
      <c r="D179">
        <v>32</v>
      </c>
      <c r="E179">
        <v>48</v>
      </c>
      <c r="F179">
        <v>3</v>
      </c>
      <c r="G179">
        <v>287</v>
      </c>
      <c r="H179">
        <v>128</v>
      </c>
      <c r="I179">
        <v>305</v>
      </c>
      <c r="J179">
        <v>26.69</v>
      </c>
      <c r="K179">
        <v>30.086174597227423</v>
      </c>
      <c r="L179">
        <f t="shared" si="2"/>
        <v>803</v>
      </c>
      <c r="M179" s="14">
        <f>Table3[[#This Row],[Rape]]/Table3[[#This Row],[Population_in_lakhs]]</f>
        <v>1.1989509179467965</v>
      </c>
      <c r="N179">
        <f>Table3[[#This Row],[Kidnapping and Abduction]]/Table3[[#This Row],[Population_in_lakhs]]</f>
        <v>1.7984263769201947</v>
      </c>
      <c r="O179">
        <f>Table3[[#This Row],[Dowry Deaths]]/Table3[[#This Row],[Population_in_lakhs]]</f>
        <v>0.11240164855751217</v>
      </c>
      <c r="P179">
        <f>Table3[[#This Row],[Molestation]]/Table3[[#This Row],[Population_in_lakhs]]</f>
        <v>10.753091045335331</v>
      </c>
      <c r="Q179">
        <f>Table3[[#This Row],[Sexual_Harassment]]/Table3[[#This Row],[Population_in_lakhs]]</f>
        <v>4.7958036717871861</v>
      </c>
      <c r="R179">
        <f>Table3[[#This Row],[Cruelty by Husband or his Relatives]]/Table3[[#This Row],[Population_in_lakhs]]</f>
        <v>11.427500936680405</v>
      </c>
    </row>
    <row r="180" spans="1:18" x14ac:dyDescent="0.3">
      <c r="A180" t="s">
        <v>11</v>
      </c>
      <c r="B180" t="s">
        <v>25</v>
      </c>
      <c r="C180">
        <v>2010</v>
      </c>
      <c r="D180">
        <v>28</v>
      </c>
      <c r="E180">
        <v>74</v>
      </c>
      <c r="F180">
        <v>6</v>
      </c>
      <c r="G180">
        <v>176</v>
      </c>
      <c r="H180">
        <v>119</v>
      </c>
      <c r="I180">
        <v>382</v>
      </c>
      <c r="J180">
        <v>26.69</v>
      </c>
      <c r="K180">
        <v>29.411764705882351</v>
      </c>
      <c r="L180">
        <f t="shared" si="2"/>
        <v>785</v>
      </c>
      <c r="M180" s="14">
        <f>Table3[[#This Row],[Rape]]/Table3[[#This Row],[Population_in_lakhs]]</f>
        <v>1.0490820532034468</v>
      </c>
      <c r="N180">
        <f>Table3[[#This Row],[Kidnapping and Abduction]]/Table3[[#This Row],[Population_in_lakhs]]</f>
        <v>2.7725739977519668</v>
      </c>
      <c r="O180">
        <f>Table3[[#This Row],[Dowry Deaths]]/Table3[[#This Row],[Population_in_lakhs]]</f>
        <v>0.22480329711502434</v>
      </c>
      <c r="P180">
        <f>Table3[[#This Row],[Molestation]]/Table3[[#This Row],[Population_in_lakhs]]</f>
        <v>6.5942300487073808</v>
      </c>
      <c r="Q180">
        <f>Table3[[#This Row],[Sexual_Harassment]]/Table3[[#This Row],[Population_in_lakhs]]</f>
        <v>4.4585987261146496</v>
      </c>
      <c r="R180">
        <f>Table3[[#This Row],[Cruelty by Husband or his Relatives]]/Table3[[#This Row],[Population_in_lakhs]]</f>
        <v>14.312476582989882</v>
      </c>
    </row>
    <row r="181" spans="1:18" x14ac:dyDescent="0.3">
      <c r="A181" t="s">
        <v>11</v>
      </c>
      <c r="B181" t="s">
        <v>25</v>
      </c>
      <c r="C181">
        <v>2011</v>
      </c>
      <c r="D181">
        <v>28</v>
      </c>
      <c r="E181">
        <v>81</v>
      </c>
      <c r="F181">
        <v>7</v>
      </c>
      <c r="G181">
        <v>166</v>
      </c>
      <c r="H181">
        <v>119</v>
      </c>
      <c r="I181">
        <v>187</v>
      </c>
      <c r="J181">
        <v>29.64</v>
      </c>
      <c r="K181">
        <v>19.838056680161944</v>
      </c>
      <c r="L181">
        <f t="shared" si="2"/>
        <v>588</v>
      </c>
      <c r="M181" s="14">
        <f>Table3[[#This Row],[Rape]]/Table3[[#This Row],[Population_in_lakhs]]</f>
        <v>0.94466936572199733</v>
      </c>
      <c r="N181">
        <f>Table3[[#This Row],[Kidnapping and Abduction]]/Table3[[#This Row],[Population_in_lakhs]]</f>
        <v>2.7327935222672064</v>
      </c>
      <c r="O181">
        <f>Table3[[#This Row],[Dowry Deaths]]/Table3[[#This Row],[Population_in_lakhs]]</f>
        <v>0.23616734143049933</v>
      </c>
      <c r="P181">
        <f>Table3[[#This Row],[Molestation]]/Table3[[#This Row],[Population_in_lakhs]]</f>
        <v>5.6005398110661266</v>
      </c>
      <c r="Q181">
        <f>Table3[[#This Row],[Sexual_Harassment]]/Table3[[#This Row],[Population_in_lakhs]]</f>
        <v>4.0148448043184883</v>
      </c>
      <c r="R181">
        <f>Table3[[#This Row],[Cruelty by Husband or his Relatives]]/Table3[[#This Row],[Population_in_lakhs]]</f>
        <v>6.3090418353576245</v>
      </c>
    </row>
    <row r="182" spans="1:18" x14ac:dyDescent="0.3">
      <c r="A182" t="s">
        <v>11</v>
      </c>
      <c r="B182" t="s">
        <v>25</v>
      </c>
      <c r="C182">
        <v>2012</v>
      </c>
      <c r="D182">
        <v>23</v>
      </c>
      <c r="E182">
        <v>72</v>
      </c>
      <c r="F182">
        <v>9</v>
      </c>
      <c r="G182">
        <v>210</v>
      </c>
      <c r="H182">
        <v>142</v>
      </c>
      <c r="I182">
        <v>405</v>
      </c>
      <c r="J182">
        <v>29.64</v>
      </c>
      <c r="K182">
        <v>29.048582995951417</v>
      </c>
      <c r="L182">
        <f t="shared" si="2"/>
        <v>861</v>
      </c>
      <c r="M182" s="14">
        <f>Table3[[#This Row],[Rape]]/Table3[[#This Row],[Population_in_lakhs]]</f>
        <v>0.77597840755735492</v>
      </c>
      <c r="N182">
        <f>Table3[[#This Row],[Kidnapping and Abduction]]/Table3[[#This Row],[Population_in_lakhs]]</f>
        <v>2.42914979757085</v>
      </c>
      <c r="O182">
        <f>Table3[[#This Row],[Dowry Deaths]]/Table3[[#This Row],[Population_in_lakhs]]</f>
        <v>0.30364372469635625</v>
      </c>
      <c r="P182">
        <f>Table3[[#This Row],[Molestation]]/Table3[[#This Row],[Population_in_lakhs]]</f>
        <v>7.0850202429149798</v>
      </c>
      <c r="Q182">
        <f>Table3[[#This Row],[Sexual_Harassment]]/Table3[[#This Row],[Population_in_lakhs]]</f>
        <v>4.7908232118758436</v>
      </c>
      <c r="R182">
        <f>Table3[[#This Row],[Cruelty by Husband or his Relatives]]/Table3[[#This Row],[Population_in_lakhs]]</f>
        <v>13.663967611336032</v>
      </c>
    </row>
    <row r="183" spans="1:18" x14ac:dyDescent="0.3">
      <c r="A183" t="s">
        <v>11</v>
      </c>
      <c r="B183" t="s">
        <v>25</v>
      </c>
      <c r="C183">
        <v>2013</v>
      </c>
      <c r="D183">
        <v>26</v>
      </c>
      <c r="E183">
        <v>81</v>
      </c>
      <c r="F183">
        <v>8</v>
      </c>
      <c r="G183">
        <v>263</v>
      </c>
      <c r="H183">
        <v>221</v>
      </c>
      <c r="I183">
        <v>374</v>
      </c>
      <c r="J183">
        <v>29.64</v>
      </c>
      <c r="K183">
        <v>32.827260458839405</v>
      </c>
      <c r="L183">
        <f t="shared" si="2"/>
        <v>973</v>
      </c>
      <c r="M183" s="14">
        <f>Table3[[#This Row],[Rape]]/Table3[[#This Row],[Population_in_lakhs]]</f>
        <v>0.8771929824561403</v>
      </c>
      <c r="N183">
        <f>Table3[[#This Row],[Kidnapping and Abduction]]/Table3[[#This Row],[Population_in_lakhs]]</f>
        <v>2.7327935222672064</v>
      </c>
      <c r="O183">
        <f>Table3[[#This Row],[Dowry Deaths]]/Table3[[#This Row],[Population_in_lakhs]]</f>
        <v>0.26990553306342779</v>
      </c>
      <c r="P183">
        <f>Table3[[#This Row],[Molestation]]/Table3[[#This Row],[Population_in_lakhs]]</f>
        <v>8.8731443994601893</v>
      </c>
      <c r="Q183">
        <f>Table3[[#This Row],[Sexual_Harassment]]/Table3[[#This Row],[Population_in_lakhs]]</f>
        <v>7.4561403508771926</v>
      </c>
      <c r="R183">
        <f>Table3[[#This Row],[Cruelty by Husband or his Relatives]]/Table3[[#This Row],[Population_in_lakhs]]</f>
        <v>12.618083670715249</v>
      </c>
    </row>
    <row r="184" spans="1:18" x14ac:dyDescent="0.3">
      <c r="A184" t="s">
        <v>11</v>
      </c>
      <c r="B184" t="s">
        <v>26</v>
      </c>
      <c r="C184">
        <v>2001</v>
      </c>
      <c r="D184">
        <v>21</v>
      </c>
      <c r="E184">
        <v>21</v>
      </c>
      <c r="F184">
        <v>19</v>
      </c>
      <c r="G184">
        <v>55</v>
      </c>
      <c r="H184">
        <v>15</v>
      </c>
      <c r="I184">
        <v>228</v>
      </c>
      <c r="J184">
        <v>23.46</v>
      </c>
      <c r="K184">
        <v>15.302642796248934</v>
      </c>
      <c r="L184">
        <f t="shared" si="2"/>
        <v>359</v>
      </c>
      <c r="M184" s="14">
        <f>Table3[[#This Row],[Rape]]/Table3[[#This Row],[Population_in_lakhs]]</f>
        <v>0.8951406649616368</v>
      </c>
      <c r="N184">
        <f>Table3[[#This Row],[Kidnapping and Abduction]]/Table3[[#This Row],[Population_in_lakhs]]</f>
        <v>0.8951406649616368</v>
      </c>
      <c r="O184">
        <f>Table3[[#This Row],[Dowry Deaths]]/Table3[[#This Row],[Population_in_lakhs]]</f>
        <v>0.80988917306052854</v>
      </c>
      <c r="P184">
        <f>Table3[[#This Row],[Molestation]]/Table3[[#This Row],[Population_in_lakhs]]</f>
        <v>2.3444160272804773</v>
      </c>
      <c r="Q184">
        <f>Table3[[#This Row],[Sexual_Harassment]]/Table3[[#This Row],[Population_in_lakhs]]</f>
        <v>0.63938618925831203</v>
      </c>
      <c r="R184">
        <f>Table3[[#This Row],[Cruelty by Husband or his Relatives]]/Table3[[#This Row],[Population_in_lakhs]]</f>
        <v>9.7186700767263421</v>
      </c>
    </row>
    <row r="185" spans="1:18" x14ac:dyDescent="0.3">
      <c r="A185" t="s">
        <v>11</v>
      </c>
      <c r="B185" t="s">
        <v>26</v>
      </c>
      <c r="C185">
        <v>2002</v>
      </c>
      <c r="D185">
        <v>35</v>
      </c>
      <c r="E185">
        <v>21</v>
      </c>
      <c r="F185">
        <v>17</v>
      </c>
      <c r="G185">
        <v>71</v>
      </c>
      <c r="H185">
        <v>24</v>
      </c>
      <c r="I185">
        <v>278</v>
      </c>
      <c r="J185">
        <v>23.46</v>
      </c>
      <c r="K185">
        <v>19.011082693947145</v>
      </c>
      <c r="L185">
        <f t="shared" si="2"/>
        <v>446</v>
      </c>
      <c r="M185" s="14">
        <f>Table3[[#This Row],[Rape]]/Table3[[#This Row],[Population_in_lakhs]]</f>
        <v>1.4919011082693947</v>
      </c>
      <c r="N185">
        <f>Table3[[#This Row],[Kidnapping and Abduction]]/Table3[[#This Row],[Population_in_lakhs]]</f>
        <v>0.8951406649616368</v>
      </c>
      <c r="O185">
        <f>Table3[[#This Row],[Dowry Deaths]]/Table3[[#This Row],[Population_in_lakhs]]</f>
        <v>0.72463768115942029</v>
      </c>
      <c r="P185">
        <f>Table3[[#This Row],[Molestation]]/Table3[[#This Row],[Population_in_lakhs]]</f>
        <v>3.0264279624893433</v>
      </c>
      <c r="Q185">
        <f>Table3[[#This Row],[Sexual_Harassment]]/Table3[[#This Row],[Population_in_lakhs]]</f>
        <v>1.0230179028132993</v>
      </c>
      <c r="R185">
        <f>Table3[[#This Row],[Cruelty by Husband or his Relatives]]/Table3[[#This Row],[Population_in_lakhs]]</f>
        <v>11.84995737425405</v>
      </c>
    </row>
    <row r="186" spans="1:18" x14ac:dyDescent="0.3">
      <c r="A186" t="s">
        <v>11</v>
      </c>
      <c r="B186" t="s">
        <v>26</v>
      </c>
      <c r="C186">
        <v>2003</v>
      </c>
      <c r="D186">
        <v>29</v>
      </c>
      <c r="E186">
        <v>7</v>
      </c>
      <c r="F186">
        <v>11</v>
      </c>
      <c r="G186">
        <v>61</v>
      </c>
      <c r="H186">
        <v>32</v>
      </c>
      <c r="I186">
        <v>329</v>
      </c>
      <c r="J186">
        <v>23.46</v>
      </c>
      <c r="K186">
        <v>19.991474850809887</v>
      </c>
      <c r="L186">
        <f t="shared" si="2"/>
        <v>469</v>
      </c>
      <c r="M186" s="14">
        <f>Table3[[#This Row],[Rape]]/Table3[[#This Row],[Population_in_lakhs]]</f>
        <v>1.2361466325660699</v>
      </c>
      <c r="N186">
        <f>Table3[[#This Row],[Kidnapping and Abduction]]/Table3[[#This Row],[Population_in_lakhs]]</f>
        <v>0.29838022165387895</v>
      </c>
      <c r="O186">
        <f>Table3[[#This Row],[Dowry Deaths]]/Table3[[#This Row],[Population_in_lakhs]]</f>
        <v>0.46888320545609546</v>
      </c>
      <c r="P186">
        <f>Table3[[#This Row],[Molestation]]/Table3[[#This Row],[Population_in_lakhs]]</f>
        <v>2.600170502983802</v>
      </c>
      <c r="Q186">
        <f>Table3[[#This Row],[Sexual_Harassment]]/Table3[[#This Row],[Population_in_lakhs]]</f>
        <v>1.3640238704177323</v>
      </c>
      <c r="R186">
        <f>Table3[[#This Row],[Cruelty by Husband or his Relatives]]/Table3[[#This Row],[Population_in_lakhs]]</f>
        <v>14.02387041773231</v>
      </c>
    </row>
    <row r="187" spans="1:18" x14ac:dyDescent="0.3">
      <c r="A187" t="s">
        <v>11</v>
      </c>
      <c r="B187" t="s">
        <v>26</v>
      </c>
      <c r="C187">
        <v>2004</v>
      </c>
      <c r="D187">
        <v>24</v>
      </c>
      <c r="E187">
        <v>19</v>
      </c>
      <c r="F187">
        <v>17</v>
      </c>
      <c r="G187">
        <v>74</v>
      </c>
      <c r="H187">
        <v>46</v>
      </c>
      <c r="I187">
        <v>339</v>
      </c>
      <c r="J187">
        <v>23.46</v>
      </c>
      <c r="K187">
        <v>22.122762148337596</v>
      </c>
      <c r="L187">
        <f t="shared" si="2"/>
        <v>519</v>
      </c>
      <c r="M187" s="14">
        <f>Table3[[#This Row],[Rape]]/Table3[[#This Row],[Population_in_lakhs]]</f>
        <v>1.0230179028132993</v>
      </c>
      <c r="N187">
        <f>Table3[[#This Row],[Kidnapping and Abduction]]/Table3[[#This Row],[Population_in_lakhs]]</f>
        <v>0.80988917306052854</v>
      </c>
      <c r="O187">
        <f>Table3[[#This Row],[Dowry Deaths]]/Table3[[#This Row],[Population_in_lakhs]]</f>
        <v>0.72463768115942029</v>
      </c>
      <c r="P187">
        <f>Table3[[#This Row],[Molestation]]/Table3[[#This Row],[Population_in_lakhs]]</f>
        <v>3.1543052003410059</v>
      </c>
      <c r="Q187">
        <f>Table3[[#This Row],[Sexual_Harassment]]/Table3[[#This Row],[Population_in_lakhs]]</f>
        <v>1.9607843137254901</v>
      </c>
      <c r="R187">
        <f>Table3[[#This Row],[Cruelty by Husband or his Relatives]]/Table3[[#This Row],[Population_in_lakhs]]</f>
        <v>14.450127877237851</v>
      </c>
    </row>
    <row r="188" spans="1:18" x14ac:dyDescent="0.3">
      <c r="A188" t="s">
        <v>11</v>
      </c>
      <c r="B188" t="s">
        <v>26</v>
      </c>
      <c r="C188">
        <v>2005</v>
      </c>
      <c r="D188">
        <v>26</v>
      </c>
      <c r="E188">
        <v>32</v>
      </c>
      <c r="F188">
        <v>16</v>
      </c>
      <c r="G188">
        <v>88</v>
      </c>
      <c r="H188">
        <v>41</v>
      </c>
      <c r="I188">
        <v>410</v>
      </c>
      <c r="J188">
        <v>23.46</v>
      </c>
      <c r="K188">
        <v>26.129582267689685</v>
      </c>
      <c r="L188">
        <f t="shared" si="2"/>
        <v>613</v>
      </c>
      <c r="M188" s="14">
        <f>Table3[[#This Row],[Rape]]/Table3[[#This Row],[Population_in_lakhs]]</f>
        <v>1.1082693947144076</v>
      </c>
      <c r="N188">
        <f>Table3[[#This Row],[Kidnapping and Abduction]]/Table3[[#This Row],[Population_in_lakhs]]</f>
        <v>1.3640238704177323</v>
      </c>
      <c r="O188">
        <f>Table3[[#This Row],[Dowry Deaths]]/Table3[[#This Row],[Population_in_lakhs]]</f>
        <v>0.68201193520886616</v>
      </c>
      <c r="P188">
        <f>Table3[[#This Row],[Molestation]]/Table3[[#This Row],[Population_in_lakhs]]</f>
        <v>3.7510656436487637</v>
      </c>
      <c r="Q188">
        <f>Table3[[#This Row],[Sexual_Harassment]]/Table3[[#This Row],[Population_in_lakhs]]</f>
        <v>1.7476555839727195</v>
      </c>
      <c r="R188">
        <f>Table3[[#This Row],[Cruelty by Husband or his Relatives]]/Table3[[#This Row],[Population_in_lakhs]]</f>
        <v>17.476555839727194</v>
      </c>
    </row>
    <row r="189" spans="1:18" x14ac:dyDescent="0.3">
      <c r="A189" t="s">
        <v>11</v>
      </c>
      <c r="B189" t="s">
        <v>26</v>
      </c>
      <c r="C189">
        <v>2006</v>
      </c>
      <c r="D189">
        <v>36</v>
      </c>
      <c r="E189">
        <v>46</v>
      </c>
      <c r="F189">
        <v>18</v>
      </c>
      <c r="G189">
        <v>115</v>
      </c>
      <c r="H189">
        <v>64</v>
      </c>
      <c r="I189">
        <v>431</v>
      </c>
      <c r="J189">
        <v>23.46</v>
      </c>
      <c r="K189">
        <v>30.264279624893433</v>
      </c>
      <c r="L189">
        <f t="shared" si="2"/>
        <v>710</v>
      </c>
      <c r="M189" s="14">
        <f>Table3[[#This Row],[Rape]]/Table3[[#This Row],[Population_in_lakhs]]</f>
        <v>1.5345268542199488</v>
      </c>
      <c r="N189">
        <f>Table3[[#This Row],[Kidnapping and Abduction]]/Table3[[#This Row],[Population_in_lakhs]]</f>
        <v>1.9607843137254901</v>
      </c>
      <c r="O189">
        <f>Table3[[#This Row],[Dowry Deaths]]/Table3[[#This Row],[Population_in_lakhs]]</f>
        <v>0.76726342710997442</v>
      </c>
      <c r="P189">
        <f>Table3[[#This Row],[Molestation]]/Table3[[#This Row],[Population_in_lakhs]]</f>
        <v>4.901960784313725</v>
      </c>
      <c r="Q189">
        <f>Table3[[#This Row],[Sexual_Harassment]]/Table3[[#This Row],[Population_in_lakhs]]</f>
        <v>2.7280477408354646</v>
      </c>
      <c r="R189">
        <f>Table3[[#This Row],[Cruelty by Husband or his Relatives]]/Table3[[#This Row],[Population_in_lakhs]]</f>
        <v>18.371696504688831</v>
      </c>
    </row>
    <row r="190" spans="1:18" x14ac:dyDescent="0.3">
      <c r="A190" t="s">
        <v>11</v>
      </c>
      <c r="B190" t="s">
        <v>26</v>
      </c>
      <c r="C190">
        <v>2007</v>
      </c>
      <c r="D190">
        <v>23</v>
      </c>
      <c r="E190">
        <v>48</v>
      </c>
      <c r="F190">
        <v>25</v>
      </c>
      <c r="G190">
        <v>88</v>
      </c>
      <c r="H190">
        <v>59</v>
      </c>
      <c r="I190">
        <v>455</v>
      </c>
      <c r="J190">
        <v>23.46</v>
      </c>
      <c r="K190">
        <v>29.752770673486786</v>
      </c>
      <c r="L190">
        <f t="shared" si="2"/>
        <v>698</v>
      </c>
      <c r="M190" s="14">
        <f>Table3[[#This Row],[Rape]]/Table3[[#This Row],[Population_in_lakhs]]</f>
        <v>0.98039215686274506</v>
      </c>
      <c r="N190">
        <f>Table3[[#This Row],[Kidnapping and Abduction]]/Table3[[#This Row],[Population_in_lakhs]]</f>
        <v>2.0460358056265986</v>
      </c>
      <c r="O190">
        <f>Table3[[#This Row],[Dowry Deaths]]/Table3[[#This Row],[Population_in_lakhs]]</f>
        <v>1.0656436487638534</v>
      </c>
      <c r="P190">
        <f>Table3[[#This Row],[Molestation]]/Table3[[#This Row],[Population_in_lakhs]]</f>
        <v>3.7510656436487637</v>
      </c>
      <c r="Q190">
        <f>Table3[[#This Row],[Sexual_Harassment]]/Table3[[#This Row],[Population_in_lakhs]]</f>
        <v>2.5149190110826938</v>
      </c>
      <c r="R190">
        <f>Table3[[#This Row],[Cruelty by Husband or his Relatives]]/Table3[[#This Row],[Population_in_lakhs]]</f>
        <v>19.394714407502132</v>
      </c>
    </row>
    <row r="191" spans="1:18" x14ac:dyDescent="0.3">
      <c r="A191" t="s">
        <v>11</v>
      </c>
      <c r="B191" t="s">
        <v>26</v>
      </c>
      <c r="C191">
        <v>2008</v>
      </c>
      <c r="D191">
        <v>31</v>
      </c>
      <c r="E191">
        <v>25</v>
      </c>
      <c r="F191">
        <v>16</v>
      </c>
      <c r="G191">
        <v>70</v>
      </c>
      <c r="H191">
        <v>85</v>
      </c>
      <c r="I191">
        <v>305</v>
      </c>
      <c r="J191">
        <v>23.46</v>
      </c>
      <c r="K191">
        <v>22.676896845694799</v>
      </c>
      <c r="L191">
        <f t="shared" si="2"/>
        <v>532</v>
      </c>
      <c r="M191" s="14">
        <f>Table3[[#This Row],[Rape]]/Table3[[#This Row],[Population_in_lakhs]]</f>
        <v>1.3213981244671782</v>
      </c>
      <c r="N191">
        <f>Table3[[#This Row],[Kidnapping and Abduction]]/Table3[[#This Row],[Population_in_lakhs]]</f>
        <v>1.0656436487638534</v>
      </c>
      <c r="O191">
        <f>Table3[[#This Row],[Dowry Deaths]]/Table3[[#This Row],[Population_in_lakhs]]</f>
        <v>0.68201193520886616</v>
      </c>
      <c r="P191">
        <f>Table3[[#This Row],[Molestation]]/Table3[[#This Row],[Population_in_lakhs]]</f>
        <v>2.9838022165387894</v>
      </c>
      <c r="Q191">
        <f>Table3[[#This Row],[Sexual_Harassment]]/Table3[[#This Row],[Population_in_lakhs]]</f>
        <v>3.6231884057971011</v>
      </c>
      <c r="R191">
        <f>Table3[[#This Row],[Cruelty by Husband or his Relatives]]/Table3[[#This Row],[Population_in_lakhs]]</f>
        <v>13.000852514919011</v>
      </c>
    </row>
    <row r="192" spans="1:18" x14ac:dyDescent="0.3">
      <c r="A192" t="s">
        <v>11</v>
      </c>
      <c r="B192" t="s">
        <v>26</v>
      </c>
      <c r="C192">
        <v>2009</v>
      </c>
      <c r="D192">
        <v>27</v>
      </c>
      <c r="E192">
        <v>41</v>
      </c>
      <c r="F192">
        <v>19</v>
      </c>
      <c r="G192">
        <v>79</v>
      </c>
      <c r="H192">
        <v>75</v>
      </c>
      <c r="I192">
        <v>518</v>
      </c>
      <c r="J192">
        <v>23.46</v>
      </c>
      <c r="K192">
        <v>32.352941176470587</v>
      </c>
      <c r="L192">
        <f t="shared" si="2"/>
        <v>759</v>
      </c>
      <c r="M192" s="14">
        <f>Table3[[#This Row],[Rape]]/Table3[[#This Row],[Population_in_lakhs]]</f>
        <v>1.1508951406649617</v>
      </c>
      <c r="N192">
        <f>Table3[[#This Row],[Kidnapping and Abduction]]/Table3[[#This Row],[Population_in_lakhs]]</f>
        <v>1.7476555839727195</v>
      </c>
      <c r="O192">
        <f>Table3[[#This Row],[Dowry Deaths]]/Table3[[#This Row],[Population_in_lakhs]]</f>
        <v>0.80988917306052854</v>
      </c>
      <c r="P192">
        <f>Table3[[#This Row],[Molestation]]/Table3[[#This Row],[Population_in_lakhs]]</f>
        <v>3.3674339300937763</v>
      </c>
      <c r="Q192">
        <f>Table3[[#This Row],[Sexual_Harassment]]/Table3[[#This Row],[Population_in_lakhs]]</f>
        <v>3.1969309462915598</v>
      </c>
      <c r="R192">
        <f>Table3[[#This Row],[Cruelty by Husband or his Relatives]]/Table3[[#This Row],[Population_in_lakhs]]</f>
        <v>22.080136402387041</v>
      </c>
    </row>
    <row r="193" spans="1:18" x14ac:dyDescent="0.3">
      <c r="A193" t="s">
        <v>11</v>
      </c>
      <c r="B193" t="s">
        <v>26</v>
      </c>
      <c r="C193">
        <v>2010</v>
      </c>
      <c r="D193">
        <v>62</v>
      </c>
      <c r="E193">
        <v>50</v>
      </c>
      <c r="F193">
        <v>21</v>
      </c>
      <c r="G193">
        <v>114</v>
      </c>
      <c r="H193">
        <v>75</v>
      </c>
      <c r="I193">
        <v>626</v>
      </c>
      <c r="J193">
        <v>23.46</v>
      </c>
      <c r="K193">
        <v>40.409207161125316</v>
      </c>
      <c r="L193">
        <f t="shared" si="2"/>
        <v>948</v>
      </c>
      <c r="M193" s="14">
        <f>Table3[[#This Row],[Rape]]/Table3[[#This Row],[Population_in_lakhs]]</f>
        <v>2.6427962489343564</v>
      </c>
      <c r="N193">
        <f>Table3[[#This Row],[Kidnapping and Abduction]]/Table3[[#This Row],[Population_in_lakhs]]</f>
        <v>2.1312872975277068</v>
      </c>
      <c r="O193">
        <f>Table3[[#This Row],[Dowry Deaths]]/Table3[[#This Row],[Population_in_lakhs]]</f>
        <v>0.8951406649616368</v>
      </c>
      <c r="P193">
        <f>Table3[[#This Row],[Molestation]]/Table3[[#This Row],[Population_in_lakhs]]</f>
        <v>4.859335038363171</v>
      </c>
      <c r="Q193">
        <f>Table3[[#This Row],[Sexual_Harassment]]/Table3[[#This Row],[Population_in_lakhs]]</f>
        <v>3.1969309462915598</v>
      </c>
      <c r="R193">
        <f>Table3[[#This Row],[Cruelty by Husband or his Relatives]]/Table3[[#This Row],[Population_in_lakhs]]</f>
        <v>26.683716965046887</v>
      </c>
    </row>
    <row r="194" spans="1:18" x14ac:dyDescent="0.3">
      <c r="A194" t="s">
        <v>11</v>
      </c>
      <c r="B194" t="s">
        <v>26</v>
      </c>
      <c r="C194">
        <v>2011</v>
      </c>
      <c r="D194">
        <v>63</v>
      </c>
      <c r="E194">
        <v>51</v>
      </c>
      <c r="F194">
        <v>27</v>
      </c>
      <c r="G194">
        <v>98</v>
      </c>
      <c r="H194">
        <v>100</v>
      </c>
      <c r="I194">
        <v>569</v>
      </c>
      <c r="J194">
        <v>25.51</v>
      </c>
      <c r="K194">
        <v>35.593884751078008</v>
      </c>
      <c r="L194">
        <f t="shared" ref="L194:L257" si="3">SUM(D194,E194,F194,G194,H194,I194)</f>
        <v>908</v>
      </c>
      <c r="M194" s="14">
        <f>Table3[[#This Row],[Rape]]/Table3[[#This Row],[Population_in_lakhs]]</f>
        <v>2.4696197569580556</v>
      </c>
      <c r="N194">
        <f>Table3[[#This Row],[Kidnapping and Abduction]]/Table3[[#This Row],[Population_in_lakhs]]</f>
        <v>1.9992159937279497</v>
      </c>
      <c r="O194">
        <f>Table3[[#This Row],[Dowry Deaths]]/Table3[[#This Row],[Population_in_lakhs]]</f>
        <v>1.0584084672677381</v>
      </c>
      <c r="P194">
        <f>Table3[[#This Row],[Molestation]]/Table3[[#This Row],[Population_in_lakhs]]</f>
        <v>3.8416307330458643</v>
      </c>
      <c r="Q194">
        <f>Table3[[#This Row],[Sexual_Harassment]]/Table3[[#This Row],[Population_in_lakhs]]</f>
        <v>3.9200313602508818</v>
      </c>
      <c r="R194">
        <f>Table3[[#This Row],[Cruelty by Husband or his Relatives]]/Table3[[#This Row],[Population_in_lakhs]]</f>
        <v>22.304978439827519</v>
      </c>
    </row>
    <row r="195" spans="1:18" x14ac:dyDescent="0.3">
      <c r="A195" t="s">
        <v>11</v>
      </c>
      <c r="B195" t="s">
        <v>26</v>
      </c>
      <c r="C195">
        <v>2012</v>
      </c>
      <c r="D195">
        <v>35</v>
      </c>
      <c r="E195">
        <v>23</v>
      </c>
      <c r="F195">
        <v>19</v>
      </c>
      <c r="G195">
        <v>100</v>
      </c>
      <c r="H195">
        <v>102</v>
      </c>
      <c r="I195">
        <v>596</v>
      </c>
      <c r="J195">
        <v>25.51</v>
      </c>
      <c r="K195">
        <v>34.300274402195214</v>
      </c>
      <c r="L195">
        <f t="shared" si="3"/>
        <v>875</v>
      </c>
      <c r="M195" s="14">
        <f>Table3[[#This Row],[Rape]]/Table3[[#This Row],[Population_in_lakhs]]</f>
        <v>1.3720109760878085</v>
      </c>
      <c r="N195">
        <f>Table3[[#This Row],[Kidnapping and Abduction]]/Table3[[#This Row],[Population_in_lakhs]]</f>
        <v>0.90160721285770284</v>
      </c>
      <c r="O195">
        <f>Table3[[#This Row],[Dowry Deaths]]/Table3[[#This Row],[Population_in_lakhs]]</f>
        <v>0.7448059584476675</v>
      </c>
      <c r="P195">
        <f>Table3[[#This Row],[Molestation]]/Table3[[#This Row],[Population_in_lakhs]]</f>
        <v>3.9200313602508818</v>
      </c>
      <c r="Q195">
        <f>Table3[[#This Row],[Sexual_Harassment]]/Table3[[#This Row],[Population_in_lakhs]]</f>
        <v>3.9984319874558993</v>
      </c>
      <c r="R195">
        <f>Table3[[#This Row],[Cruelty by Husband or his Relatives]]/Table3[[#This Row],[Population_in_lakhs]]</f>
        <v>23.363386907095254</v>
      </c>
    </row>
    <row r="196" spans="1:18" x14ac:dyDescent="0.3">
      <c r="A196" t="s">
        <v>11</v>
      </c>
      <c r="B196" t="s">
        <v>26</v>
      </c>
      <c r="C196">
        <v>2013</v>
      </c>
      <c r="D196">
        <v>49</v>
      </c>
      <c r="E196">
        <v>33</v>
      </c>
      <c r="F196">
        <v>17</v>
      </c>
      <c r="G196">
        <v>142</v>
      </c>
      <c r="H196">
        <v>295</v>
      </c>
      <c r="I196">
        <v>732</v>
      </c>
      <c r="J196">
        <v>25.51</v>
      </c>
      <c r="K196">
        <v>49.705997647981178</v>
      </c>
      <c r="L196">
        <f t="shared" si="3"/>
        <v>1268</v>
      </c>
      <c r="M196" s="14">
        <f>Table3[[#This Row],[Rape]]/Table3[[#This Row],[Population_in_lakhs]]</f>
        <v>1.9208153665229322</v>
      </c>
      <c r="N196">
        <f>Table3[[#This Row],[Kidnapping and Abduction]]/Table3[[#This Row],[Population_in_lakhs]]</f>
        <v>1.293610348882791</v>
      </c>
      <c r="O196">
        <f>Table3[[#This Row],[Dowry Deaths]]/Table3[[#This Row],[Population_in_lakhs]]</f>
        <v>0.66640533124264989</v>
      </c>
      <c r="P196">
        <f>Table3[[#This Row],[Molestation]]/Table3[[#This Row],[Population_in_lakhs]]</f>
        <v>5.5664445315562521</v>
      </c>
      <c r="Q196">
        <f>Table3[[#This Row],[Sexual_Harassment]]/Table3[[#This Row],[Population_in_lakhs]]</f>
        <v>11.564092512740102</v>
      </c>
      <c r="R196">
        <f>Table3[[#This Row],[Cruelty by Husband or his Relatives]]/Table3[[#This Row],[Population_in_lakhs]]</f>
        <v>28.694629557036453</v>
      </c>
    </row>
    <row r="197" spans="1:18" x14ac:dyDescent="0.3">
      <c r="A197" t="s">
        <v>11</v>
      </c>
      <c r="B197" t="s">
        <v>27</v>
      </c>
      <c r="C197">
        <v>2001</v>
      </c>
      <c r="D197">
        <v>19</v>
      </c>
      <c r="E197">
        <v>12</v>
      </c>
      <c r="F197">
        <v>5</v>
      </c>
      <c r="G197">
        <v>140</v>
      </c>
      <c r="H197">
        <v>100</v>
      </c>
      <c r="I197">
        <v>119</v>
      </c>
      <c r="J197">
        <v>30.59</v>
      </c>
      <c r="K197">
        <v>12.912716574043806</v>
      </c>
      <c r="L197">
        <f t="shared" si="3"/>
        <v>395</v>
      </c>
      <c r="M197" s="14">
        <f>Table3[[#This Row],[Rape]]/Table3[[#This Row],[Population_in_lakhs]]</f>
        <v>0.6211180124223602</v>
      </c>
      <c r="N197">
        <f>Table3[[#This Row],[Kidnapping and Abduction]]/Table3[[#This Row],[Population_in_lakhs]]</f>
        <v>0.39228506047728018</v>
      </c>
      <c r="O197">
        <f>Table3[[#This Row],[Dowry Deaths]]/Table3[[#This Row],[Population_in_lakhs]]</f>
        <v>0.16345210853220007</v>
      </c>
      <c r="P197">
        <f>Table3[[#This Row],[Molestation]]/Table3[[#This Row],[Population_in_lakhs]]</f>
        <v>4.5766590389016022</v>
      </c>
      <c r="Q197">
        <f>Table3[[#This Row],[Sexual_Harassment]]/Table3[[#This Row],[Population_in_lakhs]]</f>
        <v>3.2690421706440014</v>
      </c>
      <c r="R197">
        <f>Table3[[#This Row],[Cruelty by Husband or his Relatives]]/Table3[[#This Row],[Population_in_lakhs]]</f>
        <v>3.8901601830663615</v>
      </c>
    </row>
    <row r="198" spans="1:18" x14ac:dyDescent="0.3">
      <c r="A198" t="s">
        <v>11</v>
      </c>
      <c r="B198" t="s">
        <v>27</v>
      </c>
      <c r="C198">
        <v>2002</v>
      </c>
      <c r="D198">
        <v>21</v>
      </c>
      <c r="E198">
        <v>25</v>
      </c>
      <c r="F198">
        <v>5</v>
      </c>
      <c r="G198">
        <v>156</v>
      </c>
      <c r="H198">
        <v>18</v>
      </c>
      <c r="I198">
        <v>142</v>
      </c>
      <c r="J198">
        <v>30.59</v>
      </c>
      <c r="K198">
        <v>11.997384766263485</v>
      </c>
      <c r="L198">
        <f t="shared" si="3"/>
        <v>367</v>
      </c>
      <c r="M198" s="14">
        <f>Table3[[#This Row],[Rape]]/Table3[[#This Row],[Population_in_lakhs]]</f>
        <v>0.68649885583524028</v>
      </c>
      <c r="N198">
        <f>Table3[[#This Row],[Kidnapping and Abduction]]/Table3[[#This Row],[Population_in_lakhs]]</f>
        <v>0.81726054266100034</v>
      </c>
      <c r="O198">
        <f>Table3[[#This Row],[Dowry Deaths]]/Table3[[#This Row],[Population_in_lakhs]]</f>
        <v>0.16345210853220007</v>
      </c>
      <c r="P198">
        <f>Table3[[#This Row],[Molestation]]/Table3[[#This Row],[Population_in_lakhs]]</f>
        <v>5.099705786204642</v>
      </c>
      <c r="Q198">
        <f>Table3[[#This Row],[Sexual_Harassment]]/Table3[[#This Row],[Population_in_lakhs]]</f>
        <v>0.58842759071592021</v>
      </c>
      <c r="R198">
        <f>Table3[[#This Row],[Cruelty by Husband or his Relatives]]/Table3[[#This Row],[Population_in_lakhs]]</f>
        <v>4.6420398823144815</v>
      </c>
    </row>
    <row r="199" spans="1:18" x14ac:dyDescent="0.3">
      <c r="A199" t="s">
        <v>11</v>
      </c>
      <c r="B199" t="s">
        <v>27</v>
      </c>
      <c r="C199">
        <v>2003</v>
      </c>
      <c r="D199">
        <v>22</v>
      </c>
      <c r="E199">
        <v>31</v>
      </c>
      <c r="F199">
        <v>13</v>
      </c>
      <c r="G199">
        <v>133</v>
      </c>
      <c r="H199">
        <v>149</v>
      </c>
      <c r="I199">
        <v>114</v>
      </c>
      <c r="J199">
        <v>30.59</v>
      </c>
      <c r="K199">
        <v>15.102974828375286</v>
      </c>
      <c r="L199">
        <f t="shared" si="3"/>
        <v>462</v>
      </c>
      <c r="M199" s="14">
        <f>Table3[[#This Row],[Rape]]/Table3[[#This Row],[Population_in_lakhs]]</f>
        <v>0.71918927754168027</v>
      </c>
      <c r="N199">
        <f>Table3[[#This Row],[Kidnapping and Abduction]]/Table3[[#This Row],[Population_in_lakhs]]</f>
        <v>1.0134030728996404</v>
      </c>
      <c r="O199">
        <f>Table3[[#This Row],[Dowry Deaths]]/Table3[[#This Row],[Population_in_lakhs]]</f>
        <v>0.42497548218372017</v>
      </c>
      <c r="P199">
        <f>Table3[[#This Row],[Molestation]]/Table3[[#This Row],[Population_in_lakhs]]</f>
        <v>4.3478260869565215</v>
      </c>
      <c r="Q199">
        <f>Table3[[#This Row],[Sexual_Harassment]]/Table3[[#This Row],[Population_in_lakhs]]</f>
        <v>4.8708728342595622</v>
      </c>
      <c r="R199">
        <f>Table3[[#This Row],[Cruelty by Husband or his Relatives]]/Table3[[#This Row],[Population_in_lakhs]]</f>
        <v>3.7267080745341614</v>
      </c>
    </row>
    <row r="200" spans="1:18" x14ac:dyDescent="0.3">
      <c r="A200" t="s">
        <v>11</v>
      </c>
      <c r="B200" t="s">
        <v>27</v>
      </c>
      <c r="C200">
        <v>2004</v>
      </c>
      <c r="D200">
        <v>19</v>
      </c>
      <c r="E200">
        <v>37</v>
      </c>
      <c r="F200">
        <v>6</v>
      </c>
      <c r="G200">
        <v>130</v>
      </c>
      <c r="H200">
        <v>24</v>
      </c>
      <c r="I200">
        <v>146</v>
      </c>
      <c r="J200">
        <v>30.59</v>
      </c>
      <c r="K200">
        <v>11.833932657731285</v>
      </c>
      <c r="L200">
        <f t="shared" si="3"/>
        <v>362</v>
      </c>
      <c r="M200" s="14">
        <f>Table3[[#This Row],[Rape]]/Table3[[#This Row],[Population_in_lakhs]]</f>
        <v>0.6211180124223602</v>
      </c>
      <c r="N200">
        <f>Table3[[#This Row],[Kidnapping and Abduction]]/Table3[[#This Row],[Population_in_lakhs]]</f>
        <v>1.2095456031382805</v>
      </c>
      <c r="O200">
        <f>Table3[[#This Row],[Dowry Deaths]]/Table3[[#This Row],[Population_in_lakhs]]</f>
        <v>0.19614253023864009</v>
      </c>
      <c r="P200">
        <f>Table3[[#This Row],[Molestation]]/Table3[[#This Row],[Population_in_lakhs]]</f>
        <v>4.2497548218372021</v>
      </c>
      <c r="Q200">
        <f>Table3[[#This Row],[Sexual_Harassment]]/Table3[[#This Row],[Population_in_lakhs]]</f>
        <v>0.78457012095456036</v>
      </c>
      <c r="R200">
        <f>Table3[[#This Row],[Cruelty by Husband or his Relatives]]/Table3[[#This Row],[Population_in_lakhs]]</f>
        <v>4.7728015691402419</v>
      </c>
    </row>
    <row r="201" spans="1:18" x14ac:dyDescent="0.3">
      <c r="A201" t="s">
        <v>11</v>
      </c>
      <c r="B201" t="s">
        <v>27</v>
      </c>
      <c r="C201">
        <v>2005</v>
      </c>
      <c r="D201">
        <v>27</v>
      </c>
      <c r="E201">
        <v>43</v>
      </c>
      <c r="F201">
        <v>7</v>
      </c>
      <c r="G201">
        <v>169</v>
      </c>
      <c r="H201">
        <v>27</v>
      </c>
      <c r="I201">
        <v>156</v>
      </c>
      <c r="J201">
        <v>30.59</v>
      </c>
      <c r="K201">
        <v>14.024190912062766</v>
      </c>
      <c r="L201">
        <f t="shared" si="3"/>
        <v>429</v>
      </c>
      <c r="M201" s="14">
        <f>Table3[[#This Row],[Rape]]/Table3[[#This Row],[Population_in_lakhs]]</f>
        <v>0.88264138607388032</v>
      </c>
      <c r="N201">
        <f>Table3[[#This Row],[Kidnapping and Abduction]]/Table3[[#This Row],[Population_in_lakhs]]</f>
        <v>1.4056881333769207</v>
      </c>
      <c r="O201">
        <f>Table3[[#This Row],[Dowry Deaths]]/Table3[[#This Row],[Population_in_lakhs]]</f>
        <v>0.2288329519450801</v>
      </c>
      <c r="P201">
        <f>Table3[[#This Row],[Molestation]]/Table3[[#This Row],[Population_in_lakhs]]</f>
        <v>5.5246812683883624</v>
      </c>
      <c r="Q201">
        <f>Table3[[#This Row],[Sexual_Harassment]]/Table3[[#This Row],[Population_in_lakhs]]</f>
        <v>0.88264138607388032</v>
      </c>
      <c r="R201">
        <f>Table3[[#This Row],[Cruelty by Husband or his Relatives]]/Table3[[#This Row],[Population_in_lakhs]]</f>
        <v>5.099705786204642</v>
      </c>
    </row>
    <row r="202" spans="1:18" x14ac:dyDescent="0.3">
      <c r="A202" t="s">
        <v>11</v>
      </c>
      <c r="B202" t="s">
        <v>27</v>
      </c>
      <c r="C202">
        <v>2006</v>
      </c>
      <c r="D202">
        <v>23</v>
      </c>
      <c r="E202">
        <v>68</v>
      </c>
      <c r="F202">
        <v>8</v>
      </c>
      <c r="G202">
        <v>200</v>
      </c>
      <c r="H202">
        <v>68</v>
      </c>
      <c r="I202">
        <v>249</v>
      </c>
      <c r="J202">
        <v>30.59</v>
      </c>
      <c r="K202">
        <v>20.137299771167047</v>
      </c>
      <c r="L202">
        <f t="shared" si="3"/>
        <v>616</v>
      </c>
      <c r="M202" s="14">
        <f>Table3[[#This Row],[Rape]]/Table3[[#This Row],[Population_in_lakhs]]</f>
        <v>0.75187969924812026</v>
      </c>
      <c r="N202">
        <f>Table3[[#This Row],[Kidnapping and Abduction]]/Table3[[#This Row],[Population_in_lakhs]]</f>
        <v>2.2229486760379209</v>
      </c>
      <c r="O202">
        <f>Table3[[#This Row],[Dowry Deaths]]/Table3[[#This Row],[Population_in_lakhs]]</f>
        <v>0.26152337365152012</v>
      </c>
      <c r="P202">
        <f>Table3[[#This Row],[Molestation]]/Table3[[#This Row],[Population_in_lakhs]]</f>
        <v>6.5380843412880028</v>
      </c>
      <c r="Q202">
        <f>Table3[[#This Row],[Sexual_Harassment]]/Table3[[#This Row],[Population_in_lakhs]]</f>
        <v>2.2229486760379209</v>
      </c>
      <c r="R202">
        <f>Table3[[#This Row],[Cruelty by Husband or his Relatives]]/Table3[[#This Row],[Population_in_lakhs]]</f>
        <v>8.139915004903564</v>
      </c>
    </row>
    <row r="203" spans="1:18" x14ac:dyDescent="0.3">
      <c r="A203" t="s">
        <v>11</v>
      </c>
      <c r="B203" t="s">
        <v>27</v>
      </c>
      <c r="C203">
        <v>2007</v>
      </c>
      <c r="D203">
        <v>40</v>
      </c>
      <c r="E203">
        <v>65</v>
      </c>
      <c r="F203">
        <v>7</v>
      </c>
      <c r="G203">
        <v>171</v>
      </c>
      <c r="H203">
        <v>266</v>
      </c>
      <c r="I203">
        <v>261</v>
      </c>
      <c r="J203">
        <v>30.59</v>
      </c>
      <c r="K203">
        <v>26.47924158221641</v>
      </c>
      <c r="L203">
        <f t="shared" si="3"/>
        <v>810</v>
      </c>
      <c r="M203" s="14">
        <f>Table3[[#This Row],[Rape]]/Table3[[#This Row],[Population_in_lakhs]]</f>
        <v>1.3076168682576006</v>
      </c>
      <c r="N203">
        <f>Table3[[#This Row],[Kidnapping and Abduction]]/Table3[[#This Row],[Population_in_lakhs]]</f>
        <v>2.1248774109186011</v>
      </c>
      <c r="O203">
        <f>Table3[[#This Row],[Dowry Deaths]]/Table3[[#This Row],[Population_in_lakhs]]</f>
        <v>0.2288329519450801</v>
      </c>
      <c r="P203">
        <f>Table3[[#This Row],[Molestation]]/Table3[[#This Row],[Population_in_lakhs]]</f>
        <v>5.5900621118012426</v>
      </c>
      <c r="Q203">
        <f>Table3[[#This Row],[Sexual_Harassment]]/Table3[[#This Row],[Population_in_lakhs]]</f>
        <v>8.695652173913043</v>
      </c>
      <c r="R203">
        <f>Table3[[#This Row],[Cruelty by Husband or his Relatives]]/Table3[[#This Row],[Population_in_lakhs]]</f>
        <v>8.5322000653808434</v>
      </c>
    </row>
    <row r="204" spans="1:18" x14ac:dyDescent="0.3">
      <c r="A204" t="s">
        <v>11</v>
      </c>
      <c r="B204" t="s">
        <v>27</v>
      </c>
      <c r="C204">
        <v>2008</v>
      </c>
      <c r="D204">
        <v>30</v>
      </c>
      <c r="E204">
        <v>53</v>
      </c>
      <c r="F204">
        <v>5</v>
      </c>
      <c r="G204">
        <v>192</v>
      </c>
      <c r="H204">
        <v>38</v>
      </c>
      <c r="I204">
        <v>229</v>
      </c>
      <c r="J204">
        <v>30.59</v>
      </c>
      <c r="K204">
        <v>17.881660673422687</v>
      </c>
      <c r="L204">
        <f t="shared" si="3"/>
        <v>547</v>
      </c>
      <c r="M204" s="14">
        <f>Table3[[#This Row],[Rape]]/Table3[[#This Row],[Population_in_lakhs]]</f>
        <v>0.98071265119320039</v>
      </c>
      <c r="N204">
        <f>Table3[[#This Row],[Kidnapping and Abduction]]/Table3[[#This Row],[Population_in_lakhs]]</f>
        <v>1.7325923504413208</v>
      </c>
      <c r="O204">
        <f>Table3[[#This Row],[Dowry Deaths]]/Table3[[#This Row],[Population_in_lakhs]]</f>
        <v>0.16345210853220007</v>
      </c>
      <c r="P204">
        <f>Table3[[#This Row],[Molestation]]/Table3[[#This Row],[Population_in_lakhs]]</f>
        <v>6.2765609676364829</v>
      </c>
      <c r="Q204">
        <f>Table3[[#This Row],[Sexual_Harassment]]/Table3[[#This Row],[Population_in_lakhs]]</f>
        <v>1.2422360248447204</v>
      </c>
      <c r="R204">
        <f>Table3[[#This Row],[Cruelty by Husband or his Relatives]]/Table3[[#This Row],[Population_in_lakhs]]</f>
        <v>7.4861065707747629</v>
      </c>
    </row>
    <row r="205" spans="1:18" x14ac:dyDescent="0.3">
      <c r="A205" t="s">
        <v>11</v>
      </c>
      <c r="B205" t="s">
        <v>27</v>
      </c>
      <c r="C205">
        <v>2009</v>
      </c>
      <c r="D205">
        <v>27</v>
      </c>
      <c r="E205">
        <v>44</v>
      </c>
      <c r="F205">
        <v>14</v>
      </c>
      <c r="G205">
        <v>197</v>
      </c>
      <c r="H205">
        <v>51</v>
      </c>
      <c r="I205">
        <v>248</v>
      </c>
      <c r="J205">
        <v>30.59</v>
      </c>
      <c r="K205">
        <v>18.993135011441648</v>
      </c>
      <c r="L205">
        <f t="shared" si="3"/>
        <v>581</v>
      </c>
      <c r="M205" s="14">
        <f>Table3[[#This Row],[Rape]]/Table3[[#This Row],[Population_in_lakhs]]</f>
        <v>0.88264138607388032</v>
      </c>
      <c r="N205">
        <f>Table3[[#This Row],[Kidnapping and Abduction]]/Table3[[#This Row],[Population_in_lakhs]]</f>
        <v>1.4383785550833605</v>
      </c>
      <c r="O205">
        <f>Table3[[#This Row],[Dowry Deaths]]/Table3[[#This Row],[Population_in_lakhs]]</f>
        <v>0.45766590389016021</v>
      </c>
      <c r="P205">
        <f>Table3[[#This Row],[Molestation]]/Table3[[#This Row],[Population_in_lakhs]]</f>
        <v>6.4400130761686825</v>
      </c>
      <c r="Q205">
        <f>Table3[[#This Row],[Sexual_Harassment]]/Table3[[#This Row],[Population_in_lakhs]]</f>
        <v>1.6672115070284406</v>
      </c>
      <c r="R205">
        <f>Table3[[#This Row],[Cruelty by Husband or his Relatives]]/Table3[[#This Row],[Population_in_lakhs]]</f>
        <v>8.107224583197123</v>
      </c>
    </row>
    <row r="206" spans="1:18" x14ac:dyDescent="0.3">
      <c r="A206" t="s">
        <v>11</v>
      </c>
      <c r="B206" t="s">
        <v>27</v>
      </c>
      <c r="C206">
        <v>2010</v>
      </c>
      <c r="D206">
        <v>29</v>
      </c>
      <c r="E206">
        <v>65</v>
      </c>
      <c r="F206">
        <v>13</v>
      </c>
      <c r="G206">
        <v>253</v>
      </c>
      <c r="H206">
        <v>32</v>
      </c>
      <c r="I206">
        <v>216</v>
      </c>
      <c r="J206">
        <v>30.59</v>
      </c>
      <c r="K206">
        <v>19.875776397515526</v>
      </c>
      <c r="L206">
        <f t="shared" si="3"/>
        <v>608</v>
      </c>
      <c r="M206" s="14">
        <f>Table3[[#This Row],[Rape]]/Table3[[#This Row],[Population_in_lakhs]]</f>
        <v>0.9480222294867604</v>
      </c>
      <c r="N206">
        <f>Table3[[#This Row],[Kidnapping and Abduction]]/Table3[[#This Row],[Population_in_lakhs]]</f>
        <v>2.1248774109186011</v>
      </c>
      <c r="O206">
        <f>Table3[[#This Row],[Dowry Deaths]]/Table3[[#This Row],[Population_in_lakhs]]</f>
        <v>0.42497548218372017</v>
      </c>
      <c r="P206">
        <f>Table3[[#This Row],[Molestation]]/Table3[[#This Row],[Population_in_lakhs]]</f>
        <v>8.2706766917293226</v>
      </c>
      <c r="Q206">
        <f>Table3[[#This Row],[Sexual_Harassment]]/Table3[[#This Row],[Population_in_lakhs]]</f>
        <v>1.0460934946060805</v>
      </c>
      <c r="R206">
        <f>Table3[[#This Row],[Cruelty by Husband or his Relatives]]/Table3[[#This Row],[Population_in_lakhs]]</f>
        <v>7.0611310885910425</v>
      </c>
    </row>
    <row r="207" spans="1:18" x14ac:dyDescent="0.3">
      <c r="A207" t="s">
        <v>11</v>
      </c>
      <c r="B207" t="s">
        <v>27</v>
      </c>
      <c r="C207">
        <v>2011</v>
      </c>
      <c r="D207">
        <v>24</v>
      </c>
      <c r="E207">
        <v>81</v>
      </c>
      <c r="F207">
        <v>11</v>
      </c>
      <c r="G207">
        <v>243</v>
      </c>
      <c r="H207">
        <v>56</v>
      </c>
      <c r="I207">
        <v>266</v>
      </c>
      <c r="J207">
        <v>33.97</v>
      </c>
      <c r="K207">
        <v>20.047100382690608</v>
      </c>
      <c r="L207">
        <f t="shared" si="3"/>
        <v>681</v>
      </c>
      <c r="M207" s="14">
        <f>Table3[[#This Row],[Rape]]/Table3[[#This Row],[Population_in_lakhs]]</f>
        <v>0.70650574035914049</v>
      </c>
      <c r="N207">
        <f>Table3[[#This Row],[Kidnapping and Abduction]]/Table3[[#This Row],[Population_in_lakhs]]</f>
        <v>2.3844568737120988</v>
      </c>
      <c r="O207">
        <f>Table3[[#This Row],[Dowry Deaths]]/Table3[[#This Row],[Population_in_lakhs]]</f>
        <v>0.32381513099793935</v>
      </c>
      <c r="P207">
        <f>Table3[[#This Row],[Molestation]]/Table3[[#This Row],[Population_in_lakhs]]</f>
        <v>7.1533706211362968</v>
      </c>
      <c r="Q207">
        <f>Table3[[#This Row],[Sexual_Harassment]]/Table3[[#This Row],[Population_in_lakhs]]</f>
        <v>1.6485133941713277</v>
      </c>
      <c r="R207">
        <f>Table3[[#This Row],[Cruelty by Husband or his Relatives]]/Table3[[#This Row],[Population_in_lakhs]]</f>
        <v>7.8304386223138067</v>
      </c>
    </row>
    <row r="208" spans="1:18" x14ac:dyDescent="0.3">
      <c r="A208" t="s">
        <v>11</v>
      </c>
      <c r="B208" t="s">
        <v>27</v>
      </c>
      <c r="C208">
        <v>2012</v>
      </c>
      <c r="D208">
        <v>37</v>
      </c>
      <c r="E208">
        <v>69</v>
      </c>
      <c r="F208">
        <v>16</v>
      </c>
      <c r="G208">
        <v>213</v>
      </c>
      <c r="H208">
        <v>47</v>
      </c>
      <c r="I208">
        <v>263</v>
      </c>
      <c r="J208">
        <v>33.97</v>
      </c>
      <c r="K208">
        <v>18.9873417721519</v>
      </c>
      <c r="L208">
        <f t="shared" si="3"/>
        <v>645</v>
      </c>
      <c r="M208" s="14">
        <f>Table3[[#This Row],[Rape]]/Table3[[#This Row],[Population_in_lakhs]]</f>
        <v>1.0891963497203414</v>
      </c>
      <c r="N208">
        <f>Table3[[#This Row],[Kidnapping and Abduction]]/Table3[[#This Row],[Population_in_lakhs]]</f>
        <v>2.0312040035325287</v>
      </c>
      <c r="O208">
        <f>Table3[[#This Row],[Dowry Deaths]]/Table3[[#This Row],[Population_in_lakhs]]</f>
        <v>0.4710038269060936</v>
      </c>
      <c r="P208">
        <f>Table3[[#This Row],[Molestation]]/Table3[[#This Row],[Population_in_lakhs]]</f>
        <v>6.2702384456873714</v>
      </c>
      <c r="Q208">
        <f>Table3[[#This Row],[Sexual_Harassment]]/Table3[[#This Row],[Population_in_lakhs]]</f>
        <v>1.38357374153665</v>
      </c>
      <c r="R208">
        <f>Table3[[#This Row],[Cruelty by Husband or his Relatives]]/Table3[[#This Row],[Population_in_lakhs]]</f>
        <v>7.7421254047689141</v>
      </c>
    </row>
    <row r="209" spans="1:18" x14ac:dyDescent="0.3">
      <c r="A209" t="s">
        <v>11</v>
      </c>
      <c r="B209" t="s">
        <v>27</v>
      </c>
      <c r="C209">
        <v>2013</v>
      </c>
      <c r="D209">
        <v>39</v>
      </c>
      <c r="E209">
        <v>57</v>
      </c>
      <c r="F209">
        <v>8</v>
      </c>
      <c r="G209">
        <v>298</v>
      </c>
      <c r="H209">
        <v>26</v>
      </c>
      <c r="I209">
        <v>484</v>
      </c>
      <c r="J209">
        <v>33.97</v>
      </c>
      <c r="K209">
        <v>26.847218133647338</v>
      </c>
      <c r="L209">
        <f t="shared" si="3"/>
        <v>912</v>
      </c>
      <c r="M209" s="14">
        <f>Table3[[#This Row],[Rape]]/Table3[[#This Row],[Population_in_lakhs]]</f>
        <v>1.1480718280836033</v>
      </c>
      <c r="N209">
        <f>Table3[[#This Row],[Kidnapping and Abduction]]/Table3[[#This Row],[Population_in_lakhs]]</f>
        <v>1.6779511333529586</v>
      </c>
      <c r="O209">
        <f>Table3[[#This Row],[Dowry Deaths]]/Table3[[#This Row],[Population_in_lakhs]]</f>
        <v>0.2355019134530468</v>
      </c>
      <c r="P209">
        <f>Table3[[#This Row],[Molestation]]/Table3[[#This Row],[Population_in_lakhs]]</f>
        <v>8.7724462761259936</v>
      </c>
      <c r="Q209">
        <f>Table3[[#This Row],[Sexual_Harassment]]/Table3[[#This Row],[Population_in_lakhs]]</f>
        <v>0.76538121872240217</v>
      </c>
      <c r="R209">
        <f>Table3[[#This Row],[Cruelty by Husband or his Relatives]]/Table3[[#This Row],[Population_in_lakhs]]</f>
        <v>14.247865763909333</v>
      </c>
    </row>
    <row r="210" spans="1:18" x14ac:dyDescent="0.3">
      <c r="A210" t="s">
        <v>11</v>
      </c>
      <c r="B210" t="s">
        <v>28</v>
      </c>
      <c r="C210">
        <v>2001</v>
      </c>
      <c r="D210">
        <v>72</v>
      </c>
      <c r="E210">
        <v>83</v>
      </c>
      <c r="F210">
        <v>37</v>
      </c>
      <c r="G210">
        <v>113</v>
      </c>
      <c r="H210">
        <v>55</v>
      </c>
      <c r="I210">
        <v>421</v>
      </c>
      <c r="J210">
        <v>35.75</v>
      </c>
      <c r="K210">
        <v>21.846153846153847</v>
      </c>
      <c r="L210">
        <f t="shared" si="3"/>
        <v>781</v>
      </c>
      <c r="M210" s="14">
        <f>Table3[[#This Row],[Rape]]/Table3[[#This Row],[Population_in_lakhs]]</f>
        <v>2.0139860139860142</v>
      </c>
      <c r="N210">
        <f>Table3[[#This Row],[Kidnapping and Abduction]]/Table3[[#This Row],[Population_in_lakhs]]</f>
        <v>2.3216783216783217</v>
      </c>
      <c r="O210">
        <f>Table3[[#This Row],[Dowry Deaths]]/Table3[[#This Row],[Population_in_lakhs]]</f>
        <v>1.034965034965035</v>
      </c>
      <c r="P210">
        <f>Table3[[#This Row],[Molestation]]/Table3[[#This Row],[Population_in_lakhs]]</f>
        <v>3.1608391608391608</v>
      </c>
      <c r="Q210">
        <f>Table3[[#This Row],[Sexual_Harassment]]/Table3[[#This Row],[Population_in_lakhs]]</f>
        <v>1.5384615384615385</v>
      </c>
      <c r="R210">
        <f>Table3[[#This Row],[Cruelty by Husband or his Relatives]]/Table3[[#This Row],[Population_in_lakhs]]</f>
        <v>11.776223776223777</v>
      </c>
    </row>
    <row r="211" spans="1:18" x14ac:dyDescent="0.3">
      <c r="A211" t="s">
        <v>11</v>
      </c>
      <c r="B211" t="s">
        <v>28</v>
      </c>
      <c r="C211">
        <v>2002</v>
      </c>
      <c r="D211">
        <v>49</v>
      </c>
      <c r="E211">
        <v>70</v>
      </c>
      <c r="F211">
        <v>51</v>
      </c>
      <c r="G211">
        <v>143</v>
      </c>
      <c r="H211">
        <v>93</v>
      </c>
      <c r="I211">
        <v>508</v>
      </c>
      <c r="J211">
        <v>35.75</v>
      </c>
      <c r="K211">
        <v>25.566433566433567</v>
      </c>
      <c r="L211">
        <f t="shared" si="3"/>
        <v>914</v>
      </c>
      <c r="M211" s="14">
        <f>Table3[[#This Row],[Rape]]/Table3[[#This Row],[Population_in_lakhs]]</f>
        <v>1.3706293706293706</v>
      </c>
      <c r="N211">
        <f>Table3[[#This Row],[Kidnapping and Abduction]]/Table3[[#This Row],[Population_in_lakhs]]</f>
        <v>1.9580419580419581</v>
      </c>
      <c r="O211">
        <f>Table3[[#This Row],[Dowry Deaths]]/Table3[[#This Row],[Population_in_lakhs]]</f>
        <v>1.4265734265734267</v>
      </c>
      <c r="P211">
        <f>Table3[[#This Row],[Molestation]]/Table3[[#This Row],[Population_in_lakhs]]</f>
        <v>4</v>
      </c>
      <c r="Q211">
        <f>Table3[[#This Row],[Sexual_Harassment]]/Table3[[#This Row],[Population_in_lakhs]]</f>
        <v>2.6013986013986012</v>
      </c>
      <c r="R211">
        <f>Table3[[#This Row],[Cruelty by Husband or his Relatives]]/Table3[[#This Row],[Population_in_lakhs]]</f>
        <v>14.20979020979021</v>
      </c>
    </row>
    <row r="212" spans="1:18" x14ac:dyDescent="0.3">
      <c r="A212" t="s">
        <v>11</v>
      </c>
      <c r="B212" t="s">
        <v>28</v>
      </c>
      <c r="C212">
        <v>2003</v>
      </c>
      <c r="D212">
        <v>45</v>
      </c>
      <c r="E212">
        <v>76</v>
      </c>
      <c r="F212">
        <v>37</v>
      </c>
      <c r="G212">
        <v>167</v>
      </c>
      <c r="H212">
        <v>90</v>
      </c>
      <c r="I212">
        <v>656</v>
      </c>
      <c r="J212">
        <v>35.75</v>
      </c>
      <c r="K212">
        <v>29.958041958041957</v>
      </c>
      <c r="L212">
        <f t="shared" si="3"/>
        <v>1071</v>
      </c>
      <c r="M212" s="14">
        <f>Table3[[#This Row],[Rape]]/Table3[[#This Row],[Population_in_lakhs]]</f>
        <v>1.2587412587412588</v>
      </c>
      <c r="N212">
        <f>Table3[[#This Row],[Kidnapping and Abduction]]/Table3[[#This Row],[Population_in_lakhs]]</f>
        <v>2.1258741258741258</v>
      </c>
      <c r="O212">
        <f>Table3[[#This Row],[Dowry Deaths]]/Table3[[#This Row],[Population_in_lakhs]]</f>
        <v>1.034965034965035</v>
      </c>
      <c r="P212">
        <f>Table3[[#This Row],[Molestation]]/Table3[[#This Row],[Population_in_lakhs]]</f>
        <v>4.6713286713286717</v>
      </c>
      <c r="Q212">
        <f>Table3[[#This Row],[Sexual_Harassment]]/Table3[[#This Row],[Population_in_lakhs]]</f>
        <v>2.5174825174825175</v>
      </c>
      <c r="R212">
        <f>Table3[[#This Row],[Cruelty by Husband or his Relatives]]/Table3[[#This Row],[Population_in_lakhs]]</f>
        <v>18.34965034965035</v>
      </c>
    </row>
    <row r="213" spans="1:18" x14ac:dyDescent="0.3">
      <c r="A213" t="s">
        <v>11</v>
      </c>
      <c r="B213" t="s">
        <v>28</v>
      </c>
      <c r="C213">
        <v>2004</v>
      </c>
      <c r="D213">
        <v>65</v>
      </c>
      <c r="E213">
        <v>91</v>
      </c>
      <c r="F213">
        <v>60</v>
      </c>
      <c r="G213">
        <v>155</v>
      </c>
      <c r="H213">
        <v>100</v>
      </c>
      <c r="I213">
        <v>653</v>
      </c>
      <c r="J213">
        <v>35.75</v>
      </c>
      <c r="K213">
        <v>31.44055944055944</v>
      </c>
      <c r="L213">
        <f t="shared" si="3"/>
        <v>1124</v>
      </c>
      <c r="M213" s="14">
        <f>Table3[[#This Row],[Rape]]/Table3[[#This Row],[Population_in_lakhs]]</f>
        <v>1.8181818181818181</v>
      </c>
      <c r="N213">
        <f>Table3[[#This Row],[Kidnapping and Abduction]]/Table3[[#This Row],[Population_in_lakhs]]</f>
        <v>2.5454545454545454</v>
      </c>
      <c r="O213">
        <f>Table3[[#This Row],[Dowry Deaths]]/Table3[[#This Row],[Population_in_lakhs]]</f>
        <v>1.6783216783216783</v>
      </c>
      <c r="P213">
        <f>Table3[[#This Row],[Molestation]]/Table3[[#This Row],[Population_in_lakhs]]</f>
        <v>4.3356643356643358</v>
      </c>
      <c r="Q213">
        <f>Table3[[#This Row],[Sexual_Harassment]]/Table3[[#This Row],[Population_in_lakhs]]</f>
        <v>2.7972027972027971</v>
      </c>
      <c r="R213">
        <f>Table3[[#This Row],[Cruelty by Husband or his Relatives]]/Table3[[#This Row],[Population_in_lakhs]]</f>
        <v>18.265734265734267</v>
      </c>
    </row>
    <row r="214" spans="1:18" x14ac:dyDescent="0.3">
      <c r="A214" t="s">
        <v>11</v>
      </c>
      <c r="B214" t="s">
        <v>28</v>
      </c>
      <c r="C214">
        <v>2005</v>
      </c>
      <c r="D214">
        <v>59</v>
      </c>
      <c r="E214">
        <v>72</v>
      </c>
      <c r="F214">
        <v>56</v>
      </c>
      <c r="G214">
        <v>164</v>
      </c>
      <c r="H214">
        <v>109</v>
      </c>
      <c r="I214">
        <v>820</v>
      </c>
      <c r="J214">
        <v>35.75</v>
      </c>
      <c r="K214">
        <v>35.804195804195807</v>
      </c>
      <c r="L214">
        <f t="shared" si="3"/>
        <v>1280</v>
      </c>
      <c r="M214" s="14">
        <f>Table3[[#This Row],[Rape]]/Table3[[#This Row],[Population_in_lakhs]]</f>
        <v>1.6503496503496504</v>
      </c>
      <c r="N214">
        <f>Table3[[#This Row],[Kidnapping and Abduction]]/Table3[[#This Row],[Population_in_lakhs]]</f>
        <v>2.0139860139860142</v>
      </c>
      <c r="O214">
        <f>Table3[[#This Row],[Dowry Deaths]]/Table3[[#This Row],[Population_in_lakhs]]</f>
        <v>1.5664335664335665</v>
      </c>
      <c r="P214">
        <f>Table3[[#This Row],[Molestation]]/Table3[[#This Row],[Population_in_lakhs]]</f>
        <v>4.5874125874125875</v>
      </c>
      <c r="Q214">
        <f>Table3[[#This Row],[Sexual_Harassment]]/Table3[[#This Row],[Population_in_lakhs]]</f>
        <v>3.0489510489510487</v>
      </c>
      <c r="R214">
        <f>Table3[[#This Row],[Cruelty by Husband or his Relatives]]/Table3[[#This Row],[Population_in_lakhs]]</f>
        <v>22.937062937062937</v>
      </c>
    </row>
    <row r="215" spans="1:18" x14ac:dyDescent="0.3">
      <c r="A215" t="s">
        <v>11</v>
      </c>
      <c r="B215" t="s">
        <v>28</v>
      </c>
      <c r="C215">
        <v>2006</v>
      </c>
      <c r="D215">
        <v>69</v>
      </c>
      <c r="E215">
        <v>100</v>
      </c>
      <c r="F215">
        <v>65</v>
      </c>
      <c r="G215">
        <v>182</v>
      </c>
      <c r="H215">
        <v>102</v>
      </c>
      <c r="I215">
        <v>904</v>
      </c>
      <c r="J215">
        <v>35.75</v>
      </c>
      <c r="K215">
        <v>39.776223776223773</v>
      </c>
      <c r="L215">
        <f t="shared" si="3"/>
        <v>1422</v>
      </c>
      <c r="M215" s="14">
        <f>Table3[[#This Row],[Rape]]/Table3[[#This Row],[Population_in_lakhs]]</f>
        <v>1.93006993006993</v>
      </c>
      <c r="N215">
        <f>Table3[[#This Row],[Kidnapping and Abduction]]/Table3[[#This Row],[Population_in_lakhs]]</f>
        <v>2.7972027972027971</v>
      </c>
      <c r="O215">
        <f>Table3[[#This Row],[Dowry Deaths]]/Table3[[#This Row],[Population_in_lakhs]]</f>
        <v>1.8181818181818181</v>
      </c>
      <c r="P215">
        <f>Table3[[#This Row],[Molestation]]/Table3[[#This Row],[Population_in_lakhs]]</f>
        <v>5.0909090909090908</v>
      </c>
      <c r="Q215">
        <f>Table3[[#This Row],[Sexual_Harassment]]/Table3[[#This Row],[Population_in_lakhs]]</f>
        <v>2.8531468531468533</v>
      </c>
      <c r="R215">
        <f>Table3[[#This Row],[Cruelty by Husband or his Relatives]]/Table3[[#This Row],[Population_in_lakhs]]</f>
        <v>25.286713286713287</v>
      </c>
    </row>
    <row r="216" spans="1:18" x14ac:dyDescent="0.3">
      <c r="A216" t="s">
        <v>11</v>
      </c>
      <c r="B216" t="s">
        <v>28</v>
      </c>
      <c r="C216">
        <v>2007</v>
      </c>
      <c r="D216">
        <v>66</v>
      </c>
      <c r="E216">
        <v>110</v>
      </c>
      <c r="F216">
        <v>66</v>
      </c>
      <c r="G216">
        <v>158</v>
      </c>
      <c r="H216">
        <v>65</v>
      </c>
      <c r="I216">
        <v>974</v>
      </c>
      <c r="J216">
        <v>35.75</v>
      </c>
      <c r="K216">
        <v>40.251748251748253</v>
      </c>
      <c r="L216">
        <f t="shared" si="3"/>
        <v>1439</v>
      </c>
      <c r="M216" s="14">
        <f>Table3[[#This Row],[Rape]]/Table3[[#This Row],[Population_in_lakhs]]</f>
        <v>1.8461538461538463</v>
      </c>
      <c r="N216">
        <f>Table3[[#This Row],[Kidnapping and Abduction]]/Table3[[#This Row],[Population_in_lakhs]]</f>
        <v>3.0769230769230771</v>
      </c>
      <c r="O216">
        <f>Table3[[#This Row],[Dowry Deaths]]/Table3[[#This Row],[Population_in_lakhs]]</f>
        <v>1.8461538461538463</v>
      </c>
      <c r="P216">
        <f>Table3[[#This Row],[Molestation]]/Table3[[#This Row],[Population_in_lakhs]]</f>
        <v>4.4195804195804191</v>
      </c>
      <c r="Q216">
        <f>Table3[[#This Row],[Sexual_Harassment]]/Table3[[#This Row],[Population_in_lakhs]]</f>
        <v>1.8181818181818181</v>
      </c>
      <c r="R216">
        <f>Table3[[#This Row],[Cruelty by Husband or his Relatives]]/Table3[[#This Row],[Population_in_lakhs]]</f>
        <v>27.244755244755243</v>
      </c>
    </row>
    <row r="217" spans="1:18" x14ac:dyDescent="0.3">
      <c r="A217" t="s">
        <v>11</v>
      </c>
      <c r="B217" t="s">
        <v>28</v>
      </c>
      <c r="C217">
        <v>2008</v>
      </c>
      <c r="D217">
        <v>117</v>
      </c>
      <c r="E217">
        <v>114</v>
      </c>
      <c r="F217">
        <v>78</v>
      </c>
      <c r="G217">
        <v>169</v>
      </c>
      <c r="H217">
        <v>858</v>
      </c>
      <c r="I217">
        <v>1004</v>
      </c>
      <c r="J217">
        <v>35.75</v>
      </c>
      <c r="K217">
        <v>65.454545454545453</v>
      </c>
      <c r="L217">
        <f t="shared" si="3"/>
        <v>2340</v>
      </c>
      <c r="M217" s="14">
        <f>Table3[[#This Row],[Rape]]/Table3[[#This Row],[Population_in_lakhs]]</f>
        <v>3.2727272727272729</v>
      </c>
      <c r="N217">
        <f>Table3[[#This Row],[Kidnapping and Abduction]]/Table3[[#This Row],[Population_in_lakhs]]</f>
        <v>3.1888111888111887</v>
      </c>
      <c r="O217">
        <f>Table3[[#This Row],[Dowry Deaths]]/Table3[[#This Row],[Population_in_lakhs]]</f>
        <v>2.1818181818181817</v>
      </c>
      <c r="P217">
        <f>Table3[[#This Row],[Molestation]]/Table3[[#This Row],[Population_in_lakhs]]</f>
        <v>4.7272727272727275</v>
      </c>
      <c r="Q217">
        <f>Table3[[#This Row],[Sexual_Harassment]]/Table3[[#This Row],[Population_in_lakhs]]</f>
        <v>24</v>
      </c>
      <c r="R217">
        <f>Table3[[#This Row],[Cruelty by Husband or his Relatives]]/Table3[[#This Row],[Population_in_lakhs]]</f>
        <v>28.083916083916083</v>
      </c>
    </row>
    <row r="218" spans="1:18" x14ac:dyDescent="0.3">
      <c r="A218" t="s">
        <v>11</v>
      </c>
      <c r="B218" t="s">
        <v>28</v>
      </c>
      <c r="C218">
        <v>2009</v>
      </c>
      <c r="D218">
        <v>108</v>
      </c>
      <c r="E218">
        <v>133</v>
      </c>
      <c r="F218">
        <v>66</v>
      </c>
      <c r="G218">
        <v>217</v>
      </c>
      <c r="H218">
        <v>180</v>
      </c>
      <c r="I218">
        <v>1099</v>
      </c>
      <c r="J218">
        <v>35.75</v>
      </c>
      <c r="K218">
        <v>50.433566433566433</v>
      </c>
      <c r="L218">
        <f t="shared" si="3"/>
        <v>1803</v>
      </c>
      <c r="M218" s="14">
        <f>Table3[[#This Row],[Rape]]/Table3[[#This Row],[Population_in_lakhs]]</f>
        <v>3.0209790209790208</v>
      </c>
      <c r="N218">
        <f>Table3[[#This Row],[Kidnapping and Abduction]]/Table3[[#This Row],[Population_in_lakhs]]</f>
        <v>3.7202797202797204</v>
      </c>
      <c r="O218">
        <f>Table3[[#This Row],[Dowry Deaths]]/Table3[[#This Row],[Population_in_lakhs]]</f>
        <v>1.8461538461538463</v>
      </c>
      <c r="P218">
        <f>Table3[[#This Row],[Molestation]]/Table3[[#This Row],[Population_in_lakhs]]</f>
        <v>6.06993006993007</v>
      </c>
      <c r="Q218">
        <f>Table3[[#This Row],[Sexual_Harassment]]/Table3[[#This Row],[Population_in_lakhs]]</f>
        <v>5.034965034965035</v>
      </c>
      <c r="R218">
        <f>Table3[[#This Row],[Cruelty by Husband or his Relatives]]/Table3[[#This Row],[Population_in_lakhs]]</f>
        <v>30.74125874125874</v>
      </c>
    </row>
    <row r="219" spans="1:18" x14ac:dyDescent="0.3">
      <c r="A219" t="s">
        <v>11</v>
      </c>
      <c r="B219" t="s">
        <v>28</v>
      </c>
      <c r="C219">
        <v>2010</v>
      </c>
      <c r="D219">
        <v>114</v>
      </c>
      <c r="E219">
        <v>91</v>
      </c>
      <c r="F219">
        <v>62</v>
      </c>
      <c r="G219">
        <v>196</v>
      </c>
      <c r="H219">
        <v>1283</v>
      </c>
      <c r="I219">
        <v>1266</v>
      </c>
      <c r="J219">
        <v>35.75</v>
      </c>
      <c r="K219">
        <v>84.251748251748253</v>
      </c>
      <c r="L219">
        <f t="shared" si="3"/>
        <v>3012</v>
      </c>
      <c r="M219" s="14">
        <f>Table3[[#This Row],[Rape]]/Table3[[#This Row],[Population_in_lakhs]]</f>
        <v>3.1888111888111887</v>
      </c>
      <c r="N219">
        <f>Table3[[#This Row],[Kidnapping and Abduction]]/Table3[[#This Row],[Population_in_lakhs]]</f>
        <v>2.5454545454545454</v>
      </c>
      <c r="O219">
        <f>Table3[[#This Row],[Dowry Deaths]]/Table3[[#This Row],[Population_in_lakhs]]</f>
        <v>1.7342657342657342</v>
      </c>
      <c r="P219">
        <f>Table3[[#This Row],[Molestation]]/Table3[[#This Row],[Population_in_lakhs]]</f>
        <v>5.4825174825174825</v>
      </c>
      <c r="Q219">
        <f>Table3[[#This Row],[Sexual_Harassment]]/Table3[[#This Row],[Population_in_lakhs]]</f>
        <v>35.888111888111887</v>
      </c>
      <c r="R219">
        <f>Table3[[#This Row],[Cruelty by Husband or his Relatives]]/Table3[[#This Row],[Population_in_lakhs]]</f>
        <v>35.412587412587413</v>
      </c>
    </row>
    <row r="220" spans="1:18" x14ac:dyDescent="0.3">
      <c r="A220" t="s">
        <v>11</v>
      </c>
      <c r="B220" t="s">
        <v>28</v>
      </c>
      <c r="C220">
        <v>2011</v>
      </c>
      <c r="D220">
        <v>113</v>
      </c>
      <c r="E220">
        <v>110</v>
      </c>
      <c r="F220">
        <v>66</v>
      </c>
      <c r="G220">
        <v>208</v>
      </c>
      <c r="H220">
        <v>236</v>
      </c>
      <c r="I220">
        <v>1500</v>
      </c>
      <c r="J220">
        <v>52.97</v>
      </c>
      <c r="K220">
        <v>42.155937323013028</v>
      </c>
      <c r="L220">
        <f t="shared" si="3"/>
        <v>2233</v>
      </c>
      <c r="M220" s="14">
        <f>Table3[[#This Row],[Rape]]/Table3[[#This Row],[Population_in_lakhs]]</f>
        <v>2.1332829903719088</v>
      </c>
      <c r="N220">
        <f>Table3[[#This Row],[Kidnapping and Abduction]]/Table3[[#This Row],[Population_in_lakhs]]</f>
        <v>2.0766471587691147</v>
      </c>
      <c r="O220">
        <f>Table3[[#This Row],[Dowry Deaths]]/Table3[[#This Row],[Population_in_lakhs]]</f>
        <v>1.2459882952614687</v>
      </c>
      <c r="P220">
        <f>Table3[[#This Row],[Molestation]]/Table3[[#This Row],[Population_in_lakhs]]</f>
        <v>3.9267509911270531</v>
      </c>
      <c r="Q220">
        <f>Table3[[#This Row],[Sexual_Harassment]]/Table3[[#This Row],[Population_in_lakhs]]</f>
        <v>4.4553520860864637</v>
      </c>
      <c r="R220">
        <f>Table3[[#This Row],[Cruelty by Husband or his Relatives]]/Table3[[#This Row],[Population_in_lakhs]]</f>
        <v>28.317915801397017</v>
      </c>
    </row>
    <row r="221" spans="1:18" x14ac:dyDescent="0.3">
      <c r="A221" t="s">
        <v>11</v>
      </c>
      <c r="B221" t="s">
        <v>28</v>
      </c>
      <c r="C221">
        <v>2012</v>
      </c>
      <c r="D221">
        <v>102</v>
      </c>
      <c r="E221">
        <v>123</v>
      </c>
      <c r="F221">
        <v>61</v>
      </c>
      <c r="G221">
        <v>241</v>
      </c>
      <c r="H221">
        <v>313</v>
      </c>
      <c r="I221">
        <v>1128</v>
      </c>
      <c r="J221">
        <v>52.97</v>
      </c>
      <c r="K221">
        <v>37.153105531432885</v>
      </c>
      <c r="L221">
        <f t="shared" si="3"/>
        <v>1968</v>
      </c>
      <c r="M221" s="14">
        <f>Table3[[#This Row],[Rape]]/Table3[[#This Row],[Population_in_lakhs]]</f>
        <v>1.9256182744949972</v>
      </c>
      <c r="N221">
        <f>Table3[[#This Row],[Kidnapping and Abduction]]/Table3[[#This Row],[Population_in_lakhs]]</f>
        <v>2.3220690957145553</v>
      </c>
      <c r="O221">
        <f>Table3[[#This Row],[Dowry Deaths]]/Table3[[#This Row],[Population_in_lakhs]]</f>
        <v>1.1515952425901455</v>
      </c>
      <c r="P221">
        <f>Table3[[#This Row],[Molestation]]/Table3[[#This Row],[Population_in_lakhs]]</f>
        <v>4.5497451387577872</v>
      </c>
      <c r="Q221">
        <f>Table3[[#This Row],[Sexual_Harassment]]/Table3[[#This Row],[Population_in_lakhs]]</f>
        <v>5.9090050972248447</v>
      </c>
      <c r="R221">
        <f>Table3[[#This Row],[Cruelty by Husband or his Relatives]]/Table3[[#This Row],[Population_in_lakhs]]</f>
        <v>21.295072682650556</v>
      </c>
    </row>
    <row r="222" spans="1:18" x14ac:dyDescent="0.3">
      <c r="A222" t="s">
        <v>11</v>
      </c>
      <c r="B222" t="s">
        <v>28</v>
      </c>
      <c r="C222">
        <v>2013</v>
      </c>
      <c r="D222">
        <v>175</v>
      </c>
      <c r="E222">
        <v>154</v>
      </c>
      <c r="F222">
        <v>57</v>
      </c>
      <c r="G222">
        <v>419</v>
      </c>
      <c r="H222">
        <v>361</v>
      </c>
      <c r="I222">
        <v>1694</v>
      </c>
      <c r="J222">
        <v>52.97</v>
      </c>
      <c r="K222">
        <v>53.992826127996977</v>
      </c>
      <c r="L222">
        <f t="shared" si="3"/>
        <v>2860</v>
      </c>
      <c r="M222" s="14">
        <f>Table3[[#This Row],[Rape]]/Table3[[#This Row],[Population_in_lakhs]]</f>
        <v>3.3037568434963189</v>
      </c>
      <c r="N222">
        <f>Table3[[#This Row],[Kidnapping and Abduction]]/Table3[[#This Row],[Population_in_lakhs]]</f>
        <v>2.9073060222767606</v>
      </c>
      <c r="O222">
        <f>Table3[[#This Row],[Dowry Deaths]]/Table3[[#This Row],[Population_in_lakhs]]</f>
        <v>1.0760808004530866</v>
      </c>
      <c r="P222">
        <f>Table3[[#This Row],[Molestation]]/Table3[[#This Row],[Population_in_lakhs]]</f>
        <v>7.9101378138569007</v>
      </c>
      <c r="Q222">
        <f>Table3[[#This Row],[Sexual_Harassment]]/Table3[[#This Row],[Population_in_lakhs]]</f>
        <v>6.8151784028695488</v>
      </c>
      <c r="R222">
        <f>Table3[[#This Row],[Cruelty by Husband or his Relatives]]/Table3[[#This Row],[Population_in_lakhs]]</f>
        <v>31.980366245044365</v>
      </c>
    </row>
    <row r="223" spans="1:18" x14ac:dyDescent="0.3">
      <c r="A223" t="s">
        <v>11</v>
      </c>
      <c r="B223" t="s">
        <v>29</v>
      </c>
      <c r="C223">
        <v>2001</v>
      </c>
      <c r="D223">
        <v>8</v>
      </c>
      <c r="E223">
        <v>12</v>
      </c>
      <c r="F223">
        <v>6</v>
      </c>
      <c r="G223">
        <v>38</v>
      </c>
      <c r="H223">
        <v>47</v>
      </c>
      <c r="I223">
        <v>108</v>
      </c>
      <c r="J223">
        <v>25.38</v>
      </c>
      <c r="K223">
        <v>8.6288416075650129</v>
      </c>
      <c r="L223">
        <f t="shared" si="3"/>
        <v>219</v>
      </c>
      <c r="M223" s="14">
        <f>Table3[[#This Row],[Rape]]/Table3[[#This Row],[Population_in_lakhs]]</f>
        <v>0.31520882584712373</v>
      </c>
      <c r="N223">
        <f>Table3[[#This Row],[Kidnapping and Abduction]]/Table3[[#This Row],[Population_in_lakhs]]</f>
        <v>0.4728132387706856</v>
      </c>
      <c r="O223">
        <f>Table3[[#This Row],[Dowry Deaths]]/Table3[[#This Row],[Population_in_lakhs]]</f>
        <v>0.2364066193853428</v>
      </c>
      <c r="P223">
        <f>Table3[[#This Row],[Molestation]]/Table3[[#This Row],[Population_in_lakhs]]</f>
        <v>1.4972419227738378</v>
      </c>
      <c r="Q223">
        <f>Table3[[#This Row],[Sexual_Harassment]]/Table3[[#This Row],[Population_in_lakhs]]</f>
        <v>1.8518518518518519</v>
      </c>
      <c r="R223">
        <f>Table3[[#This Row],[Cruelty by Husband or his Relatives]]/Table3[[#This Row],[Population_in_lakhs]]</f>
        <v>4.2553191489361701</v>
      </c>
    </row>
    <row r="224" spans="1:18" x14ac:dyDescent="0.3">
      <c r="A224" t="s">
        <v>11</v>
      </c>
      <c r="B224" t="s">
        <v>29</v>
      </c>
      <c r="C224">
        <v>2002</v>
      </c>
      <c r="D224">
        <v>14</v>
      </c>
      <c r="E224">
        <v>9</v>
      </c>
      <c r="F224">
        <v>4</v>
      </c>
      <c r="G224">
        <v>60</v>
      </c>
      <c r="H224">
        <v>16</v>
      </c>
      <c r="I224">
        <v>114</v>
      </c>
      <c r="J224">
        <v>25.38</v>
      </c>
      <c r="K224">
        <v>8.5500394011032306</v>
      </c>
      <c r="L224">
        <f t="shared" si="3"/>
        <v>217</v>
      </c>
      <c r="M224" s="14">
        <f>Table3[[#This Row],[Rape]]/Table3[[#This Row],[Population_in_lakhs]]</f>
        <v>0.55161544523246653</v>
      </c>
      <c r="N224">
        <f>Table3[[#This Row],[Kidnapping and Abduction]]/Table3[[#This Row],[Population_in_lakhs]]</f>
        <v>0.3546099290780142</v>
      </c>
      <c r="O224">
        <f>Table3[[#This Row],[Dowry Deaths]]/Table3[[#This Row],[Population_in_lakhs]]</f>
        <v>0.15760441292356187</v>
      </c>
      <c r="P224">
        <f>Table3[[#This Row],[Molestation]]/Table3[[#This Row],[Population_in_lakhs]]</f>
        <v>2.3640661938534282</v>
      </c>
      <c r="Q224">
        <f>Table3[[#This Row],[Sexual_Harassment]]/Table3[[#This Row],[Population_in_lakhs]]</f>
        <v>0.63041765169424746</v>
      </c>
      <c r="R224">
        <f>Table3[[#This Row],[Cruelty by Husband or his Relatives]]/Table3[[#This Row],[Population_in_lakhs]]</f>
        <v>4.4917257683215128</v>
      </c>
    </row>
    <row r="225" spans="1:18" x14ac:dyDescent="0.3">
      <c r="A225" t="s">
        <v>11</v>
      </c>
      <c r="B225" t="s">
        <v>29</v>
      </c>
      <c r="C225">
        <v>2003</v>
      </c>
      <c r="D225">
        <v>9</v>
      </c>
      <c r="E225">
        <v>4</v>
      </c>
      <c r="F225">
        <v>7</v>
      </c>
      <c r="G225">
        <v>58</v>
      </c>
      <c r="H225">
        <v>44</v>
      </c>
      <c r="I225">
        <v>147</v>
      </c>
      <c r="J225">
        <v>25.38</v>
      </c>
      <c r="K225">
        <v>10.598896769109535</v>
      </c>
      <c r="L225">
        <f t="shared" si="3"/>
        <v>269</v>
      </c>
      <c r="M225" s="14">
        <f>Table3[[#This Row],[Rape]]/Table3[[#This Row],[Population_in_lakhs]]</f>
        <v>0.3546099290780142</v>
      </c>
      <c r="N225">
        <f>Table3[[#This Row],[Kidnapping and Abduction]]/Table3[[#This Row],[Population_in_lakhs]]</f>
        <v>0.15760441292356187</v>
      </c>
      <c r="O225">
        <f>Table3[[#This Row],[Dowry Deaths]]/Table3[[#This Row],[Population_in_lakhs]]</f>
        <v>0.27580772261623326</v>
      </c>
      <c r="P225">
        <f>Table3[[#This Row],[Molestation]]/Table3[[#This Row],[Population_in_lakhs]]</f>
        <v>2.2852639873916472</v>
      </c>
      <c r="Q225">
        <f>Table3[[#This Row],[Sexual_Harassment]]/Table3[[#This Row],[Population_in_lakhs]]</f>
        <v>1.7336485421591805</v>
      </c>
      <c r="R225">
        <f>Table3[[#This Row],[Cruelty by Husband or his Relatives]]/Table3[[#This Row],[Population_in_lakhs]]</f>
        <v>5.7919621749408989</v>
      </c>
    </row>
    <row r="226" spans="1:18" x14ac:dyDescent="0.3">
      <c r="A226" t="s">
        <v>11</v>
      </c>
      <c r="B226" t="s">
        <v>29</v>
      </c>
      <c r="C226">
        <v>2004</v>
      </c>
      <c r="D226">
        <v>15</v>
      </c>
      <c r="E226">
        <v>13</v>
      </c>
      <c r="F226">
        <v>14</v>
      </c>
      <c r="G226">
        <v>58</v>
      </c>
      <c r="H226">
        <v>11</v>
      </c>
      <c r="I226">
        <v>165</v>
      </c>
      <c r="J226">
        <v>25.38</v>
      </c>
      <c r="K226">
        <v>10.874704491725769</v>
      </c>
      <c r="L226">
        <f t="shared" si="3"/>
        <v>276</v>
      </c>
      <c r="M226" s="14">
        <f>Table3[[#This Row],[Rape]]/Table3[[#This Row],[Population_in_lakhs]]</f>
        <v>0.59101654846335705</v>
      </c>
      <c r="N226">
        <f>Table3[[#This Row],[Kidnapping and Abduction]]/Table3[[#This Row],[Population_in_lakhs]]</f>
        <v>0.51221434200157612</v>
      </c>
      <c r="O226">
        <f>Table3[[#This Row],[Dowry Deaths]]/Table3[[#This Row],[Population_in_lakhs]]</f>
        <v>0.55161544523246653</v>
      </c>
      <c r="P226">
        <f>Table3[[#This Row],[Molestation]]/Table3[[#This Row],[Population_in_lakhs]]</f>
        <v>2.2852639873916472</v>
      </c>
      <c r="Q226">
        <f>Table3[[#This Row],[Sexual_Harassment]]/Table3[[#This Row],[Population_in_lakhs]]</f>
        <v>0.43341213553979513</v>
      </c>
      <c r="R226">
        <f>Table3[[#This Row],[Cruelty by Husband or his Relatives]]/Table3[[#This Row],[Population_in_lakhs]]</f>
        <v>6.501182033096927</v>
      </c>
    </row>
    <row r="227" spans="1:18" x14ac:dyDescent="0.3">
      <c r="A227" t="s">
        <v>11</v>
      </c>
      <c r="B227" t="s">
        <v>29</v>
      </c>
      <c r="C227">
        <v>2005</v>
      </c>
      <c r="D227">
        <v>15</v>
      </c>
      <c r="E227">
        <v>16</v>
      </c>
      <c r="F227">
        <v>9</v>
      </c>
      <c r="G227">
        <v>51</v>
      </c>
      <c r="H227">
        <v>40</v>
      </c>
      <c r="I227">
        <v>137</v>
      </c>
      <c r="J227">
        <v>25.38</v>
      </c>
      <c r="K227">
        <v>10.559495665878645</v>
      </c>
      <c r="L227">
        <f t="shared" si="3"/>
        <v>268</v>
      </c>
      <c r="M227" s="14">
        <f>Table3[[#This Row],[Rape]]/Table3[[#This Row],[Population_in_lakhs]]</f>
        <v>0.59101654846335705</v>
      </c>
      <c r="N227">
        <f>Table3[[#This Row],[Kidnapping and Abduction]]/Table3[[#This Row],[Population_in_lakhs]]</f>
        <v>0.63041765169424746</v>
      </c>
      <c r="O227">
        <f>Table3[[#This Row],[Dowry Deaths]]/Table3[[#This Row],[Population_in_lakhs]]</f>
        <v>0.3546099290780142</v>
      </c>
      <c r="P227">
        <f>Table3[[#This Row],[Molestation]]/Table3[[#This Row],[Population_in_lakhs]]</f>
        <v>2.0094562647754137</v>
      </c>
      <c r="Q227">
        <f>Table3[[#This Row],[Sexual_Harassment]]/Table3[[#This Row],[Population_in_lakhs]]</f>
        <v>1.5760441292356187</v>
      </c>
      <c r="R227">
        <f>Table3[[#This Row],[Cruelty by Husband or his Relatives]]/Table3[[#This Row],[Population_in_lakhs]]</f>
        <v>5.3979511426319942</v>
      </c>
    </row>
    <row r="228" spans="1:18" x14ac:dyDescent="0.3">
      <c r="A228" t="s">
        <v>11</v>
      </c>
      <c r="B228" t="s">
        <v>29</v>
      </c>
      <c r="C228">
        <v>2006</v>
      </c>
      <c r="D228">
        <v>27</v>
      </c>
      <c r="E228">
        <v>21</v>
      </c>
      <c r="F228">
        <v>3</v>
      </c>
      <c r="G228">
        <v>70</v>
      </c>
      <c r="H228">
        <v>25</v>
      </c>
      <c r="I228">
        <v>188</v>
      </c>
      <c r="J228">
        <v>25.38</v>
      </c>
      <c r="K228">
        <v>13.159968479117415</v>
      </c>
      <c r="L228">
        <f t="shared" si="3"/>
        <v>334</v>
      </c>
      <c r="M228" s="14">
        <f>Table3[[#This Row],[Rape]]/Table3[[#This Row],[Population_in_lakhs]]</f>
        <v>1.0638297872340425</v>
      </c>
      <c r="N228">
        <f>Table3[[#This Row],[Kidnapping and Abduction]]/Table3[[#This Row],[Population_in_lakhs]]</f>
        <v>0.82742316784869985</v>
      </c>
      <c r="O228">
        <f>Table3[[#This Row],[Dowry Deaths]]/Table3[[#This Row],[Population_in_lakhs]]</f>
        <v>0.1182033096926714</v>
      </c>
      <c r="P228">
        <f>Table3[[#This Row],[Molestation]]/Table3[[#This Row],[Population_in_lakhs]]</f>
        <v>2.7580772261623325</v>
      </c>
      <c r="Q228">
        <f>Table3[[#This Row],[Sexual_Harassment]]/Table3[[#This Row],[Population_in_lakhs]]</f>
        <v>0.98502758077226171</v>
      </c>
      <c r="R228">
        <f>Table3[[#This Row],[Cruelty by Husband or his Relatives]]/Table3[[#This Row],[Population_in_lakhs]]</f>
        <v>7.4074074074074074</v>
      </c>
    </row>
    <row r="229" spans="1:18" x14ac:dyDescent="0.3">
      <c r="A229" t="s">
        <v>11</v>
      </c>
      <c r="B229" t="s">
        <v>29</v>
      </c>
      <c r="C229">
        <v>2007</v>
      </c>
      <c r="D229">
        <v>30</v>
      </c>
      <c r="E229">
        <v>19</v>
      </c>
      <c r="F229">
        <v>12</v>
      </c>
      <c r="G229">
        <v>99</v>
      </c>
      <c r="H229">
        <v>57</v>
      </c>
      <c r="I229">
        <v>345</v>
      </c>
      <c r="J229">
        <v>25.38</v>
      </c>
      <c r="K229">
        <v>22.143420015760441</v>
      </c>
      <c r="L229">
        <f t="shared" si="3"/>
        <v>562</v>
      </c>
      <c r="M229" s="14">
        <f>Table3[[#This Row],[Rape]]/Table3[[#This Row],[Population_in_lakhs]]</f>
        <v>1.1820330969267141</v>
      </c>
      <c r="N229">
        <f>Table3[[#This Row],[Kidnapping and Abduction]]/Table3[[#This Row],[Population_in_lakhs]]</f>
        <v>0.74862096138691892</v>
      </c>
      <c r="O229">
        <f>Table3[[#This Row],[Dowry Deaths]]/Table3[[#This Row],[Population_in_lakhs]]</f>
        <v>0.4728132387706856</v>
      </c>
      <c r="P229">
        <f>Table3[[#This Row],[Molestation]]/Table3[[#This Row],[Population_in_lakhs]]</f>
        <v>3.9007092198581561</v>
      </c>
      <c r="Q229">
        <f>Table3[[#This Row],[Sexual_Harassment]]/Table3[[#This Row],[Population_in_lakhs]]</f>
        <v>2.2458628841607564</v>
      </c>
      <c r="R229">
        <f>Table3[[#This Row],[Cruelty by Husband or his Relatives]]/Table3[[#This Row],[Population_in_lakhs]]</f>
        <v>13.59338061465721</v>
      </c>
    </row>
    <row r="230" spans="1:18" x14ac:dyDescent="0.3">
      <c r="A230" t="s">
        <v>11</v>
      </c>
      <c r="B230" t="s">
        <v>29</v>
      </c>
      <c r="C230">
        <v>2008</v>
      </c>
      <c r="D230">
        <v>32</v>
      </c>
      <c r="E230">
        <v>14</v>
      </c>
      <c r="F230">
        <v>6</v>
      </c>
      <c r="G230">
        <v>92</v>
      </c>
      <c r="H230">
        <v>72</v>
      </c>
      <c r="I230">
        <v>314</v>
      </c>
      <c r="J230">
        <v>25.38</v>
      </c>
      <c r="K230">
        <v>20.882584712371948</v>
      </c>
      <c r="L230">
        <f t="shared" si="3"/>
        <v>530</v>
      </c>
      <c r="M230" s="14">
        <f>Table3[[#This Row],[Rape]]/Table3[[#This Row],[Population_in_lakhs]]</f>
        <v>1.2608353033884949</v>
      </c>
      <c r="N230">
        <f>Table3[[#This Row],[Kidnapping and Abduction]]/Table3[[#This Row],[Population_in_lakhs]]</f>
        <v>0.55161544523246653</v>
      </c>
      <c r="O230">
        <f>Table3[[#This Row],[Dowry Deaths]]/Table3[[#This Row],[Population_in_lakhs]]</f>
        <v>0.2364066193853428</v>
      </c>
      <c r="P230">
        <f>Table3[[#This Row],[Molestation]]/Table3[[#This Row],[Population_in_lakhs]]</f>
        <v>3.6249014972419231</v>
      </c>
      <c r="Q230">
        <f>Table3[[#This Row],[Sexual_Harassment]]/Table3[[#This Row],[Population_in_lakhs]]</f>
        <v>2.8368794326241136</v>
      </c>
      <c r="R230">
        <f>Table3[[#This Row],[Cruelty by Husband or his Relatives]]/Table3[[#This Row],[Population_in_lakhs]]</f>
        <v>12.371946414499606</v>
      </c>
    </row>
    <row r="231" spans="1:18" x14ac:dyDescent="0.3">
      <c r="A231" t="s">
        <v>11</v>
      </c>
      <c r="B231" t="s">
        <v>29</v>
      </c>
      <c r="C231">
        <v>2009</v>
      </c>
      <c r="D231">
        <v>21</v>
      </c>
      <c r="E231">
        <v>20</v>
      </c>
      <c r="F231">
        <v>6</v>
      </c>
      <c r="G231">
        <v>67</v>
      </c>
      <c r="H231">
        <v>44</v>
      </c>
      <c r="I231">
        <v>211</v>
      </c>
      <c r="J231">
        <v>25.38</v>
      </c>
      <c r="K231">
        <v>14.539007092198583</v>
      </c>
      <c r="L231">
        <f t="shared" si="3"/>
        <v>369</v>
      </c>
      <c r="M231" s="14">
        <f>Table3[[#This Row],[Rape]]/Table3[[#This Row],[Population_in_lakhs]]</f>
        <v>0.82742316784869985</v>
      </c>
      <c r="N231">
        <f>Table3[[#This Row],[Kidnapping and Abduction]]/Table3[[#This Row],[Population_in_lakhs]]</f>
        <v>0.78802206461780933</v>
      </c>
      <c r="O231">
        <f>Table3[[#This Row],[Dowry Deaths]]/Table3[[#This Row],[Population_in_lakhs]]</f>
        <v>0.2364066193853428</v>
      </c>
      <c r="P231">
        <f>Table3[[#This Row],[Molestation]]/Table3[[#This Row],[Population_in_lakhs]]</f>
        <v>2.6398739164696612</v>
      </c>
      <c r="Q231">
        <f>Table3[[#This Row],[Sexual_Harassment]]/Table3[[#This Row],[Population_in_lakhs]]</f>
        <v>1.7336485421591805</v>
      </c>
      <c r="R231">
        <f>Table3[[#This Row],[Cruelty by Husband or his Relatives]]/Table3[[#This Row],[Population_in_lakhs]]</f>
        <v>8.3136327817178888</v>
      </c>
    </row>
    <row r="232" spans="1:18" x14ac:dyDescent="0.3">
      <c r="A232" t="s">
        <v>11</v>
      </c>
      <c r="B232" t="s">
        <v>29</v>
      </c>
      <c r="C232">
        <v>2010</v>
      </c>
      <c r="D232">
        <v>35</v>
      </c>
      <c r="E232">
        <v>31</v>
      </c>
      <c r="F232">
        <v>5</v>
      </c>
      <c r="G232">
        <v>93</v>
      </c>
      <c r="H232">
        <v>92</v>
      </c>
      <c r="I232">
        <v>233</v>
      </c>
      <c r="J232">
        <v>25.38</v>
      </c>
      <c r="K232">
        <v>19.267139479905438</v>
      </c>
      <c r="L232">
        <f t="shared" si="3"/>
        <v>489</v>
      </c>
      <c r="M232" s="14">
        <f>Table3[[#This Row],[Rape]]/Table3[[#This Row],[Population_in_lakhs]]</f>
        <v>1.3790386130811663</v>
      </c>
      <c r="N232">
        <f>Table3[[#This Row],[Kidnapping and Abduction]]/Table3[[#This Row],[Population_in_lakhs]]</f>
        <v>1.2214342001576044</v>
      </c>
      <c r="O232">
        <f>Table3[[#This Row],[Dowry Deaths]]/Table3[[#This Row],[Population_in_lakhs]]</f>
        <v>0.19700551615445233</v>
      </c>
      <c r="P232">
        <f>Table3[[#This Row],[Molestation]]/Table3[[#This Row],[Population_in_lakhs]]</f>
        <v>3.6643026004728134</v>
      </c>
      <c r="Q232">
        <f>Table3[[#This Row],[Sexual_Harassment]]/Table3[[#This Row],[Population_in_lakhs]]</f>
        <v>3.6249014972419231</v>
      </c>
      <c r="R232">
        <f>Table3[[#This Row],[Cruelty by Husband or his Relatives]]/Table3[[#This Row],[Population_in_lakhs]]</f>
        <v>9.1804570527974789</v>
      </c>
    </row>
    <row r="233" spans="1:18" x14ac:dyDescent="0.3">
      <c r="A233" t="s">
        <v>11</v>
      </c>
      <c r="B233" t="s">
        <v>29</v>
      </c>
      <c r="C233">
        <v>2011</v>
      </c>
      <c r="D233">
        <v>29</v>
      </c>
      <c r="E233">
        <v>23</v>
      </c>
      <c r="F233">
        <v>8</v>
      </c>
      <c r="G233">
        <v>91</v>
      </c>
      <c r="H233">
        <v>83</v>
      </c>
      <c r="I233">
        <v>333</v>
      </c>
      <c r="J233">
        <v>27.03</v>
      </c>
      <c r="K233">
        <v>20.976692563817981</v>
      </c>
      <c r="L233">
        <f t="shared" si="3"/>
        <v>567</v>
      </c>
      <c r="M233" s="14">
        <f>Table3[[#This Row],[Rape]]/Table3[[#This Row],[Population_in_lakhs]]</f>
        <v>1.0728819829818719</v>
      </c>
      <c r="N233">
        <f>Table3[[#This Row],[Kidnapping and Abduction]]/Table3[[#This Row],[Population_in_lakhs]]</f>
        <v>0.85090640029596742</v>
      </c>
      <c r="O233">
        <f>Table3[[#This Row],[Dowry Deaths]]/Table3[[#This Row],[Population_in_lakhs]]</f>
        <v>0.29596744358120608</v>
      </c>
      <c r="P233">
        <f>Table3[[#This Row],[Molestation]]/Table3[[#This Row],[Population_in_lakhs]]</f>
        <v>3.3666296707362187</v>
      </c>
      <c r="Q233">
        <f>Table3[[#This Row],[Sexual_Harassment]]/Table3[[#This Row],[Population_in_lakhs]]</f>
        <v>3.070662227155013</v>
      </c>
      <c r="R233">
        <f>Table3[[#This Row],[Cruelty by Husband or his Relatives]]/Table3[[#This Row],[Population_in_lakhs]]</f>
        <v>12.319644839067703</v>
      </c>
    </row>
    <row r="234" spans="1:18" x14ac:dyDescent="0.3">
      <c r="A234" t="s">
        <v>11</v>
      </c>
      <c r="B234" t="s">
        <v>29</v>
      </c>
      <c r="C234">
        <v>2012</v>
      </c>
      <c r="D234">
        <v>39</v>
      </c>
      <c r="E234">
        <v>18</v>
      </c>
      <c r="F234">
        <v>3</v>
      </c>
      <c r="G234">
        <v>116</v>
      </c>
      <c r="H234">
        <v>69</v>
      </c>
      <c r="I234">
        <v>312</v>
      </c>
      <c r="J234">
        <v>27.03</v>
      </c>
      <c r="K234">
        <v>20.606733259341471</v>
      </c>
      <c r="L234">
        <f t="shared" si="3"/>
        <v>557</v>
      </c>
      <c r="M234" s="14">
        <f>Table3[[#This Row],[Rape]]/Table3[[#This Row],[Population_in_lakhs]]</f>
        <v>1.4428412874583796</v>
      </c>
      <c r="N234">
        <f>Table3[[#This Row],[Kidnapping and Abduction]]/Table3[[#This Row],[Population_in_lakhs]]</f>
        <v>0.66592674805771357</v>
      </c>
      <c r="O234">
        <f>Table3[[#This Row],[Dowry Deaths]]/Table3[[#This Row],[Population_in_lakhs]]</f>
        <v>0.11098779134295227</v>
      </c>
      <c r="P234">
        <f>Table3[[#This Row],[Molestation]]/Table3[[#This Row],[Population_in_lakhs]]</f>
        <v>4.2915279319274875</v>
      </c>
      <c r="Q234">
        <f>Table3[[#This Row],[Sexual_Harassment]]/Table3[[#This Row],[Population_in_lakhs]]</f>
        <v>2.5527192008879021</v>
      </c>
      <c r="R234">
        <f>Table3[[#This Row],[Cruelty by Husband or his Relatives]]/Table3[[#This Row],[Population_in_lakhs]]</f>
        <v>11.542730299667037</v>
      </c>
    </row>
    <row r="235" spans="1:18" x14ac:dyDescent="0.3">
      <c r="A235" t="s">
        <v>11</v>
      </c>
      <c r="B235" t="s">
        <v>29</v>
      </c>
      <c r="C235">
        <v>2013</v>
      </c>
      <c r="D235">
        <v>42</v>
      </c>
      <c r="E235">
        <v>23</v>
      </c>
      <c r="F235">
        <v>3</v>
      </c>
      <c r="G235">
        <v>207</v>
      </c>
      <c r="H235">
        <v>129</v>
      </c>
      <c r="I235">
        <v>361</v>
      </c>
      <c r="J235">
        <v>27.03</v>
      </c>
      <c r="K235">
        <v>28.30188679245283</v>
      </c>
      <c r="L235">
        <f t="shared" si="3"/>
        <v>765</v>
      </c>
      <c r="M235" s="14">
        <f>Table3[[#This Row],[Rape]]/Table3[[#This Row],[Population_in_lakhs]]</f>
        <v>1.5538290788013318</v>
      </c>
      <c r="N235">
        <f>Table3[[#This Row],[Kidnapping and Abduction]]/Table3[[#This Row],[Population_in_lakhs]]</f>
        <v>0.85090640029596742</v>
      </c>
      <c r="O235">
        <f>Table3[[#This Row],[Dowry Deaths]]/Table3[[#This Row],[Population_in_lakhs]]</f>
        <v>0.11098779134295227</v>
      </c>
      <c r="P235">
        <f>Table3[[#This Row],[Molestation]]/Table3[[#This Row],[Population_in_lakhs]]</f>
        <v>7.6581576026637066</v>
      </c>
      <c r="Q235">
        <f>Table3[[#This Row],[Sexual_Harassment]]/Table3[[#This Row],[Population_in_lakhs]]</f>
        <v>4.7724750277469479</v>
      </c>
      <c r="R235">
        <f>Table3[[#This Row],[Cruelty by Husband or his Relatives]]/Table3[[#This Row],[Population_in_lakhs]]</f>
        <v>13.355530891601923</v>
      </c>
    </row>
    <row r="236" spans="1:18" x14ac:dyDescent="0.3">
      <c r="A236" t="s">
        <v>11</v>
      </c>
      <c r="B236" t="s">
        <v>30</v>
      </c>
      <c r="C236">
        <v>2001</v>
      </c>
      <c r="D236">
        <v>13</v>
      </c>
      <c r="E236">
        <v>6</v>
      </c>
      <c r="F236">
        <v>0</v>
      </c>
      <c r="G236">
        <v>33</v>
      </c>
      <c r="H236">
        <v>462</v>
      </c>
      <c r="I236">
        <v>204</v>
      </c>
      <c r="J236">
        <v>38.32</v>
      </c>
      <c r="K236">
        <v>18.736951983298539</v>
      </c>
      <c r="L236">
        <f t="shared" si="3"/>
        <v>718</v>
      </c>
      <c r="M236" s="14">
        <f>Table3[[#This Row],[Rape]]/Table3[[#This Row],[Population_in_lakhs]]</f>
        <v>0.33924843423799583</v>
      </c>
      <c r="N236">
        <f>Table3[[#This Row],[Kidnapping and Abduction]]/Table3[[#This Row],[Population_in_lakhs]]</f>
        <v>0.15657620041753653</v>
      </c>
      <c r="O236">
        <f>Table3[[#This Row],[Dowry Deaths]]/Table3[[#This Row],[Population_in_lakhs]]</f>
        <v>0</v>
      </c>
      <c r="P236">
        <f>Table3[[#This Row],[Molestation]]/Table3[[#This Row],[Population_in_lakhs]]</f>
        <v>0.86116910229645094</v>
      </c>
      <c r="Q236">
        <f>Table3[[#This Row],[Sexual_Harassment]]/Table3[[#This Row],[Population_in_lakhs]]</f>
        <v>12.056367432150314</v>
      </c>
      <c r="R236">
        <f>Table3[[#This Row],[Cruelty by Husband or his Relatives]]/Table3[[#This Row],[Population_in_lakhs]]</f>
        <v>5.3235908141962422</v>
      </c>
    </row>
    <row r="237" spans="1:18" x14ac:dyDescent="0.3">
      <c r="A237" t="s">
        <v>11</v>
      </c>
      <c r="B237" t="s">
        <v>30</v>
      </c>
      <c r="C237">
        <v>2002</v>
      </c>
      <c r="D237">
        <v>8</v>
      </c>
      <c r="E237">
        <v>10</v>
      </c>
      <c r="F237">
        <v>3</v>
      </c>
      <c r="G237">
        <v>28</v>
      </c>
      <c r="H237">
        <v>18</v>
      </c>
      <c r="I237">
        <v>235</v>
      </c>
      <c r="J237">
        <v>38.32</v>
      </c>
      <c r="K237">
        <v>7.8810020876826723</v>
      </c>
      <c r="L237">
        <f t="shared" si="3"/>
        <v>302</v>
      </c>
      <c r="M237" s="14">
        <f>Table3[[#This Row],[Rape]]/Table3[[#This Row],[Population_in_lakhs]]</f>
        <v>0.20876826722338204</v>
      </c>
      <c r="N237">
        <f>Table3[[#This Row],[Kidnapping and Abduction]]/Table3[[#This Row],[Population_in_lakhs]]</f>
        <v>0.26096033402922758</v>
      </c>
      <c r="O237">
        <f>Table3[[#This Row],[Dowry Deaths]]/Table3[[#This Row],[Population_in_lakhs]]</f>
        <v>7.8288100208768266E-2</v>
      </c>
      <c r="P237">
        <f>Table3[[#This Row],[Molestation]]/Table3[[#This Row],[Population_in_lakhs]]</f>
        <v>0.7306889352818372</v>
      </c>
      <c r="Q237">
        <f>Table3[[#This Row],[Sexual_Harassment]]/Table3[[#This Row],[Population_in_lakhs]]</f>
        <v>0.46972860125260962</v>
      </c>
      <c r="R237">
        <f>Table3[[#This Row],[Cruelty by Husband or his Relatives]]/Table3[[#This Row],[Population_in_lakhs]]</f>
        <v>6.1325678496868479</v>
      </c>
    </row>
    <row r="238" spans="1:18" x14ac:dyDescent="0.3">
      <c r="A238" t="s">
        <v>11</v>
      </c>
      <c r="B238" t="s">
        <v>30</v>
      </c>
      <c r="C238">
        <v>2003</v>
      </c>
      <c r="D238">
        <v>9</v>
      </c>
      <c r="E238">
        <v>20</v>
      </c>
      <c r="F238">
        <v>3</v>
      </c>
      <c r="G238">
        <v>11</v>
      </c>
      <c r="H238">
        <v>30</v>
      </c>
      <c r="I238">
        <v>146</v>
      </c>
      <c r="J238">
        <v>38.32</v>
      </c>
      <c r="K238">
        <v>5.7150313152400836</v>
      </c>
      <c r="L238">
        <f t="shared" si="3"/>
        <v>219</v>
      </c>
      <c r="M238" s="14">
        <f>Table3[[#This Row],[Rape]]/Table3[[#This Row],[Population_in_lakhs]]</f>
        <v>0.23486430062630481</v>
      </c>
      <c r="N238">
        <f>Table3[[#This Row],[Kidnapping and Abduction]]/Table3[[#This Row],[Population_in_lakhs]]</f>
        <v>0.52192066805845516</v>
      </c>
      <c r="O238">
        <f>Table3[[#This Row],[Dowry Deaths]]/Table3[[#This Row],[Population_in_lakhs]]</f>
        <v>7.8288100208768266E-2</v>
      </c>
      <c r="P238">
        <f>Table3[[#This Row],[Molestation]]/Table3[[#This Row],[Population_in_lakhs]]</f>
        <v>0.28705636743215029</v>
      </c>
      <c r="Q238">
        <f>Table3[[#This Row],[Sexual_Harassment]]/Table3[[#This Row],[Population_in_lakhs]]</f>
        <v>0.78288100208768263</v>
      </c>
      <c r="R238">
        <f>Table3[[#This Row],[Cruelty by Husband or his Relatives]]/Table3[[#This Row],[Population_in_lakhs]]</f>
        <v>3.8100208768267225</v>
      </c>
    </row>
    <row r="239" spans="1:18" x14ac:dyDescent="0.3">
      <c r="A239" t="s">
        <v>11</v>
      </c>
      <c r="B239" t="s">
        <v>30</v>
      </c>
      <c r="C239">
        <v>2004</v>
      </c>
      <c r="D239">
        <v>12</v>
      </c>
      <c r="E239">
        <v>16</v>
      </c>
      <c r="F239">
        <v>1</v>
      </c>
      <c r="G239">
        <v>24</v>
      </c>
      <c r="H239">
        <v>43</v>
      </c>
      <c r="I239">
        <v>243</v>
      </c>
      <c r="J239">
        <v>38.32</v>
      </c>
      <c r="K239">
        <v>8.846555323590815</v>
      </c>
      <c r="L239">
        <f t="shared" si="3"/>
        <v>339</v>
      </c>
      <c r="M239" s="14">
        <f>Table3[[#This Row],[Rape]]/Table3[[#This Row],[Population_in_lakhs]]</f>
        <v>0.31315240083507306</v>
      </c>
      <c r="N239">
        <f>Table3[[#This Row],[Kidnapping and Abduction]]/Table3[[#This Row],[Population_in_lakhs]]</f>
        <v>0.41753653444676408</v>
      </c>
      <c r="O239">
        <f>Table3[[#This Row],[Dowry Deaths]]/Table3[[#This Row],[Population_in_lakhs]]</f>
        <v>2.6096033402922755E-2</v>
      </c>
      <c r="P239">
        <f>Table3[[#This Row],[Molestation]]/Table3[[#This Row],[Population_in_lakhs]]</f>
        <v>0.62630480167014613</v>
      </c>
      <c r="Q239">
        <f>Table3[[#This Row],[Sexual_Harassment]]/Table3[[#This Row],[Population_in_lakhs]]</f>
        <v>1.1221294363256784</v>
      </c>
      <c r="R239">
        <f>Table3[[#This Row],[Cruelty by Husband or his Relatives]]/Table3[[#This Row],[Population_in_lakhs]]</f>
        <v>6.34133611691023</v>
      </c>
    </row>
    <row r="240" spans="1:18" x14ac:dyDescent="0.3">
      <c r="A240" t="s">
        <v>11</v>
      </c>
      <c r="B240" t="s">
        <v>30</v>
      </c>
      <c r="C240">
        <v>2005</v>
      </c>
      <c r="D240">
        <v>28</v>
      </c>
      <c r="E240">
        <v>15</v>
      </c>
      <c r="F240">
        <v>2</v>
      </c>
      <c r="G240">
        <v>45</v>
      </c>
      <c r="H240">
        <v>86</v>
      </c>
      <c r="I240">
        <v>361</v>
      </c>
      <c r="J240">
        <v>38.32</v>
      </c>
      <c r="K240">
        <v>14.013569937369519</v>
      </c>
      <c r="L240">
        <f t="shared" si="3"/>
        <v>537</v>
      </c>
      <c r="M240" s="14">
        <f>Table3[[#This Row],[Rape]]/Table3[[#This Row],[Population_in_lakhs]]</f>
        <v>0.7306889352818372</v>
      </c>
      <c r="N240">
        <f>Table3[[#This Row],[Kidnapping and Abduction]]/Table3[[#This Row],[Population_in_lakhs]]</f>
        <v>0.39144050104384132</v>
      </c>
      <c r="O240">
        <f>Table3[[#This Row],[Dowry Deaths]]/Table3[[#This Row],[Population_in_lakhs]]</f>
        <v>5.2192066805845511E-2</v>
      </c>
      <c r="P240">
        <f>Table3[[#This Row],[Molestation]]/Table3[[#This Row],[Population_in_lakhs]]</f>
        <v>1.1743215031315239</v>
      </c>
      <c r="Q240">
        <f>Table3[[#This Row],[Sexual_Harassment]]/Table3[[#This Row],[Population_in_lakhs]]</f>
        <v>2.2442588726513568</v>
      </c>
      <c r="R240">
        <f>Table3[[#This Row],[Cruelty by Husband or his Relatives]]/Table3[[#This Row],[Population_in_lakhs]]</f>
        <v>9.4206680584551155</v>
      </c>
    </row>
    <row r="241" spans="1:18" x14ac:dyDescent="0.3">
      <c r="A241" t="s">
        <v>11</v>
      </c>
      <c r="B241" t="s">
        <v>30</v>
      </c>
      <c r="C241">
        <v>2006</v>
      </c>
      <c r="D241">
        <v>21</v>
      </c>
      <c r="E241">
        <v>40</v>
      </c>
      <c r="F241">
        <v>10</v>
      </c>
      <c r="G241">
        <v>62</v>
      </c>
      <c r="H241">
        <v>30</v>
      </c>
      <c r="I241">
        <v>397</v>
      </c>
      <c r="J241">
        <v>38.32</v>
      </c>
      <c r="K241">
        <v>14.613778705636744</v>
      </c>
      <c r="L241">
        <f t="shared" si="3"/>
        <v>560</v>
      </c>
      <c r="M241" s="14">
        <f>Table3[[#This Row],[Rape]]/Table3[[#This Row],[Population_in_lakhs]]</f>
        <v>0.54801670146137782</v>
      </c>
      <c r="N241">
        <f>Table3[[#This Row],[Kidnapping and Abduction]]/Table3[[#This Row],[Population_in_lakhs]]</f>
        <v>1.0438413361169103</v>
      </c>
      <c r="O241">
        <f>Table3[[#This Row],[Dowry Deaths]]/Table3[[#This Row],[Population_in_lakhs]]</f>
        <v>0.26096033402922758</v>
      </c>
      <c r="P241">
        <f>Table3[[#This Row],[Molestation]]/Table3[[#This Row],[Population_in_lakhs]]</f>
        <v>1.6179540709812108</v>
      </c>
      <c r="Q241">
        <f>Table3[[#This Row],[Sexual_Harassment]]/Table3[[#This Row],[Population_in_lakhs]]</f>
        <v>0.78288100208768263</v>
      </c>
      <c r="R241">
        <f>Table3[[#This Row],[Cruelty by Husband or his Relatives]]/Table3[[#This Row],[Population_in_lakhs]]</f>
        <v>10.360125260960334</v>
      </c>
    </row>
    <row r="242" spans="1:18" x14ac:dyDescent="0.3">
      <c r="A242" t="s">
        <v>11</v>
      </c>
      <c r="B242" t="s">
        <v>30</v>
      </c>
      <c r="C242">
        <v>2007</v>
      </c>
      <c r="D242">
        <v>24</v>
      </c>
      <c r="E242">
        <v>23</v>
      </c>
      <c r="F242">
        <v>14</v>
      </c>
      <c r="G242">
        <v>100</v>
      </c>
      <c r="H242">
        <v>25</v>
      </c>
      <c r="I242">
        <v>535</v>
      </c>
      <c r="J242">
        <v>38.32</v>
      </c>
      <c r="K242">
        <v>18.815240083507305</v>
      </c>
      <c r="L242">
        <f t="shared" si="3"/>
        <v>721</v>
      </c>
      <c r="M242" s="14">
        <f>Table3[[#This Row],[Rape]]/Table3[[#This Row],[Population_in_lakhs]]</f>
        <v>0.62630480167014613</v>
      </c>
      <c r="N242">
        <f>Table3[[#This Row],[Kidnapping and Abduction]]/Table3[[#This Row],[Population_in_lakhs]]</f>
        <v>0.60020876826722336</v>
      </c>
      <c r="O242">
        <f>Table3[[#This Row],[Dowry Deaths]]/Table3[[#This Row],[Population_in_lakhs]]</f>
        <v>0.3653444676409186</v>
      </c>
      <c r="P242">
        <f>Table3[[#This Row],[Molestation]]/Table3[[#This Row],[Population_in_lakhs]]</f>
        <v>2.6096033402922756</v>
      </c>
      <c r="Q242">
        <f>Table3[[#This Row],[Sexual_Harassment]]/Table3[[#This Row],[Population_in_lakhs]]</f>
        <v>0.6524008350730689</v>
      </c>
      <c r="R242">
        <f>Table3[[#This Row],[Cruelty by Husband or his Relatives]]/Table3[[#This Row],[Population_in_lakhs]]</f>
        <v>13.961377870563675</v>
      </c>
    </row>
    <row r="243" spans="1:18" x14ac:dyDescent="0.3">
      <c r="A243" t="s">
        <v>11</v>
      </c>
      <c r="B243" t="s">
        <v>30</v>
      </c>
      <c r="C243">
        <v>2008</v>
      </c>
      <c r="D243">
        <v>29</v>
      </c>
      <c r="E243">
        <v>26</v>
      </c>
      <c r="F243">
        <v>13</v>
      </c>
      <c r="G243">
        <v>87</v>
      </c>
      <c r="H243">
        <v>2</v>
      </c>
      <c r="I243">
        <v>488</v>
      </c>
      <c r="J243">
        <v>38.32</v>
      </c>
      <c r="K243">
        <v>16.831941544885176</v>
      </c>
      <c r="L243">
        <f t="shared" si="3"/>
        <v>645</v>
      </c>
      <c r="M243" s="14">
        <f>Table3[[#This Row],[Rape]]/Table3[[#This Row],[Population_in_lakhs]]</f>
        <v>0.75678496868475986</v>
      </c>
      <c r="N243">
        <f>Table3[[#This Row],[Kidnapping and Abduction]]/Table3[[#This Row],[Population_in_lakhs]]</f>
        <v>0.67849686847599167</v>
      </c>
      <c r="O243">
        <f>Table3[[#This Row],[Dowry Deaths]]/Table3[[#This Row],[Population_in_lakhs]]</f>
        <v>0.33924843423799583</v>
      </c>
      <c r="P243">
        <f>Table3[[#This Row],[Molestation]]/Table3[[#This Row],[Population_in_lakhs]]</f>
        <v>2.2703549060542798</v>
      </c>
      <c r="Q243">
        <f>Table3[[#This Row],[Sexual_Harassment]]/Table3[[#This Row],[Population_in_lakhs]]</f>
        <v>5.2192066805845511E-2</v>
      </c>
      <c r="R243">
        <f>Table3[[#This Row],[Cruelty by Husband or his Relatives]]/Table3[[#This Row],[Population_in_lakhs]]</f>
        <v>12.734864300626304</v>
      </c>
    </row>
    <row r="244" spans="1:18" x14ac:dyDescent="0.3">
      <c r="A244" t="s">
        <v>11</v>
      </c>
      <c r="B244" t="s">
        <v>30</v>
      </c>
      <c r="C244">
        <v>2009</v>
      </c>
      <c r="D244">
        <v>39</v>
      </c>
      <c r="E244">
        <v>26</v>
      </c>
      <c r="F244">
        <v>13</v>
      </c>
      <c r="G244">
        <v>95</v>
      </c>
      <c r="H244">
        <v>54</v>
      </c>
      <c r="I244">
        <v>481</v>
      </c>
      <c r="J244">
        <v>38.32</v>
      </c>
      <c r="K244">
        <v>18.475991649269311</v>
      </c>
      <c r="L244">
        <f t="shared" si="3"/>
        <v>708</v>
      </c>
      <c r="M244" s="14">
        <f>Table3[[#This Row],[Rape]]/Table3[[#This Row],[Population_in_lakhs]]</f>
        <v>1.0177453027139876</v>
      </c>
      <c r="N244">
        <f>Table3[[#This Row],[Kidnapping and Abduction]]/Table3[[#This Row],[Population_in_lakhs]]</f>
        <v>0.67849686847599167</v>
      </c>
      <c r="O244">
        <f>Table3[[#This Row],[Dowry Deaths]]/Table3[[#This Row],[Population_in_lakhs]]</f>
        <v>0.33924843423799583</v>
      </c>
      <c r="P244">
        <f>Table3[[#This Row],[Molestation]]/Table3[[#This Row],[Population_in_lakhs]]</f>
        <v>2.479123173277662</v>
      </c>
      <c r="Q244">
        <f>Table3[[#This Row],[Sexual_Harassment]]/Table3[[#This Row],[Population_in_lakhs]]</f>
        <v>1.4091858037578289</v>
      </c>
      <c r="R244">
        <f>Table3[[#This Row],[Cruelty by Husband or his Relatives]]/Table3[[#This Row],[Population_in_lakhs]]</f>
        <v>12.552192066805846</v>
      </c>
    </row>
    <row r="245" spans="1:18" x14ac:dyDescent="0.3">
      <c r="A245" t="s">
        <v>11</v>
      </c>
      <c r="B245" t="s">
        <v>30</v>
      </c>
      <c r="C245">
        <v>2010</v>
      </c>
      <c r="D245">
        <v>53</v>
      </c>
      <c r="E245">
        <v>24</v>
      </c>
      <c r="F245">
        <v>11</v>
      </c>
      <c r="G245">
        <v>59</v>
      </c>
      <c r="H245">
        <v>52</v>
      </c>
      <c r="I245">
        <v>393</v>
      </c>
      <c r="J245">
        <v>38.32</v>
      </c>
      <c r="K245">
        <v>15.44885177453027</v>
      </c>
      <c r="L245">
        <f t="shared" si="3"/>
        <v>592</v>
      </c>
      <c r="M245" s="14">
        <f>Table3[[#This Row],[Rape]]/Table3[[#This Row],[Population_in_lakhs]]</f>
        <v>1.3830897703549061</v>
      </c>
      <c r="N245">
        <f>Table3[[#This Row],[Kidnapping and Abduction]]/Table3[[#This Row],[Population_in_lakhs]]</f>
        <v>0.62630480167014613</v>
      </c>
      <c r="O245">
        <f>Table3[[#This Row],[Dowry Deaths]]/Table3[[#This Row],[Population_in_lakhs]]</f>
        <v>0.28705636743215029</v>
      </c>
      <c r="P245">
        <f>Table3[[#This Row],[Molestation]]/Table3[[#This Row],[Population_in_lakhs]]</f>
        <v>1.5396659707724425</v>
      </c>
      <c r="Q245">
        <f>Table3[[#This Row],[Sexual_Harassment]]/Table3[[#This Row],[Population_in_lakhs]]</f>
        <v>1.3569937369519833</v>
      </c>
      <c r="R245">
        <f>Table3[[#This Row],[Cruelty by Husband or his Relatives]]/Table3[[#This Row],[Population_in_lakhs]]</f>
        <v>10.255741127348642</v>
      </c>
    </row>
    <row r="246" spans="1:18" x14ac:dyDescent="0.3">
      <c r="A246" t="s">
        <v>11</v>
      </c>
      <c r="B246" t="s">
        <v>30</v>
      </c>
      <c r="C246">
        <v>2011</v>
      </c>
      <c r="D246">
        <v>57</v>
      </c>
      <c r="E246">
        <v>48</v>
      </c>
      <c r="F246">
        <v>12</v>
      </c>
      <c r="G246">
        <v>31</v>
      </c>
      <c r="H246">
        <v>50</v>
      </c>
      <c r="I246">
        <v>386</v>
      </c>
      <c r="J246">
        <v>42.91</v>
      </c>
      <c r="K246">
        <v>13.609881146585879</v>
      </c>
      <c r="L246">
        <f t="shared" si="3"/>
        <v>584</v>
      </c>
      <c r="M246" s="14">
        <f>Table3[[#This Row],[Rape]]/Table3[[#This Row],[Population_in_lakhs]]</f>
        <v>1.3283616872523889</v>
      </c>
      <c r="N246">
        <f>Table3[[#This Row],[Kidnapping and Abduction]]/Table3[[#This Row],[Population_in_lakhs]]</f>
        <v>1.118620368212538</v>
      </c>
      <c r="O246">
        <f>Table3[[#This Row],[Dowry Deaths]]/Table3[[#This Row],[Population_in_lakhs]]</f>
        <v>0.27965509205313449</v>
      </c>
      <c r="P246">
        <f>Table3[[#This Row],[Molestation]]/Table3[[#This Row],[Population_in_lakhs]]</f>
        <v>0.72244232113726414</v>
      </c>
      <c r="Q246">
        <f>Table3[[#This Row],[Sexual_Harassment]]/Table3[[#This Row],[Population_in_lakhs]]</f>
        <v>1.1652295502213936</v>
      </c>
      <c r="R246">
        <f>Table3[[#This Row],[Cruelty by Husband or his Relatives]]/Table3[[#This Row],[Population_in_lakhs]]</f>
        <v>8.9955721277091598</v>
      </c>
    </row>
    <row r="247" spans="1:18" x14ac:dyDescent="0.3">
      <c r="A247" t="s">
        <v>11</v>
      </c>
      <c r="B247" t="s">
        <v>30</v>
      </c>
      <c r="C247">
        <v>2012</v>
      </c>
      <c r="D247">
        <v>50</v>
      </c>
      <c r="E247">
        <v>20</v>
      </c>
      <c r="F247">
        <v>11</v>
      </c>
      <c r="G247">
        <v>23</v>
      </c>
      <c r="H247">
        <v>11</v>
      </c>
      <c r="I247">
        <v>412</v>
      </c>
      <c r="J247">
        <v>42.91</v>
      </c>
      <c r="K247">
        <v>12.28151945933349</v>
      </c>
      <c r="L247">
        <f t="shared" si="3"/>
        <v>527</v>
      </c>
      <c r="M247" s="14">
        <f>Table3[[#This Row],[Rape]]/Table3[[#This Row],[Population_in_lakhs]]</f>
        <v>1.1652295502213936</v>
      </c>
      <c r="N247">
        <f>Table3[[#This Row],[Kidnapping and Abduction]]/Table3[[#This Row],[Population_in_lakhs]]</f>
        <v>0.46609182008855748</v>
      </c>
      <c r="O247">
        <f>Table3[[#This Row],[Dowry Deaths]]/Table3[[#This Row],[Population_in_lakhs]]</f>
        <v>0.2563505010487066</v>
      </c>
      <c r="P247">
        <f>Table3[[#This Row],[Molestation]]/Table3[[#This Row],[Population_in_lakhs]]</f>
        <v>0.53600559310184115</v>
      </c>
      <c r="Q247">
        <f>Table3[[#This Row],[Sexual_Harassment]]/Table3[[#This Row],[Population_in_lakhs]]</f>
        <v>0.2563505010487066</v>
      </c>
      <c r="R247">
        <f>Table3[[#This Row],[Cruelty by Husband or his Relatives]]/Table3[[#This Row],[Population_in_lakhs]]</f>
        <v>9.6014914938242839</v>
      </c>
    </row>
    <row r="248" spans="1:18" x14ac:dyDescent="0.3">
      <c r="A248" t="s">
        <v>11</v>
      </c>
      <c r="B248" t="s">
        <v>30</v>
      </c>
      <c r="C248">
        <v>2013</v>
      </c>
      <c r="D248">
        <v>67</v>
      </c>
      <c r="E248">
        <v>50</v>
      </c>
      <c r="F248">
        <v>8</v>
      </c>
      <c r="G248">
        <v>149</v>
      </c>
      <c r="H248">
        <v>100</v>
      </c>
      <c r="I248">
        <v>548</v>
      </c>
      <c r="J248">
        <v>42.91</v>
      </c>
      <c r="K248">
        <v>21.486832906082501</v>
      </c>
      <c r="L248">
        <f t="shared" si="3"/>
        <v>922</v>
      </c>
      <c r="M248" s="14">
        <f>Table3[[#This Row],[Rape]]/Table3[[#This Row],[Population_in_lakhs]]</f>
        <v>1.5614075972966677</v>
      </c>
      <c r="N248">
        <f>Table3[[#This Row],[Kidnapping and Abduction]]/Table3[[#This Row],[Population_in_lakhs]]</f>
        <v>1.1652295502213936</v>
      </c>
      <c r="O248">
        <f>Table3[[#This Row],[Dowry Deaths]]/Table3[[#This Row],[Population_in_lakhs]]</f>
        <v>0.18643672803542299</v>
      </c>
      <c r="P248">
        <f>Table3[[#This Row],[Molestation]]/Table3[[#This Row],[Population_in_lakhs]]</f>
        <v>3.4723840596597531</v>
      </c>
      <c r="Q248">
        <f>Table3[[#This Row],[Sexual_Harassment]]/Table3[[#This Row],[Population_in_lakhs]]</f>
        <v>2.3304591004427873</v>
      </c>
      <c r="R248">
        <f>Table3[[#This Row],[Cruelty by Husband or his Relatives]]/Table3[[#This Row],[Population_in_lakhs]]</f>
        <v>12.770915870426474</v>
      </c>
    </row>
    <row r="249" spans="1:18" x14ac:dyDescent="0.3">
      <c r="A249" t="s">
        <v>11</v>
      </c>
      <c r="B249" t="s">
        <v>31</v>
      </c>
      <c r="C249">
        <v>2001</v>
      </c>
      <c r="D249">
        <v>8</v>
      </c>
      <c r="E249">
        <v>2</v>
      </c>
      <c r="F249">
        <v>0</v>
      </c>
      <c r="G249">
        <v>40</v>
      </c>
      <c r="H249">
        <v>22</v>
      </c>
      <c r="I249">
        <v>121</v>
      </c>
      <c r="J249">
        <v>22.49</v>
      </c>
      <c r="K249">
        <v>8.5815918185860394</v>
      </c>
      <c r="L249">
        <f t="shared" si="3"/>
        <v>193</v>
      </c>
      <c r="M249" s="14">
        <f>Table3[[#This Row],[Rape]]/Table3[[#This Row],[Population_in_lakhs]]</f>
        <v>0.35571365051133841</v>
      </c>
      <c r="N249">
        <f>Table3[[#This Row],[Kidnapping and Abduction]]/Table3[[#This Row],[Population_in_lakhs]]</f>
        <v>8.8928412627834602E-2</v>
      </c>
      <c r="O249">
        <f>Table3[[#This Row],[Dowry Deaths]]/Table3[[#This Row],[Population_in_lakhs]]</f>
        <v>0</v>
      </c>
      <c r="P249">
        <f>Table3[[#This Row],[Molestation]]/Table3[[#This Row],[Population_in_lakhs]]</f>
        <v>1.7785682525566919</v>
      </c>
      <c r="Q249">
        <f>Table3[[#This Row],[Sexual_Harassment]]/Table3[[#This Row],[Population_in_lakhs]]</f>
        <v>0.97821253890618054</v>
      </c>
      <c r="R249">
        <f>Table3[[#This Row],[Cruelty by Husband or his Relatives]]/Table3[[#This Row],[Population_in_lakhs]]</f>
        <v>5.3801689639839934</v>
      </c>
    </row>
    <row r="250" spans="1:18" x14ac:dyDescent="0.3">
      <c r="A250" t="s">
        <v>11</v>
      </c>
      <c r="B250" t="s">
        <v>31</v>
      </c>
      <c r="C250">
        <v>2002</v>
      </c>
      <c r="D250">
        <v>12</v>
      </c>
      <c r="E250">
        <v>0</v>
      </c>
      <c r="F250">
        <v>1</v>
      </c>
      <c r="G250">
        <v>38</v>
      </c>
      <c r="H250">
        <v>25</v>
      </c>
      <c r="I250">
        <v>190</v>
      </c>
      <c r="J250">
        <v>22.49</v>
      </c>
      <c r="K250">
        <v>11.827478879502001</v>
      </c>
      <c r="L250">
        <f t="shared" si="3"/>
        <v>266</v>
      </c>
      <c r="M250" s="14">
        <f>Table3[[#This Row],[Rape]]/Table3[[#This Row],[Population_in_lakhs]]</f>
        <v>0.53357047576700756</v>
      </c>
      <c r="N250">
        <f>Table3[[#This Row],[Kidnapping and Abduction]]/Table3[[#This Row],[Population_in_lakhs]]</f>
        <v>0</v>
      </c>
      <c r="O250">
        <f>Table3[[#This Row],[Dowry Deaths]]/Table3[[#This Row],[Population_in_lakhs]]</f>
        <v>4.4464206313917301E-2</v>
      </c>
      <c r="P250">
        <f>Table3[[#This Row],[Molestation]]/Table3[[#This Row],[Population_in_lakhs]]</f>
        <v>1.6896398399288575</v>
      </c>
      <c r="Q250">
        <f>Table3[[#This Row],[Sexual_Harassment]]/Table3[[#This Row],[Population_in_lakhs]]</f>
        <v>1.1116051578479325</v>
      </c>
      <c r="R250">
        <f>Table3[[#This Row],[Cruelty by Husband or his Relatives]]/Table3[[#This Row],[Population_in_lakhs]]</f>
        <v>8.4481991996442876</v>
      </c>
    </row>
    <row r="251" spans="1:18" x14ac:dyDescent="0.3">
      <c r="A251" t="s">
        <v>11</v>
      </c>
      <c r="B251" t="s">
        <v>31</v>
      </c>
      <c r="C251">
        <v>2003</v>
      </c>
      <c r="D251">
        <v>6</v>
      </c>
      <c r="E251">
        <v>0</v>
      </c>
      <c r="F251">
        <v>4</v>
      </c>
      <c r="G251">
        <v>34</v>
      </c>
      <c r="H251">
        <v>25</v>
      </c>
      <c r="I251">
        <v>127</v>
      </c>
      <c r="J251">
        <v>22.49</v>
      </c>
      <c r="K251">
        <v>8.7149844375277912</v>
      </c>
      <c r="L251">
        <f t="shared" si="3"/>
        <v>196</v>
      </c>
      <c r="M251" s="14">
        <f>Table3[[#This Row],[Rape]]/Table3[[#This Row],[Population_in_lakhs]]</f>
        <v>0.26678523788350378</v>
      </c>
      <c r="N251">
        <f>Table3[[#This Row],[Kidnapping and Abduction]]/Table3[[#This Row],[Population_in_lakhs]]</f>
        <v>0</v>
      </c>
      <c r="O251">
        <f>Table3[[#This Row],[Dowry Deaths]]/Table3[[#This Row],[Population_in_lakhs]]</f>
        <v>0.1778568252556692</v>
      </c>
      <c r="P251">
        <f>Table3[[#This Row],[Molestation]]/Table3[[#This Row],[Population_in_lakhs]]</f>
        <v>1.5117830146731881</v>
      </c>
      <c r="Q251">
        <f>Table3[[#This Row],[Sexual_Harassment]]/Table3[[#This Row],[Population_in_lakhs]]</f>
        <v>1.1116051578479325</v>
      </c>
      <c r="R251">
        <f>Table3[[#This Row],[Cruelty by Husband or his Relatives]]/Table3[[#This Row],[Population_in_lakhs]]</f>
        <v>5.646954201867497</v>
      </c>
    </row>
    <row r="252" spans="1:18" x14ac:dyDescent="0.3">
      <c r="A252" t="s">
        <v>11</v>
      </c>
      <c r="B252" t="s">
        <v>31</v>
      </c>
      <c r="C252">
        <v>2004</v>
      </c>
      <c r="D252">
        <v>14</v>
      </c>
      <c r="E252">
        <v>7</v>
      </c>
      <c r="F252">
        <v>6</v>
      </c>
      <c r="G252">
        <v>53</v>
      </c>
      <c r="H252">
        <v>26</v>
      </c>
      <c r="I252">
        <v>155</v>
      </c>
      <c r="J252">
        <v>22.49</v>
      </c>
      <c r="K252">
        <v>11.605157847932416</v>
      </c>
      <c r="L252">
        <f t="shared" si="3"/>
        <v>261</v>
      </c>
      <c r="M252" s="14">
        <f>Table3[[#This Row],[Rape]]/Table3[[#This Row],[Population_in_lakhs]]</f>
        <v>0.62249888839484224</v>
      </c>
      <c r="N252">
        <f>Table3[[#This Row],[Kidnapping and Abduction]]/Table3[[#This Row],[Population_in_lakhs]]</f>
        <v>0.31124944419742112</v>
      </c>
      <c r="O252">
        <f>Table3[[#This Row],[Dowry Deaths]]/Table3[[#This Row],[Population_in_lakhs]]</f>
        <v>0.26678523788350378</v>
      </c>
      <c r="P252">
        <f>Table3[[#This Row],[Molestation]]/Table3[[#This Row],[Population_in_lakhs]]</f>
        <v>2.3566029346376167</v>
      </c>
      <c r="Q252">
        <f>Table3[[#This Row],[Sexual_Harassment]]/Table3[[#This Row],[Population_in_lakhs]]</f>
        <v>1.1560693641618498</v>
      </c>
      <c r="R252">
        <f>Table3[[#This Row],[Cruelty by Husband or his Relatives]]/Table3[[#This Row],[Population_in_lakhs]]</f>
        <v>6.8919519786571817</v>
      </c>
    </row>
    <row r="253" spans="1:18" x14ac:dyDescent="0.3">
      <c r="A253" t="s">
        <v>11</v>
      </c>
      <c r="B253" t="s">
        <v>31</v>
      </c>
      <c r="C253">
        <v>2005</v>
      </c>
      <c r="D253">
        <v>12</v>
      </c>
      <c r="E253">
        <v>9</v>
      </c>
      <c r="F253">
        <v>7</v>
      </c>
      <c r="G253">
        <v>41</v>
      </c>
      <c r="H253">
        <v>28</v>
      </c>
      <c r="I253">
        <v>186</v>
      </c>
      <c r="J253">
        <v>22.49</v>
      </c>
      <c r="K253">
        <v>12.583370386838595</v>
      </c>
      <c r="L253">
        <f t="shared" si="3"/>
        <v>283</v>
      </c>
      <c r="M253" s="14">
        <f>Table3[[#This Row],[Rape]]/Table3[[#This Row],[Population_in_lakhs]]</f>
        <v>0.53357047576700756</v>
      </c>
      <c r="N253">
        <f>Table3[[#This Row],[Kidnapping and Abduction]]/Table3[[#This Row],[Population_in_lakhs]]</f>
        <v>0.4001778568252557</v>
      </c>
      <c r="O253">
        <f>Table3[[#This Row],[Dowry Deaths]]/Table3[[#This Row],[Population_in_lakhs]]</f>
        <v>0.31124944419742112</v>
      </c>
      <c r="P253">
        <f>Table3[[#This Row],[Molestation]]/Table3[[#This Row],[Population_in_lakhs]]</f>
        <v>1.8230324588706093</v>
      </c>
      <c r="Q253">
        <f>Table3[[#This Row],[Sexual_Harassment]]/Table3[[#This Row],[Population_in_lakhs]]</f>
        <v>1.2449977767896845</v>
      </c>
      <c r="R253">
        <f>Table3[[#This Row],[Cruelty by Husband or his Relatives]]/Table3[[#This Row],[Population_in_lakhs]]</f>
        <v>8.2703423743886173</v>
      </c>
    </row>
    <row r="254" spans="1:18" x14ac:dyDescent="0.3">
      <c r="A254" t="s">
        <v>11</v>
      </c>
      <c r="B254" t="s">
        <v>31</v>
      </c>
      <c r="C254">
        <v>2006</v>
      </c>
      <c r="D254">
        <v>16</v>
      </c>
      <c r="E254">
        <v>16</v>
      </c>
      <c r="F254">
        <v>5</v>
      </c>
      <c r="G254">
        <v>69</v>
      </c>
      <c r="H254">
        <v>22</v>
      </c>
      <c r="I254">
        <v>171</v>
      </c>
      <c r="J254">
        <v>22.49</v>
      </c>
      <c r="K254">
        <v>13.294797687861273</v>
      </c>
      <c r="L254">
        <f t="shared" si="3"/>
        <v>299</v>
      </c>
      <c r="M254" s="14">
        <f>Table3[[#This Row],[Rape]]/Table3[[#This Row],[Population_in_lakhs]]</f>
        <v>0.71142730102267682</v>
      </c>
      <c r="N254">
        <f>Table3[[#This Row],[Kidnapping and Abduction]]/Table3[[#This Row],[Population_in_lakhs]]</f>
        <v>0.71142730102267682</v>
      </c>
      <c r="O254">
        <f>Table3[[#This Row],[Dowry Deaths]]/Table3[[#This Row],[Population_in_lakhs]]</f>
        <v>0.22232103156958649</v>
      </c>
      <c r="P254">
        <f>Table3[[#This Row],[Molestation]]/Table3[[#This Row],[Population_in_lakhs]]</f>
        <v>3.0680302356602938</v>
      </c>
      <c r="Q254">
        <f>Table3[[#This Row],[Sexual_Harassment]]/Table3[[#This Row],[Population_in_lakhs]]</f>
        <v>0.97821253890618054</v>
      </c>
      <c r="R254">
        <f>Table3[[#This Row],[Cruelty by Husband or his Relatives]]/Table3[[#This Row],[Population_in_lakhs]]</f>
        <v>7.6033792796798583</v>
      </c>
    </row>
    <row r="255" spans="1:18" x14ac:dyDescent="0.3">
      <c r="A255" t="s">
        <v>11</v>
      </c>
      <c r="B255" t="s">
        <v>31</v>
      </c>
      <c r="C255">
        <v>2007</v>
      </c>
      <c r="D255">
        <v>10</v>
      </c>
      <c r="E255">
        <v>20</v>
      </c>
      <c r="F255">
        <v>3</v>
      </c>
      <c r="G255">
        <v>90</v>
      </c>
      <c r="H255">
        <v>46</v>
      </c>
      <c r="I255">
        <v>270</v>
      </c>
      <c r="J255">
        <v>22.49</v>
      </c>
      <c r="K255">
        <v>19.519786571809693</v>
      </c>
      <c r="L255">
        <f t="shared" si="3"/>
        <v>439</v>
      </c>
      <c r="M255" s="14">
        <f>Table3[[#This Row],[Rape]]/Table3[[#This Row],[Population_in_lakhs]]</f>
        <v>0.44464206313917298</v>
      </c>
      <c r="N255">
        <f>Table3[[#This Row],[Kidnapping and Abduction]]/Table3[[#This Row],[Population_in_lakhs]]</f>
        <v>0.88928412627834597</v>
      </c>
      <c r="O255">
        <f>Table3[[#This Row],[Dowry Deaths]]/Table3[[#This Row],[Population_in_lakhs]]</f>
        <v>0.13339261894175189</v>
      </c>
      <c r="P255">
        <f>Table3[[#This Row],[Molestation]]/Table3[[#This Row],[Population_in_lakhs]]</f>
        <v>4.0017785682525568</v>
      </c>
      <c r="Q255">
        <f>Table3[[#This Row],[Sexual_Harassment]]/Table3[[#This Row],[Population_in_lakhs]]</f>
        <v>2.045353490440196</v>
      </c>
      <c r="R255">
        <f>Table3[[#This Row],[Cruelty by Husband or his Relatives]]/Table3[[#This Row],[Population_in_lakhs]]</f>
        <v>12.005335704757671</v>
      </c>
    </row>
    <row r="256" spans="1:18" x14ac:dyDescent="0.3">
      <c r="A256" t="s">
        <v>11</v>
      </c>
      <c r="B256" t="s">
        <v>31</v>
      </c>
      <c r="C256">
        <v>2008</v>
      </c>
      <c r="D256">
        <v>6</v>
      </c>
      <c r="E256">
        <v>14</v>
      </c>
      <c r="F256">
        <v>3</v>
      </c>
      <c r="G256">
        <v>88</v>
      </c>
      <c r="H256">
        <v>60</v>
      </c>
      <c r="I256">
        <v>253</v>
      </c>
      <c r="J256">
        <v>22.49</v>
      </c>
      <c r="K256">
        <v>18.852823477100934</v>
      </c>
      <c r="L256">
        <f t="shared" si="3"/>
        <v>424</v>
      </c>
      <c r="M256" s="14">
        <f>Table3[[#This Row],[Rape]]/Table3[[#This Row],[Population_in_lakhs]]</f>
        <v>0.26678523788350378</v>
      </c>
      <c r="N256">
        <f>Table3[[#This Row],[Kidnapping and Abduction]]/Table3[[#This Row],[Population_in_lakhs]]</f>
        <v>0.62249888839484224</v>
      </c>
      <c r="O256">
        <f>Table3[[#This Row],[Dowry Deaths]]/Table3[[#This Row],[Population_in_lakhs]]</f>
        <v>0.13339261894175189</v>
      </c>
      <c r="P256">
        <f>Table3[[#This Row],[Molestation]]/Table3[[#This Row],[Population_in_lakhs]]</f>
        <v>3.9128501556247222</v>
      </c>
      <c r="Q256">
        <f>Table3[[#This Row],[Sexual_Harassment]]/Table3[[#This Row],[Population_in_lakhs]]</f>
        <v>2.6678523788350379</v>
      </c>
      <c r="R256">
        <f>Table3[[#This Row],[Cruelty by Husband or his Relatives]]/Table3[[#This Row],[Population_in_lakhs]]</f>
        <v>11.249444197421077</v>
      </c>
    </row>
    <row r="257" spans="1:18" x14ac:dyDescent="0.3">
      <c r="A257" t="s">
        <v>11</v>
      </c>
      <c r="B257" t="s">
        <v>31</v>
      </c>
      <c r="C257">
        <v>2009</v>
      </c>
      <c r="D257">
        <v>13</v>
      </c>
      <c r="E257">
        <v>12</v>
      </c>
      <c r="F257">
        <v>8</v>
      </c>
      <c r="G257">
        <v>103</v>
      </c>
      <c r="H257">
        <v>105</v>
      </c>
      <c r="I257">
        <v>297</v>
      </c>
      <c r="J257">
        <v>22.49</v>
      </c>
      <c r="K257">
        <v>23.921742996887506</v>
      </c>
      <c r="L257">
        <f t="shared" si="3"/>
        <v>538</v>
      </c>
      <c r="M257" s="14">
        <f>Table3[[#This Row],[Rape]]/Table3[[#This Row],[Population_in_lakhs]]</f>
        <v>0.5780346820809249</v>
      </c>
      <c r="N257">
        <f>Table3[[#This Row],[Kidnapping and Abduction]]/Table3[[#This Row],[Population_in_lakhs]]</f>
        <v>0.53357047576700756</v>
      </c>
      <c r="O257">
        <f>Table3[[#This Row],[Dowry Deaths]]/Table3[[#This Row],[Population_in_lakhs]]</f>
        <v>0.35571365051133841</v>
      </c>
      <c r="P257">
        <f>Table3[[#This Row],[Molestation]]/Table3[[#This Row],[Population_in_lakhs]]</f>
        <v>4.5798132503334816</v>
      </c>
      <c r="Q257">
        <f>Table3[[#This Row],[Sexual_Harassment]]/Table3[[#This Row],[Population_in_lakhs]]</f>
        <v>4.6687416629613168</v>
      </c>
      <c r="R257">
        <f>Table3[[#This Row],[Cruelty by Husband or his Relatives]]/Table3[[#This Row],[Population_in_lakhs]]</f>
        <v>13.205869275233438</v>
      </c>
    </row>
    <row r="258" spans="1:18" x14ac:dyDescent="0.3">
      <c r="A258" t="s">
        <v>11</v>
      </c>
      <c r="B258" t="s">
        <v>31</v>
      </c>
      <c r="C258">
        <v>2010</v>
      </c>
      <c r="D258">
        <v>32</v>
      </c>
      <c r="E258">
        <v>15</v>
      </c>
      <c r="F258">
        <v>14</v>
      </c>
      <c r="G258">
        <v>101</v>
      </c>
      <c r="H258">
        <v>85</v>
      </c>
      <c r="I258">
        <v>312</v>
      </c>
      <c r="J258">
        <v>22.49</v>
      </c>
      <c r="K258">
        <v>24.855491329479772</v>
      </c>
      <c r="L258">
        <f t="shared" ref="L258:L321" si="4">SUM(D258,E258,F258,G258,H258,I258)</f>
        <v>559</v>
      </c>
      <c r="M258" s="14">
        <f>Table3[[#This Row],[Rape]]/Table3[[#This Row],[Population_in_lakhs]]</f>
        <v>1.4228546020453536</v>
      </c>
      <c r="N258">
        <f>Table3[[#This Row],[Kidnapping and Abduction]]/Table3[[#This Row],[Population_in_lakhs]]</f>
        <v>0.66696309470875947</v>
      </c>
      <c r="O258">
        <f>Table3[[#This Row],[Dowry Deaths]]/Table3[[#This Row],[Population_in_lakhs]]</f>
        <v>0.62249888839484224</v>
      </c>
      <c r="P258">
        <f>Table3[[#This Row],[Molestation]]/Table3[[#This Row],[Population_in_lakhs]]</f>
        <v>4.4908848377056474</v>
      </c>
      <c r="Q258">
        <f>Table3[[#This Row],[Sexual_Harassment]]/Table3[[#This Row],[Population_in_lakhs]]</f>
        <v>3.7794575366829704</v>
      </c>
      <c r="R258">
        <f>Table3[[#This Row],[Cruelty by Husband or his Relatives]]/Table3[[#This Row],[Population_in_lakhs]]</f>
        <v>13.872832369942197</v>
      </c>
    </row>
    <row r="259" spans="1:18" x14ac:dyDescent="0.3">
      <c r="A259" t="s">
        <v>11</v>
      </c>
      <c r="B259" t="s">
        <v>31</v>
      </c>
      <c r="C259">
        <v>2011</v>
      </c>
      <c r="D259">
        <v>50</v>
      </c>
      <c r="E259">
        <v>20</v>
      </c>
      <c r="F259">
        <v>5</v>
      </c>
      <c r="G259">
        <v>79</v>
      </c>
      <c r="H259">
        <v>99</v>
      </c>
      <c r="I259">
        <v>384</v>
      </c>
      <c r="J259">
        <v>23.44</v>
      </c>
      <c r="K259">
        <v>27.175767918088734</v>
      </c>
      <c r="L259">
        <f t="shared" si="4"/>
        <v>637</v>
      </c>
      <c r="M259" s="14">
        <f>Table3[[#This Row],[Rape]]/Table3[[#This Row],[Population_in_lakhs]]</f>
        <v>2.1331058020477816</v>
      </c>
      <c r="N259">
        <f>Table3[[#This Row],[Kidnapping and Abduction]]/Table3[[#This Row],[Population_in_lakhs]]</f>
        <v>0.85324232081911255</v>
      </c>
      <c r="O259">
        <f>Table3[[#This Row],[Dowry Deaths]]/Table3[[#This Row],[Population_in_lakhs]]</f>
        <v>0.21331058020477814</v>
      </c>
      <c r="P259">
        <f>Table3[[#This Row],[Molestation]]/Table3[[#This Row],[Population_in_lakhs]]</f>
        <v>3.3703071672354947</v>
      </c>
      <c r="Q259">
        <f>Table3[[#This Row],[Sexual_Harassment]]/Table3[[#This Row],[Population_in_lakhs]]</f>
        <v>4.2235494880546076</v>
      </c>
      <c r="R259">
        <f>Table3[[#This Row],[Cruelty by Husband or his Relatives]]/Table3[[#This Row],[Population_in_lakhs]]</f>
        <v>16.382252559726961</v>
      </c>
    </row>
    <row r="260" spans="1:18" x14ac:dyDescent="0.3">
      <c r="A260" t="s">
        <v>11</v>
      </c>
      <c r="B260" t="s">
        <v>31</v>
      </c>
      <c r="C260">
        <v>2012</v>
      </c>
      <c r="D260">
        <v>44</v>
      </c>
      <c r="E260">
        <v>20</v>
      </c>
      <c r="F260">
        <v>3</v>
      </c>
      <c r="G260">
        <v>96</v>
      </c>
      <c r="H260">
        <v>103</v>
      </c>
      <c r="I260">
        <v>363</v>
      </c>
      <c r="J260">
        <v>23.44</v>
      </c>
      <c r="K260">
        <v>26.83447098976109</v>
      </c>
      <c r="L260">
        <f t="shared" si="4"/>
        <v>629</v>
      </c>
      <c r="M260" s="14">
        <f>Table3[[#This Row],[Rape]]/Table3[[#This Row],[Population_in_lakhs]]</f>
        <v>1.8771331058020477</v>
      </c>
      <c r="N260">
        <f>Table3[[#This Row],[Kidnapping and Abduction]]/Table3[[#This Row],[Population_in_lakhs]]</f>
        <v>0.85324232081911255</v>
      </c>
      <c r="O260">
        <f>Table3[[#This Row],[Dowry Deaths]]/Table3[[#This Row],[Population_in_lakhs]]</f>
        <v>0.12798634812286688</v>
      </c>
      <c r="P260">
        <f>Table3[[#This Row],[Molestation]]/Table3[[#This Row],[Population_in_lakhs]]</f>
        <v>4.0955631399317403</v>
      </c>
      <c r="Q260">
        <f>Table3[[#This Row],[Sexual_Harassment]]/Table3[[#This Row],[Population_in_lakhs]]</f>
        <v>4.3941979522184296</v>
      </c>
      <c r="R260">
        <f>Table3[[#This Row],[Cruelty by Husband or his Relatives]]/Table3[[#This Row],[Population_in_lakhs]]</f>
        <v>15.486348122866893</v>
      </c>
    </row>
    <row r="261" spans="1:18" x14ac:dyDescent="0.3">
      <c r="A261" t="s">
        <v>11</v>
      </c>
      <c r="B261" t="s">
        <v>31</v>
      </c>
      <c r="C261">
        <v>2013</v>
      </c>
      <c r="D261">
        <v>42</v>
      </c>
      <c r="E261">
        <v>25</v>
      </c>
      <c r="F261">
        <v>10</v>
      </c>
      <c r="G261">
        <v>165</v>
      </c>
      <c r="H261">
        <v>95</v>
      </c>
      <c r="I261">
        <v>383</v>
      </c>
      <c r="J261">
        <v>23.44</v>
      </c>
      <c r="K261">
        <v>30.716723549488052</v>
      </c>
      <c r="L261">
        <f t="shared" si="4"/>
        <v>720</v>
      </c>
      <c r="M261" s="14">
        <f>Table3[[#This Row],[Rape]]/Table3[[#This Row],[Population_in_lakhs]]</f>
        <v>1.7918088737201365</v>
      </c>
      <c r="N261">
        <f>Table3[[#This Row],[Kidnapping and Abduction]]/Table3[[#This Row],[Population_in_lakhs]]</f>
        <v>1.0665529010238908</v>
      </c>
      <c r="O261">
        <f>Table3[[#This Row],[Dowry Deaths]]/Table3[[#This Row],[Population_in_lakhs]]</f>
        <v>0.42662116040955628</v>
      </c>
      <c r="P261">
        <f>Table3[[#This Row],[Molestation]]/Table3[[#This Row],[Population_in_lakhs]]</f>
        <v>7.0392491467576788</v>
      </c>
      <c r="Q261">
        <f>Table3[[#This Row],[Sexual_Harassment]]/Table3[[#This Row],[Population_in_lakhs]]</f>
        <v>4.0529010238907848</v>
      </c>
      <c r="R261">
        <f>Table3[[#This Row],[Cruelty by Husband or his Relatives]]/Table3[[#This Row],[Population_in_lakhs]]</f>
        <v>16.339590443686006</v>
      </c>
    </row>
    <row r="262" spans="1:18" x14ac:dyDescent="0.3">
      <c r="A262" t="s">
        <v>11</v>
      </c>
      <c r="B262" t="s">
        <v>32</v>
      </c>
      <c r="C262">
        <v>2001</v>
      </c>
      <c r="D262">
        <v>53</v>
      </c>
      <c r="E262">
        <v>25</v>
      </c>
      <c r="F262">
        <v>52</v>
      </c>
      <c r="G262">
        <v>241</v>
      </c>
      <c r="H262">
        <v>0</v>
      </c>
      <c r="I262">
        <v>165</v>
      </c>
      <c r="J262">
        <v>32.46</v>
      </c>
      <c r="K262">
        <v>16.512630930375845</v>
      </c>
      <c r="L262">
        <f t="shared" si="4"/>
        <v>536</v>
      </c>
      <c r="M262" s="14">
        <f>Table3[[#This Row],[Rape]]/Table3[[#This Row],[Population_in_lakhs]]</f>
        <v>1.6327788046826863</v>
      </c>
      <c r="N262">
        <f>Table3[[#This Row],[Kidnapping and Abduction]]/Table3[[#This Row],[Population_in_lakhs]]</f>
        <v>0.77017868145409729</v>
      </c>
      <c r="O262">
        <f>Table3[[#This Row],[Dowry Deaths]]/Table3[[#This Row],[Population_in_lakhs]]</f>
        <v>1.6019716574245224</v>
      </c>
      <c r="P262">
        <f>Table3[[#This Row],[Molestation]]/Table3[[#This Row],[Population_in_lakhs]]</f>
        <v>7.4245224892174981</v>
      </c>
      <c r="Q262">
        <f>Table3[[#This Row],[Sexual_Harassment]]/Table3[[#This Row],[Population_in_lakhs]]</f>
        <v>0</v>
      </c>
      <c r="R262">
        <f>Table3[[#This Row],[Cruelty by Husband or his Relatives]]/Table3[[#This Row],[Population_in_lakhs]]</f>
        <v>5.0831792975970425</v>
      </c>
    </row>
    <row r="263" spans="1:18" x14ac:dyDescent="0.3">
      <c r="A263" t="s">
        <v>11</v>
      </c>
      <c r="B263" t="s">
        <v>32</v>
      </c>
      <c r="C263">
        <v>2002</v>
      </c>
      <c r="D263">
        <v>52</v>
      </c>
      <c r="E263">
        <v>58</v>
      </c>
      <c r="F263">
        <v>45</v>
      </c>
      <c r="G263">
        <v>212</v>
      </c>
      <c r="H263">
        <v>0</v>
      </c>
      <c r="I263">
        <v>157</v>
      </c>
      <c r="J263">
        <v>32.46</v>
      </c>
      <c r="K263">
        <v>16.142945163277879</v>
      </c>
      <c r="L263">
        <f t="shared" si="4"/>
        <v>524</v>
      </c>
      <c r="M263" s="14">
        <f>Table3[[#This Row],[Rape]]/Table3[[#This Row],[Population_in_lakhs]]</f>
        <v>1.6019716574245224</v>
      </c>
      <c r="N263">
        <f>Table3[[#This Row],[Kidnapping and Abduction]]/Table3[[#This Row],[Population_in_lakhs]]</f>
        <v>1.7868145409735059</v>
      </c>
      <c r="O263">
        <f>Table3[[#This Row],[Dowry Deaths]]/Table3[[#This Row],[Population_in_lakhs]]</f>
        <v>1.3863216266173752</v>
      </c>
      <c r="P263">
        <f>Table3[[#This Row],[Molestation]]/Table3[[#This Row],[Population_in_lakhs]]</f>
        <v>6.5311152187307453</v>
      </c>
      <c r="Q263">
        <f>Table3[[#This Row],[Sexual_Harassment]]/Table3[[#This Row],[Population_in_lakhs]]</f>
        <v>0</v>
      </c>
      <c r="R263">
        <f>Table3[[#This Row],[Cruelty by Husband or his Relatives]]/Table3[[#This Row],[Population_in_lakhs]]</f>
        <v>4.8367221195317311</v>
      </c>
    </row>
    <row r="264" spans="1:18" x14ac:dyDescent="0.3">
      <c r="A264" t="s">
        <v>11</v>
      </c>
      <c r="B264" t="s">
        <v>32</v>
      </c>
      <c r="C264">
        <v>2003</v>
      </c>
      <c r="D264">
        <v>61</v>
      </c>
      <c r="E264">
        <v>69</v>
      </c>
      <c r="F264">
        <v>35</v>
      </c>
      <c r="G264">
        <v>222</v>
      </c>
      <c r="H264">
        <v>0</v>
      </c>
      <c r="I264">
        <v>162</v>
      </c>
      <c r="J264">
        <v>32.46</v>
      </c>
      <c r="K264">
        <v>16.913123844731977</v>
      </c>
      <c r="L264">
        <f t="shared" si="4"/>
        <v>549</v>
      </c>
      <c r="M264" s="14">
        <f>Table3[[#This Row],[Rape]]/Table3[[#This Row],[Population_in_lakhs]]</f>
        <v>1.8792359827479974</v>
      </c>
      <c r="N264">
        <f>Table3[[#This Row],[Kidnapping and Abduction]]/Table3[[#This Row],[Population_in_lakhs]]</f>
        <v>2.1256931608133085</v>
      </c>
      <c r="O264">
        <f>Table3[[#This Row],[Dowry Deaths]]/Table3[[#This Row],[Population_in_lakhs]]</f>
        <v>1.0782501540357363</v>
      </c>
      <c r="P264">
        <f>Table3[[#This Row],[Molestation]]/Table3[[#This Row],[Population_in_lakhs]]</f>
        <v>6.839186691312384</v>
      </c>
      <c r="Q264">
        <f>Table3[[#This Row],[Sexual_Harassment]]/Table3[[#This Row],[Population_in_lakhs]]</f>
        <v>0</v>
      </c>
      <c r="R264">
        <f>Table3[[#This Row],[Cruelty by Husband or his Relatives]]/Table3[[#This Row],[Population_in_lakhs]]</f>
        <v>4.9907578558225509</v>
      </c>
    </row>
    <row r="265" spans="1:18" x14ac:dyDescent="0.3">
      <c r="A265" t="s">
        <v>11</v>
      </c>
      <c r="B265" t="s">
        <v>32</v>
      </c>
      <c r="C265">
        <v>2004</v>
      </c>
      <c r="D265">
        <v>53</v>
      </c>
      <c r="E265">
        <v>88</v>
      </c>
      <c r="F265">
        <v>43</v>
      </c>
      <c r="G265">
        <v>228</v>
      </c>
      <c r="H265">
        <v>0</v>
      </c>
      <c r="I265">
        <v>162</v>
      </c>
      <c r="J265">
        <v>32.46</v>
      </c>
      <c r="K265">
        <v>17.683302526186075</v>
      </c>
      <c r="L265">
        <f t="shared" si="4"/>
        <v>574</v>
      </c>
      <c r="M265" s="14">
        <f>Table3[[#This Row],[Rape]]/Table3[[#This Row],[Population_in_lakhs]]</f>
        <v>1.6327788046826863</v>
      </c>
      <c r="N265">
        <f>Table3[[#This Row],[Kidnapping and Abduction]]/Table3[[#This Row],[Population_in_lakhs]]</f>
        <v>2.7110289587184226</v>
      </c>
      <c r="O265">
        <f>Table3[[#This Row],[Dowry Deaths]]/Table3[[#This Row],[Population_in_lakhs]]</f>
        <v>1.3247073321010474</v>
      </c>
      <c r="P265">
        <f>Table3[[#This Row],[Molestation]]/Table3[[#This Row],[Population_in_lakhs]]</f>
        <v>7.0240295748613679</v>
      </c>
      <c r="Q265">
        <f>Table3[[#This Row],[Sexual_Harassment]]/Table3[[#This Row],[Population_in_lakhs]]</f>
        <v>0</v>
      </c>
      <c r="R265">
        <f>Table3[[#This Row],[Cruelty by Husband or his Relatives]]/Table3[[#This Row],[Population_in_lakhs]]</f>
        <v>4.9907578558225509</v>
      </c>
    </row>
    <row r="266" spans="1:18" x14ac:dyDescent="0.3">
      <c r="A266" t="s">
        <v>11</v>
      </c>
      <c r="B266" t="s">
        <v>32</v>
      </c>
      <c r="C266">
        <v>2005</v>
      </c>
      <c r="D266">
        <v>34</v>
      </c>
      <c r="E266">
        <v>64</v>
      </c>
      <c r="F266">
        <v>29</v>
      </c>
      <c r="G266">
        <v>226</v>
      </c>
      <c r="H266">
        <v>50</v>
      </c>
      <c r="I266">
        <v>332</v>
      </c>
      <c r="J266">
        <v>32.46</v>
      </c>
      <c r="K266">
        <v>22.64325323475046</v>
      </c>
      <c r="L266">
        <f t="shared" si="4"/>
        <v>735</v>
      </c>
      <c r="M266" s="14">
        <f>Table3[[#This Row],[Rape]]/Table3[[#This Row],[Population_in_lakhs]]</f>
        <v>1.0474430067775724</v>
      </c>
      <c r="N266">
        <f>Table3[[#This Row],[Kidnapping and Abduction]]/Table3[[#This Row],[Population_in_lakhs]]</f>
        <v>1.9716574245224892</v>
      </c>
      <c r="O266">
        <f>Table3[[#This Row],[Dowry Deaths]]/Table3[[#This Row],[Population_in_lakhs]]</f>
        <v>0.89340727048675295</v>
      </c>
      <c r="P266">
        <f>Table3[[#This Row],[Molestation]]/Table3[[#This Row],[Population_in_lakhs]]</f>
        <v>6.9624152803450396</v>
      </c>
      <c r="Q266">
        <f>Table3[[#This Row],[Sexual_Harassment]]/Table3[[#This Row],[Population_in_lakhs]]</f>
        <v>1.5403573629081946</v>
      </c>
      <c r="R266">
        <f>Table3[[#This Row],[Cruelty by Husband or his Relatives]]/Table3[[#This Row],[Population_in_lakhs]]</f>
        <v>10.227972889710413</v>
      </c>
    </row>
    <row r="267" spans="1:18" x14ac:dyDescent="0.3">
      <c r="A267" t="s">
        <v>11</v>
      </c>
      <c r="B267" t="s">
        <v>32</v>
      </c>
      <c r="C267">
        <v>2006</v>
      </c>
      <c r="D267">
        <v>50</v>
      </c>
      <c r="E267">
        <v>78</v>
      </c>
      <c r="F267">
        <v>40</v>
      </c>
      <c r="G267">
        <v>230</v>
      </c>
      <c r="H267">
        <v>56</v>
      </c>
      <c r="I267">
        <v>480</v>
      </c>
      <c r="J267">
        <v>32.46</v>
      </c>
      <c r="K267">
        <v>28.773875539125076</v>
      </c>
      <c r="L267">
        <f t="shared" si="4"/>
        <v>934</v>
      </c>
      <c r="M267" s="14">
        <f>Table3[[#This Row],[Rape]]/Table3[[#This Row],[Population_in_lakhs]]</f>
        <v>1.5403573629081946</v>
      </c>
      <c r="N267">
        <f>Table3[[#This Row],[Kidnapping and Abduction]]/Table3[[#This Row],[Population_in_lakhs]]</f>
        <v>2.4029574861367835</v>
      </c>
      <c r="O267">
        <f>Table3[[#This Row],[Dowry Deaths]]/Table3[[#This Row],[Population_in_lakhs]]</f>
        <v>1.2322858903265557</v>
      </c>
      <c r="P267">
        <f>Table3[[#This Row],[Molestation]]/Table3[[#This Row],[Population_in_lakhs]]</f>
        <v>7.0856438693776953</v>
      </c>
      <c r="Q267">
        <f>Table3[[#This Row],[Sexual_Harassment]]/Table3[[#This Row],[Population_in_lakhs]]</f>
        <v>1.7252002464571781</v>
      </c>
      <c r="R267">
        <f>Table3[[#This Row],[Cruelty by Husband or his Relatives]]/Table3[[#This Row],[Population_in_lakhs]]</f>
        <v>14.787430683918668</v>
      </c>
    </row>
    <row r="268" spans="1:18" x14ac:dyDescent="0.3">
      <c r="A268" t="s">
        <v>11</v>
      </c>
      <c r="B268" t="s">
        <v>32</v>
      </c>
      <c r="C268">
        <v>2007</v>
      </c>
      <c r="D268">
        <v>57</v>
      </c>
      <c r="E268">
        <v>109</v>
      </c>
      <c r="F268">
        <v>56</v>
      </c>
      <c r="G268">
        <v>279</v>
      </c>
      <c r="H268">
        <v>50</v>
      </c>
      <c r="I268">
        <v>608</v>
      </c>
      <c r="J268">
        <v>32.46</v>
      </c>
      <c r="K268">
        <v>35.705483672211955</v>
      </c>
      <c r="L268">
        <f t="shared" si="4"/>
        <v>1159</v>
      </c>
      <c r="M268" s="14">
        <f>Table3[[#This Row],[Rape]]/Table3[[#This Row],[Population_in_lakhs]]</f>
        <v>1.756007393715342</v>
      </c>
      <c r="N268">
        <f>Table3[[#This Row],[Kidnapping and Abduction]]/Table3[[#This Row],[Population_in_lakhs]]</f>
        <v>3.3579790511398642</v>
      </c>
      <c r="O268">
        <f>Table3[[#This Row],[Dowry Deaths]]/Table3[[#This Row],[Population_in_lakhs]]</f>
        <v>1.7252002464571781</v>
      </c>
      <c r="P268">
        <f>Table3[[#This Row],[Molestation]]/Table3[[#This Row],[Population_in_lakhs]]</f>
        <v>8.5951940850277264</v>
      </c>
      <c r="Q268">
        <f>Table3[[#This Row],[Sexual_Harassment]]/Table3[[#This Row],[Population_in_lakhs]]</f>
        <v>1.5403573629081946</v>
      </c>
      <c r="R268">
        <f>Table3[[#This Row],[Cruelty by Husband or his Relatives]]/Table3[[#This Row],[Population_in_lakhs]]</f>
        <v>18.730745532963645</v>
      </c>
    </row>
    <row r="269" spans="1:18" x14ac:dyDescent="0.3">
      <c r="A269" t="s">
        <v>11</v>
      </c>
      <c r="B269" t="s">
        <v>32</v>
      </c>
      <c r="C269">
        <v>2008</v>
      </c>
      <c r="D269">
        <v>59</v>
      </c>
      <c r="E269">
        <v>62</v>
      </c>
      <c r="F269">
        <v>36</v>
      </c>
      <c r="G269">
        <v>223</v>
      </c>
      <c r="H269">
        <v>54</v>
      </c>
      <c r="I269">
        <v>519</v>
      </c>
      <c r="J269">
        <v>32.46</v>
      </c>
      <c r="K269">
        <v>29.359211337030189</v>
      </c>
      <c r="L269">
        <f t="shared" si="4"/>
        <v>953</v>
      </c>
      <c r="M269" s="14">
        <f>Table3[[#This Row],[Rape]]/Table3[[#This Row],[Population_in_lakhs]]</f>
        <v>1.8176216882316698</v>
      </c>
      <c r="N269">
        <f>Table3[[#This Row],[Kidnapping and Abduction]]/Table3[[#This Row],[Population_in_lakhs]]</f>
        <v>1.9100431300061613</v>
      </c>
      <c r="O269">
        <f>Table3[[#This Row],[Dowry Deaths]]/Table3[[#This Row],[Population_in_lakhs]]</f>
        <v>1.1090573012939002</v>
      </c>
      <c r="P269">
        <f>Table3[[#This Row],[Molestation]]/Table3[[#This Row],[Population_in_lakhs]]</f>
        <v>6.8699938385705481</v>
      </c>
      <c r="Q269">
        <f>Table3[[#This Row],[Sexual_Harassment]]/Table3[[#This Row],[Population_in_lakhs]]</f>
        <v>1.6635859519408502</v>
      </c>
      <c r="R269">
        <f>Table3[[#This Row],[Cruelty by Husband or his Relatives]]/Table3[[#This Row],[Population_in_lakhs]]</f>
        <v>15.98890942698706</v>
      </c>
    </row>
    <row r="270" spans="1:18" x14ac:dyDescent="0.3">
      <c r="A270" t="s">
        <v>11</v>
      </c>
      <c r="B270" t="s">
        <v>32</v>
      </c>
      <c r="C270">
        <v>2009</v>
      </c>
      <c r="D270">
        <v>70</v>
      </c>
      <c r="E270">
        <v>130</v>
      </c>
      <c r="F270">
        <v>49</v>
      </c>
      <c r="G270">
        <v>234</v>
      </c>
      <c r="H270">
        <v>25</v>
      </c>
      <c r="I270">
        <v>432</v>
      </c>
      <c r="J270">
        <v>32.46</v>
      </c>
      <c r="K270">
        <v>28.95871842267406</v>
      </c>
      <c r="L270">
        <f t="shared" si="4"/>
        <v>940</v>
      </c>
      <c r="M270" s="14">
        <f>Table3[[#This Row],[Rape]]/Table3[[#This Row],[Population_in_lakhs]]</f>
        <v>2.1565003080714726</v>
      </c>
      <c r="N270">
        <f>Table3[[#This Row],[Kidnapping and Abduction]]/Table3[[#This Row],[Population_in_lakhs]]</f>
        <v>4.0049291435613057</v>
      </c>
      <c r="O270">
        <f>Table3[[#This Row],[Dowry Deaths]]/Table3[[#This Row],[Population_in_lakhs]]</f>
        <v>1.5095502156500307</v>
      </c>
      <c r="P270">
        <f>Table3[[#This Row],[Molestation]]/Table3[[#This Row],[Population_in_lakhs]]</f>
        <v>7.208872458410351</v>
      </c>
      <c r="Q270">
        <f>Table3[[#This Row],[Sexual_Harassment]]/Table3[[#This Row],[Population_in_lakhs]]</f>
        <v>0.77017868145409729</v>
      </c>
      <c r="R270">
        <f>Table3[[#This Row],[Cruelty by Husband or his Relatives]]/Table3[[#This Row],[Population_in_lakhs]]</f>
        <v>13.308687615526802</v>
      </c>
    </row>
    <row r="271" spans="1:18" x14ac:dyDescent="0.3">
      <c r="A271" t="s">
        <v>11</v>
      </c>
      <c r="B271" t="s">
        <v>32</v>
      </c>
      <c r="C271">
        <v>2010</v>
      </c>
      <c r="D271">
        <v>45</v>
      </c>
      <c r="E271">
        <v>67</v>
      </c>
      <c r="F271">
        <v>19</v>
      </c>
      <c r="G271">
        <v>148</v>
      </c>
      <c r="H271">
        <v>35</v>
      </c>
      <c r="I271">
        <v>462</v>
      </c>
      <c r="J271">
        <v>32.46</v>
      </c>
      <c r="K271">
        <v>23.906346272335181</v>
      </c>
      <c r="L271">
        <f t="shared" si="4"/>
        <v>776</v>
      </c>
      <c r="M271" s="14">
        <f>Table3[[#This Row],[Rape]]/Table3[[#This Row],[Population_in_lakhs]]</f>
        <v>1.3863216266173752</v>
      </c>
      <c r="N271">
        <f>Table3[[#This Row],[Kidnapping and Abduction]]/Table3[[#This Row],[Population_in_lakhs]]</f>
        <v>2.0640788662969807</v>
      </c>
      <c r="O271">
        <f>Table3[[#This Row],[Dowry Deaths]]/Table3[[#This Row],[Population_in_lakhs]]</f>
        <v>0.58533579790511392</v>
      </c>
      <c r="P271">
        <f>Table3[[#This Row],[Molestation]]/Table3[[#This Row],[Population_in_lakhs]]</f>
        <v>4.5594577942082566</v>
      </c>
      <c r="Q271">
        <f>Table3[[#This Row],[Sexual_Harassment]]/Table3[[#This Row],[Population_in_lakhs]]</f>
        <v>1.0782501540357363</v>
      </c>
      <c r="R271">
        <f>Table3[[#This Row],[Cruelty by Husband or his Relatives]]/Table3[[#This Row],[Population_in_lakhs]]</f>
        <v>14.232902033271719</v>
      </c>
    </row>
    <row r="272" spans="1:18" x14ac:dyDescent="0.3">
      <c r="A272" t="s">
        <v>11</v>
      </c>
      <c r="B272" t="s">
        <v>32</v>
      </c>
      <c r="C272">
        <v>2011</v>
      </c>
      <c r="D272">
        <v>83</v>
      </c>
      <c r="E272">
        <v>77</v>
      </c>
      <c r="F272">
        <v>52</v>
      </c>
      <c r="G272">
        <v>235</v>
      </c>
      <c r="H272">
        <v>81</v>
      </c>
      <c r="I272">
        <v>152</v>
      </c>
      <c r="J272">
        <v>35.130000000000003</v>
      </c>
      <c r="K272">
        <v>19.356675206376316</v>
      </c>
      <c r="L272">
        <f t="shared" si="4"/>
        <v>680</v>
      </c>
      <c r="M272" s="14">
        <f>Table3[[#This Row],[Rape]]/Table3[[#This Row],[Population_in_lakhs]]</f>
        <v>2.3626530031312267</v>
      </c>
      <c r="N272">
        <f>Table3[[#This Row],[Kidnapping and Abduction]]/Table3[[#This Row],[Population_in_lakhs]]</f>
        <v>2.1918588101337888</v>
      </c>
      <c r="O272">
        <f>Table3[[#This Row],[Dowry Deaths]]/Table3[[#This Row],[Population_in_lakhs]]</f>
        <v>1.4802163393111301</v>
      </c>
      <c r="P272">
        <f>Table3[[#This Row],[Molestation]]/Table3[[#This Row],[Population_in_lakhs]]</f>
        <v>6.6894392257329915</v>
      </c>
      <c r="Q272">
        <f>Table3[[#This Row],[Sexual_Harassment]]/Table3[[#This Row],[Population_in_lakhs]]</f>
        <v>2.3057216054654139</v>
      </c>
      <c r="R272">
        <f>Table3[[#This Row],[Cruelty by Husband or his Relatives]]/Table3[[#This Row],[Population_in_lakhs]]</f>
        <v>4.3267862226017648</v>
      </c>
    </row>
    <row r="273" spans="1:18" x14ac:dyDescent="0.3">
      <c r="A273" t="s">
        <v>11</v>
      </c>
      <c r="B273" t="s">
        <v>32</v>
      </c>
      <c r="C273">
        <v>2012</v>
      </c>
      <c r="D273">
        <v>86</v>
      </c>
      <c r="E273">
        <v>97</v>
      </c>
      <c r="F273">
        <v>29</v>
      </c>
      <c r="G273">
        <v>188</v>
      </c>
      <c r="H273">
        <v>108</v>
      </c>
      <c r="I273">
        <v>368</v>
      </c>
      <c r="J273">
        <v>35.130000000000003</v>
      </c>
      <c r="K273">
        <v>24.935952177625961</v>
      </c>
      <c r="L273">
        <f t="shared" si="4"/>
        <v>876</v>
      </c>
      <c r="M273" s="14">
        <f>Table3[[#This Row],[Rape]]/Table3[[#This Row],[Population_in_lakhs]]</f>
        <v>2.4480500996299459</v>
      </c>
      <c r="N273">
        <f>Table3[[#This Row],[Kidnapping and Abduction]]/Table3[[#This Row],[Population_in_lakhs]]</f>
        <v>2.7611727867919154</v>
      </c>
      <c r="O273">
        <f>Table3[[#This Row],[Dowry Deaths]]/Table3[[#This Row],[Population_in_lakhs]]</f>
        <v>0.82550526615428399</v>
      </c>
      <c r="P273">
        <f>Table3[[#This Row],[Molestation]]/Table3[[#This Row],[Population_in_lakhs]]</f>
        <v>5.3515513805863932</v>
      </c>
      <c r="Q273">
        <f>Table3[[#This Row],[Sexual_Harassment]]/Table3[[#This Row],[Population_in_lakhs]]</f>
        <v>3.0742954739538852</v>
      </c>
      <c r="R273">
        <f>Table3[[#This Row],[Cruelty by Husband or his Relatives]]/Table3[[#This Row],[Population_in_lakhs]]</f>
        <v>10.475377170509535</v>
      </c>
    </row>
    <row r="274" spans="1:18" x14ac:dyDescent="0.3">
      <c r="A274" t="s">
        <v>11</v>
      </c>
      <c r="B274" t="s">
        <v>32</v>
      </c>
      <c r="C274">
        <v>2013</v>
      </c>
      <c r="D274">
        <v>88</v>
      </c>
      <c r="E274">
        <v>110</v>
      </c>
      <c r="F274">
        <v>36</v>
      </c>
      <c r="G274">
        <v>333</v>
      </c>
      <c r="H274">
        <v>91</v>
      </c>
      <c r="I274">
        <v>324</v>
      </c>
      <c r="J274">
        <v>35.130000000000003</v>
      </c>
      <c r="K274">
        <v>27.953316253914032</v>
      </c>
      <c r="L274">
        <f t="shared" si="4"/>
        <v>982</v>
      </c>
      <c r="M274" s="14">
        <f>Table3[[#This Row],[Rape]]/Table3[[#This Row],[Population_in_lakhs]]</f>
        <v>2.5049814972957583</v>
      </c>
      <c r="N274">
        <f>Table3[[#This Row],[Kidnapping and Abduction]]/Table3[[#This Row],[Population_in_lakhs]]</f>
        <v>3.131226871619698</v>
      </c>
      <c r="O274">
        <f>Table3[[#This Row],[Dowry Deaths]]/Table3[[#This Row],[Population_in_lakhs]]</f>
        <v>1.0247651579846284</v>
      </c>
      <c r="P274">
        <f>Table3[[#This Row],[Molestation]]/Table3[[#This Row],[Population_in_lakhs]]</f>
        <v>9.4790777113578137</v>
      </c>
      <c r="Q274">
        <f>Table3[[#This Row],[Sexual_Harassment]]/Table3[[#This Row],[Population_in_lakhs]]</f>
        <v>2.5903785937944774</v>
      </c>
      <c r="R274">
        <f>Table3[[#This Row],[Cruelty by Husband or his Relatives]]/Table3[[#This Row],[Population_in_lakhs]]</f>
        <v>9.2228864218616557</v>
      </c>
    </row>
    <row r="275" spans="1:18" x14ac:dyDescent="0.3">
      <c r="A275" t="s">
        <v>11</v>
      </c>
      <c r="B275" t="s">
        <v>33</v>
      </c>
      <c r="C275">
        <v>2001</v>
      </c>
      <c r="D275">
        <v>61</v>
      </c>
      <c r="E275">
        <v>21</v>
      </c>
      <c r="F275">
        <v>15</v>
      </c>
      <c r="G275">
        <v>246</v>
      </c>
      <c r="H275">
        <v>56</v>
      </c>
      <c r="I275">
        <v>348</v>
      </c>
      <c r="J275">
        <v>38.04</v>
      </c>
      <c r="K275">
        <v>19.637223974763408</v>
      </c>
      <c r="L275">
        <f t="shared" si="4"/>
        <v>747</v>
      </c>
      <c r="M275" s="14">
        <f>Table3[[#This Row],[Rape]]/Table3[[#This Row],[Population_in_lakhs]]</f>
        <v>1.6035751840168244</v>
      </c>
      <c r="N275">
        <f>Table3[[#This Row],[Kidnapping and Abduction]]/Table3[[#This Row],[Population_in_lakhs]]</f>
        <v>0.55205047318611988</v>
      </c>
      <c r="O275">
        <f>Table3[[#This Row],[Dowry Deaths]]/Table3[[#This Row],[Population_in_lakhs]]</f>
        <v>0.39432176656151419</v>
      </c>
      <c r="P275">
        <f>Table3[[#This Row],[Molestation]]/Table3[[#This Row],[Population_in_lakhs]]</f>
        <v>6.4668769716088326</v>
      </c>
      <c r="Q275">
        <f>Table3[[#This Row],[Sexual_Harassment]]/Table3[[#This Row],[Population_in_lakhs]]</f>
        <v>1.4721345951629863</v>
      </c>
      <c r="R275">
        <f>Table3[[#This Row],[Cruelty by Husband or his Relatives]]/Table3[[#This Row],[Population_in_lakhs]]</f>
        <v>9.1482649842271293</v>
      </c>
    </row>
    <row r="276" spans="1:18" x14ac:dyDescent="0.3">
      <c r="A276" t="s">
        <v>11</v>
      </c>
      <c r="B276" t="s">
        <v>33</v>
      </c>
      <c r="C276">
        <v>2002</v>
      </c>
      <c r="D276">
        <v>54</v>
      </c>
      <c r="E276">
        <v>32</v>
      </c>
      <c r="F276">
        <v>12</v>
      </c>
      <c r="G276">
        <v>223</v>
      </c>
      <c r="H276">
        <v>73</v>
      </c>
      <c r="I276">
        <v>447</v>
      </c>
      <c r="J276">
        <v>38.04</v>
      </c>
      <c r="K276">
        <v>22.108307045215565</v>
      </c>
      <c r="L276">
        <f t="shared" si="4"/>
        <v>841</v>
      </c>
      <c r="M276" s="14">
        <f>Table3[[#This Row],[Rape]]/Table3[[#This Row],[Population_in_lakhs]]</f>
        <v>1.4195583596214512</v>
      </c>
      <c r="N276">
        <f>Table3[[#This Row],[Kidnapping and Abduction]]/Table3[[#This Row],[Population_in_lakhs]]</f>
        <v>0.84121976866456361</v>
      </c>
      <c r="O276">
        <f>Table3[[#This Row],[Dowry Deaths]]/Table3[[#This Row],[Population_in_lakhs]]</f>
        <v>0.31545741324921134</v>
      </c>
      <c r="P276">
        <f>Table3[[#This Row],[Molestation]]/Table3[[#This Row],[Population_in_lakhs]]</f>
        <v>5.8622502628811777</v>
      </c>
      <c r="Q276">
        <f>Table3[[#This Row],[Sexual_Harassment]]/Table3[[#This Row],[Population_in_lakhs]]</f>
        <v>1.9190325972660358</v>
      </c>
      <c r="R276">
        <f>Table3[[#This Row],[Cruelty by Husband or his Relatives]]/Table3[[#This Row],[Population_in_lakhs]]</f>
        <v>11.750788643533124</v>
      </c>
    </row>
    <row r="277" spans="1:18" x14ac:dyDescent="0.3">
      <c r="A277" t="s">
        <v>11</v>
      </c>
      <c r="B277" t="s">
        <v>33</v>
      </c>
      <c r="C277">
        <v>2003</v>
      </c>
      <c r="D277">
        <v>107</v>
      </c>
      <c r="E277">
        <v>65</v>
      </c>
      <c r="F277">
        <v>21</v>
      </c>
      <c r="G277">
        <v>382</v>
      </c>
      <c r="H277">
        <v>121</v>
      </c>
      <c r="I277">
        <v>584</v>
      </c>
      <c r="J277">
        <v>38.04</v>
      </c>
      <c r="K277">
        <v>33.648790746582549</v>
      </c>
      <c r="L277">
        <f t="shared" si="4"/>
        <v>1280</v>
      </c>
      <c r="M277" s="14">
        <f>Table3[[#This Row],[Rape]]/Table3[[#This Row],[Population_in_lakhs]]</f>
        <v>2.8128286014721349</v>
      </c>
      <c r="N277">
        <f>Table3[[#This Row],[Kidnapping and Abduction]]/Table3[[#This Row],[Population_in_lakhs]]</f>
        <v>1.7087276550998949</v>
      </c>
      <c r="O277">
        <f>Table3[[#This Row],[Dowry Deaths]]/Table3[[#This Row],[Population_in_lakhs]]</f>
        <v>0.55205047318611988</v>
      </c>
      <c r="P277">
        <f>Table3[[#This Row],[Molestation]]/Table3[[#This Row],[Population_in_lakhs]]</f>
        <v>10.042060988433228</v>
      </c>
      <c r="Q277">
        <f>Table3[[#This Row],[Sexual_Harassment]]/Table3[[#This Row],[Population_in_lakhs]]</f>
        <v>3.1808622502628814</v>
      </c>
      <c r="R277">
        <f>Table3[[#This Row],[Cruelty by Husband or his Relatives]]/Table3[[#This Row],[Population_in_lakhs]]</f>
        <v>15.352260778128286</v>
      </c>
    </row>
    <row r="278" spans="1:18" x14ac:dyDescent="0.3">
      <c r="A278" t="s">
        <v>11</v>
      </c>
      <c r="B278" t="s">
        <v>33</v>
      </c>
      <c r="C278">
        <v>2004</v>
      </c>
      <c r="D278">
        <v>81</v>
      </c>
      <c r="E278">
        <v>43</v>
      </c>
      <c r="F278">
        <v>17</v>
      </c>
      <c r="G278">
        <v>301</v>
      </c>
      <c r="H278">
        <v>104</v>
      </c>
      <c r="I278">
        <v>518</v>
      </c>
      <c r="J278">
        <v>38.04</v>
      </c>
      <c r="K278">
        <v>27.97055730809674</v>
      </c>
      <c r="L278">
        <f t="shared" si="4"/>
        <v>1064</v>
      </c>
      <c r="M278" s="14">
        <f>Table3[[#This Row],[Rape]]/Table3[[#This Row],[Population_in_lakhs]]</f>
        <v>2.1293375394321767</v>
      </c>
      <c r="N278">
        <f>Table3[[#This Row],[Kidnapping and Abduction]]/Table3[[#This Row],[Population_in_lakhs]]</f>
        <v>1.1303890641430074</v>
      </c>
      <c r="O278">
        <f>Table3[[#This Row],[Dowry Deaths]]/Table3[[#This Row],[Population_in_lakhs]]</f>
        <v>0.44689800210304942</v>
      </c>
      <c r="P278">
        <f>Table3[[#This Row],[Molestation]]/Table3[[#This Row],[Population_in_lakhs]]</f>
        <v>7.9127234490010521</v>
      </c>
      <c r="Q278">
        <f>Table3[[#This Row],[Sexual_Harassment]]/Table3[[#This Row],[Population_in_lakhs]]</f>
        <v>2.7339642481598316</v>
      </c>
      <c r="R278">
        <f>Table3[[#This Row],[Cruelty by Husband or his Relatives]]/Table3[[#This Row],[Population_in_lakhs]]</f>
        <v>13.617245005257624</v>
      </c>
    </row>
    <row r="279" spans="1:18" x14ac:dyDescent="0.3">
      <c r="A279" t="s">
        <v>11</v>
      </c>
      <c r="B279" t="s">
        <v>33</v>
      </c>
      <c r="C279">
        <v>2005</v>
      </c>
      <c r="D279">
        <v>69</v>
      </c>
      <c r="E279">
        <v>35</v>
      </c>
      <c r="F279">
        <v>17</v>
      </c>
      <c r="G279">
        <v>232</v>
      </c>
      <c r="H279">
        <v>118</v>
      </c>
      <c r="I279">
        <v>410</v>
      </c>
      <c r="J279">
        <v>38.04</v>
      </c>
      <c r="K279">
        <v>23.159831756046266</v>
      </c>
      <c r="L279">
        <f t="shared" si="4"/>
        <v>881</v>
      </c>
      <c r="M279" s="14">
        <f>Table3[[#This Row],[Rape]]/Table3[[#This Row],[Population_in_lakhs]]</f>
        <v>1.8138801261829653</v>
      </c>
      <c r="N279">
        <f>Table3[[#This Row],[Kidnapping and Abduction]]/Table3[[#This Row],[Population_in_lakhs]]</f>
        <v>0.92008412197686651</v>
      </c>
      <c r="O279">
        <f>Table3[[#This Row],[Dowry Deaths]]/Table3[[#This Row],[Population_in_lakhs]]</f>
        <v>0.44689800210304942</v>
      </c>
      <c r="P279">
        <f>Table3[[#This Row],[Molestation]]/Table3[[#This Row],[Population_in_lakhs]]</f>
        <v>6.0988433228180865</v>
      </c>
      <c r="Q279">
        <f>Table3[[#This Row],[Sexual_Harassment]]/Table3[[#This Row],[Population_in_lakhs]]</f>
        <v>3.1019978969505786</v>
      </c>
      <c r="R279">
        <f>Table3[[#This Row],[Cruelty by Husband or his Relatives]]/Table3[[#This Row],[Population_in_lakhs]]</f>
        <v>10.778128286014722</v>
      </c>
    </row>
    <row r="280" spans="1:18" x14ac:dyDescent="0.3">
      <c r="A280" t="s">
        <v>11</v>
      </c>
      <c r="B280" t="s">
        <v>33</v>
      </c>
      <c r="C280">
        <v>2006</v>
      </c>
      <c r="D280">
        <v>53</v>
      </c>
      <c r="E280">
        <v>50</v>
      </c>
      <c r="F280">
        <v>23</v>
      </c>
      <c r="G280">
        <v>354</v>
      </c>
      <c r="H280">
        <v>117</v>
      </c>
      <c r="I280">
        <v>4</v>
      </c>
      <c r="J280">
        <v>38.04</v>
      </c>
      <c r="K280">
        <v>15.799158780231336</v>
      </c>
      <c r="L280">
        <f t="shared" si="4"/>
        <v>601</v>
      </c>
      <c r="M280" s="14">
        <f>Table3[[#This Row],[Rape]]/Table3[[#This Row],[Population_in_lakhs]]</f>
        <v>1.3932702418506835</v>
      </c>
      <c r="N280">
        <f>Table3[[#This Row],[Kidnapping and Abduction]]/Table3[[#This Row],[Population_in_lakhs]]</f>
        <v>1.3144058885383807</v>
      </c>
      <c r="O280">
        <f>Table3[[#This Row],[Dowry Deaths]]/Table3[[#This Row],[Population_in_lakhs]]</f>
        <v>0.60462670872765512</v>
      </c>
      <c r="P280">
        <f>Table3[[#This Row],[Molestation]]/Table3[[#This Row],[Population_in_lakhs]]</f>
        <v>9.3059936908517358</v>
      </c>
      <c r="Q280">
        <f>Table3[[#This Row],[Sexual_Harassment]]/Table3[[#This Row],[Population_in_lakhs]]</f>
        <v>3.0757097791798107</v>
      </c>
      <c r="R280">
        <f>Table3[[#This Row],[Cruelty by Husband or his Relatives]]/Table3[[#This Row],[Population_in_lakhs]]</f>
        <v>0.10515247108307045</v>
      </c>
    </row>
    <row r="281" spans="1:18" x14ac:dyDescent="0.3">
      <c r="A281" t="s">
        <v>11</v>
      </c>
      <c r="B281" t="s">
        <v>33</v>
      </c>
      <c r="C281">
        <v>2007</v>
      </c>
      <c r="D281">
        <v>52</v>
      </c>
      <c r="E281">
        <v>80</v>
      </c>
      <c r="F281">
        <v>22</v>
      </c>
      <c r="G281">
        <v>309</v>
      </c>
      <c r="H281">
        <v>155</v>
      </c>
      <c r="I281">
        <v>573</v>
      </c>
      <c r="J281">
        <v>38.04</v>
      </c>
      <c r="K281">
        <v>31.309148264984227</v>
      </c>
      <c r="L281">
        <f t="shared" si="4"/>
        <v>1191</v>
      </c>
      <c r="M281" s="14">
        <f>Table3[[#This Row],[Rape]]/Table3[[#This Row],[Population_in_lakhs]]</f>
        <v>1.3669821240799158</v>
      </c>
      <c r="N281">
        <f>Table3[[#This Row],[Kidnapping and Abduction]]/Table3[[#This Row],[Population_in_lakhs]]</f>
        <v>2.1030494216614093</v>
      </c>
      <c r="O281">
        <f>Table3[[#This Row],[Dowry Deaths]]/Table3[[#This Row],[Population_in_lakhs]]</f>
        <v>0.57833859095688755</v>
      </c>
      <c r="P281">
        <f>Table3[[#This Row],[Molestation]]/Table3[[#This Row],[Population_in_lakhs]]</f>
        <v>8.1230283911671926</v>
      </c>
      <c r="Q281">
        <f>Table3[[#This Row],[Sexual_Harassment]]/Table3[[#This Row],[Population_in_lakhs]]</f>
        <v>4.0746582544689804</v>
      </c>
      <c r="R281">
        <f>Table3[[#This Row],[Cruelty by Husband or his Relatives]]/Table3[[#This Row],[Population_in_lakhs]]</f>
        <v>15.063091482649842</v>
      </c>
    </row>
    <row r="282" spans="1:18" x14ac:dyDescent="0.3">
      <c r="A282" t="s">
        <v>11</v>
      </c>
      <c r="B282" t="s">
        <v>33</v>
      </c>
      <c r="C282">
        <v>2008</v>
      </c>
      <c r="D282">
        <v>117</v>
      </c>
      <c r="E282">
        <v>70</v>
      </c>
      <c r="F282">
        <v>25</v>
      </c>
      <c r="G282">
        <v>368</v>
      </c>
      <c r="H282">
        <v>182</v>
      </c>
      <c r="I282">
        <v>696</v>
      </c>
      <c r="J282">
        <v>38.04</v>
      </c>
      <c r="K282">
        <v>38.328075709779178</v>
      </c>
      <c r="L282">
        <f t="shared" si="4"/>
        <v>1458</v>
      </c>
      <c r="M282" s="14">
        <f>Table3[[#This Row],[Rape]]/Table3[[#This Row],[Population_in_lakhs]]</f>
        <v>3.0757097791798107</v>
      </c>
      <c r="N282">
        <f>Table3[[#This Row],[Kidnapping and Abduction]]/Table3[[#This Row],[Population_in_lakhs]]</f>
        <v>1.840168243953733</v>
      </c>
      <c r="O282">
        <f>Table3[[#This Row],[Dowry Deaths]]/Table3[[#This Row],[Population_in_lakhs]]</f>
        <v>0.65720294426919035</v>
      </c>
      <c r="P282">
        <f>Table3[[#This Row],[Molestation]]/Table3[[#This Row],[Population_in_lakhs]]</f>
        <v>9.6740273396424818</v>
      </c>
      <c r="Q282">
        <f>Table3[[#This Row],[Sexual_Harassment]]/Table3[[#This Row],[Population_in_lakhs]]</f>
        <v>4.784437434279706</v>
      </c>
      <c r="R282">
        <f>Table3[[#This Row],[Cruelty by Husband or his Relatives]]/Table3[[#This Row],[Population_in_lakhs]]</f>
        <v>18.296529968454259</v>
      </c>
    </row>
    <row r="283" spans="1:18" x14ac:dyDescent="0.3">
      <c r="A283" t="s">
        <v>11</v>
      </c>
      <c r="B283" t="s">
        <v>33</v>
      </c>
      <c r="C283">
        <v>2009</v>
      </c>
      <c r="D283">
        <v>114</v>
      </c>
      <c r="E283">
        <v>89</v>
      </c>
      <c r="F283">
        <v>14</v>
      </c>
      <c r="G283">
        <v>384</v>
      </c>
      <c r="H283">
        <v>196</v>
      </c>
      <c r="I283">
        <v>729</v>
      </c>
      <c r="J283">
        <v>38.04</v>
      </c>
      <c r="K283">
        <v>40.115667718191375</v>
      </c>
      <c r="L283">
        <f t="shared" si="4"/>
        <v>1526</v>
      </c>
      <c r="M283" s="14">
        <f>Table3[[#This Row],[Rape]]/Table3[[#This Row],[Population_in_lakhs]]</f>
        <v>2.9968454258675079</v>
      </c>
      <c r="N283">
        <f>Table3[[#This Row],[Kidnapping and Abduction]]/Table3[[#This Row],[Population_in_lakhs]]</f>
        <v>2.3396424815983177</v>
      </c>
      <c r="O283">
        <f>Table3[[#This Row],[Dowry Deaths]]/Table3[[#This Row],[Population_in_lakhs]]</f>
        <v>0.36803364879074657</v>
      </c>
      <c r="P283">
        <f>Table3[[#This Row],[Molestation]]/Table3[[#This Row],[Population_in_lakhs]]</f>
        <v>10.094637223974763</v>
      </c>
      <c r="Q283">
        <f>Table3[[#This Row],[Sexual_Harassment]]/Table3[[#This Row],[Population_in_lakhs]]</f>
        <v>5.1524710830704521</v>
      </c>
      <c r="R283">
        <f>Table3[[#This Row],[Cruelty by Husband or his Relatives]]/Table3[[#This Row],[Population_in_lakhs]]</f>
        <v>19.164037854889589</v>
      </c>
    </row>
    <row r="284" spans="1:18" x14ac:dyDescent="0.3">
      <c r="A284" t="s">
        <v>11</v>
      </c>
      <c r="B284" t="s">
        <v>33</v>
      </c>
      <c r="C284">
        <v>2010</v>
      </c>
      <c r="D284">
        <v>127</v>
      </c>
      <c r="E284">
        <v>122</v>
      </c>
      <c r="F284">
        <v>26</v>
      </c>
      <c r="G284">
        <v>400</v>
      </c>
      <c r="H284">
        <v>231</v>
      </c>
      <c r="I284">
        <v>732</v>
      </c>
      <c r="J284">
        <v>38.04</v>
      </c>
      <c r="K284">
        <v>43.059936908517351</v>
      </c>
      <c r="L284">
        <f t="shared" si="4"/>
        <v>1638</v>
      </c>
      <c r="M284" s="14">
        <f>Table3[[#This Row],[Rape]]/Table3[[#This Row],[Population_in_lakhs]]</f>
        <v>3.338590956887487</v>
      </c>
      <c r="N284">
        <f>Table3[[#This Row],[Kidnapping and Abduction]]/Table3[[#This Row],[Population_in_lakhs]]</f>
        <v>3.2071503680336488</v>
      </c>
      <c r="O284">
        <f>Table3[[#This Row],[Dowry Deaths]]/Table3[[#This Row],[Population_in_lakhs]]</f>
        <v>0.68349106203995791</v>
      </c>
      <c r="P284">
        <f>Table3[[#This Row],[Molestation]]/Table3[[#This Row],[Population_in_lakhs]]</f>
        <v>10.515247108307046</v>
      </c>
      <c r="Q284">
        <f>Table3[[#This Row],[Sexual_Harassment]]/Table3[[#This Row],[Population_in_lakhs]]</f>
        <v>6.072555205047319</v>
      </c>
      <c r="R284">
        <f>Table3[[#This Row],[Cruelty by Husband or his Relatives]]/Table3[[#This Row],[Population_in_lakhs]]</f>
        <v>19.242902208201894</v>
      </c>
    </row>
    <row r="285" spans="1:18" x14ac:dyDescent="0.3">
      <c r="A285" t="s">
        <v>11</v>
      </c>
      <c r="B285" t="s">
        <v>33</v>
      </c>
      <c r="C285">
        <v>2011</v>
      </c>
      <c r="D285">
        <v>97</v>
      </c>
      <c r="E285">
        <v>90</v>
      </c>
      <c r="F285">
        <v>27</v>
      </c>
      <c r="G285">
        <v>364</v>
      </c>
      <c r="H285">
        <v>238</v>
      </c>
      <c r="I285">
        <v>760</v>
      </c>
      <c r="J285">
        <v>39.369999999999997</v>
      </c>
      <c r="K285">
        <v>40.030480060960123</v>
      </c>
      <c r="L285">
        <f t="shared" si="4"/>
        <v>1576</v>
      </c>
      <c r="M285" s="14">
        <f>Table3[[#This Row],[Rape]]/Table3[[#This Row],[Population_in_lakhs]]</f>
        <v>2.4638049276098553</v>
      </c>
      <c r="N285">
        <f>Table3[[#This Row],[Kidnapping and Abduction]]/Table3[[#This Row],[Population_in_lakhs]]</f>
        <v>2.2860045720091442</v>
      </c>
      <c r="O285">
        <f>Table3[[#This Row],[Dowry Deaths]]/Table3[[#This Row],[Population_in_lakhs]]</f>
        <v>0.68580137160274324</v>
      </c>
      <c r="P285">
        <f>Table3[[#This Row],[Molestation]]/Table3[[#This Row],[Population_in_lakhs]]</f>
        <v>9.2456184912369839</v>
      </c>
      <c r="Q285">
        <f>Table3[[#This Row],[Sexual_Harassment]]/Table3[[#This Row],[Population_in_lakhs]]</f>
        <v>6.0452120904241813</v>
      </c>
      <c r="R285">
        <f>Table3[[#This Row],[Cruelty by Husband or his Relatives]]/Table3[[#This Row],[Population_in_lakhs]]</f>
        <v>19.304038608077217</v>
      </c>
    </row>
    <row r="286" spans="1:18" x14ac:dyDescent="0.3">
      <c r="A286" t="s">
        <v>11</v>
      </c>
      <c r="B286" t="s">
        <v>33</v>
      </c>
      <c r="C286">
        <v>2012</v>
      </c>
      <c r="D286">
        <v>130</v>
      </c>
      <c r="E286">
        <v>59</v>
      </c>
      <c r="F286">
        <v>19</v>
      </c>
      <c r="G286">
        <v>296</v>
      </c>
      <c r="H286">
        <v>235</v>
      </c>
      <c r="I286">
        <v>757</v>
      </c>
      <c r="J286">
        <v>39.369999999999997</v>
      </c>
      <c r="K286">
        <v>37.998475996951996</v>
      </c>
      <c r="L286">
        <f t="shared" si="4"/>
        <v>1496</v>
      </c>
      <c r="M286" s="14">
        <f>Table3[[#This Row],[Rape]]/Table3[[#This Row],[Population_in_lakhs]]</f>
        <v>3.3020066040132083</v>
      </c>
      <c r="N286">
        <f>Table3[[#This Row],[Kidnapping and Abduction]]/Table3[[#This Row],[Population_in_lakhs]]</f>
        <v>1.4986029972059944</v>
      </c>
      <c r="O286">
        <f>Table3[[#This Row],[Dowry Deaths]]/Table3[[#This Row],[Population_in_lakhs]]</f>
        <v>0.48260096520193041</v>
      </c>
      <c r="P286">
        <f>Table3[[#This Row],[Molestation]]/Table3[[#This Row],[Population_in_lakhs]]</f>
        <v>7.5184150368300742</v>
      </c>
      <c r="Q286">
        <f>Table3[[#This Row],[Sexual_Harassment]]/Table3[[#This Row],[Population_in_lakhs]]</f>
        <v>5.9690119380238764</v>
      </c>
      <c r="R286">
        <f>Table3[[#This Row],[Cruelty by Husband or his Relatives]]/Table3[[#This Row],[Population_in_lakhs]]</f>
        <v>19.227838455676913</v>
      </c>
    </row>
    <row r="287" spans="1:18" x14ac:dyDescent="0.3">
      <c r="A287" t="s">
        <v>11</v>
      </c>
      <c r="B287" t="s">
        <v>33</v>
      </c>
      <c r="C287">
        <v>2013</v>
      </c>
      <c r="D287">
        <v>123</v>
      </c>
      <c r="E287">
        <v>86</v>
      </c>
      <c r="F287">
        <v>16</v>
      </c>
      <c r="G287">
        <v>342</v>
      </c>
      <c r="H287">
        <v>245</v>
      </c>
      <c r="I287">
        <v>855</v>
      </c>
      <c r="J287">
        <v>39.369999999999997</v>
      </c>
      <c r="K287">
        <v>42.341884683769372</v>
      </c>
      <c r="L287">
        <f t="shared" si="4"/>
        <v>1667</v>
      </c>
      <c r="M287" s="14">
        <f>Table3[[#This Row],[Rape]]/Table3[[#This Row],[Population_in_lakhs]]</f>
        <v>3.1242062484124968</v>
      </c>
      <c r="N287">
        <f>Table3[[#This Row],[Kidnapping and Abduction]]/Table3[[#This Row],[Population_in_lakhs]]</f>
        <v>2.1844043688087376</v>
      </c>
      <c r="O287">
        <f>Table3[[#This Row],[Dowry Deaths]]/Table3[[#This Row],[Population_in_lakhs]]</f>
        <v>0.40640081280162565</v>
      </c>
      <c r="P287">
        <f>Table3[[#This Row],[Molestation]]/Table3[[#This Row],[Population_in_lakhs]]</f>
        <v>8.6868173736347476</v>
      </c>
      <c r="Q287">
        <f>Table3[[#This Row],[Sexual_Harassment]]/Table3[[#This Row],[Population_in_lakhs]]</f>
        <v>6.2230124460248923</v>
      </c>
      <c r="R287">
        <f>Table3[[#This Row],[Cruelty by Husband or his Relatives]]/Table3[[#This Row],[Population_in_lakhs]]</f>
        <v>21.717043434086868</v>
      </c>
    </row>
    <row r="288" spans="1:18" x14ac:dyDescent="0.3">
      <c r="A288" t="s">
        <v>34</v>
      </c>
      <c r="B288" t="s">
        <v>34</v>
      </c>
      <c r="C288">
        <v>2001</v>
      </c>
      <c r="D288">
        <v>3</v>
      </c>
      <c r="E288">
        <v>2</v>
      </c>
      <c r="F288">
        <v>0</v>
      </c>
      <c r="G288">
        <v>19</v>
      </c>
      <c r="H288">
        <v>1</v>
      </c>
      <c r="I288">
        <v>9</v>
      </c>
      <c r="J288">
        <v>3.56</v>
      </c>
      <c r="K288">
        <v>9.5505617977528097</v>
      </c>
      <c r="L288">
        <f t="shared" si="4"/>
        <v>34</v>
      </c>
      <c r="M288" s="14">
        <f>Table3[[#This Row],[Rape]]/Table3[[#This Row],[Population_in_lakhs]]</f>
        <v>0.84269662921348309</v>
      </c>
      <c r="N288">
        <f>Table3[[#This Row],[Kidnapping and Abduction]]/Table3[[#This Row],[Population_in_lakhs]]</f>
        <v>0.5617977528089888</v>
      </c>
      <c r="O288">
        <f>Table3[[#This Row],[Dowry Deaths]]/Table3[[#This Row],[Population_in_lakhs]]</f>
        <v>0</v>
      </c>
      <c r="P288">
        <f>Table3[[#This Row],[Molestation]]/Table3[[#This Row],[Population_in_lakhs]]</f>
        <v>5.3370786516853927</v>
      </c>
      <c r="Q288">
        <f>Table3[[#This Row],[Sexual_Harassment]]/Table3[[#This Row],[Population_in_lakhs]]</f>
        <v>0.2808988764044944</v>
      </c>
      <c r="R288">
        <f>Table3[[#This Row],[Cruelty by Husband or his Relatives]]/Table3[[#This Row],[Population_in_lakhs]]</f>
        <v>2.5280898876404496</v>
      </c>
    </row>
    <row r="289" spans="1:18" x14ac:dyDescent="0.3">
      <c r="A289" t="s">
        <v>34</v>
      </c>
      <c r="B289" t="s">
        <v>34</v>
      </c>
      <c r="C289">
        <v>2002</v>
      </c>
      <c r="D289">
        <v>2</v>
      </c>
      <c r="E289">
        <v>1</v>
      </c>
      <c r="F289">
        <v>0</v>
      </c>
      <c r="G289">
        <v>17</v>
      </c>
      <c r="H289">
        <v>3</v>
      </c>
      <c r="I289">
        <v>4</v>
      </c>
      <c r="J289">
        <v>3.56</v>
      </c>
      <c r="K289">
        <v>7.584269662921348</v>
      </c>
      <c r="L289">
        <f t="shared" si="4"/>
        <v>27</v>
      </c>
      <c r="M289" s="14">
        <f>Table3[[#This Row],[Rape]]/Table3[[#This Row],[Population_in_lakhs]]</f>
        <v>0.5617977528089888</v>
      </c>
      <c r="N289">
        <f>Table3[[#This Row],[Kidnapping and Abduction]]/Table3[[#This Row],[Population_in_lakhs]]</f>
        <v>0.2808988764044944</v>
      </c>
      <c r="O289">
        <f>Table3[[#This Row],[Dowry Deaths]]/Table3[[#This Row],[Population_in_lakhs]]</f>
        <v>0</v>
      </c>
      <c r="P289">
        <f>Table3[[#This Row],[Molestation]]/Table3[[#This Row],[Population_in_lakhs]]</f>
        <v>4.7752808988764048</v>
      </c>
      <c r="Q289">
        <f>Table3[[#This Row],[Sexual_Harassment]]/Table3[[#This Row],[Population_in_lakhs]]</f>
        <v>0.84269662921348309</v>
      </c>
      <c r="R289">
        <f>Table3[[#This Row],[Cruelty by Husband or his Relatives]]/Table3[[#This Row],[Population_in_lakhs]]</f>
        <v>1.1235955056179776</v>
      </c>
    </row>
    <row r="290" spans="1:18" x14ac:dyDescent="0.3">
      <c r="A290" t="s">
        <v>34</v>
      </c>
      <c r="B290" t="s">
        <v>34</v>
      </c>
      <c r="C290">
        <v>2003</v>
      </c>
      <c r="D290">
        <v>2</v>
      </c>
      <c r="E290">
        <v>2</v>
      </c>
      <c r="F290">
        <v>0</v>
      </c>
      <c r="G290">
        <v>9</v>
      </c>
      <c r="H290">
        <v>2</v>
      </c>
      <c r="I290">
        <v>7</v>
      </c>
      <c r="J290">
        <v>3.56</v>
      </c>
      <c r="K290">
        <v>6.179775280898876</v>
      </c>
      <c r="L290">
        <f t="shared" si="4"/>
        <v>22</v>
      </c>
      <c r="M290" s="14">
        <f>Table3[[#This Row],[Rape]]/Table3[[#This Row],[Population_in_lakhs]]</f>
        <v>0.5617977528089888</v>
      </c>
      <c r="N290">
        <f>Table3[[#This Row],[Kidnapping and Abduction]]/Table3[[#This Row],[Population_in_lakhs]]</f>
        <v>0.5617977528089888</v>
      </c>
      <c r="O290">
        <f>Table3[[#This Row],[Dowry Deaths]]/Table3[[#This Row],[Population_in_lakhs]]</f>
        <v>0</v>
      </c>
      <c r="P290">
        <f>Table3[[#This Row],[Molestation]]/Table3[[#This Row],[Population_in_lakhs]]</f>
        <v>2.5280898876404496</v>
      </c>
      <c r="Q290">
        <f>Table3[[#This Row],[Sexual_Harassment]]/Table3[[#This Row],[Population_in_lakhs]]</f>
        <v>0.5617977528089888</v>
      </c>
      <c r="R290">
        <f>Table3[[#This Row],[Cruelty by Husband or his Relatives]]/Table3[[#This Row],[Population_in_lakhs]]</f>
        <v>1.9662921348314606</v>
      </c>
    </row>
    <row r="291" spans="1:18" x14ac:dyDescent="0.3">
      <c r="A291" t="s">
        <v>34</v>
      </c>
      <c r="B291" t="s">
        <v>34</v>
      </c>
      <c r="C291">
        <v>2004</v>
      </c>
      <c r="D291">
        <v>10</v>
      </c>
      <c r="E291">
        <v>3</v>
      </c>
      <c r="F291">
        <v>0</v>
      </c>
      <c r="G291">
        <v>6</v>
      </c>
      <c r="H291">
        <v>3</v>
      </c>
      <c r="I291">
        <v>5</v>
      </c>
      <c r="J291">
        <v>3.56</v>
      </c>
      <c r="K291">
        <v>7.584269662921348</v>
      </c>
      <c r="L291">
        <f t="shared" si="4"/>
        <v>27</v>
      </c>
      <c r="M291" s="14">
        <f>Table3[[#This Row],[Rape]]/Table3[[#This Row],[Population_in_lakhs]]</f>
        <v>2.8089887640449436</v>
      </c>
      <c r="N291">
        <f>Table3[[#This Row],[Kidnapping and Abduction]]/Table3[[#This Row],[Population_in_lakhs]]</f>
        <v>0.84269662921348309</v>
      </c>
      <c r="O291">
        <f>Table3[[#This Row],[Dowry Deaths]]/Table3[[#This Row],[Population_in_lakhs]]</f>
        <v>0</v>
      </c>
      <c r="P291">
        <f>Table3[[#This Row],[Molestation]]/Table3[[#This Row],[Population_in_lakhs]]</f>
        <v>1.6853932584269662</v>
      </c>
      <c r="Q291">
        <f>Table3[[#This Row],[Sexual_Harassment]]/Table3[[#This Row],[Population_in_lakhs]]</f>
        <v>0.84269662921348309</v>
      </c>
      <c r="R291">
        <f>Table3[[#This Row],[Cruelty by Husband or his Relatives]]/Table3[[#This Row],[Population_in_lakhs]]</f>
        <v>1.4044943820224718</v>
      </c>
    </row>
    <row r="292" spans="1:18" x14ac:dyDescent="0.3">
      <c r="A292" t="s">
        <v>34</v>
      </c>
      <c r="B292" t="s">
        <v>34</v>
      </c>
      <c r="C292">
        <v>2005</v>
      </c>
      <c r="D292">
        <v>4</v>
      </c>
      <c r="E292">
        <v>1</v>
      </c>
      <c r="F292">
        <v>0</v>
      </c>
      <c r="G292">
        <v>11</v>
      </c>
      <c r="H292">
        <v>1</v>
      </c>
      <c r="I292">
        <v>5</v>
      </c>
      <c r="J292">
        <v>3.56</v>
      </c>
      <c r="K292">
        <v>6.179775280898876</v>
      </c>
      <c r="L292">
        <f t="shared" si="4"/>
        <v>22</v>
      </c>
      <c r="M292" s="14">
        <f>Table3[[#This Row],[Rape]]/Table3[[#This Row],[Population_in_lakhs]]</f>
        <v>1.1235955056179776</v>
      </c>
      <c r="N292">
        <f>Table3[[#This Row],[Kidnapping and Abduction]]/Table3[[#This Row],[Population_in_lakhs]]</f>
        <v>0.2808988764044944</v>
      </c>
      <c r="O292">
        <f>Table3[[#This Row],[Dowry Deaths]]/Table3[[#This Row],[Population_in_lakhs]]</f>
        <v>0</v>
      </c>
      <c r="P292">
        <f>Table3[[#This Row],[Molestation]]/Table3[[#This Row],[Population_in_lakhs]]</f>
        <v>3.089887640449438</v>
      </c>
      <c r="Q292">
        <f>Table3[[#This Row],[Sexual_Harassment]]/Table3[[#This Row],[Population_in_lakhs]]</f>
        <v>0.2808988764044944</v>
      </c>
      <c r="R292">
        <f>Table3[[#This Row],[Cruelty by Husband or his Relatives]]/Table3[[#This Row],[Population_in_lakhs]]</f>
        <v>1.4044943820224718</v>
      </c>
    </row>
    <row r="293" spans="1:18" x14ac:dyDescent="0.3">
      <c r="A293" t="s">
        <v>34</v>
      </c>
      <c r="B293" t="s">
        <v>34</v>
      </c>
      <c r="C293">
        <v>2006</v>
      </c>
      <c r="D293">
        <v>6</v>
      </c>
      <c r="E293">
        <v>5</v>
      </c>
      <c r="F293">
        <v>0</v>
      </c>
      <c r="G293">
        <v>14</v>
      </c>
      <c r="H293">
        <v>4</v>
      </c>
      <c r="I293">
        <v>7</v>
      </c>
      <c r="J293">
        <v>3.56</v>
      </c>
      <c r="K293">
        <v>10.112359550561798</v>
      </c>
      <c r="L293">
        <f t="shared" si="4"/>
        <v>36</v>
      </c>
      <c r="M293" s="14">
        <f>Table3[[#This Row],[Rape]]/Table3[[#This Row],[Population_in_lakhs]]</f>
        <v>1.6853932584269662</v>
      </c>
      <c r="N293">
        <f>Table3[[#This Row],[Kidnapping and Abduction]]/Table3[[#This Row],[Population_in_lakhs]]</f>
        <v>1.4044943820224718</v>
      </c>
      <c r="O293">
        <f>Table3[[#This Row],[Dowry Deaths]]/Table3[[#This Row],[Population_in_lakhs]]</f>
        <v>0</v>
      </c>
      <c r="P293">
        <f>Table3[[#This Row],[Molestation]]/Table3[[#This Row],[Population_in_lakhs]]</f>
        <v>3.9325842696629212</v>
      </c>
      <c r="Q293">
        <f>Table3[[#This Row],[Sexual_Harassment]]/Table3[[#This Row],[Population_in_lakhs]]</f>
        <v>1.1235955056179776</v>
      </c>
      <c r="R293">
        <f>Table3[[#This Row],[Cruelty by Husband or his Relatives]]/Table3[[#This Row],[Population_in_lakhs]]</f>
        <v>1.9662921348314606</v>
      </c>
    </row>
    <row r="294" spans="1:18" x14ac:dyDescent="0.3">
      <c r="A294" t="s">
        <v>34</v>
      </c>
      <c r="B294" t="s">
        <v>34</v>
      </c>
      <c r="C294">
        <v>2006</v>
      </c>
      <c r="D294">
        <v>6</v>
      </c>
      <c r="E294">
        <v>5</v>
      </c>
      <c r="F294">
        <v>0</v>
      </c>
      <c r="G294">
        <v>14</v>
      </c>
      <c r="H294">
        <v>4</v>
      </c>
      <c r="I294">
        <v>7</v>
      </c>
      <c r="J294">
        <v>3.56</v>
      </c>
      <c r="K294">
        <v>10.112359550561798</v>
      </c>
      <c r="L294">
        <f t="shared" si="4"/>
        <v>36</v>
      </c>
      <c r="M294" s="14">
        <f>Table3[[#This Row],[Rape]]/Table3[[#This Row],[Population_in_lakhs]]</f>
        <v>1.6853932584269662</v>
      </c>
      <c r="N294">
        <f>Table3[[#This Row],[Kidnapping and Abduction]]/Table3[[#This Row],[Population_in_lakhs]]</f>
        <v>1.4044943820224718</v>
      </c>
      <c r="O294">
        <f>Table3[[#This Row],[Dowry Deaths]]/Table3[[#This Row],[Population_in_lakhs]]</f>
        <v>0</v>
      </c>
      <c r="P294">
        <f>Table3[[#This Row],[Molestation]]/Table3[[#This Row],[Population_in_lakhs]]</f>
        <v>3.9325842696629212</v>
      </c>
      <c r="Q294">
        <f>Table3[[#This Row],[Sexual_Harassment]]/Table3[[#This Row],[Population_in_lakhs]]</f>
        <v>1.1235955056179776</v>
      </c>
      <c r="R294">
        <f>Table3[[#This Row],[Cruelty by Husband or his Relatives]]/Table3[[#This Row],[Population_in_lakhs]]</f>
        <v>1.9662921348314606</v>
      </c>
    </row>
    <row r="295" spans="1:18" x14ac:dyDescent="0.3">
      <c r="A295" t="s">
        <v>34</v>
      </c>
      <c r="B295" t="s">
        <v>34</v>
      </c>
      <c r="C295">
        <v>2008</v>
      </c>
      <c r="D295">
        <v>12</v>
      </c>
      <c r="E295">
        <v>13</v>
      </c>
      <c r="F295">
        <v>2</v>
      </c>
      <c r="G295">
        <v>24</v>
      </c>
      <c r="H295">
        <v>3</v>
      </c>
      <c r="I295">
        <v>26</v>
      </c>
      <c r="J295">
        <v>3.56</v>
      </c>
      <c r="K295">
        <v>22.471910112359549</v>
      </c>
      <c r="L295">
        <f t="shared" si="4"/>
        <v>80</v>
      </c>
      <c r="M295" s="14">
        <f>Table3[[#This Row],[Rape]]/Table3[[#This Row],[Population_in_lakhs]]</f>
        <v>3.3707865168539324</v>
      </c>
      <c r="N295">
        <f>Table3[[#This Row],[Kidnapping and Abduction]]/Table3[[#This Row],[Population_in_lakhs]]</f>
        <v>3.6516853932584268</v>
      </c>
      <c r="O295">
        <f>Table3[[#This Row],[Dowry Deaths]]/Table3[[#This Row],[Population_in_lakhs]]</f>
        <v>0.5617977528089888</v>
      </c>
      <c r="P295">
        <f>Table3[[#This Row],[Molestation]]/Table3[[#This Row],[Population_in_lakhs]]</f>
        <v>6.7415730337078648</v>
      </c>
      <c r="Q295">
        <f>Table3[[#This Row],[Sexual_Harassment]]/Table3[[#This Row],[Population_in_lakhs]]</f>
        <v>0.84269662921348309</v>
      </c>
      <c r="R295">
        <f>Table3[[#This Row],[Cruelty by Husband or his Relatives]]/Table3[[#This Row],[Population_in_lakhs]]</f>
        <v>7.3033707865168536</v>
      </c>
    </row>
    <row r="296" spans="1:18" x14ac:dyDescent="0.3">
      <c r="A296" t="s">
        <v>34</v>
      </c>
      <c r="B296" t="s">
        <v>34</v>
      </c>
      <c r="C296">
        <v>2009</v>
      </c>
      <c r="D296">
        <v>18</v>
      </c>
      <c r="E296">
        <v>14</v>
      </c>
      <c r="F296">
        <v>1</v>
      </c>
      <c r="G296">
        <v>30</v>
      </c>
      <c r="H296">
        <v>7</v>
      </c>
      <c r="I296">
        <v>21</v>
      </c>
      <c r="J296">
        <v>3.56</v>
      </c>
      <c r="K296">
        <v>25.561797752808989</v>
      </c>
      <c r="L296">
        <f t="shared" si="4"/>
        <v>91</v>
      </c>
      <c r="M296" s="14">
        <f>Table3[[#This Row],[Rape]]/Table3[[#This Row],[Population_in_lakhs]]</f>
        <v>5.0561797752808992</v>
      </c>
      <c r="N296">
        <f>Table3[[#This Row],[Kidnapping and Abduction]]/Table3[[#This Row],[Population_in_lakhs]]</f>
        <v>3.9325842696629212</v>
      </c>
      <c r="O296">
        <f>Table3[[#This Row],[Dowry Deaths]]/Table3[[#This Row],[Population_in_lakhs]]</f>
        <v>0.2808988764044944</v>
      </c>
      <c r="P296">
        <f>Table3[[#This Row],[Molestation]]/Table3[[#This Row],[Population_in_lakhs]]</f>
        <v>8.4269662921348321</v>
      </c>
      <c r="Q296">
        <f>Table3[[#This Row],[Sexual_Harassment]]/Table3[[#This Row],[Population_in_lakhs]]</f>
        <v>1.9662921348314606</v>
      </c>
      <c r="R296">
        <f>Table3[[#This Row],[Cruelty by Husband or his Relatives]]/Table3[[#This Row],[Population_in_lakhs]]</f>
        <v>5.8988764044943816</v>
      </c>
    </row>
    <row r="297" spans="1:18" x14ac:dyDescent="0.3">
      <c r="A297" t="s">
        <v>34</v>
      </c>
      <c r="B297" t="s">
        <v>34</v>
      </c>
      <c r="C297">
        <v>2010</v>
      </c>
      <c r="D297">
        <v>24</v>
      </c>
      <c r="E297">
        <v>8</v>
      </c>
      <c r="F297">
        <v>0</v>
      </c>
      <c r="G297">
        <v>31</v>
      </c>
      <c r="H297">
        <v>10</v>
      </c>
      <c r="I297">
        <v>9</v>
      </c>
      <c r="J297">
        <v>3.56</v>
      </c>
      <c r="K297">
        <v>23.033707865168537</v>
      </c>
      <c r="L297">
        <f t="shared" si="4"/>
        <v>82</v>
      </c>
      <c r="M297" s="14">
        <f>Table3[[#This Row],[Rape]]/Table3[[#This Row],[Population_in_lakhs]]</f>
        <v>6.7415730337078648</v>
      </c>
      <c r="N297">
        <f>Table3[[#This Row],[Kidnapping and Abduction]]/Table3[[#This Row],[Population_in_lakhs]]</f>
        <v>2.2471910112359552</v>
      </c>
      <c r="O297">
        <f>Table3[[#This Row],[Dowry Deaths]]/Table3[[#This Row],[Population_in_lakhs]]</f>
        <v>0</v>
      </c>
      <c r="P297">
        <f>Table3[[#This Row],[Molestation]]/Table3[[#This Row],[Population_in_lakhs]]</f>
        <v>8.7078651685393265</v>
      </c>
      <c r="Q297">
        <f>Table3[[#This Row],[Sexual_Harassment]]/Table3[[#This Row],[Population_in_lakhs]]</f>
        <v>2.8089887640449436</v>
      </c>
      <c r="R297">
        <f>Table3[[#This Row],[Cruelty by Husband or his Relatives]]/Table3[[#This Row],[Population_in_lakhs]]</f>
        <v>2.5280898876404496</v>
      </c>
    </row>
    <row r="298" spans="1:18" x14ac:dyDescent="0.3">
      <c r="A298" t="s">
        <v>34</v>
      </c>
      <c r="B298" t="s">
        <v>34</v>
      </c>
      <c r="C298">
        <v>2011</v>
      </c>
      <c r="D298">
        <v>13</v>
      </c>
      <c r="E298">
        <v>12</v>
      </c>
      <c r="F298">
        <v>0</v>
      </c>
      <c r="G298">
        <v>15</v>
      </c>
      <c r="H298">
        <v>3</v>
      </c>
      <c r="I298">
        <v>5</v>
      </c>
      <c r="J298">
        <v>3.81</v>
      </c>
      <c r="K298">
        <v>12.598425196850393</v>
      </c>
      <c r="L298">
        <f t="shared" si="4"/>
        <v>48</v>
      </c>
      <c r="M298" s="14">
        <f>Table3[[#This Row],[Rape]]/Table3[[#This Row],[Population_in_lakhs]]</f>
        <v>3.4120734908136483</v>
      </c>
      <c r="N298">
        <f>Table3[[#This Row],[Kidnapping and Abduction]]/Table3[[#This Row],[Population_in_lakhs]]</f>
        <v>3.1496062992125982</v>
      </c>
      <c r="O298">
        <f>Table3[[#This Row],[Dowry Deaths]]/Table3[[#This Row],[Population_in_lakhs]]</f>
        <v>0</v>
      </c>
      <c r="P298">
        <f>Table3[[#This Row],[Molestation]]/Table3[[#This Row],[Population_in_lakhs]]</f>
        <v>3.9370078740157481</v>
      </c>
      <c r="Q298">
        <f>Table3[[#This Row],[Sexual_Harassment]]/Table3[[#This Row],[Population_in_lakhs]]</f>
        <v>0.78740157480314954</v>
      </c>
      <c r="R298">
        <f>Table3[[#This Row],[Cruelty by Husband or his Relatives]]/Table3[[#This Row],[Population_in_lakhs]]</f>
        <v>1.3123359580052494</v>
      </c>
    </row>
    <row r="299" spans="1:18" x14ac:dyDescent="0.3">
      <c r="A299" t="s">
        <v>34</v>
      </c>
      <c r="B299" t="s">
        <v>34</v>
      </c>
      <c r="C299">
        <v>2012</v>
      </c>
      <c r="D299">
        <v>12</v>
      </c>
      <c r="E299">
        <v>7</v>
      </c>
      <c r="F299">
        <v>2</v>
      </c>
      <c r="G299">
        <v>17</v>
      </c>
      <c r="H299">
        <v>4</v>
      </c>
      <c r="I299">
        <v>5</v>
      </c>
      <c r="J299">
        <v>3.81</v>
      </c>
      <c r="K299">
        <v>12.335958005249344</v>
      </c>
      <c r="L299">
        <f t="shared" si="4"/>
        <v>47</v>
      </c>
      <c r="M299" s="14">
        <f>Table3[[#This Row],[Rape]]/Table3[[#This Row],[Population_in_lakhs]]</f>
        <v>3.1496062992125982</v>
      </c>
      <c r="N299">
        <f>Table3[[#This Row],[Kidnapping and Abduction]]/Table3[[#This Row],[Population_in_lakhs]]</f>
        <v>1.837270341207349</v>
      </c>
      <c r="O299">
        <f>Table3[[#This Row],[Dowry Deaths]]/Table3[[#This Row],[Population_in_lakhs]]</f>
        <v>0.52493438320209973</v>
      </c>
      <c r="P299">
        <f>Table3[[#This Row],[Molestation]]/Table3[[#This Row],[Population_in_lakhs]]</f>
        <v>4.4619422572178475</v>
      </c>
      <c r="Q299">
        <f>Table3[[#This Row],[Sexual_Harassment]]/Table3[[#This Row],[Population_in_lakhs]]</f>
        <v>1.0498687664041995</v>
      </c>
      <c r="R299">
        <f>Table3[[#This Row],[Cruelty by Husband or his Relatives]]/Table3[[#This Row],[Population_in_lakhs]]</f>
        <v>1.3123359580052494</v>
      </c>
    </row>
    <row r="300" spans="1:18" x14ac:dyDescent="0.3">
      <c r="A300" t="s">
        <v>34</v>
      </c>
      <c r="B300" t="s">
        <v>34</v>
      </c>
      <c r="C300">
        <v>2013</v>
      </c>
      <c r="D300">
        <v>27</v>
      </c>
      <c r="E300">
        <v>12</v>
      </c>
      <c r="F300">
        <v>1</v>
      </c>
      <c r="G300">
        <v>45</v>
      </c>
      <c r="H300">
        <v>8</v>
      </c>
      <c r="I300">
        <v>9</v>
      </c>
      <c r="J300">
        <v>3.81</v>
      </c>
      <c r="K300">
        <v>26.771653543307085</v>
      </c>
      <c r="L300">
        <f t="shared" si="4"/>
        <v>102</v>
      </c>
      <c r="M300" s="14">
        <f>Table3[[#This Row],[Rape]]/Table3[[#This Row],[Population_in_lakhs]]</f>
        <v>7.0866141732283463</v>
      </c>
      <c r="N300">
        <f>Table3[[#This Row],[Kidnapping and Abduction]]/Table3[[#This Row],[Population_in_lakhs]]</f>
        <v>3.1496062992125982</v>
      </c>
      <c r="O300">
        <f>Table3[[#This Row],[Dowry Deaths]]/Table3[[#This Row],[Population_in_lakhs]]</f>
        <v>0.26246719160104987</v>
      </c>
      <c r="P300">
        <f>Table3[[#This Row],[Molestation]]/Table3[[#This Row],[Population_in_lakhs]]</f>
        <v>11.811023622047244</v>
      </c>
      <c r="Q300">
        <f>Table3[[#This Row],[Sexual_Harassment]]/Table3[[#This Row],[Population_in_lakhs]]</f>
        <v>2.0997375328083989</v>
      </c>
      <c r="R300">
        <f>Table3[[#This Row],[Cruelty by Husband or his Relatives]]/Table3[[#This Row],[Population_in_lakhs]]</f>
        <v>2.3622047244094486</v>
      </c>
    </row>
    <row r="301" spans="1:18" x14ac:dyDescent="0.3">
      <c r="A301" t="s">
        <v>35</v>
      </c>
      <c r="B301" t="s">
        <v>37</v>
      </c>
      <c r="C301">
        <v>2001</v>
      </c>
      <c r="D301">
        <v>2</v>
      </c>
      <c r="E301">
        <v>4</v>
      </c>
      <c r="F301">
        <v>0</v>
      </c>
      <c r="G301">
        <v>4</v>
      </c>
      <c r="H301">
        <v>0</v>
      </c>
      <c r="I301">
        <v>2</v>
      </c>
      <c r="J301">
        <v>0.5</v>
      </c>
      <c r="K301">
        <v>24</v>
      </c>
      <c r="L301">
        <f t="shared" si="4"/>
        <v>12</v>
      </c>
      <c r="M301" s="14">
        <f>Table3[[#This Row],[Rape]]/Table3[[#This Row],[Population_in_lakhs]]</f>
        <v>4</v>
      </c>
      <c r="N301">
        <f>Table3[[#This Row],[Kidnapping and Abduction]]/Table3[[#This Row],[Population_in_lakhs]]</f>
        <v>8</v>
      </c>
      <c r="O301">
        <f>Table3[[#This Row],[Dowry Deaths]]/Table3[[#This Row],[Population_in_lakhs]]</f>
        <v>0</v>
      </c>
      <c r="P301">
        <f>Table3[[#This Row],[Molestation]]/Table3[[#This Row],[Population_in_lakhs]]</f>
        <v>8</v>
      </c>
      <c r="Q301">
        <f>Table3[[#This Row],[Sexual_Harassment]]/Table3[[#This Row],[Population_in_lakhs]]</f>
        <v>0</v>
      </c>
      <c r="R301">
        <f>Table3[[#This Row],[Cruelty by Husband or his Relatives]]/Table3[[#This Row],[Population_in_lakhs]]</f>
        <v>4</v>
      </c>
    </row>
    <row r="302" spans="1:18" x14ac:dyDescent="0.3">
      <c r="A302" t="s">
        <v>35</v>
      </c>
      <c r="B302" t="s">
        <v>37</v>
      </c>
      <c r="C302">
        <v>2002</v>
      </c>
      <c r="D302">
        <v>5</v>
      </c>
      <c r="E302">
        <v>5</v>
      </c>
      <c r="F302">
        <v>0</v>
      </c>
      <c r="G302">
        <v>4</v>
      </c>
      <c r="H302">
        <v>0</v>
      </c>
      <c r="I302">
        <v>5</v>
      </c>
      <c r="J302">
        <v>0.5</v>
      </c>
      <c r="K302">
        <v>38</v>
      </c>
      <c r="L302">
        <f t="shared" si="4"/>
        <v>19</v>
      </c>
      <c r="M302" s="14">
        <f>Table3[[#This Row],[Rape]]/Table3[[#This Row],[Population_in_lakhs]]</f>
        <v>10</v>
      </c>
      <c r="N302">
        <f>Table3[[#This Row],[Kidnapping and Abduction]]/Table3[[#This Row],[Population_in_lakhs]]</f>
        <v>10</v>
      </c>
      <c r="O302">
        <f>Table3[[#This Row],[Dowry Deaths]]/Table3[[#This Row],[Population_in_lakhs]]</f>
        <v>0</v>
      </c>
      <c r="P302">
        <f>Table3[[#This Row],[Molestation]]/Table3[[#This Row],[Population_in_lakhs]]</f>
        <v>8</v>
      </c>
      <c r="Q302">
        <f>Table3[[#This Row],[Sexual_Harassment]]/Table3[[#This Row],[Population_in_lakhs]]</f>
        <v>0</v>
      </c>
      <c r="R302">
        <f>Table3[[#This Row],[Cruelty by Husband or his Relatives]]/Table3[[#This Row],[Population_in_lakhs]]</f>
        <v>10</v>
      </c>
    </row>
    <row r="303" spans="1:18" x14ac:dyDescent="0.3">
      <c r="A303" t="s">
        <v>35</v>
      </c>
      <c r="B303" t="s">
        <v>37</v>
      </c>
      <c r="C303">
        <v>2003</v>
      </c>
      <c r="D303">
        <v>2</v>
      </c>
      <c r="E303">
        <v>1</v>
      </c>
      <c r="F303">
        <v>0</v>
      </c>
      <c r="G303">
        <v>1</v>
      </c>
      <c r="H303">
        <v>0</v>
      </c>
      <c r="I303">
        <v>5</v>
      </c>
      <c r="J303">
        <v>0.5</v>
      </c>
      <c r="K303">
        <v>18</v>
      </c>
      <c r="L303">
        <f t="shared" si="4"/>
        <v>9</v>
      </c>
      <c r="M303" s="14">
        <f>Table3[[#This Row],[Rape]]/Table3[[#This Row],[Population_in_lakhs]]</f>
        <v>4</v>
      </c>
      <c r="N303">
        <f>Table3[[#This Row],[Kidnapping and Abduction]]/Table3[[#This Row],[Population_in_lakhs]]</f>
        <v>2</v>
      </c>
      <c r="O303">
        <f>Table3[[#This Row],[Dowry Deaths]]/Table3[[#This Row],[Population_in_lakhs]]</f>
        <v>0</v>
      </c>
      <c r="P303">
        <f>Table3[[#This Row],[Molestation]]/Table3[[#This Row],[Population_in_lakhs]]</f>
        <v>2</v>
      </c>
      <c r="Q303">
        <f>Table3[[#This Row],[Sexual_Harassment]]/Table3[[#This Row],[Population_in_lakhs]]</f>
        <v>0</v>
      </c>
      <c r="R303">
        <f>Table3[[#This Row],[Cruelty by Husband or his Relatives]]/Table3[[#This Row],[Population_in_lakhs]]</f>
        <v>10</v>
      </c>
    </row>
    <row r="304" spans="1:18" x14ac:dyDescent="0.3">
      <c r="A304" t="s">
        <v>35</v>
      </c>
      <c r="B304" t="s">
        <v>37</v>
      </c>
      <c r="C304">
        <v>2004</v>
      </c>
      <c r="D304">
        <v>3</v>
      </c>
      <c r="E304">
        <v>0</v>
      </c>
      <c r="F304">
        <v>0</v>
      </c>
      <c r="G304">
        <v>0</v>
      </c>
      <c r="H304">
        <v>0</v>
      </c>
      <c r="I304">
        <v>0</v>
      </c>
      <c r="J304">
        <v>0.5</v>
      </c>
      <c r="K304">
        <v>6</v>
      </c>
      <c r="L304">
        <f t="shared" si="4"/>
        <v>3</v>
      </c>
      <c r="M304" s="14">
        <f>Table3[[#This Row],[Rape]]/Table3[[#This Row],[Population_in_lakhs]]</f>
        <v>6</v>
      </c>
      <c r="N304">
        <f>Table3[[#This Row],[Kidnapping and Abduction]]/Table3[[#This Row],[Population_in_lakhs]]</f>
        <v>0</v>
      </c>
      <c r="O304">
        <f>Table3[[#This Row],[Dowry Deaths]]/Table3[[#This Row],[Population_in_lakhs]]</f>
        <v>0</v>
      </c>
      <c r="P304">
        <f>Table3[[#This Row],[Molestation]]/Table3[[#This Row],[Population_in_lakhs]]</f>
        <v>0</v>
      </c>
      <c r="Q304">
        <f>Table3[[#This Row],[Sexual_Harassment]]/Table3[[#This Row],[Population_in_lakhs]]</f>
        <v>0</v>
      </c>
      <c r="R304">
        <f>Table3[[#This Row],[Cruelty by Husband or his Relatives]]/Table3[[#This Row],[Population_in_lakhs]]</f>
        <v>0</v>
      </c>
    </row>
    <row r="305" spans="1:18" x14ac:dyDescent="0.3">
      <c r="A305" t="s">
        <v>35</v>
      </c>
      <c r="B305" t="s">
        <v>37</v>
      </c>
      <c r="C305">
        <v>2005</v>
      </c>
      <c r="D305">
        <v>0</v>
      </c>
      <c r="E305">
        <v>4</v>
      </c>
      <c r="F305">
        <v>0</v>
      </c>
      <c r="G305">
        <v>5</v>
      </c>
      <c r="H305">
        <v>0</v>
      </c>
      <c r="I305">
        <v>0</v>
      </c>
      <c r="J305">
        <v>0.5</v>
      </c>
      <c r="K305">
        <v>18</v>
      </c>
      <c r="L305">
        <f t="shared" si="4"/>
        <v>9</v>
      </c>
      <c r="M305" s="14">
        <f>Table3[[#This Row],[Rape]]/Table3[[#This Row],[Population_in_lakhs]]</f>
        <v>0</v>
      </c>
      <c r="N305">
        <f>Table3[[#This Row],[Kidnapping and Abduction]]/Table3[[#This Row],[Population_in_lakhs]]</f>
        <v>8</v>
      </c>
      <c r="O305">
        <f>Table3[[#This Row],[Dowry Deaths]]/Table3[[#This Row],[Population_in_lakhs]]</f>
        <v>0</v>
      </c>
      <c r="P305">
        <f>Table3[[#This Row],[Molestation]]/Table3[[#This Row],[Population_in_lakhs]]</f>
        <v>10</v>
      </c>
      <c r="Q305">
        <f>Table3[[#This Row],[Sexual_Harassment]]/Table3[[#This Row],[Population_in_lakhs]]</f>
        <v>0</v>
      </c>
      <c r="R305">
        <f>Table3[[#This Row],[Cruelty by Husband or his Relatives]]/Table3[[#This Row],[Population_in_lakhs]]</f>
        <v>0</v>
      </c>
    </row>
    <row r="306" spans="1:18" x14ac:dyDescent="0.3">
      <c r="A306" t="s">
        <v>35</v>
      </c>
      <c r="B306" t="s">
        <v>37</v>
      </c>
      <c r="C306">
        <v>2006</v>
      </c>
      <c r="D306">
        <v>2</v>
      </c>
      <c r="E306">
        <v>2</v>
      </c>
      <c r="F306">
        <v>0</v>
      </c>
      <c r="G306">
        <v>1</v>
      </c>
      <c r="H306">
        <v>0</v>
      </c>
      <c r="I306">
        <v>0</v>
      </c>
      <c r="J306">
        <v>0.5</v>
      </c>
      <c r="K306">
        <v>10</v>
      </c>
      <c r="L306">
        <f t="shared" si="4"/>
        <v>5</v>
      </c>
      <c r="M306" s="14">
        <f>Table3[[#This Row],[Rape]]/Table3[[#This Row],[Population_in_lakhs]]</f>
        <v>4</v>
      </c>
      <c r="N306">
        <f>Table3[[#This Row],[Kidnapping and Abduction]]/Table3[[#This Row],[Population_in_lakhs]]</f>
        <v>4</v>
      </c>
      <c r="O306">
        <f>Table3[[#This Row],[Dowry Deaths]]/Table3[[#This Row],[Population_in_lakhs]]</f>
        <v>0</v>
      </c>
      <c r="P306">
        <f>Table3[[#This Row],[Molestation]]/Table3[[#This Row],[Population_in_lakhs]]</f>
        <v>2</v>
      </c>
      <c r="Q306">
        <f>Table3[[#This Row],[Sexual_Harassment]]/Table3[[#This Row],[Population_in_lakhs]]</f>
        <v>0</v>
      </c>
      <c r="R306">
        <f>Table3[[#This Row],[Cruelty by Husband or his Relatives]]/Table3[[#This Row],[Population_in_lakhs]]</f>
        <v>0</v>
      </c>
    </row>
    <row r="307" spans="1:18" x14ac:dyDescent="0.3">
      <c r="A307" t="s">
        <v>35</v>
      </c>
      <c r="B307" t="s">
        <v>37</v>
      </c>
      <c r="C307">
        <v>2007</v>
      </c>
      <c r="D307">
        <v>2</v>
      </c>
      <c r="E307">
        <v>3</v>
      </c>
      <c r="F307">
        <v>0</v>
      </c>
      <c r="G307">
        <v>5</v>
      </c>
      <c r="H307">
        <v>0</v>
      </c>
      <c r="I307">
        <v>1</v>
      </c>
      <c r="J307">
        <v>0.5</v>
      </c>
      <c r="K307">
        <v>22</v>
      </c>
      <c r="L307">
        <f t="shared" si="4"/>
        <v>11</v>
      </c>
      <c r="M307" s="14">
        <f>Table3[[#This Row],[Rape]]/Table3[[#This Row],[Population_in_lakhs]]</f>
        <v>4</v>
      </c>
      <c r="N307">
        <f>Table3[[#This Row],[Kidnapping and Abduction]]/Table3[[#This Row],[Population_in_lakhs]]</f>
        <v>6</v>
      </c>
      <c r="O307">
        <f>Table3[[#This Row],[Dowry Deaths]]/Table3[[#This Row],[Population_in_lakhs]]</f>
        <v>0</v>
      </c>
      <c r="P307">
        <f>Table3[[#This Row],[Molestation]]/Table3[[#This Row],[Population_in_lakhs]]</f>
        <v>10</v>
      </c>
      <c r="Q307">
        <f>Table3[[#This Row],[Sexual_Harassment]]/Table3[[#This Row],[Population_in_lakhs]]</f>
        <v>0</v>
      </c>
      <c r="R307">
        <f>Table3[[#This Row],[Cruelty by Husband or his Relatives]]/Table3[[#This Row],[Population_in_lakhs]]</f>
        <v>2</v>
      </c>
    </row>
    <row r="308" spans="1:18" x14ac:dyDescent="0.3">
      <c r="A308" t="s">
        <v>35</v>
      </c>
      <c r="B308" t="s">
        <v>37</v>
      </c>
      <c r="C308">
        <v>2008</v>
      </c>
      <c r="D308">
        <v>3</v>
      </c>
      <c r="E308">
        <v>4</v>
      </c>
      <c r="F308">
        <v>0</v>
      </c>
      <c r="G308">
        <v>9</v>
      </c>
      <c r="H308">
        <v>0</v>
      </c>
      <c r="I308">
        <v>2</v>
      </c>
      <c r="J308">
        <v>0.5</v>
      </c>
      <c r="K308">
        <v>36</v>
      </c>
      <c r="L308">
        <f t="shared" si="4"/>
        <v>18</v>
      </c>
      <c r="M308" s="14">
        <f>Table3[[#This Row],[Rape]]/Table3[[#This Row],[Population_in_lakhs]]</f>
        <v>6</v>
      </c>
      <c r="N308">
        <f>Table3[[#This Row],[Kidnapping and Abduction]]/Table3[[#This Row],[Population_in_lakhs]]</f>
        <v>8</v>
      </c>
      <c r="O308">
        <f>Table3[[#This Row],[Dowry Deaths]]/Table3[[#This Row],[Population_in_lakhs]]</f>
        <v>0</v>
      </c>
      <c r="P308">
        <f>Table3[[#This Row],[Molestation]]/Table3[[#This Row],[Population_in_lakhs]]</f>
        <v>18</v>
      </c>
      <c r="Q308">
        <f>Table3[[#This Row],[Sexual_Harassment]]/Table3[[#This Row],[Population_in_lakhs]]</f>
        <v>0</v>
      </c>
      <c r="R308">
        <f>Table3[[#This Row],[Cruelty by Husband or his Relatives]]/Table3[[#This Row],[Population_in_lakhs]]</f>
        <v>4</v>
      </c>
    </row>
    <row r="309" spans="1:18" x14ac:dyDescent="0.3">
      <c r="A309" t="s">
        <v>35</v>
      </c>
      <c r="B309" t="s">
        <v>37</v>
      </c>
      <c r="C309">
        <v>2009</v>
      </c>
      <c r="D309">
        <v>3</v>
      </c>
      <c r="E309">
        <v>4</v>
      </c>
      <c r="F309">
        <v>0</v>
      </c>
      <c r="G309">
        <v>2</v>
      </c>
      <c r="H309">
        <v>0</v>
      </c>
      <c r="I309">
        <v>1</v>
      </c>
      <c r="J309">
        <v>0.5</v>
      </c>
      <c r="K309">
        <v>20</v>
      </c>
      <c r="L309">
        <f t="shared" si="4"/>
        <v>10</v>
      </c>
      <c r="M309" s="14">
        <f>Table3[[#This Row],[Rape]]/Table3[[#This Row],[Population_in_lakhs]]</f>
        <v>6</v>
      </c>
      <c r="N309">
        <f>Table3[[#This Row],[Kidnapping and Abduction]]/Table3[[#This Row],[Population_in_lakhs]]</f>
        <v>8</v>
      </c>
      <c r="O309">
        <f>Table3[[#This Row],[Dowry Deaths]]/Table3[[#This Row],[Population_in_lakhs]]</f>
        <v>0</v>
      </c>
      <c r="P309">
        <f>Table3[[#This Row],[Molestation]]/Table3[[#This Row],[Population_in_lakhs]]</f>
        <v>4</v>
      </c>
      <c r="Q309">
        <f>Table3[[#This Row],[Sexual_Harassment]]/Table3[[#This Row],[Population_in_lakhs]]</f>
        <v>0</v>
      </c>
      <c r="R309">
        <f>Table3[[#This Row],[Cruelty by Husband or his Relatives]]/Table3[[#This Row],[Population_in_lakhs]]</f>
        <v>2</v>
      </c>
    </row>
    <row r="310" spans="1:18" x14ac:dyDescent="0.3">
      <c r="A310" t="s">
        <v>35</v>
      </c>
      <c r="B310" t="s">
        <v>37</v>
      </c>
      <c r="C310">
        <v>2010</v>
      </c>
      <c r="D310">
        <v>3</v>
      </c>
      <c r="E310">
        <v>3</v>
      </c>
      <c r="F310">
        <v>0</v>
      </c>
      <c r="G310">
        <v>2</v>
      </c>
      <c r="H310">
        <v>0</v>
      </c>
      <c r="I310">
        <v>0</v>
      </c>
      <c r="J310">
        <v>0.5</v>
      </c>
      <c r="K310">
        <v>16</v>
      </c>
      <c r="L310">
        <f t="shared" si="4"/>
        <v>8</v>
      </c>
      <c r="M310" s="14">
        <f>Table3[[#This Row],[Rape]]/Table3[[#This Row],[Population_in_lakhs]]</f>
        <v>6</v>
      </c>
      <c r="N310">
        <f>Table3[[#This Row],[Kidnapping and Abduction]]/Table3[[#This Row],[Population_in_lakhs]]</f>
        <v>6</v>
      </c>
      <c r="O310">
        <f>Table3[[#This Row],[Dowry Deaths]]/Table3[[#This Row],[Population_in_lakhs]]</f>
        <v>0</v>
      </c>
      <c r="P310">
        <f>Table3[[#This Row],[Molestation]]/Table3[[#This Row],[Population_in_lakhs]]</f>
        <v>4</v>
      </c>
      <c r="Q310">
        <f>Table3[[#This Row],[Sexual_Harassment]]/Table3[[#This Row],[Population_in_lakhs]]</f>
        <v>0</v>
      </c>
      <c r="R310">
        <f>Table3[[#This Row],[Cruelty by Husband or his Relatives]]/Table3[[#This Row],[Population_in_lakhs]]</f>
        <v>0</v>
      </c>
    </row>
    <row r="311" spans="1:18" x14ac:dyDescent="0.3">
      <c r="A311" t="s">
        <v>35</v>
      </c>
      <c r="B311" t="s">
        <v>37</v>
      </c>
      <c r="C311">
        <v>2011</v>
      </c>
      <c r="D311">
        <v>3</v>
      </c>
      <c r="E311">
        <v>2</v>
      </c>
      <c r="F311">
        <v>0</v>
      </c>
      <c r="G311">
        <v>1</v>
      </c>
      <c r="H311">
        <v>0</v>
      </c>
      <c r="I311">
        <v>0</v>
      </c>
      <c r="J311">
        <v>0.54</v>
      </c>
      <c r="K311">
        <v>11.111111111111111</v>
      </c>
      <c r="L311">
        <f t="shared" si="4"/>
        <v>6</v>
      </c>
      <c r="M311" s="14">
        <f>Table3[[#This Row],[Rape]]/Table3[[#This Row],[Population_in_lakhs]]</f>
        <v>5.5555555555555554</v>
      </c>
      <c r="N311">
        <f>Table3[[#This Row],[Kidnapping and Abduction]]/Table3[[#This Row],[Population_in_lakhs]]</f>
        <v>3.7037037037037033</v>
      </c>
      <c r="O311">
        <f>Table3[[#This Row],[Dowry Deaths]]/Table3[[#This Row],[Population_in_lakhs]]</f>
        <v>0</v>
      </c>
      <c r="P311">
        <f>Table3[[#This Row],[Molestation]]/Table3[[#This Row],[Population_in_lakhs]]</f>
        <v>1.8518518518518516</v>
      </c>
      <c r="Q311">
        <f>Table3[[#This Row],[Sexual_Harassment]]/Table3[[#This Row],[Population_in_lakhs]]</f>
        <v>0</v>
      </c>
      <c r="R311">
        <f>Table3[[#This Row],[Cruelty by Husband or his Relatives]]/Table3[[#This Row],[Population_in_lakhs]]</f>
        <v>0</v>
      </c>
    </row>
    <row r="312" spans="1:18" x14ac:dyDescent="0.3">
      <c r="A312" t="s">
        <v>35</v>
      </c>
      <c r="B312" t="s">
        <v>37</v>
      </c>
      <c r="C312">
        <v>2012</v>
      </c>
      <c r="D312">
        <v>2</v>
      </c>
      <c r="E312">
        <v>4</v>
      </c>
      <c r="F312">
        <v>0</v>
      </c>
      <c r="G312">
        <v>2</v>
      </c>
      <c r="H312">
        <v>0</v>
      </c>
      <c r="I312">
        <v>1</v>
      </c>
      <c r="J312">
        <v>0.54</v>
      </c>
      <c r="K312">
        <v>16.666666666666664</v>
      </c>
      <c r="L312">
        <f t="shared" si="4"/>
        <v>9</v>
      </c>
      <c r="M312" s="14">
        <f>Table3[[#This Row],[Rape]]/Table3[[#This Row],[Population_in_lakhs]]</f>
        <v>3.7037037037037033</v>
      </c>
      <c r="N312">
        <f>Table3[[#This Row],[Kidnapping and Abduction]]/Table3[[#This Row],[Population_in_lakhs]]</f>
        <v>7.4074074074074066</v>
      </c>
      <c r="O312">
        <f>Table3[[#This Row],[Dowry Deaths]]/Table3[[#This Row],[Population_in_lakhs]]</f>
        <v>0</v>
      </c>
      <c r="P312">
        <f>Table3[[#This Row],[Molestation]]/Table3[[#This Row],[Population_in_lakhs]]</f>
        <v>3.7037037037037033</v>
      </c>
      <c r="Q312">
        <f>Table3[[#This Row],[Sexual_Harassment]]/Table3[[#This Row],[Population_in_lakhs]]</f>
        <v>0</v>
      </c>
      <c r="R312">
        <f>Table3[[#This Row],[Cruelty by Husband or his Relatives]]/Table3[[#This Row],[Population_in_lakhs]]</f>
        <v>1.8518518518518516</v>
      </c>
    </row>
    <row r="313" spans="1:18" x14ac:dyDescent="0.3">
      <c r="A313" t="s">
        <v>35</v>
      </c>
      <c r="B313" t="s">
        <v>37</v>
      </c>
      <c r="C313">
        <v>2013</v>
      </c>
      <c r="D313">
        <v>0</v>
      </c>
      <c r="E313">
        <v>1</v>
      </c>
      <c r="F313">
        <v>0</v>
      </c>
      <c r="G313">
        <v>2</v>
      </c>
      <c r="H313">
        <v>0</v>
      </c>
      <c r="I313">
        <v>0</v>
      </c>
      <c r="J313">
        <v>0.54</v>
      </c>
      <c r="K313">
        <v>5.5555555555555554</v>
      </c>
      <c r="L313">
        <f t="shared" si="4"/>
        <v>3</v>
      </c>
      <c r="M313" s="14">
        <f>Table3[[#This Row],[Rape]]/Table3[[#This Row],[Population_in_lakhs]]</f>
        <v>0</v>
      </c>
      <c r="N313">
        <f>Table3[[#This Row],[Kidnapping and Abduction]]/Table3[[#This Row],[Population_in_lakhs]]</f>
        <v>1.8518518518518516</v>
      </c>
      <c r="O313">
        <f>Table3[[#This Row],[Dowry Deaths]]/Table3[[#This Row],[Population_in_lakhs]]</f>
        <v>0</v>
      </c>
      <c r="P313">
        <f>Table3[[#This Row],[Molestation]]/Table3[[#This Row],[Population_in_lakhs]]</f>
        <v>3.7037037037037033</v>
      </c>
      <c r="Q313">
        <f>Table3[[#This Row],[Sexual_Harassment]]/Table3[[#This Row],[Population_in_lakhs]]</f>
        <v>0</v>
      </c>
      <c r="R313">
        <f>Table3[[#This Row],[Cruelty by Husband or his Relatives]]/Table3[[#This Row],[Population_in_lakhs]]</f>
        <v>0</v>
      </c>
    </row>
    <row r="314" spans="1:18" x14ac:dyDescent="0.3">
      <c r="A314" t="s">
        <v>35</v>
      </c>
      <c r="B314" t="s">
        <v>39</v>
      </c>
      <c r="C314">
        <v>2001</v>
      </c>
      <c r="D314">
        <v>2</v>
      </c>
      <c r="E314">
        <v>5</v>
      </c>
      <c r="F314">
        <v>0</v>
      </c>
      <c r="G314">
        <v>5</v>
      </c>
      <c r="H314">
        <v>0</v>
      </c>
      <c r="I314">
        <v>0</v>
      </c>
      <c r="J314">
        <v>0.56999999999999995</v>
      </c>
      <c r="K314">
        <v>21.05263157894737</v>
      </c>
      <c r="L314">
        <f t="shared" si="4"/>
        <v>12</v>
      </c>
      <c r="M314" s="14">
        <f>Table3[[#This Row],[Rape]]/Table3[[#This Row],[Population_in_lakhs]]</f>
        <v>3.5087719298245617</v>
      </c>
      <c r="N314">
        <f>Table3[[#This Row],[Kidnapping and Abduction]]/Table3[[#This Row],[Population_in_lakhs]]</f>
        <v>8.7719298245614041</v>
      </c>
      <c r="O314">
        <f>Table3[[#This Row],[Dowry Deaths]]/Table3[[#This Row],[Population_in_lakhs]]</f>
        <v>0</v>
      </c>
      <c r="P314">
        <f>Table3[[#This Row],[Molestation]]/Table3[[#This Row],[Population_in_lakhs]]</f>
        <v>8.7719298245614041</v>
      </c>
      <c r="Q314">
        <f>Table3[[#This Row],[Sexual_Harassment]]/Table3[[#This Row],[Population_in_lakhs]]</f>
        <v>0</v>
      </c>
      <c r="R314">
        <f>Table3[[#This Row],[Cruelty by Husband or his Relatives]]/Table3[[#This Row],[Population_in_lakhs]]</f>
        <v>0</v>
      </c>
    </row>
    <row r="315" spans="1:18" x14ac:dyDescent="0.3">
      <c r="A315" t="s">
        <v>35</v>
      </c>
      <c r="B315" t="s">
        <v>39</v>
      </c>
      <c r="C315">
        <v>2002</v>
      </c>
      <c r="D315">
        <v>1</v>
      </c>
      <c r="E315">
        <v>3</v>
      </c>
      <c r="F315">
        <v>0</v>
      </c>
      <c r="G315">
        <v>6</v>
      </c>
      <c r="H315">
        <v>0</v>
      </c>
      <c r="I315">
        <v>0</v>
      </c>
      <c r="J315">
        <v>0.56999999999999995</v>
      </c>
      <c r="K315">
        <v>17.543859649122808</v>
      </c>
      <c r="L315">
        <f t="shared" si="4"/>
        <v>10</v>
      </c>
      <c r="M315" s="14">
        <f>Table3[[#This Row],[Rape]]/Table3[[#This Row],[Population_in_lakhs]]</f>
        <v>1.7543859649122808</v>
      </c>
      <c r="N315">
        <f>Table3[[#This Row],[Kidnapping and Abduction]]/Table3[[#This Row],[Population_in_lakhs]]</f>
        <v>5.2631578947368425</v>
      </c>
      <c r="O315">
        <f>Table3[[#This Row],[Dowry Deaths]]/Table3[[#This Row],[Population_in_lakhs]]</f>
        <v>0</v>
      </c>
      <c r="P315">
        <f>Table3[[#This Row],[Molestation]]/Table3[[#This Row],[Population_in_lakhs]]</f>
        <v>10.526315789473685</v>
      </c>
      <c r="Q315">
        <f>Table3[[#This Row],[Sexual_Harassment]]/Table3[[#This Row],[Population_in_lakhs]]</f>
        <v>0</v>
      </c>
      <c r="R315">
        <f>Table3[[#This Row],[Cruelty by Husband or his Relatives]]/Table3[[#This Row],[Population_in_lakhs]]</f>
        <v>0</v>
      </c>
    </row>
    <row r="316" spans="1:18" x14ac:dyDescent="0.3">
      <c r="A316" t="s">
        <v>35</v>
      </c>
      <c r="B316" t="s">
        <v>39</v>
      </c>
      <c r="C316">
        <v>2003</v>
      </c>
      <c r="D316">
        <v>0</v>
      </c>
      <c r="E316">
        <v>2</v>
      </c>
      <c r="F316">
        <v>0</v>
      </c>
      <c r="G316">
        <v>10</v>
      </c>
      <c r="H316">
        <v>0</v>
      </c>
      <c r="I316">
        <v>1</v>
      </c>
      <c r="J316">
        <v>0.56999999999999995</v>
      </c>
      <c r="K316">
        <v>22.807017543859651</v>
      </c>
      <c r="L316">
        <f t="shared" si="4"/>
        <v>13</v>
      </c>
      <c r="M316" s="14">
        <f>Table3[[#This Row],[Rape]]/Table3[[#This Row],[Population_in_lakhs]]</f>
        <v>0</v>
      </c>
      <c r="N316">
        <f>Table3[[#This Row],[Kidnapping and Abduction]]/Table3[[#This Row],[Population_in_lakhs]]</f>
        <v>3.5087719298245617</v>
      </c>
      <c r="O316">
        <f>Table3[[#This Row],[Dowry Deaths]]/Table3[[#This Row],[Population_in_lakhs]]</f>
        <v>0</v>
      </c>
      <c r="P316">
        <f>Table3[[#This Row],[Molestation]]/Table3[[#This Row],[Population_in_lakhs]]</f>
        <v>17.543859649122808</v>
      </c>
      <c r="Q316">
        <f>Table3[[#This Row],[Sexual_Harassment]]/Table3[[#This Row],[Population_in_lakhs]]</f>
        <v>0</v>
      </c>
      <c r="R316">
        <f>Table3[[#This Row],[Cruelty by Husband or his Relatives]]/Table3[[#This Row],[Population_in_lakhs]]</f>
        <v>1.7543859649122808</v>
      </c>
    </row>
    <row r="317" spans="1:18" x14ac:dyDescent="0.3">
      <c r="A317" t="s">
        <v>35</v>
      </c>
      <c r="B317" t="s">
        <v>39</v>
      </c>
      <c r="C317">
        <v>2004</v>
      </c>
      <c r="D317">
        <v>0</v>
      </c>
      <c r="E317">
        <v>2</v>
      </c>
      <c r="F317">
        <v>0</v>
      </c>
      <c r="G317">
        <v>4</v>
      </c>
      <c r="H317">
        <v>0</v>
      </c>
      <c r="I317">
        <v>0</v>
      </c>
      <c r="J317">
        <v>0.56999999999999995</v>
      </c>
      <c r="K317">
        <v>10.526315789473685</v>
      </c>
      <c r="L317">
        <f t="shared" si="4"/>
        <v>6</v>
      </c>
      <c r="M317" s="14">
        <f>Table3[[#This Row],[Rape]]/Table3[[#This Row],[Population_in_lakhs]]</f>
        <v>0</v>
      </c>
      <c r="N317">
        <f>Table3[[#This Row],[Kidnapping and Abduction]]/Table3[[#This Row],[Population_in_lakhs]]</f>
        <v>3.5087719298245617</v>
      </c>
      <c r="O317">
        <f>Table3[[#This Row],[Dowry Deaths]]/Table3[[#This Row],[Population_in_lakhs]]</f>
        <v>0</v>
      </c>
      <c r="P317">
        <f>Table3[[#This Row],[Molestation]]/Table3[[#This Row],[Population_in_lakhs]]</f>
        <v>7.0175438596491233</v>
      </c>
      <c r="Q317">
        <f>Table3[[#This Row],[Sexual_Harassment]]/Table3[[#This Row],[Population_in_lakhs]]</f>
        <v>0</v>
      </c>
      <c r="R317">
        <f>Table3[[#This Row],[Cruelty by Husband or his Relatives]]/Table3[[#This Row],[Population_in_lakhs]]</f>
        <v>0</v>
      </c>
    </row>
    <row r="318" spans="1:18" x14ac:dyDescent="0.3">
      <c r="A318" t="s">
        <v>35</v>
      </c>
      <c r="B318" t="s">
        <v>39</v>
      </c>
      <c r="C318">
        <v>2005</v>
      </c>
      <c r="D318">
        <v>2</v>
      </c>
      <c r="E318">
        <v>3</v>
      </c>
      <c r="F318">
        <v>0</v>
      </c>
      <c r="G318">
        <v>5</v>
      </c>
      <c r="H318">
        <v>0</v>
      </c>
      <c r="I318">
        <v>2</v>
      </c>
      <c r="J318">
        <v>0.56999999999999995</v>
      </c>
      <c r="K318">
        <v>21.05263157894737</v>
      </c>
      <c r="L318">
        <f t="shared" si="4"/>
        <v>12</v>
      </c>
      <c r="M318" s="14">
        <f>Table3[[#This Row],[Rape]]/Table3[[#This Row],[Population_in_lakhs]]</f>
        <v>3.5087719298245617</v>
      </c>
      <c r="N318">
        <f>Table3[[#This Row],[Kidnapping and Abduction]]/Table3[[#This Row],[Population_in_lakhs]]</f>
        <v>5.2631578947368425</v>
      </c>
      <c r="O318">
        <f>Table3[[#This Row],[Dowry Deaths]]/Table3[[#This Row],[Population_in_lakhs]]</f>
        <v>0</v>
      </c>
      <c r="P318">
        <f>Table3[[#This Row],[Molestation]]/Table3[[#This Row],[Population_in_lakhs]]</f>
        <v>8.7719298245614041</v>
      </c>
      <c r="Q318">
        <f>Table3[[#This Row],[Sexual_Harassment]]/Table3[[#This Row],[Population_in_lakhs]]</f>
        <v>0</v>
      </c>
      <c r="R318">
        <f>Table3[[#This Row],[Cruelty by Husband or his Relatives]]/Table3[[#This Row],[Population_in_lakhs]]</f>
        <v>3.5087719298245617</v>
      </c>
    </row>
    <row r="319" spans="1:18" x14ac:dyDescent="0.3">
      <c r="A319" t="s">
        <v>35</v>
      </c>
      <c r="B319" t="s">
        <v>39</v>
      </c>
      <c r="C319">
        <v>2006</v>
      </c>
      <c r="D319">
        <v>1</v>
      </c>
      <c r="E319">
        <v>0</v>
      </c>
      <c r="F319">
        <v>0</v>
      </c>
      <c r="G319">
        <v>2</v>
      </c>
      <c r="H319">
        <v>0</v>
      </c>
      <c r="I319">
        <v>0</v>
      </c>
      <c r="J319">
        <v>0.56999999999999995</v>
      </c>
      <c r="K319">
        <v>5.2631578947368425</v>
      </c>
      <c r="L319">
        <f t="shared" si="4"/>
        <v>3</v>
      </c>
      <c r="M319" s="14">
        <f>Table3[[#This Row],[Rape]]/Table3[[#This Row],[Population_in_lakhs]]</f>
        <v>1.7543859649122808</v>
      </c>
      <c r="N319">
        <f>Table3[[#This Row],[Kidnapping and Abduction]]/Table3[[#This Row],[Population_in_lakhs]]</f>
        <v>0</v>
      </c>
      <c r="O319">
        <f>Table3[[#This Row],[Dowry Deaths]]/Table3[[#This Row],[Population_in_lakhs]]</f>
        <v>0</v>
      </c>
      <c r="P319">
        <f>Table3[[#This Row],[Molestation]]/Table3[[#This Row],[Population_in_lakhs]]</f>
        <v>3.5087719298245617</v>
      </c>
      <c r="Q319">
        <f>Table3[[#This Row],[Sexual_Harassment]]/Table3[[#This Row],[Population_in_lakhs]]</f>
        <v>0</v>
      </c>
      <c r="R319">
        <f>Table3[[#This Row],[Cruelty by Husband or his Relatives]]/Table3[[#This Row],[Population_in_lakhs]]</f>
        <v>0</v>
      </c>
    </row>
    <row r="320" spans="1:18" x14ac:dyDescent="0.3">
      <c r="A320" t="s">
        <v>35</v>
      </c>
      <c r="B320" t="s">
        <v>39</v>
      </c>
      <c r="C320">
        <v>2007</v>
      </c>
      <c r="D320">
        <v>1</v>
      </c>
      <c r="E320">
        <v>0</v>
      </c>
      <c r="F320">
        <v>0</v>
      </c>
      <c r="G320">
        <v>10</v>
      </c>
      <c r="H320">
        <v>0</v>
      </c>
      <c r="I320">
        <v>0</v>
      </c>
      <c r="J320">
        <v>0.56999999999999995</v>
      </c>
      <c r="K320">
        <v>19.298245614035089</v>
      </c>
      <c r="L320">
        <f t="shared" si="4"/>
        <v>11</v>
      </c>
      <c r="M320" s="14">
        <f>Table3[[#This Row],[Rape]]/Table3[[#This Row],[Population_in_lakhs]]</f>
        <v>1.7543859649122808</v>
      </c>
      <c r="N320">
        <f>Table3[[#This Row],[Kidnapping and Abduction]]/Table3[[#This Row],[Population_in_lakhs]]</f>
        <v>0</v>
      </c>
      <c r="O320">
        <f>Table3[[#This Row],[Dowry Deaths]]/Table3[[#This Row],[Population_in_lakhs]]</f>
        <v>0</v>
      </c>
      <c r="P320">
        <f>Table3[[#This Row],[Molestation]]/Table3[[#This Row],[Population_in_lakhs]]</f>
        <v>17.543859649122808</v>
      </c>
      <c r="Q320">
        <f>Table3[[#This Row],[Sexual_Harassment]]/Table3[[#This Row],[Population_in_lakhs]]</f>
        <v>0</v>
      </c>
      <c r="R320">
        <f>Table3[[#This Row],[Cruelty by Husband or his Relatives]]/Table3[[#This Row],[Population_in_lakhs]]</f>
        <v>0</v>
      </c>
    </row>
    <row r="321" spans="1:18" x14ac:dyDescent="0.3">
      <c r="A321" t="s">
        <v>35</v>
      </c>
      <c r="B321" t="s">
        <v>39</v>
      </c>
      <c r="C321">
        <v>2008</v>
      </c>
      <c r="D321">
        <v>5</v>
      </c>
      <c r="E321">
        <v>4</v>
      </c>
      <c r="F321">
        <v>0</v>
      </c>
      <c r="G321">
        <v>0</v>
      </c>
      <c r="H321">
        <v>0</v>
      </c>
      <c r="I321">
        <v>0</v>
      </c>
      <c r="J321">
        <v>0.56999999999999995</v>
      </c>
      <c r="K321">
        <v>15.789473684210527</v>
      </c>
      <c r="L321">
        <f t="shared" si="4"/>
        <v>9</v>
      </c>
      <c r="M321" s="14">
        <f>Table3[[#This Row],[Rape]]/Table3[[#This Row],[Population_in_lakhs]]</f>
        <v>8.7719298245614041</v>
      </c>
      <c r="N321">
        <f>Table3[[#This Row],[Kidnapping and Abduction]]/Table3[[#This Row],[Population_in_lakhs]]</f>
        <v>7.0175438596491233</v>
      </c>
      <c r="O321">
        <f>Table3[[#This Row],[Dowry Deaths]]/Table3[[#This Row],[Population_in_lakhs]]</f>
        <v>0</v>
      </c>
      <c r="P321">
        <f>Table3[[#This Row],[Molestation]]/Table3[[#This Row],[Population_in_lakhs]]</f>
        <v>0</v>
      </c>
      <c r="Q321">
        <f>Table3[[#This Row],[Sexual_Harassment]]/Table3[[#This Row],[Population_in_lakhs]]</f>
        <v>0</v>
      </c>
      <c r="R321">
        <f>Table3[[#This Row],[Cruelty by Husband or his Relatives]]/Table3[[#This Row],[Population_in_lakhs]]</f>
        <v>0</v>
      </c>
    </row>
    <row r="322" spans="1:18" x14ac:dyDescent="0.3">
      <c r="A322" t="s">
        <v>35</v>
      </c>
      <c r="B322" t="s">
        <v>39</v>
      </c>
      <c r="C322">
        <v>2009</v>
      </c>
      <c r="D322">
        <v>3</v>
      </c>
      <c r="E322">
        <v>3</v>
      </c>
      <c r="F322">
        <v>0</v>
      </c>
      <c r="G322">
        <v>1</v>
      </c>
      <c r="H322">
        <v>0</v>
      </c>
      <c r="I322">
        <v>0</v>
      </c>
      <c r="J322">
        <v>0.56999999999999995</v>
      </c>
      <c r="K322">
        <v>12.280701754385966</v>
      </c>
      <c r="L322">
        <f t="shared" ref="L322:L385" si="5">SUM(D322,E322,F322,G322,H322,I322)</f>
        <v>7</v>
      </c>
      <c r="M322" s="14">
        <f>Table3[[#This Row],[Rape]]/Table3[[#This Row],[Population_in_lakhs]]</f>
        <v>5.2631578947368425</v>
      </c>
      <c r="N322">
        <f>Table3[[#This Row],[Kidnapping and Abduction]]/Table3[[#This Row],[Population_in_lakhs]]</f>
        <v>5.2631578947368425</v>
      </c>
      <c r="O322">
        <f>Table3[[#This Row],[Dowry Deaths]]/Table3[[#This Row],[Population_in_lakhs]]</f>
        <v>0</v>
      </c>
      <c r="P322">
        <f>Table3[[#This Row],[Molestation]]/Table3[[#This Row],[Population_in_lakhs]]</f>
        <v>1.7543859649122808</v>
      </c>
      <c r="Q322">
        <f>Table3[[#This Row],[Sexual_Harassment]]/Table3[[#This Row],[Population_in_lakhs]]</f>
        <v>0</v>
      </c>
      <c r="R322">
        <f>Table3[[#This Row],[Cruelty by Husband or his Relatives]]/Table3[[#This Row],[Population_in_lakhs]]</f>
        <v>0</v>
      </c>
    </row>
    <row r="323" spans="1:18" x14ac:dyDescent="0.3">
      <c r="A323" t="s">
        <v>35</v>
      </c>
      <c r="B323" t="s">
        <v>39</v>
      </c>
      <c r="C323">
        <v>2010</v>
      </c>
      <c r="D323">
        <v>1</v>
      </c>
      <c r="E323">
        <v>3</v>
      </c>
      <c r="F323">
        <v>0</v>
      </c>
      <c r="G323">
        <v>2</v>
      </c>
      <c r="H323">
        <v>0</v>
      </c>
      <c r="I323">
        <v>0</v>
      </c>
      <c r="J323">
        <v>0.56999999999999995</v>
      </c>
      <c r="K323">
        <v>10.526315789473685</v>
      </c>
      <c r="L323">
        <f t="shared" si="5"/>
        <v>6</v>
      </c>
      <c r="M323" s="14">
        <f>Table3[[#This Row],[Rape]]/Table3[[#This Row],[Population_in_lakhs]]</f>
        <v>1.7543859649122808</v>
      </c>
      <c r="N323">
        <f>Table3[[#This Row],[Kidnapping and Abduction]]/Table3[[#This Row],[Population_in_lakhs]]</f>
        <v>5.2631578947368425</v>
      </c>
      <c r="O323">
        <f>Table3[[#This Row],[Dowry Deaths]]/Table3[[#This Row],[Population_in_lakhs]]</f>
        <v>0</v>
      </c>
      <c r="P323">
        <f>Table3[[#This Row],[Molestation]]/Table3[[#This Row],[Population_in_lakhs]]</f>
        <v>3.5087719298245617</v>
      </c>
      <c r="Q323">
        <f>Table3[[#This Row],[Sexual_Harassment]]/Table3[[#This Row],[Population_in_lakhs]]</f>
        <v>0</v>
      </c>
      <c r="R323">
        <f>Table3[[#This Row],[Cruelty by Husband or his Relatives]]/Table3[[#This Row],[Population_in_lakhs]]</f>
        <v>0</v>
      </c>
    </row>
    <row r="324" spans="1:18" x14ac:dyDescent="0.3">
      <c r="A324" t="s">
        <v>35</v>
      </c>
      <c r="B324" t="s">
        <v>39</v>
      </c>
      <c r="C324">
        <v>2011</v>
      </c>
      <c r="D324">
        <v>3</v>
      </c>
      <c r="E324">
        <v>2</v>
      </c>
      <c r="F324">
        <v>0</v>
      </c>
      <c r="G324">
        <v>3</v>
      </c>
      <c r="H324">
        <v>0</v>
      </c>
      <c r="I324">
        <v>0</v>
      </c>
      <c r="J324">
        <v>0.78</v>
      </c>
      <c r="K324">
        <v>10.256410256410255</v>
      </c>
      <c r="L324">
        <f t="shared" si="5"/>
        <v>8</v>
      </c>
      <c r="M324" s="14">
        <f>Table3[[#This Row],[Rape]]/Table3[[#This Row],[Population_in_lakhs]]</f>
        <v>3.8461538461538458</v>
      </c>
      <c r="N324">
        <f>Table3[[#This Row],[Kidnapping and Abduction]]/Table3[[#This Row],[Population_in_lakhs]]</f>
        <v>2.5641025641025639</v>
      </c>
      <c r="O324">
        <f>Table3[[#This Row],[Dowry Deaths]]/Table3[[#This Row],[Population_in_lakhs]]</f>
        <v>0</v>
      </c>
      <c r="P324">
        <f>Table3[[#This Row],[Molestation]]/Table3[[#This Row],[Population_in_lakhs]]</f>
        <v>3.8461538461538458</v>
      </c>
      <c r="Q324">
        <f>Table3[[#This Row],[Sexual_Harassment]]/Table3[[#This Row],[Population_in_lakhs]]</f>
        <v>0</v>
      </c>
      <c r="R324">
        <f>Table3[[#This Row],[Cruelty by Husband or his Relatives]]/Table3[[#This Row],[Population_in_lakhs]]</f>
        <v>0</v>
      </c>
    </row>
    <row r="325" spans="1:18" x14ac:dyDescent="0.3">
      <c r="A325" t="s">
        <v>35</v>
      </c>
      <c r="B325" t="s">
        <v>39</v>
      </c>
      <c r="C325">
        <v>2012</v>
      </c>
      <c r="D325">
        <v>6</v>
      </c>
      <c r="E325">
        <v>2</v>
      </c>
      <c r="F325">
        <v>0</v>
      </c>
      <c r="G325">
        <v>1</v>
      </c>
      <c r="H325">
        <v>0</v>
      </c>
      <c r="I325">
        <v>0</v>
      </c>
      <c r="J325">
        <v>0.78</v>
      </c>
      <c r="K325">
        <v>11.538461538461538</v>
      </c>
      <c r="L325">
        <f t="shared" si="5"/>
        <v>9</v>
      </c>
      <c r="M325" s="14">
        <f>Table3[[#This Row],[Rape]]/Table3[[#This Row],[Population_in_lakhs]]</f>
        <v>7.6923076923076916</v>
      </c>
      <c r="N325">
        <f>Table3[[#This Row],[Kidnapping and Abduction]]/Table3[[#This Row],[Population_in_lakhs]]</f>
        <v>2.5641025641025639</v>
      </c>
      <c r="O325">
        <f>Table3[[#This Row],[Dowry Deaths]]/Table3[[#This Row],[Population_in_lakhs]]</f>
        <v>0</v>
      </c>
      <c r="P325">
        <f>Table3[[#This Row],[Molestation]]/Table3[[#This Row],[Population_in_lakhs]]</f>
        <v>1.2820512820512819</v>
      </c>
      <c r="Q325">
        <f>Table3[[#This Row],[Sexual_Harassment]]/Table3[[#This Row],[Population_in_lakhs]]</f>
        <v>0</v>
      </c>
      <c r="R325">
        <f>Table3[[#This Row],[Cruelty by Husband or his Relatives]]/Table3[[#This Row],[Population_in_lakhs]]</f>
        <v>0</v>
      </c>
    </row>
    <row r="326" spans="1:18" x14ac:dyDescent="0.3">
      <c r="A326" t="s">
        <v>35</v>
      </c>
      <c r="B326" t="s">
        <v>39</v>
      </c>
      <c r="C326">
        <v>2013</v>
      </c>
      <c r="D326">
        <v>2</v>
      </c>
      <c r="E326">
        <v>12</v>
      </c>
      <c r="F326">
        <v>0</v>
      </c>
      <c r="G326">
        <v>6</v>
      </c>
      <c r="H326">
        <v>0</v>
      </c>
      <c r="I326">
        <v>0</v>
      </c>
      <c r="J326">
        <v>0.78</v>
      </c>
      <c r="K326">
        <v>25.641025641025639</v>
      </c>
      <c r="L326">
        <f t="shared" si="5"/>
        <v>20</v>
      </c>
      <c r="M326" s="14">
        <f>Table3[[#This Row],[Rape]]/Table3[[#This Row],[Population_in_lakhs]]</f>
        <v>2.5641025641025639</v>
      </c>
      <c r="N326">
        <f>Table3[[#This Row],[Kidnapping and Abduction]]/Table3[[#This Row],[Population_in_lakhs]]</f>
        <v>15.384615384615383</v>
      </c>
      <c r="O326">
        <f>Table3[[#This Row],[Dowry Deaths]]/Table3[[#This Row],[Population_in_lakhs]]</f>
        <v>0</v>
      </c>
      <c r="P326">
        <f>Table3[[#This Row],[Molestation]]/Table3[[#This Row],[Population_in_lakhs]]</f>
        <v>7.6923076923076916</v>
      </c>
      <c r="Q326">
        <f>Table3[[#This Row],[Sexual_Harassment]]/Table3[[#This Row],[Population_in_lakhs]]</f>
        <v>0</v>
      </c>
      <c r="R326">
        <f>Table3[[#This Row],[Cruelty by Husband or his Relatives]]/Table3[[#This Row],[Population_in_lakhs]]</f>
        <v>0</v>
      </c>
    </row>
    <row r="327" spans="1:18" x14ac:dyDescent="0.3">
      <c r="A327" t="s">
        <v>35</v>
      </c>
      <c r="B327" t="s">
        <v>41</v>
      </c>
      <c r="C327">
        <v>2001</v>
      </c>
      <c r="D327">
        <v>2</v>
      </c>
      <c r="E327">
        <v>6</v>
      </c>
      <c r="F327">
        <v>0</v>
      </c>
      <c r="G327">
        <v>8</v>
      </c>
      <c r="H327">
        <v>0</v>
      </c>
      <c r="I327">
        <v>0</v>
      </c>
      <c r="J327">
        <v>1.25</v>
      </c>
      <c r="K327">
        <v>12.8</v>
      </c>
      <c r="L327">
        <f t="shared" si="5"/>
        <v>16</v>
      </c>
      <c r="M327" s="14">
        <f>Table3[[#This Row],[Rape]]/Table3[[#This Row],[Population_in_lakhs]]</f>
        <v>1.6</v>
      </c>
      <c r="N327">
        <f>Table3[[#This Row],[Kidnapping and Abduction]]/Table3[[#This Row],[Population_in_lakhs]]</f>
        <v>4.8</v>
      </c>
      <c r="O327">
        <f>Table3[[#This Row],[Dowry Deaths]]/Table3[[#This Row],[Population_in_lakhs]]</f>
        <v>0</v>
      </c>
      <c r="P327">
        <f>Table3[[#This Row],[Molestation]]/Table3[[#This Row],[Population_in_lakhs]]</f>
        <v>6.4</v>
      </c>
      <c r="Q327">
        <f>Table3[[#This Row],[Sexual_Harassment]]/Table3[[#This Row],[Population_in_lakhs]]</f>
        <v>0</v>
      </c>
      <c r="R327">
        <f>Table3[[#This Row],[Cruelty by Husband or his Relatives]]/Table3[[#This Row],[Population_in_lakhs]]</f>
        <v>0</v>
      </c>
    </row>
    <row r="328" spans="1:18" x14ac:dyDescent="0.3">
      <c r="A328" t="s">
        <v>35</v>
      </c>
      <c r="B328" t="s">
        <v>41</v>
      </c>
      <c r="C328">
        <v>2002</v>
      </c>
      <c r="D328">
        <v>3</v>
      </c>
      <c r="E328">
        <v>3</v>
      </c>
      <c r="F328">
        <v>0</v>
      </c>
      <c r="G328">
        <v>8</v>
      </c>
      <c r="H328">
        <v>0</v>
      </c>
      <c r="I328">
        <v>0</v>
      </c>
      <c r="J328">
        <v>1.25</v>
      </c>
      <c r="K328">
        <v>11.2</v>
      </c>
      <c r="L328">
        <f t="shared" si="5"/>
        <v>14</v>
      </c>
      <c r="M328" s="14">
        <f>Table3[[#This Row],[Rape]]/Table3[[#This Row],[Population_in_lakhs]]</f>
        <v>2.4</v>
      </c>
      <c r="N328">
        <f>Table3[[#This Row],[Kidnapping and Abduction]]/Table3[[#This Row],[Population_in_lakhs]]</f>
        <v>2.4</v>
      </c>
      <c r="O328">
        <f>Table3[[#This Row],[Dowry Deaths]]/Table3[[#This Row],[Population_in_lakhs]]</f>
        <v>0</v>
      </c>
      <c r="P328">
        <f>Table3[[#This Row],[Molestation]]/Table3[[#This Row],[Population_in_lakhs]]</f>
        <v>6.4</v>
      </c>
      <c r="Q328">
        <f>Table3[[#This Row],[Sexual_Harassment]]/Table3[[#This Row],[Population_in_lakhs]]</f>
        <v>0</v>
      </c>
      <c r="R328">
        <f>Table3[[#This Row],[Cruelty by Husband or his Relatives]]/Table3[[#This Row],[Population_in_lakhs]]</f>
        <v>0</v>
      </c>
    </row>
    <row r="329" spans="1:18" x14ac:dyDescent="0.3">
      <c r="A329" t="s">
        <v>35</v>
      </c>
      <c r="B329" t="s">
        <v>41</v>
      </c>
      <c r="C329">
        <v>2003</v>
      </c>
      <c r="D329">
        <v>1</v>
      </c>
      <c r="E329">
        <v>14</v>
      </c>
      <c r="F329">
        <v>0</v>
      </c>
      <c r="G329">
        <v>5</v>
      </c>
      <c r="H329">
        <v>0</v>
      </c>
      <c r="I329">
        <v>1</v>
      </c>
      <c r="J329">
        <v>1.25</v>
      </c>
      <c r="K329">
        <v>16.8</v>
      </c>
      <c r="L329">
        <f t="shared" si="5"/>
        <v>21</v>
      </c>
      <c r="M329" s="14">
        <f>Table3[[#This Row],[Rape]]/Table3[[#This Row],[Population_in_lakhs]]</f>
        <v>0.8</v>
      </c>
      <c r="N329">
        <f>Table3[[#This Row],[Kidnapping and Abduction]]/Table3[[#This Row],[Population_in_lakhs]]</f>
        <v>11.2</v>
      </c>
      <c r="O329">
        <f>Table3[[#This Row],[Dowry Deaths]]/Table3[[#This Row],[Population_in_lakhs]]</f>
        <v>0</v>
      </c>
      <c r="P329">
        <f>Table3[[#This Row],[Molestation]]/Table3[[#This Row],[Population_in_lakhs]]</f>
        <v>4</v>
      </c>
      <c r="Q329">
        <f>Table3[[#This Row],[Sexual_Harassment]]/Table3[[#This Row],[Population_in_lakhs]]</f>
        <v>0</v>
      </c>
      <c r="R329">
        <f>Table3[[#This Row],[Cruelty by Husband or his Relatives]]/Table3[[#This Row],[Population_in_lakhs]]</f>
        <v>0.8</v>
      </c>
    </row>
    <row r="330" spans="1:18" x14ac:dyDescent="0.3">
      <c r="A330" t="s">
        <v>35</v>
      </c>
      <c r="B330" t="s">
        <v>41</v>
      </c>
      <c r="C330">
        <v>2004</v>
      </c>
      <c r="D330">
        <v>5</v>
      </c>
      <c r="E330">
        <v>5</v>
      </c>
      <c r="F330">
        <v>0</v>
      </c>
      <c r="G330">
        <v>8</v>
      </c>
      <c r="H330">
        <v>0</v>
      </c>
      <c r="I330">
        <v>0</v>
      </c>
      <c r="J330">
        <v>1.25</v>
      </c>
      <c r="K330">
        <v>14.4</v>
      </c>
      <c r="L330">
        <f t="shared" si="5"/>
        <v>18</v>
      </c>
      <c r="M330" s="14">
        <f>Table3[[#This Row],[Rape]]/Table3[[#This Row],[Population_in_lakhs]]</f>
        <v>4</v>
      </c>
      <c r="N330">
        <f>Table3[[#This Row],[Kidnapping and Abduction]]/Table3[[#This Row],[Population_in_lakhs]]</f>
        <v>4</v>
      </c>
      <c r="O330">
        <f>Table3[[#This Row],[Dowry Deaths]]/Table3[[#This Row],[Population_in_lakhs]]</f>
        <v>0</v>
      </c>
      <c r="P330">
        <f>Table3[[#This Row],[Molestation]]/Table3[[#This Row],[Population_in_lakhs]]</f>
        <v>6.4</v>
      </c>
      <c r="Q330">
        <f>Table3[[#This Row],[Sexual_Harassment]]/Table3[[#This Row],[Population_in_lakhs]]</f>
        <v>0</v>
      </c>
      <c r="R330">
        <f>Table3[[#This Row],[Cruelty by Husband or his Relatives]]/Table3[[#This Row],[Population_in_lakhs]]</f>
        <v>0</v>
      </c>
    </row>
    <row r="331" spans="1:18" x14ac:dyDescent="0.3">
      <c r="A331" t="s">
        <v>35</v>
      </c>
      <c r="B331" t="s">
        <v>41</v>
      </c>
      <c r="C331">
        <v>2005</v>
      </c>
      <c r="D331">
        <v>3</v>
      </c>
      <c r="E331">
        <v>4</v>
      </c>
      <c r="F331">
        <v>0</v>
      </c>
      <c r="G331">
        <v>7</v>
      </c>
      <c r="H331">
        <v>0</v>
      </c>
      <c r="I331">
        <v>1</v>
      </c>
      <c r="J331">
        <v>1.25</v>
      </c>
      <c r="K331">
        <v>12</v>
      </c>
      <c r="L331">
        <f t="shared" si="5"/>
        <v>15</v>
      </c>
      <c r="M331" s="14">
        <f>Table3[[#This Row],[Rape]]/Table3[[#This Row],[Population_in_lakhs]]</f>
        <v>2.4</v>
      </c>
      <c r="N331">
        <f>Table3[[#This Row],[Kidnapping and Abduction]]/Table3[[#This Row],[Population_in_lakhs]]</f>
        <v>3.2</v>
      </c>
      <c r="O331">
        <f>Table3[[#This Row],[Dowry Deaths]]/Table3[[#This Row],[Population_in_lakhs]]</f>
        <v>0</v>
      </c>
      <c r="P331">
        <f>Table3[[#This Row],[Molestation]]/Table3[[#This Row],[Population_in_lakhs]]</f>
        <v>5.6</v>
      </c>
      <c r="Q331">
        <f>Table3[[#This Row],[Sexual_Harassment]]/Table3[[#This Row],[Population_in_lakhs]]</f>
        <v>0</v>
      </c>
      <c r="R331">
        <f>Table3[[#This Row],[Cruelty by Husband or his Relatives]]/Table3[[#This Row],[Population_in_lakhs]]</f>
        <v>0.8</v>
      </c>
    </row>
    <row r="332" spans="1:18" x14ac:dyDescent="0.3">
      <c r="A332" t="s">
        <v>35</v>
      </c>
      <c r="B332" t="s">
        <v>41</v>
      </c>
      <c r="C332">
        <v>2006</v>
      </c>
      <c r="D332">
        <v>3</v>
      </c>
      <c r="E332">
        <v>8</v>
      </c>
      <c r="F332">
        <v>0</v>
      </c>
      <c r="G332">
        <v>3</v>
      </c>
      <c r="H332">
        <v>0</v>
      </c>
      <c r="I332">
        <v>1</v>
      </c>
      <c r="J332">
        <v>1.25</v>
      </c>
      <c r="K332">
        <v>12</v>
      </c>
      <c r="L332">
        <f t="shared" si="5"/>
        <v>15</v>
      </c>
      <c r="M332" s="14">
        <f>Table3[[#This Row],[Rape]]/Table3[[#This Row],[Population_in_lakhs]]</f>
        <v>2.4</v>
      </c>
      <c r="N332">
        <f>Table3[[#This Row],[Kidnapping and Abduction]]/Table3[[#This Row],[Population_in_lakhs]]</f>
        <v>6.4</v>
      </c>
      <c r="O332">
        <f>Table3[[#This Row],[Dowry Deaths]]/Table3[[#This Row],[Population_in_lakhs]]</f>
        <v>0</v>
      </c>
      <c r="P332">
        <f>Table3[[#This Row],[Molestation]]/Table3[[#This Row],[Population_in_lakhs]]</f>
        <v>2.4</v>
      </c>
      <c r="Q332">
        <f>Table3[[#This Row],[Sexual_Harassment]]/Table3[[#This Row],[Population_in_lakhs]]</f>
        <v>0</v>
      </c>
      <c r="R332">
        <f>Table3[[#This Row],[Cruelty by Husband or his Relatives]]/Table3[[#This Row],[Population_in_lakhs]]</f>
        <v>0.8</v>
      </c>
    </row>
    <row r="333" spans="1:18" x14ac:dyDescent="0.3">
      <c r="A333" t="s">
        <v>35</v>
      </c>
      <c r="B333" t="s">
        <v>41</v>
      </c>
      <c r="C333">
        <v>2007</v>
      </c>
      <c r="D333">
        <v>5</v>
      </c>
      <c r="E333">
        <v>12</v>
      </c>
      <c r="F333">
        <v>0</v>
      </c>
      <c r="G333">
        <v>4</v>
      </c>
      <c r="H333">
        <v>0</v>
      </c>
      <c r="I333">
        <v>0</v>
      </c>
      <c r="J333">
        <v>1.25</v>
      </c>
      <c r="K333">
        <v>16.8</v>
      </c>
      <c r="L333">
        <f t="shared" si="5"/>
        <v>21</v>
      </c>
      <c r="M333" s="14">
        <f>Table3[[#This Row],[Rape]]/Table3[[#This Row],[Population_in_lakhs]]</f>
        <v>4</v>
      </c>
      <c r="N333">
        <f>Table3[[#This Row],[Kidnapping and Abduction]]/Table3[[#This Row],[Population_in_lakhs]]</f>
        <v>9.6</v>
      </c>
      <c r="O333">
        <f>Table3[[#This Row],[Dowry Deaths]]/Table3[[#This Row],[Population_in_lakhs]]</f>
        <v>0</v>
      </c>
      <c r="P333">
        <f>Table3[[#This Row],[Molestation]]/Table3[[#This Row],[Population_in_lakhs]]</f>
        <v>3.2</v>
      </c>
      <c r="Q333">
        <f>Table3[[#This Row],[Sexual_Harassment]]/Table3[[#This Row],[Population_in_lakhs]]</f>
        <v>0</v>
      </c>
      <c r="R333">
        <f>Table3[[#This Row],[Cruelty by Husband or his Relatives]]/Table3[[#This Row],[Population_in_lakhs]]</f>
        <v>0</v>
      </c>
    </row>
    <row r="334" spans="1:18" x14ac:dyDescent="0.3">
      <c r="A334" t="s">
        <v>35</v>
      </c>
      <c r="B334" t="s">
        <v>41</v>
      </c>
      <c r="C334">
        <v>2008</v>
      </c>
      <c r="D334">
        <v>3</v>
      </c>
      <c r="E334">
        <v>1</v>
      </c>
      <c r="F334">
        <v>0</v>
      </c>
      <c r="G334">
        <v>1</v>
      </c>
      <c r="H334">
        <v>0</v>
      </c>
      <c r="I334">
        <v>0</v>
      </c>
      <c r="J334">
        <v>1.25</v>
      </c>
      <c r="K334">
        <v>4</v>
      </c>
      <c r="L334">
        <f t="shared" si="5"/>
        <v>5</v>
      </c>
      <c r="M334" s="14">
        <f>Table3[[#This Row],[Rape]]/Table3[[#This Row],[Population_in_lakhs]]</f>
        <v>2.4</v>
      </c>
      <c r="N334">
        <f>Table3[[#This Row],[Kidnapping and Abduction]]/Table3[[#This Row],[Population_in_lakhs]]</f>
        <v>0.8</v>
      </c>
      <c r="O334">
        <f>Table3[[#This Row],[Dowry Deaths]]/Table3[[#This Row],[Population_in_lakhs]]</f>
        <v>0</v>
      </c>
      <c r="P334">
        <f>Table3[[#This Row],[Molestation]]/Table3[[#This Row],[Population_in_lakhs]]</f>
        <v>0.8</v>
      </c>
      <c r="Q334">
        <f>Table3[[#This Row],[Sexual_Harassment]]/Table3[[#This Row],[Population_in_lakhs]]</f>
        <v>0</v>
      </c>
      <c r="R334">
        <f>Table3[[#This Row],[Cruelty by Husband or his Relatives]]/Table3[[#This Row],[Population_in_lakhs]]</f>
        <v>0</v>
      </c>
    </row>
    <row r="335" spans="1:18" x14ac:dyDescent="0.3">
      <c r="A335" t="s">
        <v>35</v>
      </c>
      <c r="B335" t="s">
        <v>41</v>
      </c>
      <c r="C335">
        <v>2009</v>
      </c>
      <c r="D335">
        <v>8</v>
      </c>
      <c r="E335">
        <v>2</v>
      </c>
      <c r="F335">
        <v>0</v>
      </c>
      <c r="G335">
        <v>5</v>
      </c>
      <c r="H335">
        <v>0</v>
      </c>
      <c r="I335">
        <v>0</v>
      </c>
      <c r="J335">
        <v>1.25</v>
      </c>
      <c r="K335">
        <v>12</v>
      </c>
      <c r="L335">
        <f t="shared" si="5"/>
        <v>15</v>
      </c>
      <c r="M335" s="14">
        <f>Table3[[#This Row],[Rape]]/Table3[[#This Row],[Population_in_lakhs]]</f>
        <v>6.4</v>
      </c>
      <c r="N335">
        <f>Table3[[#This Row],[Kidnapping and Abduction]]/Table3[[#This Row],[Population_in_lakhs]]</f>
        <v>1.6</v>
      </c>
      <c r="O335">
        <f>Table3[[#This Row],[Dowry Deaths]]/Table3[[#This Row],[Population_in_lakhs]]</f>
        <v>0</v>
      </c>
      <c r="P335">
        <f>Table3[[#This Row],[Molestation]]/Table3[[#This Row],[Population_in_lakhs]]</f>
        <v>4</v>
      </c>
      <c r="Q335">
        <f>Table3[[#This Row],[Sexual_Harassment]]/Table3[[#This Row],[Population_in_lakhs]]</f>
        <v>0</v>
      </c>
      <c r="R335">
        <f>Table3[[#This Row],[Cruelty by Husband or his Relatives]]/Table3[[#This Row],[Population_in_lakhs]]</f>
        <v>0</v>
      </c>
    </row>
    <row r="336" spans="1:18" x14ac:dyDescent="0.3">
      <c r="A336" t="s">
        <v>35</v>
      </c>
      <c r="B336" t="s">
        <v>41</v>
      </c>
      <c r="C336">
        <v>2010</v>
      </c>
      <c r="D336">
        <v>10</v>
      </c>
      <c r="E336">
        <v>3</v>
      </c>
      <c r="F336">
        <v>0</v>
      </c>
      <c r="G336">
        <v>7</v>
      </c>
      <c r="H336">
        <v>0</v>
      </c>
      <c r="I336">
        <v>2</v>
      </c>
      <c r="J336">
        <v>1.25</v>
      </c>
      <c r="K336">
        <v>17.600000000000001</v>
      </c>
      <c r="L336">
        <f t="shared" si="5"/>
        <v>22</v>
      </c>
      <c r="M336" s="14">
        <f>Table3[[#This Row],[Rape]]/Table3[[#This Row],[Population_in_lakhs]]</f>
        <v>8</v>
      </c>
      <c r="N336">
        <f>Table3[[#This Row],[Kidnapping and Abduction]]/Table3[[#This Row],[Population_in_lakhs]]</f>
        <v>2.4</v>
      </c>
      <c r="O336">
        <f>Table3[[#This Row],[Dowry Deaths]]/Table3[[#This Row],[Population_in_lakhs]]</f>
        <v>0</v>
      </c>
      <c r="P336">
        <f>Table3[[#This Row],[Molestation]]/Table3[[#This Row],[Population_in_lakhs]]</f>
        <v>5.6</v>
      </c>
      <c r="Q336">
        <f>Table3[[#This Row],[Sexual_Harassment]]/Table3[[#This Row],[Population_in_lakhs]]</f>
        <v>0</v>
      </c>
      <c r="R336">
        <f>Table3[[#This Row],[Cruelty by Husband or his Relatives]]/Table3[[#This Row],[Population_in_lakhs]]</f>
        <v>1.6</v>
      </c>
    </row>
    <row r="337" spans="1:18" x14ac:dyDescent="0.3">
      <c r="A337" t="s">
        <v>35</v>
      </c>
      <c r="B337" t="s">
        <v>41</v>
      </c>
      <c r="C337">
        <v>2011</v>
      </c>
      <c r="D337">
        <v>5</v>
      </c>
      <c r="E337">
        <v>4</v>
      </c>
      <c r="F337">
        <v>0</v>
      </c>
      <c r="G337">
        <v>2</v>
      </c>
      <c r="H337">
        <v>0</v>
      </c>
      <c r="I337">
        <v>0</v>
      </c>
      <c r="J337">
        <v>1.46</v>
      </c>
      <c r="K337">
        <v>7.5342465753424657</v>
      </c>
      <c r="L337">
        <f t="shared" si="5"/>
        <v>11</v>
      </c>
      <c r="M337" s="14">
        <f>Table3[[#This Row],[Rape]]/Table3[[#This Row],[Population_in_lakhs]]</f>
        <v>3.4246575342465753</v>
      </c>
      <c r="N337">
        <f>Table3[[#This Row],[Kidnapping and Abduction]]/Table3[[#This Row],[Population_in_lakhs]]</f>
        <v>2.7397260273972601</v>
      </c>
      <c r="O337">
        <f>Table3[[#This Row],[Dowry Deaths]]/Table3[[#This Row],[Population_in_lakhs]]</f>
        <v>0</v>
      </c>
      <c r="P337">
        <f>Table3[[#This Row],[Molestation]]/Table3[[#This Row],[Population_in_lakhs]]</f>
        <v>1.3698630136986301</v>
      </c>
      <c r="Q337">
        <f>Table3[[#This Row],[Sexual_Harassment]]/Table3[[#This Row],[Population_in_lakhs]]</f>
        <v>0</v>
      </c>
      <c r="R337">
        <f>Table3[[#This Row],[Cruelty by Husband or his Relatives]]/Table3[[#This Row],[Population_in_lakhs]]</f>
        <v>0</v>
      </c>
    </row>
    <row r="338" spans="1:18" x14ac:dyDescent="0.3">
      <c r="A338" t="s">
        <v>35</v>
      </c>
      <c r="B338" t="s">
        <v>41</v>
      </c>
      <c r="C338">
        <v>2012</v>
      </c>
      <c r="D338">
        <v>3</v>
      </c>
      <c r="E338">
        <v>6</v>
      </c>
      <c r="F338">
        <v>0</v>
      </c>
      <c r="G338">
        <v>11</v>
      </c>
      <c r="H338">
        <v>0</v>
      </c>
      <c r="I338">
        <v>2</v>
      </c>
      <c r="J338">
        <v>1.46</v>
      </c>
      <c r="K338">
        <v>15.068493150684931</v>
      </c>
      <c r="L338">
        <f t="shared" si="5"/>
        <v>22</v>
      </c>
      <c r="M338" s="14">
        <f>Table3[[#This Row],[Rape]]/Table3[[#This Row],[Population_in_lakhs]]</f>
        <v>2.0547945205479454</v>
      </c>
      <c r="N338">
        <f>Table3[[#This Row],[Kidnapping and Abduction]]/Table3[[#This Row],[Population_in_lakhs]]</f>
        <v>4.1095890410958908</v>
      </c>
      <c r="O338">
        <f>Table3[[#This Row],[Dowry Deaths]]/Table3[[#This Row],[Population_in_lakhs]]</f>
        <v>0</v>
      </c>
      <c r="P338">
        <f>Table3[[#This Row],[Molestation]]/Table3[[#This Row],[Population_in_lakhs]]</f>
        <v>7.5342465753424657</v>
      </c>
      <c r="Q338">
        <f>Table3[[#This Row],[Sexual_Harassment]]/Table3[[#This Row],[Population_in_lakhs]]</f>
        <v>0</v>
      </c>
      <c r="R338">
        <f>Table3[[#This Row],[Cruelty by Husband or his Relatives]]/Table3[[#This Row],[Population_in_lakhs]]</f>
        <v>1.3698630136986301</v>
      </c>
    </row>
    <row r="339" spans="1:18" x14ac:dyDescent="0.3">
      <c r="A339" t="s">
        <v>35</v>
      </c>
      <c r="B339" t="s">
        <v>41</v>
      </c>
      <c r="C339">
        <v>2013</v>
      </c>
      <c r="D339">
        <v>10</v>
      </c>
      <c r="E339">
        <v>22</v>
      </c>
      <c r="F339">
        <v>0</v>
      </c>
      <c r="G339">
        <v>10</v>
      </c>
      <c r="H339">
        <v>0</v>
      </c>
      <c r="I339">
        <v>2</v>
      </c>
      <c r="J339">
        <v>1.46</v>
      </c>
      <c r="K339">
        <v>30.136986301369863</v>
      </c>
      <c r="L339">
        <f t="shared" si="5"/>
        <v>44</v>
      </c>
      <c r="M339" s="14">
        <f>Table3[[#This Row],[Rape]]/Table3[[#This Row],[Population_in_lakhs]]</f>
        <v>6.8493150684931505</v>
      </c>
      <c r="N339">
        <f>Table3[[#This Row],[Kidnapping and Abduction]]/Table3[[#This Row],[Population_in_lakhs]]</f>
        <v>15.068493150684931</v>
      </c>
      <c r="O339">
        <f>Table3[[#This Row],[Dowry Deaths]]/Table3[[#This Row],[Population_in_lakhs]]</f>
        <v>0</v>
      </c>
      <c r="P339">
        <f>Table3[[#This Row],[Molestation]]/Table3[[#This Row],[Population_in_lakhs]]</f>
        <v>6.8493150684931505</v>
      </c>
      <c r="Q339">
        <f>Table3[[#This Row],[Sexual_Harassment]]/Table3[[#This Row],[Population_in_lakhs]]</f>
        <v>0</v>
      </c>
      <c r="R339">
        <f>Table3[[#This Row],[Cruelty by Husband or his Relatives]]/Table3[[#This Row],[Population_in_lakhs]]</f>
        <v>1.3698630136986301</v>
      </c>
    </row>
    <row r="340" spans="1:18" x14ac:dyDescent="0.3">
      <c r="A340" t="s">
        <v>35</v>
      </c>
      <c r="B340" t="s">
        <v>42</v>
      </c>
      <c r="C340">
        <v>2001</v>
      </c>
      <c r="D340">
        <v>9</v>
      </c>
      <c r="E340">
        <v>5</v>
      </c>
      <c r="F340">
        <v>0</v>
      </c>
      <c r="G340">
        <v>6</v>
      </c>
      <c r="H340">
        <v>0</v>
      </c>
      <c r="I340">
        <v>3</v>
      </c>
      <c r="J340">
        <v>1.22</v>
      </c>
      <c r="K340">
        <v>18.852459016393443</v>
      </c>
      <c r="L340">
        <f t="shared" si="5"/>
        <v>23</v>
      </c>
      <c r="M340" s="14">
        <f>Table3[[#This Row],[Rape]]/Table3[[#This Row],[Population_in_lakhs]]</f>
        <v>7.3770491803278686</v>
      </c>
      <c r="N340">
        <f>Table3[[#This Row],[Kidnapping and Abduction]]/Table3[[#This Row],[Population_in_lakhs]]</f>
        <v>4.0983606557377046</v>
      </c>
      <c r="O340">
        <f>Table3[[#This Row],[Dowry Deaths]]/Table3[[#This Row],[Population_in_lakhs]]</f>
        <v>0</v>
      </c>
      <c r="P340">
        <f>Table3[[#This Row],[Molestation]]/Table3[[#This Row],[Population_in_lakhs]]</f>
        <v>4.918032786885246</v>
      </c>
      <c r="Q340">
        <f>Table3[[#This Row],[Sexual_Harassment]]/Table3[[#This Row],[Population_in_lakhs]]</f>
        <v>0</v>
      </c>
      <c r="R340">
        <f>Table3[[#This Row],[Cruelty by Husband or his Relatives]]/Table3[[#This Row],[Population_in_lakhs]]</f>
        <v>2.459016393442623</v>
      </c>
    </row>
    <row r="341" spans="1:18" x14ac:dyDescent="0.3">
      <c r="A341" t="s">
        <v>35</v>
      </c>
      <c r="B341" t="s">
        <v>42</v>
      </c>
      <c r="C341">
        <v>2002</v>
      </c>
      <c r="D341">
        <v>3</v>
      </c>
      <c r="E341">
        <v>6</v>
      </c>
      <c r="F341">
        <v>0</v>
      </c>
      <c r="G341">
        <v>9</v>
      </c>
      <c r="H341">
        <v>1</v>
      </c>
      <c r="I341">
        <v>1</v>
      </c>
      <c r="J341">
        <v>1.22</v>
      </c>
      <c r="K341">
        <v>16.393442622950818</v>
      </c>
      <c r="L341">
        <f t="shared" si="5"/>
        <v>20</v>
      </c>
      <c r="M341" s="14">
        <f>Table3[[#This Row],[Rape]]/Table3[[#This Row],[Population_in_lakhs]]</f>
        <v>2.459016393442623</v>
      </c>
      <c r="N341">
        <f>Table3[[#This Row],[Kidnapping and Abduction]]/Table3[[#This Row],[Population_in_lakhs]]</f>
        <v>4.918032786885246</v>
      </c>
      <c r="O341">
        <f>Table3[[#This Row],[Dowry Deaths]]/Table3[[#This Row],[Population_in_lakhs]]</f>
        <v>0</v>
      </c>
      <c r="P341">
        <f>Table3[[#This Row],[Molestation]]/Table3[[#This Row],[Population_in_lakhs]]</f>
        <v>7.3770491803278686</v>
      </c>
      <c r="Q341">
        <f>Table3[[#This Row],[Sexual_Harassment]]/Table3[[#This Row],[Population_in_lakhs]]</f>
        <v>0.81967213114754101</v>
      </c>
      <c r="R341">
        <f>Table3[[#This Row],[Cruelty by Husband or his Relatives]]/Table3[[#This Row],[Population_in_lakhs]]</f>
        <v>0.81967213114754101</v>
      </c>
    </row>
    <row r="342" spans="1:18" x14ac:dyDescent="0.3">
      <c r="A342" t="s">
        <v>35</v>
      </c>
      <c r="B342" t="s">
        <v>42</v>
      </c>
      <c r="C342">
        <v>2003</v>
      </c>
      <c r="D342">
        <v>3</v>
      </c>
      <c r="E342">
        <v>8</v>
      </c>
      <c r="F342">
        <v>0</v>
      </c>
      <c r="G342">
        <v>7</v>
      </c>
      <c r="H342">
        <v>0</v>
      </c>
      <c r="I342">
        <v>1</v>
      </c>
      <c r="J342">
        <v>1.22</v>
      </c>
      <c r="K342">
        <v>15.573770491803279</v>
      </c>
      <c r="L342">
        <f t="shared" si="5"/>
        <v>19</v>
      </c>
      <c r="M342" s="14">
        <f>Table3[[#This Row],[Rape]]/Table3[[#This Row],[Population_in_lakhs]]</f>
        <v>2.459016393442623</v>
      </c>
      <c r="N342">
        <f>Table3[[#This Row],[Kidnapping and Abduction]]/Table3[[#This Row],[Population_in_lakhs]]</f>
        <v>6.557377049180328</v>
      </c>
      <c r="O342">
        <f>Table3[[#This Row],[Dowry Deaths]]/Table3[[#This Row],[Population_in_lakhs]]</f>
        <v>0</v>
      </c>
      <c r="P342">
        <f>Table3[[#This Row],[Molestation]]/Table3[[#This Row],[Population_in_lakhs]]</f>
        <v>5.7377049180327866</v>
      </c>
      <c r="Q342">
        <f>Table3[[#This Row],[Sexual_Harassment]]/Table3[[#This Row],[Population_in_lakhs]]</f>
        <v>0</v>
      </c>
      <c r="R342">
        <f>Table3[[#This Row],[Cruelty by Husband or his Relatives]]/Table3[[#This Row],[Population_in_lakhs]]</f>
        <v>0.81967213114754101</v>
      </c>
    </row>
    <row r="343" spans="1:18" x14ac:dyDescent="0.3">
      <c r="A343" t="s">
        <v>35</v>
      </c>
      <c r="B343" t="s">
        <v>42</v>
      </c>
      <c r="C343">
        <v>2004</v>
      </c>
      <c r="D343">
        <v>4</v>
      </c>
      <c r="E343">
        <v>4</v>
      </c>
      <c r="F343">
        <v>0</v>
      </c>
      <c r="G343">
        <v>8</v>
      </c>
      <c r="H343">
        <v>0</v>
      </c>
      <c r="I343">
        <v>0</v>
      </c>
      <c r="J343">
        <v>1.22</v>
      </c>
      <c r="K343">
        <v>13.114754098360656</v>
      </c>
      <c r="L343">
        <f t="shared" si="5"/>
        <v>16</v>
      </c>
      <c r="M343" s="14">
        <f>Table3[[#This Row],[Rape]]/Table3[[#This Row],[Population_in_lakhs]]</f>
        <v>3.278688524590164</v>
      </c>
      <c r="N343">
        <f>Table3[[#This Row],[Kidnapping and Abduction]]/Table3[[#This Row],[Population_in_lakhs]]</f>
        <v>3.278688524590164</v>
      </c>
      <c r="O343">
        <f>Table3[[#This Row],[Dowry Deaths]]/Table3[[#This Row],[Population_in_lakhs]]</f>
        <v>0</v>
      </c>
      <c r="P343">
        <f>Table3[[#This Row],[Molestation]]/Table3[[#This Row],[Population_in_lakhs]]</f>
        <v>6.557377049180328</v>
      </c>
      <c r="Q343">
        <f>Table3[[#This Row],[Sexual_Harassment]]/Table3[[#This Row],[Population_in_lakhs]]</f>
        <v>0</v>
      </c>
      <c r="R343">
        <f>Table3[[#This Row],[Cruelty by Husband or his Relatives]]/Table3[[#This Row],[Population_in_lakhs]]</f>
        <v>0</v>
      </c>
    </row>
    <row r="344" spans="1:18" x14ac:dyDescent="0.3">
      <c r="A344" t="s">
        <v>35</v>
      </c>
      <c r="B344" t="s">
        <v>42</v>
      </c>
      <c r="C344">
        <v>2005</v>
      </c>
      <c r="D344">
        <v>6</v>
      </c>
      <c r="E344">
        <v>7</v>
      </c>
      <c r="F344">
        <v>0</v>
      </c>
      <c r="G344">
        <v>4</v>
      </c>
      <c r="H344">
        <v>0</v>
      </c>
      <c r="I344">
        <v>2</v>
      </c>
      <c r="J344">
        <v>1.22</v>
      </c>
      <c r="K344">
        <v>15.573770491803279</v>
      </c>
      <c r="L344">
        <f t="shared" si="5"/>
        <v>19</v>
      </c>
      <c r="M344" s="14">
        <f>Table3[[#This Row],[Rape]]/Table3[[#This Row],[Population_in_lakhs]]</f>
        <v>4.918032786885246</v>
      </c>
      <c r="N344">
        <f>Table3[[#This Row],[Kidnapping and Abduction]]/Table3[[#This Row],[Population_in_lakhs]]</f>
        <v>5.7377049180327866</v>
      </c>
      <c r="O344">
        <f>Table3[[#This Row],[Dowry Deaths]]/Table3[[#This Row],[Population_in_lakhs]]</f>
        <v>0</v>
      </c>
      <c r="P344">
        <f>Table3[[#This Row],[Molestation]]/Table3[[#This Row],[Population_in_lakhs]]</f>
        <v>3.278688524590164</v>
      </c>
      <c r="Q344">
        <f>Table3[[#This Row],[Sexual_Harassment]]/Table3[[#This Row],[Population_in_lakhs]]</f>
        <v>0</v>
      </c>
      <c r="R344">
        <f>Table3[[#This Row],[Cruelty by Husband or his Relatives]]/Table3[[#This Row],[Population_in_lakhs]]</f>
        <v>1.639344262295082</v>
      </c>
    </row>
    <row r="345" spans="1:18" x14ac:dyDescent="0.3">
      <c r="A345" t="s">
        <v>35</v>
      </c>
      <c r="B345" t="s">
        <v>42</v>
      </c>
      <c r="C345">
        <v>2006</v>
      </c>
      <c r="D345">
        <v>5</v>
      </c>
      <c r="E345">
        <v>10</v>
      </c>
      <c r="F345">
        <v>0</v>
      </c>
      <c r="G345">
        <v>14</v>
      </c>
      <c r="H345">
        <v>1</v>
      </c>
      <c r="I345">
        <v>2</v>
      </c>
      <c r="J345">
        <v>1.22</v>
      </c>
      <c r="K345">
        <v>26.229508196721312</v>
      </c>
      <c r="L345">
        <f t="shared" si="5"/>
        <v>32</v>
      </c>
      <c r="M345" s="14">
        <f>Table3[[#This Row],[Rape]]/Table3[[#This Row],[Population_in_lakhs]]</f>
        <v>4.0983606557377046</v>
      </c>
      <c r="N345">
        <f>Table3[[#This Row],[Kidnapping and Abduction]]/Table3[[#This Row],[Population_in_lakhs]]</f>
        <v>8.1967213114754092</v>
      </c>
      <c r="O345">
        <f>Table3[[#This Row],[Dowry Deaths]]/Table3[[#This Row],[Population_in_lakhs]]</f>
        <v>0</v>
      </c>
      <c r="P345">
        <f>Table3[[#This Row],[Molestation]]/Table3[[#This Row],[Population_in_lakhs]]</f>
        <v>11.475409836065573</v>
      </c>
      <c r="Q345">
        <f>Table3[[#This Row],[Sexual_Harassment]]/Table3[[#This Row],[Population_in_lakhs]]</f>
        <v>0.81967213114754101</v>
      </c>
      <c r="R345">
        <f>Table3[[#This Row],[Cruelty by Husband or his Relatives]]/Table3[[#This Row],[Population_in_lakhs]]</f>
        <v>1.639344262295082</v>
      </c>
    </row>
    <row r="346" spans="1:18" x14ac:dyDescent="0.3">
      <c r="A346" t="s">
        <v>35</v>
      </c>
      <c r="B346" t="s">
        <v>42</v>
      </c>
      <c r="C346">
        <v>2007</v>
      </c>
      <c r="D346">
        <v>8</v>
      </c>
      <c r="E346">
        <v>8</v>
      </c>
      <c r="F346">
        <v>0</v>
      </c>
      <c r="G346">
        <v>15</v>
      </c>
      <c r="H346">
        <v>0</v>
      </c>
      <c r="I346">
        <v>8</v>
      </c>
      <c r="J346">
        <v>1.22</v>
      </c>
      <c r="K346">
        <v>31.967213114754099</v>
      </c>
      <c r="L346">
        <f t="shared" si="5"/>
        <v>39</v>
      </c>
      <c r="M346" s="14">
        <f>Table3[[#This Row],[Rape]]/Table3[[#This Row],[Population_in_lakhs]]</f>
        <v>6.557377049180328</v>
      </c>
      <c r="N346">
        <f>Table3[[#This Row],[Kidnapping and Abduction]]/Table3[[#This Row],[Population_in_lakhs]]</f>
        <v>6.557377049180328</v>
      </c>
      <c r="O346">
        <f>Table3[[#This Row],[Dowry Deaths]]/Table3[[#This Row],[Population_in_lakhs]]</f>
        <v>0</v>
      </c>
      <c r="P346">
        <f>Table3[[#This Row],[Molestation]]/Table3[[#This Row],[Population_in_lakhs]]</f>
        <v>12.295081967213115</v>
      </c>
      <c r="Q346">
        <f>Table3[[#This Row],[Sexual_Harassment]]/Table3[[#This Row],[Population_in_lakhs]]</f>
        <v>0</v>
      </c>
      <c r="R346">
        <f>Table3[[#This Row],[Cruelty by Husband or his Relatives]]/Table3[[#This Row],[Population_in_lakhs]]</f>
        <v>6.557377049180328</v>
      </c>
    </row>
    <row r="347" spans="1:18" x14ac:dyDescent="0.3">
      <c r="A347" t="s">
        <v>35</v>
      </c>
      <c r="B347" t="s">
        <v>42</v>
      </c>
      <c r="C347">
        <v>2008</v>
      </c>
      <c r="D347">
        <v>7</v>
      </c>
      <c r="E347">
        <v>10</v>
      </c>
      <c r="F347">
        <v>0</v>
      </c>
      <c r="G347">
        <v>12</v>
      </c>
      <c r="H347">
        <v>1</v>
      </c>
      <c r="I347">
        <v>3</v>
      </c>
      <c r="J347">
        <v>1.22</v>
      </c>
      <c r="K347">
        <v>27.049180327868854</v>
      </c>
      <c r="L347">
        <f t="shared" si="5"/>
        <v>33</v>
      </c>
      <c r="M347" s="14">
        <f>Table3[[#This Row],[Rape]]/Table3[[#This Row],[Population_in_lakhs]]</f>
        <v>5.7377049180327866</v>
      </c>
      <c r="N347">
        <f>Table3[[#This Row],[Kidnapping and Abduction]]/Table3[[#This Row],[Population_in_lakhs]]</f>
        <v>8.1967213114754092</v>
      </c>
      <c r="O347">
        <f>Table3[[#This Row],[Dowry Deaths]]/Table3[[#This Row],[Population_in_lakhs]]</f>
        <v>0</v>
      </c>
      <c r="P347">
        <f>Table3[[#This Row],[Molestation]]/Table3[[#This Row],[Population_in_lakhs]]</f>
        <v>9.8360655737704921</v>
      </c>
      <c r="Q347">
        <f>Table3[[#This Row],[Sexual_Harassment]]/Table3[[#This Row],[Population_in_lakhs]]</f>
        <v>0.81967213114754101</v>
      </c>
      <c r="R347">
        <f>Table3[[#This Row],[Cruelty by Husband or his Relatives]]/Table3[[#This Row],[Population_in_lakhs]]</f>
        <v>2.459016393442623</v>
      </c>
    </row>
    <row r="348" spans="1:18" x14ac:dyDescent="0.3">
      <c r="A348" t="s">
        <v>35</v>
      </c>
      <c r="B348" t="s">
        <v>42</v>
      </c>
      <c r="C348">
        <v>2009</v>
      </c>
      <c r="D348">
        <v>11</v>
      </c>
      <c r="E348">
        <v>3</v>
      </c>
      <c r="F348">
        <v>0</v>
      </c>
      <c r="G348">
        <v>10</v>
      </c>
      <c r="H348">
        <v>6</v>
      </c>
      <c r="I348">
        <v>1</v>
      </c>
      <c r="J348">
        <v>1.22</v>
      </c>
      <c r="K348">
        <v>25.409836065573771</v>
      </c>
      <c r="L348">
        <f t="shared" si="5"/>
        <v>31</v>
      </c>
      <c r="M348" s="14">
        <f>Table3[[#This Row],[Rape]]/Table3[[#This Row],[Population_in_lakhs]]</f>
        <v>9.0163934426229506</v>
      </c>
      <c r="N348">
        <f>Table3[[#This Row],[Kidnapping and Abduction]]/Table3[[#This Row],[Population_in_lakhs]]</f>
        <v>2.459016393442623</v>
      </c>
      <c r="O348">
        <f>Table3[[#This Row],[Dowry Deaths]]/Table3[[#This Row],[Population_in_lakhs]]</f>
        <v>0</v>
      </c>
      <c r="P348">
        <f>Table3[[#This Row],[Molestation]]/Table3[[#This Row],[Population_in_lakhs]]</f>
        <v>8.1967213114754092</v>
      </c>
      <c r="Q348">
        <f>Table3[[#This Row],[Sexual_Harassment]]/Table3[[#This Row],[Population_in_lakhs]]</f>
        <v>4.918032786885246</v>
      </c>
      <c r="R348">
        <f>Table3[[#This Row],[Cruelty by Husband or his Relatives]]/Table3[[#This Row],[Population_in_lakhs]]</f>
        <v>0.81967213114754101</v>
      </c>
    </row>
    <row r="349" spans="1:18" x14ac:dyDescent="0.3">
      <c r="A349" t="s">
        <v>35</v>
      </c>
      <c r="B349" t="s">
        <v>42</v>
      </c>
      <c r="C349">
        <v>2010</v>
      </c>
      <c r="D349">
        <v>4</v>
      </c>
      <c r="E349">
        <v>9</v>
      </c>
      <c r="F349">
        <v>0</v>
      </c>
      <c r="G349">
        <v>13</v>
      </c>
      <c r="H349">
        <v>0</v>
      </c>
      <c r="I349">
        <v>1</v>
      </c>
      <c r="J349">
        <v>1.22</v>
      </c>
      <c r="K349">
        <v>22.131147540983608</v>
      </c>
      <c r="L349">
        <f t="shared" si="5"/>
        <v>27</v>
      </c>
      <c r="M349" s="14">
        <f>Table3[[#This Row],[Rape]]/Table3[[#This Row],[Population_in_lakhs]]</f>
        <v>3.278688524590164</v>
      </c>
      <c r="N349">
        <f>Table3[[#This Row],[Kidnapping and Abduction]]/Table3[[#This Row],[Population_in_lakhs]]</f>
        <v>7.3770491803278686</v>
      </c>
      <c r="O349">
        <f>Table3[[#This Row],[Dowry Deaths]]/Table3[[#This Row],[Population_in_lakhs]]</f>
        <v>0</v>
      </c>
      <c r="P349">
        <f>Table3[[#This Row],[Molestation]]/Table3[[#This Row],[Population_in_lakhs]]</f>
        <v>10.655737704918034</v>
      </c>
      <c r="Q349">
        <f>Table3[[#This Row],[Sexual_Harassment]]/Table3[[#This Row],[Population_in_lakhs]]</f>
        <v>0</v>
      </c>
      <c r="R349">
        <f>Table3[[#This Row],[Cruelty by Husband or his Relatives]]/Table3[[#This Row],[Population_in_lakhs]]</f>
        <v>0.81967213114754101</v>
      </c>
    </row>
    <row r="350" spans="1:18" x14ac:dyDescent="0.3">
      <c r="A350" t="s">
        <v>35</v>
      </c>
      <c r="B350" t="s">
        <v>42</v>
      </c>
      <c r="C350">
        <v>2011</v>
      </c>
      <c r="D350">
        <v>4</v>
      </c>
      <c r="E350">
        <v>17</v>
      </c>
      <c r="F350">
        <v>0</v>
      </c>
      <c r="G350">
        <v>7</v>
      </c>
      <c r="H350">
        <v>0</v>
      </c>
      <c r="I350">
        <v>9</v>
      </c>
      <c r="J350">
        <v>1.77</v>
      </c>
      <c r="K350">
        <v>20.903954802259886</v>
      </c>
      <c r="L350">
        <f t="shared" si="5"/>
        <v>37</v>
      </c>
      <c r="M350" s="14">
        <f>Table3[[#This Row],[Rape]]/Table3[[#This Row],[Population_in_lakhs]]</f>
        <v>2.2598870056497176</v>
      </c>
      <c r="N350">
        <f>Table3[[#This Row],[Kidnapping and Abduction]]/Table3[[#This Row],[Population_in_lakhs]]</f>
        <v>9.6045197740112993</v>
      </c>
      <c r="O350">
        <f>Table3[[#This Row],[Dowry Deaths]]/Table3[[#This Row],[Population_in_lakhs]]</f>
        <v>0</v>
      </c>
      <c r="P350">
        <f>Table3[[#This Row],[Molestation]]/Table3[[#This Row],[Population_in_lakhs]]</f>
        <v>3.9548022598870056</v>
      </c>
      <c r="Q350">
        <f>Table3[[#This Row],[Sexual_Harassment]]/Table3[[#This Row],[Population_in_lakhs]]</f>
        <v>0</v>
      </c>
      <c r="R350">
        <f>Table3[[#This Row],[Cruelty by Husband or his Relatives]]/Table3[[#This Row],[Population_in_lakhs]]</f>
        <v>5.0847457627118642</v>
      </c>
    </row>
    <row r="351" spans="1:18" x14ac:dyDescent="0.3">
      <c r="A351" t="s">
        <v>35</v>
      </c>
      <c r="B351" t="s">
        <v>42</v>
      </c>
      <c r="C351">
        <v>2012</v>
      </c>
      <c r="D351">
        <v>7</v>
      </c>
      <c r="E351">
        <v>15</v>
      </c>
      <c r="F351">
        <v>0</v>
      </c>
      <c r="G351">
        <v>8</v>
      </c>
      <c r="H351">
        <v>2</v>
      </c>
      <c r="I351">
        <v>3</v>
      </c>
      <c r="J351">
        <v>1.77</v>
      </c>
      <c r="K351">
        <v>19.774011299435028</v>
      </c>
      <c r="L351">
        <f t="shared" si="5"/>
        <v>35</v>
      </c>
      <c r="M351" s="14">
        <f>Table3[[#This Row],[Rape]]/Table3[[#This Row],[Population_in_lakhs]]</f>
        <v>3.9548022598870056</v>
      </c>
      <c r="N351">
        <f>Table3[[#This Row],[Kidnapping and Abduction]]/Table3[[#This Row],[Population_in_lakhs]]</f>
        <v>8.4745762711864412</v>
      </c>
      <c r="O351">
        <f>Table3[[#This Row],[Dowry Deaths]]/Table3[[#This Row],[Population_in_lakhs]]</f>
        <v>0</v>
      </c>
      <c r="P351">
        <f>Table3[[#This Row],[Molestation]]/Table3[[#This Row],[Population_in_lakhs]]</f>
        <v>4.5197740112994351</v>
      </c>
      <c r="Q351">
        <f>Table3[[#This Row],[Sexual_Harassment]]/Table3[[#This Row],[Population_in_lakhs]]</f>
        <v>1.1299435028248588</v>
      </c>
      <c r="R351">
        <f>Table3[[#This Row],[Cruelty by Husband or his Relatives]]/Table3[[#This Row],[Population_in_lakhs]]</f>
        <v>1.6949152542372881</v>
      </c>
    </row>
    <row r="352" spans="1:18" x14ac:dyDescent="0.3">
      <c r="A352" t="s">
        <v>35</v>
      </c>
      <c r="B352" t="s">
        <v>42</v>
      </c>
      <c r="C352">
        <v>2013</v>
      </c>
      <c r="D352">
        <v>18</v>
      </c>
      <c r="E352">
        <v>22</v>
      </c>
      <c r="F352">
        <v>0</v>
      </c>
      <c r="G352">
        <v>24</v>
      </c>
      <c r="H352">
        <v>1</v>
      </c>
      <c r="I352">
        <v>20</v>
      </c>
      <c r="J352">
        <v>1.77</v>
      </c>
      <c r="K352">
        <v>48.022598870056498</v>
      </c>
      <c r="L352">
        <f t="shared" si="5"/>
        <v>85</v>
      </c>
      <c r="M352" s="14">
        <f>Table3[[#This Row],[Rape]]/Table3[[#This Row],[Population_in_lakhs]]</f>
        <v>10.169491525423728</v>
      </c>
      <c r="N352">
        <f>Table3[[#This Row],[Kidnapping and Abduction]]/Table3[[#This Row],[Population_in_lakhs]]</f>
        <v>12.429378531073446</v>
      </c>
      <c r="O352">
        <f>Table3[[#This Row],[Dowry Deaths]]/Table3[[#This Row],[Population_in_lakhs]]</f>
        <v>0</v>
      </c>
      <c r="P352">
        <f>Table3[[#This Row],[Molestation]]/Table3[[#This Row],[Population_in_lakhs]]</f>
        <v>13.559322033898304</v>
      </c>
      <c r="Q352">
        <f>Table3[[#This Row],[Sexual_Harassment]]/Table3[[#This Row],[Population_in_lakhs]]</f>
        <v>0.56497175141242939</v>
      </c>
      <c r="R352">
        <f>Table3[[#This Row],[Cruelty by Husband or his Relatives]]/Table3[[#This Row],[Population_in_lakhs]]</f>
        <v>11.299435028248588</v>
      </c>
    </row>
    <row r="353" spans="1:18" x14ac:dyDescent="0.3">
      <c r="A353" t="s">
        <v>35</v>
      </c>
      <c r="B353" t="s">
        <v>43</v>
      </c>
      <c r="C353">
        <v>2001</v>
      </c>
      <c r="D353">
        <v>5</v>
      </c>
      <c r="E353">
        <v>7</v>
      </c>
      <c r="F353">
        <v>0</v>
      </c>
      <c r="G353">
        <v>7</v>
      </c>
      <c r="H353">
        <v>0</v>
      </c>
      <c r="I353">
        <v>2</v>
      </c>
      <c r="J353">
        <v>0.87</v>
      </c>
      <c r="K353">
        <v>24.137931034482758</v>
      </c>
      <c r="L353">
        <f t="shared" si="5"/>
        <v>21</v>
      </c>
      <c r="M353" s="14">
        <f>Table3[[#This Row],[Rape]]/Table3[[#This Row],[Population_in_lakhs]]</f>
        <v>5.7471264367816088</v>
      </c>
      <c r="N353">
        <f>Table3[[#This Row],[Kidnapping and Abduction]]/Table3[[#This Row],[Population_in_lakhs]]</f>
        <v>8.0459770114942533</v>
      </c>
      <c r="O353">
        <f>Table3[[#This Row],[Dowry Deaths]]/Table3[[#This Row],[Population_in_lakhs]]</f>
        <v>0</v>
      </c>
      <c r="P353">
        <f>Table3[[#This Row],[Molestation]]/Table3[[#This Row],[Population_in_lakhs]]</f>
        <v>8.0459770114942533</v>
      </c>
      <c r="Q353">
        <f>Table3[[#This Row],[Sexual_Harassment]]/Table3[[#This Row],[Population_in_lakhs]]</f>
        <v>0</v>
      </c>
      <c r="R353">
        <f>Table3[[#This Row],[Cruelty by Husband or his Relatives]]/Table3[[#This Row],[Population_in_lakhs]]</f>
        <v>2.2988505747126435</v>
      </c>
    </row>
    <row r="354" spans="1:18" x14ac:dyDescent="0.3">
      <c r="A354" t="s">
        <v>35</v>
      </c>
      <c r="B354" t="s">
        <v>43</v>
      </c>
      <c r="C354">
        <v>2002</v>
      </c>
      <c r="D354">
        <v>11</v>
      </c>
      <c r="E354">
        <v>8</v>
      </c>
      <c r="F354">
        <v>0</v>
      </c>
      <c r="G354">
        <v>14</v>
      </c>
      <c r="H354">
        <v>0</v>
      </c>
      <c r="I354">
        <v>1</v>
      </c>
      <c r="J354">
        <v>0.87</v>
      </c>
      <c r="K354">
        <v>39.080459770114942</v>
      </c>
      <c r="L354">
        <f t="shared" si="5"/>
        <v>34</v>
      </c>
      <c r="M354" s="14">
        <f>Table3[[#This Row],[Rape]]/Table3[[#This Row],[Population_in_lakhs]]</f>
        <v>12.64367816091954</v>
      </c>
      <c r="N354">
        <f>Table3[[#This Row],[Kidnapping and Abduction]]/Table3[[#This Row],[Population_in_lakhs]]</f>
        <v>9.1954022988505741</v>
      </c>
      <c r="O354">
        <f>Table3[[#This Row],[Dowry Deaths]]/Table3[[#This Row],[Population_in_lakhs]]</f>
        <v>0</v>
      </c>
      <c r="P354">
        <f>Table3[[#This Row],[Molestation]]/Table3[[#This Row],[Population_in_lakhs]]</f>
        <v>16.091954022988507</v>
      </c>
      <c r="Q354">
        <f>Table3[[#This Row],[Sexual_Harassment]]/Table3[[#This Row],[Population_in_lakhs]]</f>
        <v>0</v>
      </c>
      <c r="R354">
        <f>Table3[[#This Row],[Cruelty by Husband or his Relatives]]/Table3[[#This Row],[Population_in_lakhs]]</f>
        <v>1.1494252873563218</v>
      </c>
    </row>
    <row r="355" spans="1:18" x14ac:dyDescent="0.3">
      <c r="A355" t="s">
        <v>35</v>
      </c>
      <c r="B355" t="s">
        <v>43</v>
      </c>
      <c r="C355">
        <v>2003</v>
      </c>
      <c r="D355">
        <v>9</v>
      </c>
      <c r="E355">
        <v>9</v>
      </c>
      <c r="F355">
        <v>0</v>
      </c>
      <c r="G355">
        <v>4</v>
      </c>
      <c r="H355">
        <v>0</v>
      </c>
      <c r="I355">
        <v>1</v>
      </c>
      <c r="J355">
        <v>0.87</v>
      </c>
      <c r="K355">
        <v>26.436781609195403</v>
      </c>
      <c r="L355">
        <f t="shared" si="5"/>
        <v>23</v>
      </c>
      <c r="M355" s="14">
        <f>Table3[[#This Row],[Rape]]/Table3[[#This Row],[Population_in_lakhs]]</f>
        <v>10.344827586206897</v>
      </c>
      <c r="N355">
        <f>Table3[[#This Row],[Kidnapping and Abduction]]/Table3[[#This Row],[Population_in_lakhs]]</f>
        <v>10.344827586206897</v>
      </c>
      <c r="O355">
        <f>Table3[[#This Row],[Dowry Deaths]]/Table3[[#This Row],[Population_in_lakhs]]</f>
        <v>0</v>
      </c>
      <c r="P355">
        <f>Table3[[#This Row],[Molestation]]/Table3[[#This Row],[Population_in_lakhs]]</f>
        <v>4.5977011494252871</v>
      </c>
      <c r="Q355">
        <f>Table3[[#This Row],[Sexual_Harassment]]/Table3[[#This Row],[Population_in_lakhs]]</f>
        <v>0</v>
      </c>
      <c r="R355">
        <f>Table3[[#This Row],[Cruelty by Husband or his Relatives]]/Table3[[#This Row],[Population_in_lakhs]]</f>
        <v>1.1494252873563218</v>
      </c>
    </row>
    <row r="356" spans="1:18" x14ac:dyDescent="0.3">
      <c r="A356" t="s">
        <v>35</v>
      </c>
      <c r="B356" t="s">
        <v>43</v>
      </c>
      <c r="C356">
        <v>2004</v>
      </c>
      <c r="D356">
        <v>11</v>
      </c>
      <c r="E356">
        <v>10</v>
      </c>
      <c r="F356">
        <v>0</v>
      </c>
      <c r="G356">
        <v>11</v>
      </c>
      <c r="H356">
        <v>0</v>
      </c>
      <c r="I356">
        <v>1</v>
      </c>
      <c r="J356">
        <v>0.87</v>
      </c>
      <c r="K356">
        <v>37.931034482758619</v>
      </c>
      <c r="L356">
        <f t="shared" si="5"/>
        <v>33</v>
      </c>
      <c r="M356" s="14">
        <f>Table3[[#This Row],[Rape]]/Table3[[#This Row],[Population_in_lakhs]]</f>
        <v>12.64367816091954</v>
      </c>
      <c r="N356">
        <f>Table3[[#This Row],[Kidnapping and Abduction]]/Table3[[#This Row],[Population_in_lakhs]]</f>
        <v>11.494252873563218</v>
      </c>
      <c r="O356">
        <f>Table3[[#This Row],[Dowry Deaths]]/Table3[[#This Row],[Population_in_lakhs]]</f>
        <v>0</v>
      </c>
      <c r="P356">
        <f>Table3[[#This Row],[Molestation]]/Table3[[#This Row],[Population_in_lakhs]]</f>
        <v>12.64367816091954</v>
      </c>
      <c r="Q356">
        <f>Table3[[#This Row],[Sexual_Harassment]]/Table3[[#This Row],[Population_in_lakhs]]</f>
        <v>0</v>
      </c>
      <c r="R356">
        <f>Table3[[#This Row],[Cruelty by Husband or his Relatives]]/Table3[[#This Row],[Population_in_lakhs]]</f>
        <v>1.1494252873563218</v>
      </c>
    </row>
    <row r="357" spans="1:18" x14ac:dyDescent="0.3">
      <c r="A357" t="s">
        <v>35</v>
      </c>
      <c r="B357" t="s">
        <v>43</v>
      </c>
      <c r="C357">
        <v>2005</v>
      </c>
      <c r="D357">
        <v>13</v>
      </c>
      <c r="E357">
        <v>5</v>
      </c>
      <c r="F357">
        <v>0</v>
      </c>
      <c r="G357">
        <v>15</v>
      </c>
      <c r="H357">
        <v>0</v>
      </c>
      <c r="I357">
        <v>1</v>
      </c>
      <c r="J357">
        <v>0.87</v>
      </c>
      <c r="K357">
        <v>39.080459770114942</v>
      </c>
      <c r="L357">
        <f t="shared" si="5"/>
        <v>34</v>
      </c>
      <c r="M357" s="14">
        <f>Table3[[#This Row],[Rape]]/Table3[[#This Row],[Population_in_lakhs]]</f>
        <v>14.942528735632184</v>
      </c>
      <c r="N357">
        <f>Table3[[#This Row],[Kidnapping and Abduction]]/Table3[[#This Row],[Population_in_lakhs]]</f>
        <v>5.7471264367816088</v>
      </c>
      <c r="O357">
        <f>Table3[[#This Row],[Dowry Deaths]]/Table3[[#This Row],[Population_in_lakhs]]</f>
        <v>0</v>
      </c>
      <c r="P357">
        <f>Table3[[#This Row],[Molestation]]/Table3[[#This Row],[Population_in_lakhs]]</f>
        <v>17.241379310344829</v>
      </c>
      <c r="Q357">
        <f>Table3[[#This Row],[Sexual_Harassment]]/Table3[[#This Row],[Population_in_lakhs]]</f>
        <v>0</v>
      </c>
      <c r="R357">
        <f>Table3[[#This Row],[Cruelty by Husband or his Relatives]]/Table3[[#This Row],[Population_in_lakhs]]</f>
        <v>1.1494252873563218</v>
      </c>
    </row>
    <row r="358" spans="1:18" x14ac:dyDescent="0.3">
      <c r="A358" t="s">
        <v>35</v>
      </c>
      <c r="B358" t="s">
        <v>43</v>
      </c>
      <c r="C358">
        <v>2006</v>
      </c>
      <c r="D358">
        <v>7</v>
      </c>
      <c r="E358">
        <v>4</v>
      </c>
      <c r="F358">
        <v>0</v>
      </c>
      <c r="G358">
        <v>11</v>
      </c>
      <c r="H358">
        <v>0</v>
      </c>
      <c r="I358">
        <v>1</v>
      </c>
      <c r="J358">
        <v>0.87</v>
      </c>
      <c r="K358">
        <v>26.436781609195403</v>
      </c>
      <c r="L358">
        <f t="shared" si="5"/>
        <v>23</v>
      </c>
      <c r="M358" s="14">
        <f>Table3[[#This Row],[Rape]]/Table3[[#This Row],[Population_in_lakhs]]</f>
        <v>8.0459770114942533</v>
      </c>
      <c r="N358">
        <f>Table3[[#This Row],[Kidnapping and Abduction]]/Table3[[#This Row],[Population_in_lakhs]]</f>
        <v>4.5977011494252871</v>
      </c>
      <c r="O358">
        <f>Table3[[#This Row],[Dowry Deaths]]/Table3[[#This Row],[Population_in_lakhs]]</f>
        <v>0</v>
      </c>
      <c r="P358">
        <f>Table3[[#This Row],[Molestation]]/Table3[[#This Row],[Population_in_lakhs]]</f>
        <v>12.64367816091954</v>
      </c>
      <c r="Q358">
        <f>Table3[[#This Row],[Sexual_Harassment]]/Table3[[#This Row],[Population_in_lakhs]]</f>
        <v>0</v>
      </c>
      <c r="R358">
        <f>Table3[[#This Row],[Cruelty by Husband or his Relatives]]/Table3[[#This Row],[Population_in_lakhs]]</f>
        <v>1.1494252873563218</v>
      </c>
    </row>
    <row r="359" spans="1:18" x14ac:dyDescent="0.3">
      <c r="A359" t="s">
        <v>35</v>
      </c>
      <c r="B359" t="s">
        <v>43</v>
      </c>
      <c r="C359">
        <v>2007</v>
      </c>
      <c r="D359">
        <v>8</v>
      </c>
      <c r="E359">
        <v>3</v>
      </c>
      <c r="F359">
        <v>0</v>
      </c>
      <c r="G359">
        <v>12</v>
      </c>
      <c r="H359">
        <v>0</v>
      </c>
      <c r="I359">
        <v>1</v>
      </c>
      <c r="J359">
        <v>0.87</v>
      </c>
      <c r="K359">
        <v>27.586206896551726</v>
      </c>
      <c r="L359">
        <f t="shared" si="5"/>
        <v>24</v>
      </c>
      <c r="M359" s="14">
        <f>Table3[[#This Row],[Rape]]/Table3[[#This Row],[Population_in_lakhs]]</f>
        <v>9.1954022988505741</v>
      </c>
      <c r="N359">
        <f>Table3[[#This Row],[Kidnapping and Abduction]]/Table3[[#This Row],[Population_in_lakhs]]</f>
        <v>3.4482758620689657</v>
      </c>
      <c r="O359">
        <f>Table3[[#This Row],[Dowry Deaths]]/Table3[[#This Row],[Population_in_lakhs]]</f>
        <v>0</v>
      </c>
      <c r="P359">
        <f>Table3[[#This Row],[Molestation]]/Table3[[#This Row],[Population_in_lakhs]]</f>
        <v>13.793103448275863</v>
      </c>
      <c r="Q359">
        <f>Table3[[#This Row],[Sexual_Harassment]]/Table3[[#This Row],[Population_in_lakhs]]</f>
        <v>0</v>
      </c>
      <c r="R359">
        <f>Table3[[#This Row],[Cruelty by Husband or his Relatives]]/Table3[[#This Row],[Population_in_lakhs]]</f>
        <v>1.1494252873563218</v>
      </c>
    </row>
    <row r="360" spans="1:18" x14ac:dyDescent="0.3">
      <c r="A360" t="s">
        <v>35</v>
      </c>
      <c r="B360" t="s">
        <v>43</v>
      </c>
      <c r="C360">
        <v>2008</v>
      </c>
      <c r="D360">
        <v>5</v>
      </c>
      <c r="E360">
        <v>5</v>
      </c>
      <c r="F360">
        <v>0</v>
      </c>
      <c r="G360">
        <v>6</v>
      </c>
      <c r="H360">
        <v>0</v>
      </c>
      <c r="I360">
        <v>1</v>
      </c>
      <c r="J360">
        <v>0.87</v>
      </c>
      <c r="K360">
        <v>19.540229885057471</v>
      </c>
      <c r="L360">
        <f t="shared" si="5"/>
        <v>17</v>
      </c>
      <c r="M360" s="14">
        <f>Table3[[#This Row],[Rape]]/Table3[[#This Row],[Population_in_lakhs]]</f>
        <v>5.7471264367816088</v>
      </c>
      <c r="N360">
        <f>Table3[[#This Row],[Kidnapping and Abduction]]/Table3[[#This Row],[Population_in_lakhs]]</f>
        <v>5.7471264367816088</v>
      </c>
      <c r="O360">
        <f>Table3[[#This Row],[Dowry Deaths]]/Table3[[#This Row],[Population_in_lakhs]]</f>
        <v>0</v>
      </c>
      <c r="P360">
        <f>Table3[[#This Row],[Molestation]]/Table3[[#This Row],[Population_in_lakhs]]</f>
        <v>6.8965517241379315</v>
      </c>
      <c r="Q360">
        <f>Table3[[#This Row],[Sexual_Harassment]]/Table3[[#This Row],[Population_in_lakhs]]</f>
        <v>0</v>
      </c>
      <c r="R360">
        <f>Table3[[#This Row],[Cruelty by Husband or his Relatives]]/Table3[[#This Row],[Population_in_lakhs]]</f>
        <v>1.1494252873563218</v>
      </c>
    </row>
    <row r="361" spans="1:18" x14ac:dyDescent="0.3">
      <c r="A361" t="s">
        <v>35</v>
      </c>
      <c r="B361" t="s">
        <v>43</v>
      </c>
      <c r="C361">
        <v>2009</v>
      </c>
      <c r="D361">
        <v>9</v>
      </c>
      <c r="E361">
        <v>3</v>
      </c>
      <c r="F361">
        <v>0</v>
      </c>
      <c r="G361">
        <v>6</v>
      </c>
      <c r="H361">
        <v>0</v>
      </c>
      <c r="I361">
        <v>1</v>
      </c>
      <c r="J361">
        <v>0.87</v>
      </c>
      <c r="K361">
        <v>21.839080459770116</v>
      </c>
      <c r="L361">
        <f t="shared" si="5"/>
        <v>19</v>
      </c>
      <c r="M361" s="14">
        <f>Table3[[#This Row],[Rape]]/Table3[[#This Row],[Population_in_lakhs]]</f>
        <v>10.344827586206897</v>
      </c>
      <c r="N361">
        <f>Table3[[#This Row],[Kidnapping and Abduction]]/Table3[[#This Row],[Population_in_lakhs]]</f>
        <v>3.4482758620689657</v>
      </c>
      <c r="O361">
        <f>Table3[[#This Row],[Dowry Deaths]]/Table3[[#This Row],[Population_in_lakhs]]</f>
        <v>0</v>
      </c>
      <c r="P361">
        <f>Table3[[#This Row],[Molestation]]/Table3[[#This Row],[Population_in_lakhs]]</f>
        <v>6.8965517241379315</v>
      </c>
      <c r="Q361">
        <f>Table3[[#This Row],[Sexual_Harassment]]/Table3[[#This Row],[Population_in_lakhs]]</f>
        <v>0</v>
      </c>
      <c r="R361">
        <f>Table3[[#This Row],[Cruelty by Husband or his Relatives]]/Table3[[#This Row],[Population_in_lakhs]]</f>
        <v>1.1494252873563218</v>
      </c>
    </row>
    <row r="362" spans="1:18" x14ac:dyDescent="0.3">
      <c r="A362" t="s">
        <v>35</v>
      </c>
      <c r="B362" t="s">
        <v>43</v>
      </c>
      <c r="C362">
        <v>2010</v>
      </c>
      <c r="D362">
        <v>8</v>
      </c>
      <c r="E362">
        <v>5</v>
      </c>
      <c r="F362">
        <v>0</v>
      </c>
      <c r="G362">
        <v>8</v>
      </c>
      <c r="H362">
        <v>0</v>
      </c>
      <c r="I362">
        <v>0</v>
      </c>
      <c r="J362">
        <v>0.87</v>
      </c>
      <c r="K362">
        <v>24.137931034482758</v>
      </c>
      <c r="L362">
        <f t="shared" si="5"/>
        <v>21</v>
      </c>
      <c r="M362" s="14">
        <f>Table3[[#This Row],[Rape]]/Table3[[#This Row],[Population_in_lakhs]]</f>
        <v>9.1954022988505741</v>
      </c>
      <c r="N362">
        <f>Table3[[#This Row],[Kidnapping and Abduction]]/Table3[[#This Row],[Population_in_lakhs]]</f>
        <v>5.7471264367816088</v>
      </c>
      <c r="O362">
        <f>Table3[[#This Row],[Dowry Deaths]]/Table3[[#This Row],[Population_in_lakhs]]</f>
        <v>0</v>
      </c>
      <c r="P362">
        <f>Table3[[#This Row],[Molestation]]/Table3[[#This Row],[Population_in_lakhs]]</f>
        <v>9.1954022988505741</v>
      </c>
      <c r="Q362">
        <f>Table3[[#This Row],[Sexual_Harassment]]/Table3[[#This Row],[Population_in_lakhs]]</f>
        <v>0</v>
      </c>
      <c r="R362">
        <f>Table3[[#This Row],[Cruelty by Husband or his Relatives]]/Table3[[#This Row],[Population_in_lakhs]]</f>
        <v>0</v>
      </c>
    </row>
    <row r="363" spans="1:18" x14ac:dyDescent="0.3">
      <c r="A363" t="s">
        <v>35</v>
      </c>
      <c r="B363" t="s">
        <v>43</v>
      </c>
      <c r="C363">
        <v>2011</v>
      </c>
      <c r="D363">
        <v>8</v>
      </c>
      <c r="E363">
        <v>4</v>
      </c>
      <c r="F363">
        <v>0</v>
      </c>
      <c r="G363">
        <v>7</v>
      </c>
      <c r="H363">
        <v>0</v>
      </c>
      <c r="I363">
        <v>2</v>
      </c>
      <c r="J363">
        <v>0.99</v>
      </c>
      <c r="K363">
        <v>21.212121212121211</v>
      </c>
      <c r="L363">
        <f t="shared" si="5"/>
        <v>21</v>
      </c>
      <c r="M363" s="14">
        <f>Table3[[#This Row],[Rape]]/Table3[[#This Row],[Population_in_lakhs]]</f>
        <v>8.0808080808080813</v>
      </c>
      <c r="N363">
        <f>Table3[[#This Row],[Kidnapping and Abduction]]/Table3[[#This Row],[Population_in_lakhs]]</f>
        <v>4.0404040404040407</v>
      </c>
      <c r="O363">
        <f>Table3[[#This Row],[Dowry Deaths]]/Table3[[#This Row],[Population_in_lakhs]]</f>
        <v>0</v>
      </c>
      <c r="P363">
        <f>Table3[[#This Row],[Molestation]]/Table3[[#This Row],[Population_in_lakhs]]</f>
        <v>7.0707070707070709</v>
      </c>
      <c r="Q363">
        <f>Table3[[#This Row],[Sexual_Harassment]]/Table3[[#This Row],[Population_in_lakhs]]</f>
        <v>0</v>
      </c>
      <c r="R363">
        <f>Table3[[#This Row],[Cruelty by Husband or his Relatives]]/Table3[[#This Row],[Population_in_lakhs]]</f>
        <v>2.0202020202020203</v>
      </c>
    </row>
    <row r="364" spans="1:18" x14ac:dyDescent="0.3">
      <c r="A364" t="s">
        <v>35</v>
      </c>
      <c r="B364" t="s">
        <v>43</v>
      </c>
      <c r="C364">
        <v>2012</v>
      </c>
      <c r="D364">
        <v>6</v>
      </c>
      <c r="E364">
        <v>0</v>
      </c>
      <c r="F364">
        <v>0</v>
      </c>
      <c r="G364">
        <v>4</v>
      </c>
      <c r="H364">
        <v>0</v>
      </c>
      <c r="I364">
        <v>1</v>
      </c>
      <c r="J364">
        <v>0.99</v>
      </c>
      <c r="K364">
        <v>11.111111111111111</v>
      </c>
      <c r="L364">
        <f t="shared" si="5"/>
        <v>11</v>
      </c>
      <c r="M364" s="14">
        <f>Table3[[#This Row],[Rape]]/Table3[[#This Row],[Population_in_lakhs]]</f>
        <v>6.0606060606060606</v>
      </c>
      <c r="N364">
        <f>Table3[[#This Row],[Kidnapping and Abduction]]/Table3[[#This Row],[Population_in_lakhs]]</f>
        <v>0</v>
      </c>
      <c r="O364">
        <f>Table3[[#This Row],[Dowry Deaths]]/Table3[[#This Row],[Population_in_lakhs]]</f>
        <v>0</v>
      </c>
      <c r="P364">
        <f>Table3[[#This Row],[Molestation]]/Table3[[#This Row],[Population_in_lakhs]]</f>
        <v>4.0404040404040407</v>
      </c>
      <c r="Q364">
        <f>Table3[[#This Row],[Sexual_Harassment]]/Table3[[#This Row],[Population_in_lakhs]]</f>
        <v>0</v>
      </c>
      <c r="R364">
        <f>Table3[[#This Row],[Cruelty by Husband or his Relatives]]/Table3[[#This Row],[Population_in_lakhs]]</f>
        <v>1.0101010101010102</v>
      </c>
    </row>
    <row r="365" spans="1:18" x14ac:dyDescent="0.3">
      <c r="A365" t="s">
        <v>35</v>
      </c>
      <c r="B365" t="s">
        <v>43</v>
      </c>
      <c r="C365">
        <v>2013</v>
      </c>
      <c r="D365">
        <v>10</v>
      </c>
      <c r="E365">
        <v>2</v>
      </c>
      <c r="F365">
        <v>0</v>
      </c>
      <c r="G365">
        <v>6</v>
      </c>
      <c r="H365">
        <v>0</v>
      </c>
      <c r="I365">
        <v>1</v>
      </c>
      <c r="J365">
        <v>0.99</v>
      </c>
      <c r="K365">
        <v>19.191919191919194</v>
      </c>
      <c r="L365">
        <f t="shared" si="5"/>
        <v>19</v>
      </c>
      <c r="M365" s="14">
        <f>Table3[[#This Row],[Rape]]/Table3[[#This Row],[Population_in_lakhs]]</f>
        <v>10.1010101010101</v>
      </c>
      <c r="N365">
        <f>Table3[[#This Row],[Kidnapping and Abduction]]/Table3[[#This Row],[Population_in_lakhs]]</f>
        <v>2.0202020202020203</v>
      </c>
      <c r="O365">
        <f>Table3[[#This Row],[Dowry Deaths]]/Table3[[#This Row],[Population_in_lakhs]]</f>
        <v>0</v>
      </c>
      <c r="P365">
        <f>Table3[[#This Row],[Molestation]]/Table3[[#This Row],[Population_in_lakhs]]</f>
        <v>6.0606060606060606</v>
      </c>
      <c r="Q365">
        <f>Table3[[#This Row],[Sexual_Harassment]]/Table3[[#This Row],[Population_in_lakhs]]</f>
        <v>0</v>
      </c>
      <c r="R365">
        <f>Table3[[#This Row],[Cruelty by Husband or his Relatives]]/Table3[[#This Row],[Population_in_lakhs]]</f>
        <v>1.0101010101010102</v>
      </c>
    </row>
    <row r="366" spans="1:18" x14ac:dyDescent="0.3">
      <c r="A366" t="s">
        <v>35</v>
      </c>
      <c r="B366" t="s">
        <v>44</v>
      </c>
      <c r="C366">
        <v>2001</v>
      </c>
      <c r="D366">
        <v>2</v>
      </c>
      <c r="E366">
        <v>5</v>
      </c>
      <c r="F366">
        <v>0</v>
      </c>
      <c r="G366">
        <v>3</v>
      </c>
      <c r="H366">
        <v>0</v>
      </c>
      <c r="I366">
        <v>0</v>
      </c>
      <c r="J366">
        <v>0.33</v>
      </c>
      <c r="K366">
        <v>30.303030303030301</v>
      </c>
      <c r="L366">
        <f t="shared" si="5"/>
        <v>10</v>
      </c>
      <c r="M366" s="14">
        <f>Table3[[#This Row],[Rape]]/Table3[[#This Row],[Population_in_lakhs]]</f>
        <v>6.0606060606060606</v>
      </c>
      <c r="N366">
        <f>Table3[[#This Row],[Kidnapping and Abduction]]/Table3[[#This Row],[Population_in_lakhs]]</f>
        <v>15.15151515151515</v>
      </c>
      <c r="O366">
        <f>Table3[[#This Row],[Dowry Deaths]]/Table3[[#This Row],[Population_in_lakhs]]</f>
        <v>0</v>
      </c>
      <c r="P366">
        <f>Table3[[#This Row],[Molestation]]/Table3[[#This Row],[Population_in_lakhs]]</f>
        <v>9.0909090909090899</v>
      </c>
      <c r="Q366">
        <f>Table3[[#This Row],[Sexual_Harassment]]/Table3[[#This Row],[Population_in_lakhs]]</f>
        <v>0</v>
      </c>
      <c r="R366">
        <f>Table3[[#This Row],[Cruelty by Husband or his Relatives]]/Table3[[#This Row],[Population_in_lakhs]]</f>
        <v>0</v>
      </c>
    </row>
    <row r="367" spans="1:18" x14ac:dyDescent="0.3">
      <c r="A367" t="s">
        <v>35</v>
      </c>
      <c r="B367" t="s">
        <v>44</v>
      </c>
      <c r="C367">
        <v>2002</v>
      </c>
      <c r="D367">
        <v>3</v>
      </c>
      <c r="E367">
        <v>0</v>
      </c>
      <c r="F367">
        <v>0</v>
      </c>
      <c r="G367">
        <v>0</v>
      </c>
      <c r="H367">
        <v>0</v>
      </c>
      <c r="I367">
        <v>0</v>
      </c>
      <c r="J367">
        <v>0.33</v>
      </c>
      <c r="K367">
        <v>9.0909090909090899</v>
      </c>
      <c r="L367">
        <f t="shared" si="5"/>
        <v>3</v>
      </c>
      <c r="M367" s="14">
        <f>Table3[[#This Row],[Rape]]/Table3[[#This Row],[Population_in_lakhs]]</f>
        <v>9.0909090909090899</v>
      </c>
      <c r="N367">
        <f>Table3[[#This Row],[Kidnapping and Abduction]]/Table3[[#This Row],[Population_in_lakhs]]</f>
        <v>0</v>
      </c>
      <c r="O367">
        <f>Table3[[#This Row],[Dowry Deaths]]/Table3[[#This Row],[Population_in_lakhs]]</f>
        <v>0</v>
      </c>
      <c r="P367">
        <f>Table3[[#This Row],[Molestation]]/Table3[[#This Row],[Population_in_lakhs]]</f>
        <v>0</v>
      </c>
      <c r="Q367">
        <f>Table3[[#This Row],[Sexual_Harassment]]/Table3[[#This Row],[Population_in_lakhs]]</f>
        <v>0</v>
      </c>
      <c r="R367">
        <f>Table3[[#This Row],[Cruelty by Husband or his Relatives]]/Table3[[#This Row],[Population_in_lakhs]]</f>
        <v>0</v>
      </c>
    </row>
    <row r="368" spans="1:18" x14ac:dyDescent="0.3">
      <c r="A368" t="s">
        <v>35</v>
      </c>
      <c r="B368" t="s">
        <v>44</v>
      </c>
      <c r="C368">
        <v>2003</v>
      </c>
      <c r="D368">
        <v>1</v>
      </c>
      <c r="E368">
        <v>1</v>
      </c>
      <c r="F368">
        <v>0</v>
      </c>
      <c r="G368">
        <v>0</v>
      </c>
      <c r="H368">
        <v>0</v>
      </c>
      <c r="I368">
        <v>0</v>
      </c>
      <c r="J368">
        <v>0.33</v>
      </c>
      <c r="K368">
        <v>6.0606060606060606</v>
      </c>
      <c r="L368">
        <f t="shared" si="5"/>
        <v>2</v>
      </c>
      <c r="M368" s="14">
        <f>Table3[[#This Row],[Rape]]/Table3[[#This Row],[Population_in_lakhs]]</f>
        <v>3.0303030303030303</v>
      </c>
      <c r="N368">
        <f>Table3[[#This Row],[Kidnapping and Abduction]]/Table3[[#This Row],[Population_in_lakhs]]</f>
        <v>3.0303030303030303</v>
      </c>
      <c r="O368">
        <f>Table3[[#This Row],[Dowry Deaths]]/Table3[[#This Row],[Population_in_lakhs]]</f>
        <v>0</v>
      </c>
      <c r="P368">
        <f>Table3[[#This Row],[Molestation]]/Table3[[#This Row],[Population_in_lakhs]]</f>
        <v>0</v>
      </c>
      <c r="Q368">
        <f>Table3[[#This Row],[Sexual_Harassment]]/Table3[[#This Row],[Population_in_lakhs]]</f>
        <v>0</v>
      </c>
      <c r="R368">
        <f>Table3[[#This Row],[Cruelty by Husband or his Relatives]]/Table3[[#This Row],[Population_in_lakhs]]</f>
        <v>0</v>
      </c>
    </row>
    <row r="369" spans="1:18" x14ac:dyDescent="0.3">
      <c r="A369" t="s">
        <v>35</v>
      </c>
      <c r="B369" t="s">
        <v>44</v>
      </c>
      <c r="C369">
        <v>2004</v>
      </c>
      <c r="D369">
        <v>1</v>
      </c>
      <c r="E369">
        <v>0</v>
      </c>
      <c r="F369">
        <v>0</v>
      </c>
      <c r="G369">
        <v>2</v>
      </c>
      <c r="H369">
        <v>0</v>
      </c>
      <c r="I369">
        <v>0</v>
      </c>
      <c r="J369">
        <v>0.33</v>
      </c>
      <c r="K369">
        <v>9.0909090909090899</v>
      </c>
      <c r="L369">
        <f t="shared" si="5"/>
        <v>3</v>
      </c>
      <c r="M369" s="14">
        <f>Table3[[#This Row],[Rape]]/Table3[[#This Row],[Population_in_lakhs]]</f>
        <v>3.0303030303030303</v>
      </c>
      <c r="N369">
        <f>Table3[[#This Row],[Kidnapping and Abduction]]/Table3[[#This Row],[Population_in_lakhs]]</f>
        <v>0</v>
      </c>
      <c r="O369">
        <f>Table3[[#This Row],[Dowry Deaths]]/Table3[[#This Row],[Population_in_lakhs]]</f>
        <v>0</v>
      </c>
      <c r="P369">
        <f>Table3[[#This Row],[Molestation]]/Table3[[#This Row],[Population_in_lakhs]]</f>
        <v>6.0606060606060606</v>
      </c>
      <c r="Q369">
        <f>Table3[[#This Row],[Sexual_Harassment]]/Table3[[#This Row],[Population_in_lakhs]]</f>
        <v>0</v>
      </c>
      <c r="R369">
        <f>Table3[[#This Row],[Cruelty by Husband or his Relatives]]/Table3[[#This Row],[Population_in_lakhs]]</f>
        <v>0</v>
      </c>
    </row>
    <row r="370" spans="1:18" x14ac:dyDescent="0.3">
      <c r="A370" t="s">
        <v>35</v>
      </c>
      <c r="B370" t="s">
        <v>44</v>
      </c>
      <c r="C370">
        <v>2005</v>
      </c>
      <c r="D370">
        <v>2</v>
      </c>
      <c r="E370">
        <v>1</v>
      </c>
      <c r="F370">
        <v>0</v>
      </c>
      <c r="G370">
        <v>8</v>
      </c>
      <c r="H370">
        <v>0</v>
      </c>
      <c r="I370">
        <v>0</v>
      </c>
      <c r="J370">
        <v>0.33</v>
      </c>
      <c r="K370">
        <v>33.333333333333329</v>
      </c>
      <c r="L370">
        <f t="shared" si="5"/>
        <v>11</v>
      </c>
      <c r="M370" s="14">
        <f>Table3[[#This Row],[Rape]]/Table3[[#This Row],[Population_in_lakhs]]</f>
        <v>6.0606060606060606</v>
      </c>
      <c r="N370">
        <f>Table3[[#This Row],[Kidnapping and Abduction]]/Table3[[#This Row],[Population_in_lakhs]]</f>
        <v>3.0303030303030303</v>
      </c>
      <c r="O370">
        <f>Table3[[#This Row],[Dowry Deaths]]/Table3[[#This Row],[Population_in_lakhs]]</f>
        <v>0</v>
      </c>
      <c r="P370">
        <f>Table3[[#This Row],[Molestation]]/Table3[[#This Row],[Population_in_lakhs]]</f>
        <v>24.242424242424242</v>
      </c>
      <c r="Q370">
        <f>Table3[[#This Row],[Sexual_Harassment]]/Table3[[#This Row],[Population_in_lakhs]]</f>
        <v>0</v>
      </c>
      <c r="R370">
        <f>Table3[[#This Row],[Cruelty by Husband or his Relatives]]/Table3[[#This Row],[Population_in_lakhs]]</f>
        <v>0</v>
      </c>
    </row>
    <row r="371" spans="1:18" x14ac:dyDescent="0.3">
      <c r="A371" t="s">
        <v>35</v>
      </c>
      <c r="B371" t="s">
        <v>44</v>
      </c>
      <c r="C371">
        <v>2006</v>
      </c>
      <c r="D371">
        <v>2</v>
      </c>
      <c r="E371">
        <v>2</v>
      </c>
      <c r="F371">
        <v>0</v>
      </c>
      <c r="G371">
        <v>6</v>
      </c>
      <c r="H371">
        <v>0</v>
      </c>
      <c r="I371">
        <v>1</v>
      </c>
      <c r="J371">
        <v>0.33</v>
      </c>
      <c r="K371">
        <v>33.333333333333329</v>
      </c>
      <c r="L371">
        <f t="shared" si="5"/>
        <v>11</v>
      </c>
      <c r="M371" s="14">
        <f>Table3[[#This Row],[Rape]]/Table3[[#This Row],[Population_in_lakhs]]</f>
        <v>6.0606060606060606</v>
      </c>
      <c r="N371">
        <f>Table3[[#This Row],[Kidnapping and Abduction]]/Table3[[#This Row],[Population_in_lakhs]]</f>
        <v>6.0606060606060606</v>
      </c>
      <c r="O371">
        <f>Table3[[#This Row],[Dowry Deaths]]/Table3[[#This Row],[Population_in_lakhs]]</f>
        <v>0</v>
      </c>
      <c r="P371">
        <f>Table3[[#This Row],[Molestation]]/Table3[[#This Row],[Population_in_lakhs]]</f>
        <v>18.18181818181818</v>
      </c>
      <c r="Q371">
        <f>Table3[[#This Row],[Sexual_Harassment]]/Table3[[#This Row],[Population_in_lakhs]]</f>
        <v>0</v>
      </c>
      <c r="R371">
        <f>Table3[[#This Row],[Cruelty by Husband or his Relatives]]/Table3[[#This Row],[Population_in_lakhs]]</f>
        <v>3.0303030303030303</v>
      </c>
    </row>
    <row r="372" spans="1:18" x14ac:dyDescent="0.3">
      <c r="A372" t="s">
        <v>35</v>
      </c>
      <c r="B372" t="s">
        <v>44</v>
      </c>
      <c r="C372">
        <v>2007</v>
      </c>
      <c r="D372">
        <v>5</v>
      </c>
      <c r="E372">
        <v>0</v>
      </c>
      <c r="F372">
        <v>0</v>
      </c>
      <c r="G372">
        <v>2</v>
      </c>
      <c r="H372">
        <v>0</v>
      </c>
      <c r="I372">
        <v>0</v>
      </c>
      <c r="J372">
        <v>0.33</v>
      </c>
      <c r="K372">
        <v>21.212121212121211</v>
      </c>
      <c r="L372">
        <f t="shared" si="5"/>
        <v>7</v>
      </c>
      <c r="M372" s="14">
        <f>Table3[[#This Row],[Rape]]/Table3[[#This Row],[Population_in_lakhs]]</f>
        <v>15.15151515151515</v>
      </c>
      <c r="N372">
        <f>Table3[[#This Row],[Kidnapping and Abduction]]/Table3[[#This Row],[Population_in_lakhs]]</f>
        <v>0</v>
      </c>
      <c r="O372">
        <f>Table3[[#This Row],[Dowry Deaths]]/Table3[[#This Row],[Population_in_lakhs]]</f>
        <v>0</v>
      </c>
      <c r="P372">
        <f>Table3[[#This Row],[Molestation]]/Table3[[#This Row],[Population_in_lakhs]]</f>
        <v>6.0606060606060606</v>
      </c>
      <c r="Q372">
        <f>Table3[[#This Row],[Sexual_Harassment]]/Table3[[#This Row],[Population_in_lakhs]]</f>
        <v>0</v>
      </c>
      <c r="R372">
        <f>Table3[[#This Row],[Cruelty by Husband or his Relatives]]/Table3[[#This Row],[Population_in_lakhs]]</f>
        <v>0</v>
      </c>
    </row>
    <row r="373" spans="1:18" x14ac:dyDescent="0.3">
      <c r="A373" t="s">
        <v>35</v>
      </c>
      <c r="B373" t="s">
        <v>44</v>
      </c>
      <c r="C373">
        <v>2008</v>
      </c>
      <c r="D373">
        <v>0</v>
      </c>
      <c r="E373">
        <v>1</v>
      </c>
      <c r="F373">
        <v>0</v>
      </c>
      <c r="G373">
        <v>1</v>
      </c>
      <c r="H373">
        <v>0</v>
      </c>
      <c r="I373">
        <v>0</v>
      </c>
      <c r="J373">
        <v>0.33</v>
      </c>
      <c r="K373">
        <v>6.0606060606060606</v>
      </c>
      <c r="L373">
        <f t="shared" si="5"/>
        <v>2</v>
      </c>
      <c r="M373" s="14">
        <f>Table3[[#This Row],[Rape]]/Table3[[#This Row],[Population_in_lakhs]]</f>
        <v>0</v>
      </c>
      <c r="N373">
        <f>Table3[[#This Row],[Kidnapping and Abduction]]/Table3[[#This Row],[Population_in_lakhs]]</f>
        <v>3.0303030303030303</v>
      </c>
      <c r="O373">
        <f>Table3[[#This Row],[Dowry Deaths]]/Table3[[#This Row],[Population_in_lakhs]]</f>
        <v>0</v>
      </c>
      <c r="P373">
        <f>Table3[[#This Row],[Molestation]]/Table3[[#This Row],[Population_in_lakhs]]</f>
        <v>3.0303030303030303</v>
      </c>
      <c r="Q373">
        <f>Table3[[#This Row],[Sexual_Harassment]]/Table3[[#This Row],[Population_in_lakhs]]</f>
        <v>0</v>
      </c>
      <c r="R373">
        <f>Table3[[#This Row],[Cruelty by Husband or his Relatives]]/Table3[[#This Row],[Population_in_lakhs]]</f>
        <v>0</v>
      </c>
    </row>
    <row r="374" spans="1:18" x14ac:dyDescent="0.3">
      <c r="A374" t="s">
        <v>35</v>
      </c>
      <c r="B374" t="s">
        <v>44</v>
      </c>
      <c r="C374">
        <v>2009</v>
      </c>
      <c r="D374">
        <v>2</v>
      </c>
      <c r="E374">
        <v>0</v>
      </c>
      <c r="F374">
        <v>0</v>
      </c>
      <c r="G374">
        <v>1</v>
      </c>
      <c r="H374">
        <v>0</v>
      </c>
      <c r="I374">
        <v>0</v>
      </c>
      <c r="J374">
        <v>0.33</v>
      </c>
      <c r="K374">
        <v>9.0909090909090899</v>
      </c>
      <c r="L374">
        <f t="shared" si="5"/>
        <v>3</v>
      </c>
      <c r="M374" s="14">
        <f>Table3[[#This Row],[Rape]]/Table3[[#This Row],[Population_in_lakhs]]</f>
        <v>6.0606060606060606</v>
      </c>
      <c r="N374">
        <f>Table3[[#This Row],[Kidnapping and Abduction]]/Table3[[#This Row],[Population_in_lakhs]]</f>
        <v>0</v>
      </c>
      <c r="O374">
        <f>Table3[[#This Row],[Dowry Deaths]]/Table3[[#This Row],[Population_in_lakhs]]</f>
        <v>0</v>
      </c>
      <c r="P374">
        <f>Table3[[#This Row],[Molestation]]/Table3[[#This Row],[Population_in_lakhs]]</f>
        <v>3.0303030303030303</v>
      </c>
      <c r="Q374">
        <f>Table3[[#This Row],[Sexual_Harassment]]/Table3[[#This Row],[Population_in_lakhs]]</f>
        <v>0</v>
      </c>
      <c r="R374">
        <f>Table3[[#This Row],[Cruelty by Husband or his Relatives]]/Table3[[#This Row],[Population_in_lakhs]]</f>
        <v>0</v>
      </c>
    </row>
    <row r="375" spans="1:18" x14ac:dyDescent="0.3">
      <c r="A375" t="s">
        <v>35</v>
      </c>
      <c r="B375" t="s">
        <v>44</v>
      </c>
      <c r="C375">
        <v>2010</v>
      </c>
      <c r="D375">
        <v>1</v>
      </c>
      <c r="E375">
        <v>1</v>
      </c>
      <c r="F375">
        <v>0</v>
      </c>
      <c r="G375">
        <v>2</v>
      </c>
      <c r="H375">
        <v>0</v>
      </c>
      <c r="I375">
        <v>0</v>
      </c>
      <c r="J375">
        <v>0.33</v>
      </c>
      <c r="K375">
        <v>12.121212121212121</v>
      </c>
      <c r="L375">
        <f t="shared" si="5"/>
        <v>4</v>
      </c>
      <c r="M375" s="14">
        <f>Table3[[#This Row],[Rape]]/Table3[[#This Row],[Population_in_lakhs]]</f>
        <v>3.0303030303030303</v>
      </c>
      <c r="N375">
        <f>Table3[[#This Row],[Kidnapping and Abduction]]/Table3[[#This Row],[Population_in_lakhs]]</f>
        <v>3.0303030303030303</v>
      </c>
      <c r="O375">
        <f>Table3[[#This Row],[Dowry Deaths]]/Table3[[#This Row],[Population_in_lakhs]]</f>
        <v>0</v>
      </c>
      <c r="P375">
        <f>Table3[[#This Row],[Molestation]]/Table3[[#This Row],[Population_in_lakhs]]</f>
        <v>6.0606060606060606</v>
      </c>
      <c r="Q375">
        <f>Table3[[#This Row],[Sexual_Harassment]]/Table3[[#This Row],[Population_in_lakhs]]</f>
        <v>0</v>
      </c>
      <c r="R375">
        <f>Table3[[#This Row],[Cruelty by Husband or his Relatives]]/Table3[[#This Row],[Population_in_lakhs]]</f>
        <v>0</v>
      </c>
    </row>
    <row r="376" spans="1:18" x14ac:dyDescent="0.3">
      <c r="A376" t="s">
        <v>35</v>
      </c>
      <c r="B376" t="s">
        <v>44</v>
      </c>
      <c r="C376">
        <v>2011</v>
      </c>
      <c r="D376">
        <v>1</v>
      </c>
      <c r="E376">
        <v>3</v>
      </c>
      <c r="F376">
        <v>0</v>
      </c>
      <c r="G376">
        <v>3</v>
      </c>
      <c r="H376">
        <v>0</v>
      </c>
      <c r="I376">
        <v>0</v>
      </c>
      <c r="J376">
        <v>0.35</v>
      </c>
      <c r="K376">
        <v>20</v>
      </c>
      <c r="L376">
        <f t="shared" si="5"/>
        <v>7</v>
      </c>
      <c r="M376" s="14">
        <f>Table3[[#This Row],[Rape]]/Table3[[#This Row],[Population_in_lakhs]]</f>
        <v>2.8571428571428572</v>
      </c>
      <c r="N376">
        <f>Table3[[#This Row],[Kidnapping and Abduction]]/Table3[[#This Row],[Population_in_lakhs]]</f>
        <v>8.5714285714285712</v>
      </c>
      <c r="O376">
        <f>Table3[[#This Row],[Dowry Deaths]]/Table3[[#This Row],[Population_in_lakhs]]</f>
        <v>0</v>
      </c>
      <c r="P376">
        <f>Table3[[#This Row],[Molestation]]/Table3[[#This Row],[Population_in_lakhs]]</f>
        <v>8.5714285714285712</v>
      </c>
      <c r="Q376">
        <f>Table3[[#This Row],[Sexual_Harassment]]/Table3[[#This Row],[Population_in_lakhs]]</f>
        <v>0</v>
      </c>
      <c r="R376">
        <f>Table3[[#This Row],[Cruelty by Husband or his Relatives]]/Table3[[#This Row],[Population_in_lakhs]]</f>
        <v>0</v>
      </c>
    </row>
    <row r="377" spans="1:18" x14ac:dyDescent="0.3">
      <c r="A377" t="s">
        <v>35</v>
      </c>
      <c r="B377" t="s">
        <v>44</v>
      </c>
      <c r="C377">
        <v>2012</v>
      </c>
      <c r="D377">
        <v>1</v>
      </c>
      <c r="E377">
        <v>3</v>
      </c>
      <c r="F377">
        <v>0</v>
      </c>
      <c r="G377">
        <v>0</v>
      </c>
      <c r="H377">
        <v>0</v>
      </c>
      <c r="I377">
        <v>3</v>
      </c>
      <c r="J377">
        <v>0.35</v>
      </c>
      <c r="K377">
        <v>20</v>
      </c>
      <c r="L377">
        <f t="shared" si="5"/>
        <v>7</v>
      </c>
      <c r="M377" s="14">
        <f>Table3[[#This Row],[Rape]]/Table3[[#This Row],[Population_in_lakhs]]</f>
        <v>2.8571428571428572</v>
      </c>
      <c r="N377">
        <f>Table3[[#This Row],[Kidnapping and Abduction]]/Table3[[#This Row],[Population_in_lakhs]]</f>
        <v>8.5714285714285712</v>
      </c>
      <c r="O377">
        <f>Table3[[#This Row],[Dowry Deaths]]/Table3[[#This Row],[Population_in_lakhs]]</f>
        <v>0</v>
      </c>
      <c r="P377">
        <f>Table3[[#This Row],[Molestation]]/Table3[[#This Row],[Population_in_lakhs]]</f>
        <v>0</v>
      </c>
      <c r="Q377">
        <f>Table3[[#This Row],[Sexual_Harassment]]/Table3[[#This Row],[Population_in_lakhs]]</f>
        <v>0</v>
      </c>
      <c r="R377">
        <f>Table3[[#This Row],[Cruelty by Husband or his Relatives]]/Table3[[#This Row],[Population_in_lakhs]]</f>
        <v>8.5714285714285712</v>
      </c>
    </row>
    <row r="378" spans="1:18" x14ac:dyDescent="0.3">
      <c r="A378" t="s">
        <v>35</v>
      </c>
      <c r="B378" t="s">
        <v>44</v>
      </c>
      <c r="C378">
        <v>2013</v>
      </c>
      <c r="D378">
        <v>0</v>
      </c>
      <c r="E378">
        <v>2</v>
      </c>
      <c r="F378">
        <v>0</v>
      </c>
      <c r="G378">
        <v>4</v>
      </c>
      <c r="H378">
        <v>0</v>
      </c>
      <c r="I378">
        <v>0</v>
      </c>
      <c r="J378">
        <v>0.35</v>
      </c>
      <c r="K378">
        <v>17.142857142857142</v>
      </c>
      <c r="L378">
        <f t="shared" si="5"/>
        <v>6</v>
      </c>
      <c r="M378" s="14">
        <f>Table3[[#This Row],[Rape]]/Table3[[#This Row],[Population_in_lakhs]]</f>
        <v>0</v>
      </c>
      <c r="N378">
        <f>Table3[[#This Row],[Kidnapping and Abduction]]/Table3[[#This Row],[Population_in_lakhs]]</f>
        <v>5.7142857142857144</v>
      </c>
      <c r="O378">
        <f>Table3[[#This Row],[Dowry Deaths]]/Table3[[#This Row],[Population_in_lakhs]]</f>
        <v>0</v>
      </c>
      <c r="P378">
        <f>Table3[[#This Row],[Molestation]]/Table3[[#This Row],[Population_in_lakhs]]</f>
        <v>11.428571428571429</v>
      </c>
      <c r="Q378">
        <f>Table3[[#This Row],[Sexual_Harassment]]/Table3[[#This Row],[Population_in_lakhs]]</f>
        <v>0</v>
      </c>
      <c r="R378">
        <f>Table3[[#This Row],[Cruelty by Husband or his Relatives]]/Table3[[#This Row],[Population_in_lakhs]]</f>
        <v>0</v>
      </c>
    </row>
    <row r="379" spans="1:18" x14ac:dyDescent="0.3">
      <c r="A379" t="s">
        <v>35</v>
      </c>
      <c r="B379" t="s">
        <v>45</v>
      </c>
      <c r="C379">
        <v>2001</v>
      </c>
      <c r="D379">
        <v>4</v>
      </c>
      <c r="E379">
        <v>10</v>
      </c>
      <c r="F379">
        <v>0</v>
      </c>
      <c r="G379">
        <v>25</v>
      </c>
      <c r="H379">
        <v>2</v>
      </c>
      <c r="I379">
        <v>2</v>
      </c>
      <c r="J379">
        <v>1.04</v>
      </c>
      <c r="K379">
        <v>41.346153846153847</v>
      </c>
      <c r="L379">
        <f t="shared" si="5"/>
        <v>43</v>
      </c>
      <c r="M379" s="14">
        <f>Table3[[#This Row],[Rape]]/Table3[[#This Row],[Population_in_lakhs]]</f>
        <v>3.8461538461538458</v>
      </c>
      <c r="N379">
        <f>Table3[[#This Row],[Kidnapping and Abduction]]/Table3[[#This Row],[Population_in_lakhs]]</f>
        <v>9.615384615384615</v>
      </c>
      <c r="O379">
        <f>Table3[[#This Row],[Dowry Deaths]]/Table3[[#This Row],[Population_in_lakhs]]</f>
        <v>0</v>
      </c>
      <c r="P379">
        <f>Table3[[#This Row],[Molestation]]/Table3[[#This Row],[Population_in_lakhs]]</f>
        <v>24.038461538461537</v>
      </c>
      <c r="Q379">
        <f>Table3[[#This Row],[Sexual_Harassment]]/Table3[[#This Row],[Population_in_lakhs]]</f>
        <v>1.9230769230769229</v>
      </c>
      <c r="R379">
        <f>Table3[[#This Row],[Cruelty by Husband or his Relatives]]/Table3[[#This Row],[Population_in_lakhs]]</f>
        <v>1.9230769230769229</v>
      </c>
    </row>
    <row r="380" spans="1:18" x14ac:dyDescent="0.3">
      <c r="A380" t="s">
        <v>35</v>
      </c>
      <c r="B380" t="s">
        <v>45</v>
      </c>
      <c r="C380">
        <v>2002</v>
      </c>
      <c r="D380">
        <v>4</v>
      </c>
      <c r="E380">
        <v>6</v>
      </c>
      <c r="F380">
        <v>0</v>
      </c>
      <c r="G380">
        <v>18</v>
      </c>
      <c r="H380">
        <v>0</v>
      </c>
      <c r="I380">
        <v>2</v>
      </c>
      <c r="J380">
        <v>1.04</v>
      </c>
      <c r="K380">
        <v>28.846153846153847</v>
      </c>
      <c r="L380">
        <f t="shared" si="5"/>
        <v>30</v>
      </c>
      <c r="M380" s="14">
        <f>Table3[[#This Row],[Rape]]/Table3[[#This Row],[Population_in_lakhs]]</f>
        <v>3.8461538461538458</v>
      </c>
      <c r="N380">
        <f>Table3[[#This Row],[Kidnapping and Abduction]]/Table3[[#This Row],[Population_in_lakhs]]</f>
        <v>5.7692307692307692</v>
      </c>
      <c r="O380">
        <f>Table3[[#This Row],[Dowry Deaths]]/Table3[[#This Row],[Population_in_lakhs]]</f>
        <v>0</v>
      </c>
      <c r="P380">
        <f>Table3[[#This Row],[Molestation]]/Table3[[#This Row],[Population_in_lakhs]]</f>
        <v>17.307692307692307</v>
      </c>
      <c r="Q380">
        <f>Table3[[#This Row],[Sexual_Harassment]]/Table3[[#This Row],[Population_in_lakhs]]</f>
        <v>0</v>
      </c>
      <c r="R380">
        <f>Table3[[#This Row],[Cruelty by Husband or his Relatives]]/Table3[[#This Row],[Population_in_lakhs]]</f>
        <v>1.9230769230769229</v>
      </c>
    </row>
    <row r="381" spans="1:18" x14ac:dyDescent="0.3">
      <c r="A381" t="s">
        <v>35</v>
      </c>
      <c r="B381" t="s">
        <v>45</v>
      </c>
      <c r="C381">
        <v>2003</v>
      </c>
      <c r="D381">
        <v>5</v>
      </c>
      <c r="E381">
        <v>4</v>
      </c>
      <c r="F381">
        <v>0</v>
      </c>
      <c r="G381">
        <v>6</v>
      </c>
      <c r="H381">
        <v>0</v>
      </c>
      <c r="I381">
        <v>1</v>
      </c>
      <c r="J381">
        <v>1.04</v>
      </c>
      <c r="K381">
        <v>15.384615384615383</v>
      </c>
      <c r="L381">
        <f t="shared" si="5"/>
        <v>16</v>
      </c>
      <c r="M381" s="14">
        <f>Table3[[#This Row],[Rape]]/Table3[[#This Row],[Population_in_lakhs]]</f>
        <v>4.8076923076923075</v>
      </c>
      <c r="N381">
        <f>Table3[[#This Row],[Kidnapping and Abduction]]/Table3[[#This Row],[Population_in_lakhs]]</f>
        <v>3.8461538461538458</v>
      </c>
      <c r="O381">
        <f>Table3[[#This Row],[Dowry Deaths]]/Table3[[#This Row],[Population_in_lakhs]]</f>
        <v>0</v>
      </c>
      <c r="P381">
        <f>Table3[[#This Row],[Molestation]]/Table3[[#This Row],[Population_in_lakhs]]</f>
        <v>5.7692307692307692</v>
      </c>
      <c r="Q381">
        <f>Table3[[#This Row],[Sexual_Harassment]]/Table3[[#This Row],[Population_in_lakhs]]</f>
        <v>0</v>
      </c>
      <c r="R381">
        <f>Table3[[#This Row],[Cruelty by Husband or his Relatives]]/Table3[[#This Row],[Population_in_lakhs]]</f>
        <v>0.96153846153846145</v>
      </c>
    </row>
    <row r="382" spans="1:18" x14ac:dyDescent="0.3">
      <c r="A382" t="s">
        <v>35</v>
      </c>
      <c r="B382" t="s">
        <v>45</v>
      </c>
      <c r="C382">
        <v>2004</v>
      </c>
      <c r="D382">
        <v>6</v>
      </c>
      <c r="E382">
        <v>6</v>
      </c>
      <c r="F382">
        <v>0</v>
      </c>
      <c r="G382">
        <v>8</v>
      </c>
      <c r="H382">
        <v>0</v>
      </c>
      <c r="I382">
        <v>0</v>
      </c>
      <c r="J382">
        <v>1.04</v>
      </c>
      <c r="K382">
        <v>19.23076923076923</v>
      </c>
      <c r="L382">
        <f t="shared" si="5"/>
        <v>20</v>
      </c>
      <c r="M382" s="14">
        <f>Table3[[#This Row],[Rape]]/Table3[[#This Row],[Population_in_lakhs]]</f>
        <v>5.7692307692307692</v>
      </c>
      <c r="N382">
        <f>Table3[[#This Row],[Kidnapping and Abduction]]/Table3[[#This Row],[Population_in_lakhs]]</f>
        <v>5.7692307692307692</v>
      </c>
      <c r="O382">
        <f>Table3[[#This Row],[Dowry Deaths]]/Table3[[#This Row],[Population_in_lakhs]]</f>
        <v>0</v>
      </c>
      <c r="P382">
        <f>Table3[[#This Row],[Molestation]]/Table3[[#This Row],[Population_in_lakhs]]</f>
        <v>7.6923076923076916</v>
      </c>
      <c r="Q382">
        <f>Table3[[#This Row],[Sexual_Harassment]]/Table3[[#This Row],[Population_in_lakhs]]</f>
        <v>0</v>
      </c>
      <c r="R382">
        <f>Table3[[#This Row],[Cruelty by Husband or his Relatives]]/Table3[[#This Row],[Population_in_lakhs]]</f>
        <v>0</v>
      </c>
    </row>
    <row r="383" spans="1:18" x14ac:dyDescent="0.3">
      <c r="A383" t="s">
        <v>35</v>
      </c>
      <c r="B383" t="s">
        <v>45</v>
      </c>
      <c r="C383">
        <v>2005</v>
      </c>
      <c r="D383">
        <v>3</v>
      </c>
      <c r="E383">
        <v>4</v>
      </c>
      <c r="F383">
        <v>0</v>
      </c>
      <c r="G383">
        <v>5</v>
      </c>
      <c r="H383">
        <v>0</v>
      </c>
      <c r="I383">
        <v>0</v>
      </c>
      <c r="J383">
        <v>1.04</v>
      </c>
      <c r="K383">
        <v>11.538461538461538</v>
      </c>
      <c r="L383">
        <f t="shared" si="5"/>
        <v>12</v>
      </c>
      <c r="M383" s="14">
        <f>Table3[[#This Row],[Rape]]/Table3[[#This Row],[Population_in_lakhs]]</f>
        <v>2.8846153846153846</v>
      </c>
      <c r="N383">
        <f>Table3[[#This Row],[Kidnapping and Abduction]]/Table3[[#This Row],[Population_in_lakhs]]</f>
        <v>3.8461538461538458</v>
      </c>
      <c r="O383">
        <f>Table3[[#This Row],[Dowry Deaths]]/Table3[[#This Row],[Population_in_lakhs]]</f>
        <v>0</v>
      </c>
      <c r="P383">
        <f>Table3[[#This Row],[Molestation]]/Table3[[#This Row],[Population_in_lakhs]]</f>
        <v>4.8076923076923075</v>
      </c>
      <c r="Q383">
        <f>Table3[[#This Row],[Sexual_Harassment]]/Table3[[#This Row],[Population_in_lakhs]]</f>
        <v>0</v>
      </c>
      <c r="R383">
        <f>Table3[[#This Row],[Cruelty by Husband or his Relatives]]/Table3[[#This Row],[Population_in_lakhs]]</f>
        <v>0</v>
      </c>
    </row>
    <row r="384" spans="1:18" x14ac:dyDescent="0.3">
      <c r="A384" t="s">
        <v>35</v>
      </c>
      <c r="B384" t="s">
        <v>45</v>
      </c>
      <c r="C384">
        <v>2006</v>
      </c>
      <c r="D384">
        <v>0</v>
      </c>
      <c r="E384">
        <v>7</v>
      </c>
      <c r="F384">
        <v>0</v>
      </c>
      <c r="G384">
        <v>13</v>
      </c>
      <c r="H384">
        <v>1</v>
      </c>
      <c r="I384">
        <v>4</v>
      </c>
      <c r="J384">
        <v>1.04</v>
      </c>
      <c r="K384">
        <v>24.038461538461537</v>
      </c>
      <c r="L384">
        <f t="shared" si="5"/>
        <v>25</v>
      </c>
      <c r="M384" s="14">
        <f>Table3[[#This Row],[Rape]]/Table3[[#This Row],[Population_in_lakhs]]</f>
        <v>0</v>
      </c>
      <c r="N384">
        <f>Table3[[#This Row],[Kidnapping and Abduction]]/Table3[[#This Row],[Population_in_lakhs]]</f>
        <v>6.7307692307692308</v>
      </c>
      <c r="O384">
        <f>Table3[[#This Row],[Dowry Deaths]]/Table3[[#This Row],[Population_in_lakhs]]</f>
        <v>0</v>
      </c>
      <c r="P384">
        <f>Table3[[#This Row],[Molestation]]/Table3[[#This Row],[Population_in_lakhs]]</f>
        <v>12.5</v>
      </c>
      <c r="Q384">
        <f>Table3[[#This Row],[Sexual_Harassment]]/Table3[[#This Row],[Population_in_lakhs]]</f>
        <v>0.96153846153846145</v>
      </c>
      <c r="R384">
        <f>Table3[[#This Row],[Cruelty by Husband or his Relatives]]/Table3[[#This Row],[Population_in_lakhs]]</f>
        <v>3.8461538461538458</v>
      </c>
    </row>
    <row r="385" spans="1:18" x14ac:dyDescent="0.3">
      <c r="A385" t="s">
        <v>35</v>
      </c>
      <c r="B385" t="s">
        <v>45</v>
      </c>
      <c r="C385">
        <v>2007</v>
      </c>
      <c r="D385">
        <v>3</v>
      </c>
      <c r="E385">
        <v>5</v>
      </c>
      <c r="F385">
        <v>0</v>
      </c>
      <c r="G385">
        <v>5</v>
      </c>
      <c r="H385">
        <v>1</v>
      </c>
      <c r="I385">
        <v>3</v>
      </c>
      <c r="J385">
        <v>1.04</v>
      </c>
      <c r="K385">
        <v>16.346153846153847</v>
      </c>
      <c r="L385">
        <f t="shared" si="5"/>
        <v>17</v>
      </c>
      <c r="M385" s="14">
        <f>Table3[[#This Row],[Rape]]/Table3[[#This Row],[Population_in_lakhs]]</f>
        <v>2.8846153846153846</v>
      </c>
      <c r="N385">
        <f>Table3[[#This Row],[Kidnapping and Abduction]]/Table3[[#This Row],[Population_in_lakhs]]</f>
        <v>4.8076923076923075</v>
      </c>
      <c r="O385">
        <f>Table3[[#This Row],[Dowry Deaths]]/Table3[[#This Row],[Population_in_lakhs]]</f>
        <v>0</v>
      </c>
      <c r="P385">
        <f>Table3[[#This Row],[Molestation]]/Table3[[#This Row],[Population_in_lakhs]]</f>
        <v>4.8076923076923075</v>
      </c>
      <c r="Q385">
        <f>Table3[[#This Row],[Sexual_Harassment]]/Table3[[#This Row],[Population_in_lakhs]]</f>
        <v>0.96153846153846145</v>
      </c>
      <c r="R385">
        <f>Table3[[#This Row],[Cruelty by Husband or his Relatives]]/Table3[[#This Row],[Population_in_lakhs]]</f>
        <v>2.8846153846153846</v>
      </c>
    </row>
    <row r="386" spans="1:18" x14ac:dyDescent="0.3">
      <c r="A386" t="s">
        <v>35</v>
      </c>
      <c r="B386" t="s">
        <v>45</v>
      </c>
      <c r="C386">
        <v>2008</v>
      </c>
      <c r="D386">
        <v>13</v>
      </c>
      <c r="E386">
        <v>8</v>
      </c>
      <c r="F386">
        <v>0</v>
      </c>
      <c r="G386">
        <v>6</v>
      </c>
      <c r="H386">
        <v>0</v>
      </c>
      <c r="I386">
        <v>5</v>
      </c>
      <c r="J386">
        <v>1.04</v>
      </c>
      <c r="K386">
        <v>30.769230769230766</v>
      </c>
      <c r="L386">
        <f t="shared" ref="L386:L449" si="6">SUM(D386,E386,F386,G386,H386,I386)</f>
        <v>32</v>
      </c>
      <c r="M386" s="14">
        <f>Table3[[#This Row],[Rape]]/Table3[[#This Row],[Population_in_lakhs]]</f>
        <v>12.5</v>
      </c>
      <c r="N386">
        <f>Table3[[#This Row],[Kidnapping and Abduction]]/Table3[[#This Row],[Population_in_lakhs]]</f>
        <v>7.6923076923076916</v>
      </c>
      <c r="O386">
        <f>Table3[[#This Row],[Dowry Deaths]]/Table3[[#This Row],[Population_in_lakhs]]</f>
        <v>0</v>
      </c>
      <c r="P386">
        <f>Table3[[#This Row],[Molestation]]/Table3[[#This Row],[Population_in_lakhs]]</f>
        <v>5.7692307692307692</v>
      </c>
      <c r="Q386">
        <f>Table3[[#This Row],[Sexual_Harassment]]/Table3[[#This Row],[Population_in_lakhs]]</f>
        <v>0</v>
      </c>
      <c r="R386">
        <f>Table3[[#This Row],[Cruelty by Husband or his Relatives]]/Table3[[#This Row],[Population_in_lakhs]]</f>
        <v>4.8076923076923075</v>
      </c>
    </row>
    <row r="387" spans="1:18" x14ac:dyDescent="0.3">
      <c r="A387" t="s">
        <v>35</v>
      </c>
      <c r="B387" t="s">
        <v>45</v>
      </c>
      <c r="C387">
        <v>2009</v>
      </c>
      <c r="D387">
        <v>5</v>
      </c>
      <c r="E387">
        <v>4</v>
      </c>
      <c r="F387">
        <v>0</v>
      </c>
      <c r="G387">
        <v>6</v>
      </c>
      <c r="H387">
        <v>0</v>
      </c>
      <c r="I387">
        <v>4</v>
      </c>
      <c r="J387">
        <v>1.04</v>
      </c>
      <c r="K387">
        <v>18.26923076923077</v>
      </c>
      <c r="L387">
        <f t="shared" si="6"/>
        <v>19</v>
      </c>
      <c r="M387" s="14">
        <f>Table3[[#This Row],[Rape]]/Table3[[#This Row],[Population_in_lakhs]]</f>
        <v>4.8076923076923075</v>
      </c>
      <c r="N387">
        <f>Table3[[#This Row],[Kidnapping and Abduction]]/Table3[[#This Row],[Population_in_lakhs]]</f>
        <v>3.8461538461538458</v>
      </c>
      <c r="O387">
        <f>Table3[[#This Row],[Dowry Deaths]]/Table3[[#This Row],[Population_in_lakhs]]</f>
        <v>0</v>
      </c>
      <c r="P387">
        <f>Table3[[#This Row],[Molestation]]/Table3[[#This Row],[Population_in_lakhs]]</f>
        <v>5.7692307692307692</v>
      </c>
      <c r="Q387">
        <f>Table3[[#This Row],[Sexual_Harassment]]/Table3[[#This Row],[Population_in_lakhs]]</f>
        <v>0</v>
      </c>
      <c r="R387">
        <f>Table3[[#This Row],[Cruelty by Husband or his Relatives]]/Table3[[#This Row],[Population_in_lakhs]]</f>
        <v>3.8461538461538458</v>
      </c>
    </row>
    <row r="388" spans="1:18" x14ac:dyDescent="0.3">
      <c r="A388" t="s">
        <v>35</v>
      </c>
      <c r="B388" t="s">
        <v>45</v>
      </c>
      <c r="C388">
        <v>2010</v>
      </c>
      <c r="D388">
        <v>6</v>
      </c>
      <c r="E388">
        <v>6</v>
      </c>
      <c r="F388">
        <v>0</v>
      </c>
      <c r="G388">
        <v>16</v>
      </c>
      <c r="H388">
        <v>1</v>
      </c>
      <c r="I388">
        <v>5</v>
      </c>
      <c r="J388">
        <v>1.04</v>
      </c>
      <c r="K388">
        <v>32.692307692307693</v>
      </c>
      <c r="L388">
        <f t="shared" si="6"/>
        <v>34</v>
      </c>
      <c r="M388" s="14">
        <f>Table3[[#This Row],[Rape]]/Table3[[#This Row],[Population_in_lakhs]]</f>
        <v>5.7692307692307692</v>
      </c>
      <c r="N388">
        <f>Table3[[#This Row],[Kidnapping and Abduction]]/Table3[[#This Row],[Population_in_lakhs]]</f>
        <v>5.7692307692307692</v>
      </c>
      <c r="O388">
        <f>Table3[[#This Row],[Dowry Deaths]]/Table3[[#This Row],[Population_in_lakhs]]</f>
        <v>0</v>
      </c>
      <c r="P388">
        <f>Table3[[#This Row],[Molestation]]/Table3[[#This Row],[Population_in_lakhs]]</f>
        <v>15.384615384615383</v>
      </c>
      <c r="Q388">
        <f>Table3[[#This Row],[Sexual_Harassment]]/Table3[[#This Row],[Population_in_lakhs]]</f>
        <v>0.96153846153846145</v>
      </c>
      <c r="R388">
        <f>Table3[[#This Row],[Cruelty by Husband or his Relatives]]/Table3[[#This Row],[Population_in_lakhs]]</f>
        <v>4.8076923076923075</v>
      </c>
    </row>
    <row r="389" spans="1:18" x14ac:dyDescent="0.3">
      <c r="A389" t="s">
        <v>35</v>
      </c>
      <c r="B389" t="s">
        <v>45</v>
      </c>
      <c r="C389">
        <v>2011</v>
      </c>
      <c r="D389">
        <v>2</v>
      </c>
      <c r="E389">
        <v>5</v>
      </c>
      <c r="F389">
        <v>0</v>
      </c>
      <c r="G389">
        <v>8</v>
      </c>
      <c r="H389">
        <v>0</v>
      </c>
      <c r="I389">
        <v>2</v>
      </c>
      <c r="J389">
        <v>1.1200000000000001</v>
      </c>
      <c r="K389">
        <v>15.178571428571427</v>
      </c>
      <c r="L389">
        <f t="shared" si="6"/>
        <v>17</v>
      </c>
      <c r="M389" s="14">
        <f>Table3[[#This Row],[Rape]]/Table3[[#This Row],[Population_in_lakhs]]</f>
        <v>1.7857142857142856</v>
      </c>
      <c r="N389">
        <f>Table3[[#This Row],[Kidnapping and Abduction]]/Table3[[#This Row],[Population_in_lakhs]]</f>
        <v>4.4642857142857135</v>
      </c>
      <c r="O389">
        <f>Table3[[#This Row],[Dowry Deaths]]/Table3[[#This Row],[Population_in_lakhs]]</f>
        <v>0</v>
      </c>
      <c r="P389">
        <f>Table3[[#This Row],[Molestation]]/Table3[[#This Row],[Population_in_lakhs]]</f>
        <v>7.1428571428571423</v>
      </c>
      <c r="Q389">
        <f>Table3[[#This Row],[Sexual_Harassment]]/Table3[[#This Row],[Population_in_lakhs]]</f>
        <v>0</v>
      </c>
      <c r="R389">
        <f>Table3[[#This Row],[Cruelty by Husband or his Relatives]]/Table3[[#This Row],[Population_in_lakhs]]</f>
        <v>1.7857142857142856</v>
      </c>
    </row>
    <row r="390" spans="1:18" x14ac:dyDescent="0.3">
      <c r="A390" t="s">
        <v>35</v>
      </c>
      <c r="B390" t="s">
        <v>45</v>
      </c>
      <c r="C390">
        <v>2012</v>
      </c>
      <c r="D390">
        <v>2</v>
      </c>
      <c r="E390">
        <v>4</v>
      </c>
      <c r="F390">
        <v>0</v>
      </c>
      <c r="G390">
        <v>6</v>
      </c>
      <c r="H390">
        <v>0</v>
      </c>
      <c r="I390">
        <v>7</v>
      </c>
      <c r="J390">
        <v>1.1200000000000001</v>
      </c>
      <c r="K390">
        <v>16.964285714285712</v>
      </c>
      <c r="L390">
        <f t="shared" si="6"/>
        <v>19</v>
      </c>
      <c r="M390" s="14">
        <f>Table3[[#This Row],[Rape]]/Table3[[#This Row],[Population_in_lakhs]]</f>
        <v>1.7857142857142856</v>
      </c>
      <c r="N390">
        <f>Table3[[#This Row],[Kidnapping and Abduction]]/Table3[[#This Row],[Population_in_lakhs]]</f>
        <v>3.5714285714285712</v>
      </c>
      <c r="O390">
        <f>Table3[[#This Row],[Dowry Deaths]]/Table3[[#This Row],[Population_in_lakhs]]</f>
        <v>0</v>
      </c>
      <c r="P390">
        <f>Table3[[#This Row],[Molestation]]/Table3[[#This Row],[Population_in_lakhs]]</f>
        <v>5.3571428571428568</v>
      </c>
      <c r="Q390">
        <f>Table3[[#This Row],[Sexual_Harassment]]/Table3[[#This Row],[Population_in_lakhs]]</f>
        <v>0</v>
      </c>
      <c r="R390">
        <f>Table3[[#This Row],[Cruelty by Husband or his Relatives]]/Table3[[#This Row],[Population_in_lakhs]]</f>
        <v>6.2499999999999991</v>
      </c>
    </row>
    <row r="391" spans="1:18" x14ac:dyDescent="0.3">
      <c r="A391" t="s">
        <v>35</v>
      </c>
      <c r="B391" t="s">
        <v>45</v>
      </c>
      <c r="C391">
        <v>2013</v>
      </c>
      <c r="D391">
        <v>7</v>
      </c>
      <c r="E391">
        <v>6</v>
      </c>
      <c r="F391">
        <v>0</v>
      </c>
      <c r="G391">
        <v>9</v>
      </c>
      <c r="H391">
        <v>2</v>
      </c>
      <c r="I391">
        <v>3</v>
      </c>
      <c r="J391">
        <v>1.1200000000000001</v>
      </c>
      <c r="K391">
        <v>24.107142857142854</v>
      </c>
      <c r="L391">
        <f t="shared" si="6"/>
        <v>27</v>
      </c>
      <c r="M391" s="14">
        <f>Table3[[#This Row],[Rape]]/Table3[[#This Row],[Population_in_lakhs]]</f>
        <v>6.2499999999999991</v>
      </c>
      <c r="N391">
        <f>Table3[[#This Row],[Kidnapping and Abduction]]/Table3[[#This Row],[Population_in_lakhs]]</f>
        <v>5.3571428571428568</v>
      </c>
      <c r="O391">
        <f>Table3[[#This Row],[Dowry Deaths]]/Table3[[#This Row],[Population_in_lakhs]]</f>
        <v>0</v>
      </c>
      <c r="P391">
        <f>Table3[[#This Row],[Molestation]]/Table3[[#This Row],[Population_in_lakhs]]</f>
        <v>8.0357142857142847</v>
      </c>
      <c r="Q391">
        <f>Table3[[#This Row],[Sexual_Harassment]]/Table3[[#This Row],[Population_in_lakhs]]</f>
        <v>1.7857142857142856</v>
      </c>
      <c r="R391">
        <f>Table3[[#This Row],[Cruelty by Husband or his Relatives]]/Table3[[#This Row],[Population_in_lakhs]]</f>
        <v>2.6785714285714284</v>
      </c>
    </row>
    <row r="392" spans="1:18" x14ac:dyDescent="0.3">
      <c r="A392" t="s">
        <v>35</v>
      </c>
      <c r="B392" t="s">
        <v>46</v>
      </c>
      <c r="C392">
        <v>2001</v>
      </c>
      <c r="D392">
        <v>2</v>
      </c>
      <c r="E392">
        <v>5</v>
      </c>
      <c r="F392">
        <v>0</v>
      </c>
      <c r="G392">
        <v>4</v>
      </c>
      <c r="H392">
        <v>0</v>
      </c>
      <c r="I392">
        <v>0</v>
      </c>
      <c r="J392">
        <v>0.55000000000000004</v>
      </c>
      <c r="K392">
        <v>20</v>
      </c>
      <c r="L392">
        <f t="shared" si="6"/>
        <v>11</v>
      </c>
      <c r="M392" s="14">
        <f>Table3[[#This Row],[Rape]]/Table3[[#This Row],[Population_in_lakhs]]</f>
        <v>3.6363636363636362</v>
      </c>
      <c r="N392">
        <f>Table3[[#This Row],[Kidnapping and Abduction]]/Table3[[#This Row],[Population_in_lakhs]]</f>
        <v>9.0909090909090899</v>
      </c>
      <c r="O392">
        <f>Table3[[#This Row],[Dowry Deaths]]/Table3[[#This Row],[Population_in_lakhs]]</f>
        <v>0</v>
      </c>
      <c r="P392">
        <f>Table3[[#This Row],[Molestation]]/Table3[[#This Row],[Population_in_lakhs]]</f>
        <v>7.2727272727272725</v>
      </c>
      <c r="Q392">
        <f>Table3[[#This Row],[Sexual_Harassment]]/Table3[[#This Row],[Population_in_lakhs]]</f>
        <v>0</v>
      </c>
      <c r="R392">
        <f>Table3[[#This Row],[Cruelty by Husband or his Relatives]]/Table3[[#This Row],[Population_in_lakhs]]</f>
        <v>0</v>
      </c>
    </row>
    <row r="393" spans="1:18" x14ac:dyDescent="0.3">
      <c r="A393" t="s">
        <v>35</v>
      </c>
      <c r="B393" t="s">
        <v>46</v>
      </c>
      <c r="C393">
        <v>2002</v>
      </c>
      <c r="D393">
        <v>1</v>
      </c>
      <c r="E393">
        <v>3</v>
      </c>
      <c r="F393">
        <v>0</v>
      </c>
      <c r="G393">
        <v>4</v>
      </c>
      <c r="H393">
        <v>0</v>
      </c>
      <c r="I393">
        <v>0</v>
      </c>
      <c r="J393">
        <v>0.55000000000000004</v>
      </c>
      <c r="K393">
        <v>14.545454545454545</v>
      </c>
      <c r="L393">
        <f t="shared" si="6"/>
        <v>8</v>
      </c>
      <c r="M393" s="14">
        <f>Table3[[#This Row],[Rape]]/Table3[[#This Row],[Population_in_lakhs]]</f>
        <v>1.8181818181818181</v>
      </c>
      <c r="N393">
        <f>Table3[[#This Row],[Kidnapping and Abduction]]/Table3[[#This Row],[Population_in_lakhs]]</f>
        <v>5.4545454545454541</v>
      </c>
      <c r="O393">
        <f>Table3[[#This Row],[Dowry Deaths]]/Table3[[#This Row],[Population_in_lakhs]]</f>
        <v>0</v>
      </c>
      <c r="P393">
        <f>Table3[[#This Row],[Molestation]]/Table3[[#This Row],[Population_in_lakhs]]</f>
        <v>7.2727272727272725</v>
      </c>
      <c r="Q393">
        <f>Table3[[#This Row],[Sexual_Harassment]]/Table3[[#This Row],[Population_in_lakhs]]</f>
        <v>0</v>
      </c>
      <c r="R393">
        <f>Table3[[#This Row],[Cruelty by Husband or his Relatives]]/Table3[[#This Row],[Population_in_lakhs]]</f>
        <v>0</v>
      </c>
    </row>
    <row r="394" spans="1:18" x14ac:dyDescent="0.3">
      <c r="A394" t="s">
        <v>35</v>
      </c>
      <c r="B394" t="s">
        <v>46</v>
      </c>
      <c r="C394">
        <v>2003</v>
      </c>
      <c r="D394">
        <v>3</v>
      </c>
      <c r="E394">
        <v>0</v>
      </c>
      <c r="F394">
        <v>0</v>
      </c>
      <c r="G394">
        <v>0</v>
      </c>
      <c r="H394">
        <v>0</v>
      </c>
      <c r="I394">
        <v>0</v>
      </c>
      <c r="J394">
        <v>0.55000000000000004</v>
      </c>
      <c r="K394">
        <v>5.4545454545454541</v>
      </c>
      <c r="L394">
        <f t="shared" si="6"/>
        <v>3</v>
      </c>
      <c r="M394" s="14">
        <f>Table3[[#This Row],[Rape]]/Table3[[#This Row],[Population_in_lakhs]]</f>
        <v>5.4545454545454541</v>
      </c>
      <c r="N394">
        <f>Table3[[#This Row],[Kidnapping and Abduction]]/Table3[[#This Row],[Population_in_lakhs]]</f>
        <v>0</v>
      </c>
      <c r="O394">
        <f>Table3[[#This Row],[Dowry Deaths]]/Table3[[#This Row],[Population_in_lakhs]]</f>
        <v>0</v>
      </c>
      <c r="P394">
        <f>Table3[[#This Row],[Molestation]]/Table3[[#This Row],[Population_in_lakhs]]</f>
        <v>0</v>
      </c>
      <c r="Q394">
        <f>Table3[[#This Row],[Sexual_Harassment]]/Table3[[#This Row],[Population_in_lakhs]]</f>
        <v>0</v>
      </c>
      <c r="R394">
        <f>Table3[[#This Row],[Cruelty by Husband or his Relatives]]/Table3[[#This Row],[Population_in_lakhs]]</f>
        <v>0</v>
      </c>
    </row>
    <row r="395" spans="1:18" x14ac:dyDescent="0.3">
      <c r="A395" t="s">
        <v>35</v>
      </c>
      <c r="B395" t="s">
        <v>46</v>
      </c>
      <c r="C395">
        <v>2004</v>
      </c>
      <c r="D395">
        <v>0</v>
      </c>
      <c r="E395">
        <v>0</v>
      </c>
      <c r="F395">
        <v>0</v>
      </c>
      <c r="G395">
        <v>1</v>
      </c>
      <c r="H395">
        <v>0</v>
      </c>
      <c r="I395">
        <v>0</v>
      </c>
      <c r="J395">
        <v>0.55000000000000004</v>
      </c>
      <c r="K395">
        <v>1.8181818181818181</v>
      </c>
      <c r="L395">
        <f t="shared" si="6"/>
        <v>1</v>
      </c>
      <c r="M395" s="14">
        <f>Table3[[#This Row],[Rape]]/Table3[[#This Row],[Population_in_lakhs]]</f>
        <v>0</v>
      </c>
      <c r="N395">
        <f>Table3[[#This Row],[Kidnapping and Abduction]]/Table3[[#This Row],[Population_in_lakhs]]</f>
        <v>0</v>
      </c>
      <c r="O395">
        <f>Table3[[#This Row],[Dowry Deaths]]/Table3[[#This Row],[Population_in_lakhs]]</f>
        <v>0</v>
      </c>
      <c r="P395">
        <f>Table3[[#This Row],[Molestation]]/Table3[[#This Row],[Population_in_lakhs]]</f>
        <v>1.8181818181818181</v>
      </c>
      <c r="Q395">
        <f>Table3[[#This Row],[Sexual_Harassment]]/Table3[[#This Row],[Population_in_lakhs]]</f>
        <v>0</v>
      </c>
      <c r="R395">
        <f>Table3[[#This Row],[Cruelty by Husband or his Relatives]]/Table3[[#This Row],[Population_in_lakhs]]</f>
        <v>0</v>
      </c>
    </row>
    <row r="396" spans="1:18" x14ac:dyDescent="0.3">
      <c r="A396" t="s">
        <v>35</v>
      </c>
      <c r="B396" t="s">
        <v>46</v>
      </c>
      <c r="C396">
        <v>2005</v>
      </c>
      <c r="D396">
        <v>0</v>
      </c>
      <c r="E396">
        <v>3</v>
      </c>
      <c r="F396">
        <v>0</v>
      </c>
      <c r="G396">
        <v>4</v>
      </c>
      <c r="H396">
        <v>0</v>
      </c>
      <c r="I396">
        <v>0</v>
      </c>
      <c r="J396">
        <v>0.55000000000000004</v>
      </c>
      <c r="K396">
        <v>12.727272727272727</v>
      </c>
      <c r="L396">
        <f t="shared" si="6"/>
        <v>7</v>
      </c>
      <c r="M396" s="14">
        <f>Table3[[#This Row],[Rape]]/Table3[[#This Row],[Population_in_lakhs]]</f>
        <v>0</v>
      </c>
      <c r="N396">
        <f>Table3[[#This Row],[Kidnapping and Abduction]]/Table3[[#This Row],[Population_in_lakhs]]</f>
        <v>5.4545454545454541</v>
      </c>
      <c r="O396">
        <f>Table3[[#This Row],[Dowry Deaths]]/Table3[[#This Row],[Population_in_lakhs]]</f>
        <v>0</v>
      </c>
      <c r="P396">
        <f>Table3[[#This Row],[Molestation]]/Table3[[#This Row],[Population_in_lakhs]]</f>
        <v>7.2727272727272725</v>
      </c>
      <c r="Q396">
        <f>Table3[[#This Row],[Sexual_Harassment]]/Table3[[#This Row],[Population_in_lakhs]]</f>
        <v>0</v>
      </c>
      <c r="R396">
        <f>Table3[[#This Row],[Cruelty by Husband or his Relatives]]/Table3[[#This Row],[Population_in_lakhs]]</f>
        <v>0</v>
      </c>
    </row>
    <row r="397" spans="1:18" x14ac:dyDescent="0.3">
      <c r="A397" t="s">
        <v>35</v>
      </c>
      <c r="B397" t="s">
        <v>46</v>
      </c>
      <c r="C397">
        <v>2006</v>
      </c>
      <c r="D397">
        <v>3</v>
      </c>
      <c r="E397">
        <v>3</v>
      </c>
      <c r="F397">
        <v>0</v>
      </c>
      <c r="G397">
        <v>3</v>
      </c>
      <c r="H397">
        <v>0</v>
      </c>
      <c r="I397">
        <v>0</v>
      </c>
      <c r="J397">
        <v>0.55000000000000004</v>
      </c>
      <c r="K397">
        <v>16.363636363636363</v>
      </c>
      <c r="L397">
        <f t="shared" si="6"/>
        <v>9</v>
      </c>
      <c r="M397" s="14">
        <f>Table3[[#This Row],[Rape]]/Table3[[#This Row],[Population_in_lakhs]]</f>
        <v>5.4545454545454541</v>
      </c>
      <c r="N397">
        <f>Table3[[#This Row],[Kidnapping and Abduction]]/Table3[[#This Row],[Population_in_lakhs]]</f>
        <v>5.4545454545454541</v>
      </c>
      <c r="O397">
        <f>Table3[[#This Row],[Dowry Deaths]]/Table3[[#This Row],[Population_in_lakhs]]</f>
        <v>0</v>
      </c>
      <c r="P397">
        <f>Table3[[#This Row],[Molestation]]/Table3[[#This Row],[Population_in_lakhs]]</f>
        <v>5.4545454545454541</v>
      </c>
      <c r="Q397">
        <f>Table3[[#This Row],[Sexual_Harassment]]/Table3[[#This Row],[Population_in_lakhs]]</f>
        <v>0</v>
      </c>
      <c r="R397">
        <f>Table3[[#This Row],[Cruelty by Husband or his Relatives]]/Table3[[#This Row],[Population_in_lakhs]]</f>
        <v>0</v>
      </c>
    </row>
    <row r="398" spans="1:18" x14ac:dyDescent="0.3">
      <c r="A398" t="s">
        <v>35</v>
      </c>
      <c r="B398" t="s">
        <v>46</v>
      </c>
      <c r="C398">
        <v>2007</v>
      </c>
      <c r="D398">
        <v>3</v>
      </c>
      <c r="E398">
        <v>2</v>
      </c>
      <c r="F398">
        <v>0</v>
      </c>
      <c r="G398">
        <v>3</v>
      </c>
      <c r="H398">
        <v>0</v>
      </c>
      <c r="I398">
        <v>0</v>
      </c>
      <c r="J398">
        <v>0.55000000000000004</v>
      </c>
      <c r="K398">
        <v>14.545454545454545</v>
      </c>
      <c r="L398">
        <f t="shared" si="6"/>
        <v>8</v>
      </c>
      <c r="M398" s="14">
        <f>Table3[[#This Row],[Rape]]/Table3[[#This Row],[Population_in_lakhs]]</f>
        <v>5.4545454545454541</v>
      </c>
      <c r="N398">
        <f>Table3[[#This Row],[Kidnapping and Abduction]]/Table3[[#This Row],[Population_in_lakhs]]</f>
        <v>3.6363636363636362</v>
      </c>
      <c r="O398">
        <f>Table3[[#This Row],[Dowry Deaths]]/Table3[[#This Row],[Population_in_lakhs]]</f>
        <v>0</v>
      </c>
      <c r="P398">
        <f>Table3[[#This Row],[Molestation]]/Table3[[#This Row],[Population_in_lakhs]]</f>
        <v>5.4545454545454541</v>
      </c>
      <c r="Q398">
        <f>Table3[[#This Row],[Sexual_Harassment]]/Table3[[#This Row],[Population_in_lakhs]]</f>
        <v>0</v>
      </c>
      <c r="R398">
        <f>Table3[[#This Row],[Cruelty by Husband or his Relatives]]/Table3[[#This Row],[Population_in_lakhs]]</f>
        <v>0</v>
      </c>
    </row>
    <row r="399" spans="1:18" x14ac:dyDescent="0.3">
      <c r="A399" t="s">
        <v>35</v>
      </c>
      <c r="B399" t="s">
        <v>46</v>
      </c>
      <c r="C399">
        <v>2008</v>
      </c>
      <c r="D399">
        <v>0</v>
      </c>
      <c r="E399">
        <v>3</v>
      </c>
      <c r="F399">
        <v>0</v>
      </c>
      <c r="G399">
        <v>10</v>
      </c>
      <c r="H399">
        <v>0</v>
      </c>
      <c r="I399">
        <v>0</v>
      </c>
      <c r="J399">
        <v>0.55000000000000004</v>
      </c>
      <c r="K399">
        <v>23.636363636363633</v>
      </c>
      <c r="L399">
        <f t="shared" si="6"/>
        <v>13</v>
      </c>
      <c r="M399" s="14">
        <f>Table3[[#This Row],[Rape]]/Table3[[#This Row],[Population_in_lakhs]]</f>
        <v>0</v>
      </c>
      <c r="N399">
        <f>Table3[[#This Row],[Kidnapping and Abduction]]/Table3[[#This Row],[Population_in_lakhs]]</f>
        <v>5.4545454545454541</v>
      </c>
      <c r="O399">
        <f>Table3[[#This Row],[Dowry Deaths]]/Table3[[#This Row],[Population_in_lakhs]]</f>
        <v>0</v>
      </c>
      <c r="P399">
        <f>Table3[[#This Row],[Molestation]]/Table3[[#This Row],[Population_in_lakhs]]</f>
        <v>18.18181818181818</v>
      </c>
      <c r="Q399">
        <f>Table3[[#This Row],[Sexual_Harassment]]/Table3[[#This Row],[Population_in_lakhs]]</f>
        <v>0</v>
      </c>
      <c r="R399">
        <f>Table3[[#This Row],[Cruelty by Husband or his Relatives]]/Table3[[#This Row],[Population_in_lakhs]]</f>
        <v>0</v>
      </c>
    </row>
    <row r="400" spans="1:18" x14ac:dyDescent="0.3">
      <c r="A400" t="s">
        <v>35</v>
      </c>
      <c r="B400" t="s">
        <v>46</v>
      </c>
      <c r="C400">
        <v>2009</v>
      </c>
      <c r="D400">
        <v>2</v>
      </c>
      <c r="E400">
        <v>1</v>
      </c>
      <c r="F400">
        <v>0</v>
      </c>
      <c r="G400">
        <v>8</v>
      </c>
      <c r="H400">
        <v>0</v>
      </c>
      <c r="I400">
        <v>0</v>
      </c>
      <c r="J400">
        <v>0.55000000000000004</v>
      </c>
      <c r="K400">
        <v>20</v>
      </c>
      <c r="L400">
        <f t="shared" si="6"/>
        <v>11</v>
      </c>
      <c r="M400" s="14">
        <f>Table3[[#This Row],[Rape]]/Table3[[#This Row],[Population_in_lakhs]]</f>
        <v>3.6363636363636362</v>
      </c>
      <c r="N400">
        <f>Table3[[#This Row],[Kidnapping and Abduction]]/Table3[[#This Row],[Population_in_lakhs]]</f>
        <v>1.8181818181818181</v>
      </c>
      <c r="O400">
        <f>Table3[[#This Row],[Dowry Deaths]]/Table3[[#This Row],[Population_in_lakhs]]</f>
        <v>0</v>
      </c>
      <c r="P400">
        <f>Table3[[#This Row],[Molestation]]/Table3[[#This Row],[Population_in_lakhs]]</f>
        <v>14.545454545454545</v>
      </c>
      <c r="Q400">
        <f>Table3[[#This Row],[Sexual_Harassment]]/Table3[[#This Row],[Population_in_lakhs]]</f>
        <v>0</v>
      </c>
      <c r="R400">
        <f>Table3[[#This Row],[Cruelty by Husband or his Relatives]]/Table3[[#This Row],[Population_in_lakhs]]</f>
        <v>0</v>
      </c>
    </row>
    <row r="401" spans="1:18" x14ac:dyDescent="0.3">
      <c r="A401" t="s">
        <v>35</v>
      </c>
      <c r="B401" t="s">
        <v>46</v>
      </c>
      <c r="C401">
        <v>2010</v>
      </c>
      <c r="D401">
        <v>0</v>
      </c>
      <c r="E401">
        <v>2</v>
      </c>
      <c r="F401">
        <v>0</v>
      </c>
      <c r="G401">
        <v>4</v>
      </c>
      <c r="H401">
        <v>0</v>
      </c>
      <c r="I401">
        <v>0</v>
      </c>
      <c r="J401">
        <v>0.55000000000000004</v>
      </c>
      <c r="K401">
        <v>10.909090909090908</v>
      </c>
      <c r="L401">
        <f t="shared" si="6"/>
        <v>6</v>
      </c>
      <c r="M401" s="14">
        <f>Table3[[#This Row],[Rape]]/Table3[[#This Row],[Population_in_lakhs]]</f>
        <v>0</v>
      </c>
      <c r="N401">
        <f>Table3[[#This Row],[Kidnapping and Abduction]]/Table3[[#This Row],[Population_in_lakhs]]</f>
        <v>3.6363636363636362</v>
      </c>
      <c r="O401">
        <f>Table3[[#This Row],[Dowry Deaths]]/Table3[[#This Row],[Population_in_lakhs]]</f>
        <v>0</v>
      </c>
      <c r="P401">
        <f>Table3[[#This Row],[Molestation]]/Table3[[#This Row],[Population_in_lakhs]]</f>
        <v>7.2727272727272725</v>
      </c>
      <c r="Q401">
        <f>Table3[[#This Row],[Sexual_Harassment]]/Table3[[#This Row],[Population_in_lakhs]]</f>
        <v>0</v>
      </c>
      <c r="R401">
        <f>Table3[[#This Row],[Cruelty by Husband or his Relatives]]/Table3[[#This Row],[Population_in_lakhs]]</f>
        <v>0</v>
      </c>
    </row>
    <row r="402" spans="1:18" x14ac:dyDescent="0.3">
      <c r="A402" t="s">
        <v>35</v>
      </c>
      <c r="B402" t="s">
        <v>46</v>
      </c>
      <c r="C402">
        <v>2011</v>
      </c>
      <c r="D402">
        <v>2</v>
      </c>
      <c r="E402">
        <v>3</v>
      </c>
      <c r="F402">
        <v>0</v>
      </c>
      <c r="G402">
        <v>0</v>
      </c>
      <c r="H402">
        <v>0</v>
      </c>
      <c r="I402">
        <v>0</v>
      </c>
      <c r="J402">
        <v>0.83</v>
      </c>
      <c r="K402">
        <v>6.024096385542169</v>
      </c>
      <c r="L402">
        <f t="shared" si="6"/>
        <v>5</v>
      </c>
      <c r="M402" s="14">
        <f>Table3[[#This Row],[Rape]]/Table3[[#This Row],[Population_in_lakhs]]</f>
        <v>2.4096385542168677</v>
      </c>
      <c r="N402">
        <f>Table3[[#This Row],[Kidnapping and Abduction]]/Table3[[#This Row],[Population_in_lakhs]]</f>
        <v>3.6144578313253013</v>
      </c>
      <c r="O402">
        <f>Table3[[#This Row],[Dowry Deaths]]/Table3[[#This Row],[Population_in_lakhs]]</f>
        <v>0</v>
      </c>
      <c r="P402">
        <f>Table3[[#This Row],[Molestation]]/Table3[[#This Row],[Population_in_lakhs]]</f>
        <v>0</v>
      </c>
      <c r="Q402">
        <f>Table3[[#This Row],[Sexual_Harassment]]/Table3[[#This Row],[Population_in_lakhs]]</f>
        <v>0</v>
      </c>
      <c r="R402">
        <f>Table3[[#This Row],[Cruelty by Husband or his Relatives]]/Table3[[#This Row],[Population_in_lakhs]]</f>
        <v>0</v>
      </c>
    </row>
    <row r="403" spans="1:18" x14ac:dyDescent="0.3">
      <c r="A403" t="s">
        <v>35</v>
      </c>
      <c r="B403" t="s">
        <v>46</v>
      </c>
      <c r="C403">
        <v>2012</v>
      </c>
      <c r="D403">
        <v>0</v>
      </c>
      <c r="E403">
        <v>2</v>
      </c>
      <c r="F403">
        <v>0</v>
      </c>
      <c r="G403">
        <v>5</v>
      </c>
      <c r="H403">
        <v>0</v>
      </c>
      <c r="I403">
        <v>2</v>
      </c>
      <c r="J403">
        <v>0.83</v>
      </c>
      <c r="K403">
        <v>10.843373493975903</v>
      </c>
      <c r="L403">
        <f t="shared" si="6"/>
        <v>9</v>
      </c>
      <c r="M403" s="14">
        <f>Table3[[#This Row],[Rape]]/Table3[[#This Row],[Population_in_lakhs]]</f>
        <v>0</v>
      </c>
      <c r="N403">
        <f>Table3[[#This Row],[Kidnapping and Abduction]]/Table3[[#This Row],[Population_in_lakhs]]</f>
        <v>2.4096385542168677</v>
      </c>
      <c r="O403">
        <f>Table3[[#This Row],[Dowry Deaths]]/Table3[[#This Row],[Population_in_lakhs]]</f>
        <v>0</v>
      </c>
      <c r="P403">
        <f>Table3[[#This Row],[Molestation]]/Table3[[#This Row],[Population_in_lakhs]]</f>
        <v>6.024096385542169</v>
      </c>
      <c r="Q403">
        <f>Table3[[#This Row],[Sexual_Harassment]]/Table3[[#This Row],[Population_in_lakhs]]</f>
        <v>0</v>
      </c>
      <c r="R403">
        <f>Table3[[#This Row],[Cruelty by Husband or his Relatives]]/Table3[[#This Row],[Population_in_lakhs]]</f>
        <v>2.4096385542168677</v>
      </c>
    </row>
    <row r="404" spans="1:18" x14ac:dyDescent="0.3">
      <c r="A404" t="s">
        <v>35</v>
      </c>
      <c r="B404" t="s">
        <v>46</v>
      </c>
      <c r="C404">
        <v>2013</v>
      </c>
      <c r="D404">
        <v>5</v>
      </c>
      <c r="E404">
        <v>0</v>
      </c>
      <c r="F404">
        <v>0</v>
      </c>
      <c r="G404">
        <v>3</v>
      </c>
      <c r="H404">
        <v>0</v>
      </c>
      <c r="I404">
        <v>0</v>
      </c>
      <c r="J404">
        <v>0.83</v>
      </c>
      <c r="K404">
        <v>9.6385542168674707</v>
      </c>
      <c r="L404">
        <f t="shared" si="6"/>
        <v>8</v>
      </c>
      <c r="M404" s="14">
        <f>Table3[[#This Row],[Rape]]/Table3[[#This Row],[Population_in_lakhs]]</f>
        <v>6.024096385542169</v>
      </c>
      <c r="N404">
        <f>Table3[[#This Row],[Kidnapping and Abduction]]/Table3[[#This Row],[Population_in_lakhs]]</f>
        <v>0</v>
      </c>
      <c r="O404">
        <f>Table3[[#This Row],[Dowry Deaths]]/Table3[[#This Row],[Population_in_lakhs]]</f>
        <v>0</v>
      </c>
      <c r="P404">
        <f>Table3[[#This Row],[Molestation]]/Table3[[#This Row],[Population_in_lakhs]]</f>
        <v>3.6144578313253013</v>
      </c>
      <c r="Q404">
        <f>Table3[[#This Row],[Sexual_Harassment]]/Table3[[#This Row],[Population_in_lakhs]]</f>
        <v>0</v>
      </c>
      <c r="R404">
        <f>Table3[[#This Row],[Cruelty by Husband or his Relatives]]/Table3[[#This Row],[Population_in_lakhs]]</f>
        <v>0</v>
      </c>
    </row>
    <row r="405" spans="1:18" x14ac:dyDescent="0.3">
      <c r="A405" t="s">
        <v>35</v>
      </c>
      <c r="B405" t="s">
        <v>47</v>
      </c>
      <c r="C405">
        <v>2001</v>
      </c>
      <c r="D405">
        <v>2</v>
      </c>
      <c r="E405">
        <v>1</v>
      </c>
      <c r="F405">
        <v>0</v>
      </c>
      <c r="G405">
        <v>8</v>
      </c>
      <c r="H405">
        <v>0</v>
      </c>
      <c r="I405">
        <v>2</v>
      </c>
      <c r="J405">
        <v>0.55000000000000004</v>
      </c>
      <c r="K405">
        <v>23.636363636363633</v>
      </c>
      <c r="L405">
        <f t="shared" si="6"/>
        <v>13</v>
      </c>
      <c r="M405" s="14">
        <f>Table3[[#This Row],[Rape]]/Table3[[#This Row],[Population_in_lakhs]]</f>
        <v>3.6363636363636362</v>
      </c>
      <c r="N405">
        <f>Table3[[#This Row],[Kidnapping and Abduction]]/Table3[[#This Row],[Population_in_lakhs]]</f>
        <v>1.8181818181818181</v>
      </c>
      <c r="O405">
        <f>Table3[[#This Row],[Dowry Deaths]]/Table3[[#This Row],[Population_in_lakhs]]</f>
        <v>0</v>
      </c>
      <c r="P405">
        <f>Table3[[#This Row],[Molestation]]/Table3[[#This Row],[Population_in_lakhs]]</f>
        <v>14.545454545454545</v>
      </c>
      <c r="Q405">
        <f>Table3[[#This Row],[Sexual_Harassment]]/Table3[[#This Row],[Population_in_lakhs]]</f>
        <v>0</v>
      </c>
      <c r="R405">
        <f>Table3[[#This Row],[Cruelty by Husband or his Relatives]]/Table3[[#This Row],[Population_in_lakhs]]</f>
        <v>3.6363636363636362</v>
      </c>
    </row>
    <row r="406" spans="1:18" x14ac:dyDescent="0.3">
      <c r="A406" t="s">
        <v>35</v>
      </c>
      <c r="B406" t="s">
        <v>47</v>
      </c>
      <c r="C406">
        <v>2002</v>
      </c>
      <c r="D406">
        <v>2</v>
      </c>
      <c r="E406">
        <v>1</v>
      </c>
      <c r="F406">
        <v>0</v>
      </c>
      <c r="G406">
        <v>4</v>
      </c>
      <c r="H406">
        <v>0</v>
      </c>
      <c r="I406">
        <v>0</v>
      </c>
      <c r="J406">
        <v>0.55000000000000004</v>
      </c>
      <c r="K406">
        <v>12.727272727272727</v>
      </c>
      <c r="L406">
        <f t="shared" si="6"/>
        <v>7</v>
      </c>
      <c r="M406" s="14">
        <f>Table3[[#This Row],[Rape]]/Table3[[#This Row],[Population_in_lakhs]]</f>
        <v>3.6363636363636362</v>
      </c>
      <c r="N406">
        <f>Table3[[#This Row],[Kidnapping and Abduction]]/Table3[[#This Row],[Population_in_lakhs]]</f>
        <v>1.8181818181818181</v>
      </c>
      <c r="O406">
        <f>Table3[[#This Row],[Dowry Deaths]]/Table3[[#This Row],[Population_in_lakhs]]</f>
        <v>0</v>
      </c>
      <c r="P406">
        <f>Table3[[#This Row],[Molestation]]/Table3[[#This Row],[Population_in_lakhs]]</f>
        <v>7.2727272727272725</v>
      </c>
      <c r="Q406">
        <f>Table3[[#This Row],[Sexual_Harassment]]/Table3[[#This Row],[Population_in_lakhs]]</f>
        <v>0</v>
      </c>
      <c r="R406">
        <f>Table3[[#This Row],[Cruelty by Husband or his Relatives]]/Table3[[#This Row],[Population_in_lakhs]]</f>
        <v>0</v>
      </c>
    </row>
    <row r="407" spans="1:18" x14ac:dyDescent="0.3">
      <c r="A407" t="s">
        <v>35</v>
      </c>
      <c r="B407" t="s">
        <v>47</v>
      </c>
      <c r="C407">
        <v>2003</v>
      </c>
      <c r="D407">
        <v>1</v>
      </c>
      <c r="E407">
        <v>2</v>
      </c>
      <c r="F407">
        <v>0</v>
      </c>
      <c r="G407">
        <v>0</v>
      </c>
      <c r="H407">
        <v>0</v>
      </c>
      <c r="I407">
        <v>0</v>
      </c>
      <c r="J407">
        <v>0.55000000000000004</v>
      </c>
      <c r="K407">
        <v>5.4545454545454541</v>
      </c>
      <c r="L407">
        <f t="shared" si="6"/>
        <v>3</v>
      </c>
      <c r="M407" s="14">
        <f>Table3[[#This Row],[Rape]]/Table3[[#This Row],[Population_in_lakhs]]</f>
        <v>1.8181818181818181</v>
      </c>
      <c r="N407">
        <f>Table3[[#This Row],[Kidnapping and Abduction]]/Table3[[#This Row],[Population_in_lakhs]]</f>
        <v>3.6363636363636362</v>
      </c>
      <c r="O407">
        <f>Table3[[#This Row],[Dowry Deaths]]/Table3[[#This Row],[Population_in_lakhs]]</f>
        <v>0</v>
      </c>
      <c r="P407">
        <f>Table3[[#This Row],[Molestation]]/Table3[[#This Row],[Population_in_lakhs]]</f>
        <v>0</v>
      </c>
      <c r="Q407">
        <f>Table3[[#This Row],[Sexual_Harassment]]/Table3[[#This Row],[Population_in_lakhs]]</f>
        <v>0</v>
      </c>
      <c r="R407">
        <f>Table3[[#This Row],[Cruelty by Husband or his Relatives]]/Table3[[#This Row],[Population_in_lakhs]]</f>
        <v>0</v>
      </c>
    </row>
    <row r="408" spans="1:18" x14ac:dyDescent="0.3">
      <c r="A408" t="s">
        <v>35</v>
      </c>
      <c r="B408" t="s">
        <v>47</v>
      </c>
      <c r="C408">
        <v>2004</v>
      </c>
      <c r="D408">
        <v>0</v>
      </c>
      <c r="E408">
        <v>4</v>
      </c>
      <c r="F408">
        <v>0</v>
      </c>
      <c r="G408">
        <v>3</v>
      </c>
      <c r="H408">
        <v>0</v>
      </c>
      <c r="I408">
        <v>1</v>
      </c>
      <c r="J408">
        <v>0.55000000000000004</v>
      </c>
      <c r="K408">
        <v>14.545454545454545</v>
      </c>
      <c r="L408">
        <f t="shared" si="6"/>
        <v>8</v>
      </c>
      <c r="M408" s="14">
        <f>Table3[[#This Row],[Rape]]/Table3[[#This Row],[Population_in_lakhs]]</f>
        <v>0</v>
      </c>
      <c r="N408">
        <f>Table3[[#This Row],[Kidnapping and Abduction]]/Table3[[#This Row],[Population_in_lakhs]]</f>
        <v>7.2727272727272725</v>
      </c>
      <c r="O408">
        <f>Table3[[#This Row],[Dowry Deaths]]/Table3[[#This Row],[Population_in_lakhs]]</f>
        <v>0</v>
      </c>
      <c r="P408">
        <f>Table3[[#This Row],[Molestation]]/Table3[[#This Row],[Population_in_lakhs]]</f>
        <v>5.4545454545454541</v>
      </c>
      <c r="Q408">
        <f>Table3[[#This Row],[Sexual_Harassment]]/Table3[[#This Row],[Population_in_lakhs]]</f>
        <v>0</v>
      </c>
      <c r="R408">
        <f>Table3[[#This Row],[Cruelty by Husband or his Relatives]]/Table3[[#This Row],[Population_in_lakhs]]</f>
        <v>1.8181818181818181</v>
      </c>
    </row>
    <row r="409" spans="1:18" x14ac:dyDescent="0.3">
      <c r="A409" t="s">
        <v>35</v>
      </c>
      <c r="B409" t="s">
        <v>47</v>
      </c>
      <c r="C409">
        <v>2005</v>
      </c>
      <c r="D409">
        <v>2</v>
      </c>
      <c r="E409">
        <v>0</v>
      </c>
      <c r="F409">
        <v>0</v>
      </c>
      <c r="G409">
        <v>5</v>
      </c>
      <c r="H409">
        <v>0</v>
      </c>
      <c r="I409">
        <v>1</v>
      </c>
      <c r="J409">
        <v>0.55000000000000004</v>
      </c>
      <c r="K409">
        <v>14.545454545454545</v>
      </c>
      <c r="L409">
        <f t="shared" si="6"/>
        <v>8</v>
      </c>
      <c r="M409" s="14">
        <f>Table3[[#This Row],[Rape]]/Table3[[#This Row],[Population_in_lakhs]]</f>
        <v>3.6363636363636362</v>
      </c>
      <c r="N409">
        <f>Table3[[#This Row],[Kidnapping and Abduction]]/Table3[[#This Row],[Population_in_lakhs]]</f>
        <v>0</v>
      </c>
      <c r="O409">
        <f>Table3[[#This Row],[Dowry Deaths]]/Table3[[#This Row],[Population_in_lakhs]]</f>
        <v>0</v>
      </c>
      <c r="P409">
        <f>Table3[[#This Row],[Molestation]]/Table3[[#This Row],[Population_in_lakhs]]</f>
        <v>9.0909090909090899</v>
      </c>
      <c r="Q409">
        <f>Table3[[#This Row],[Sexual_Harassment]]/Table3[[#This Row],[Population_in_lakhs]]</f>
        <v>0</v>
      </c>
      <c r="R409">
        <f>Table3[[#This Row],[Cruelty by Husband or his Relatives]]/Table3[[#This Row],[Population_in_lakhs]]</f>
        <v>1.8181818181818181</v>
      </c>
    </row>
    <row r="410" spans="1:18" x14ac:dyDescent="0.3">
      <c r="A410" t="s">
        <v>35</v>
      </c>
      <c r="B410" t="s">
        <v>47</v>
      </c>
      <c r="C410">
        <v>2006</v>
      </c>
      <c r="D410">
        <v>2</v>
      </c>
      <c r="E410">
        <v>4</v>
      </c>
      <c r="F410">
        <v>0</v>
      </c>
      <c r="G410">
        <v>6</v>
      </c>
      <c r="H410">
        <v>0</v>
      </c>
      <c r="I410">
        <v>3</v>
      </c>
      <c r="J410">
        <v>0.55000000000000004</v>
      </c>
      <c r="K410">
        <v>27.27272727272727</v>
      </c>
      <c r="L410">
        <f t="shared" si="6"/>
        <v>15</v>
      </c>
      <c r="M410" s="14">
        <f>Table3[[#This Row],[Rape]]/Table3[[#This Row],[Population_in_lakhs]]</f>
        <v>3.6363636363636362</v>
      </c>
      <c r="N410">
        <f>Table3[[#This Row],[Kidnapping and Abduction]]/Table3[[#This Row],[Population_in_lakhs]]</f>
        <v>7.2727272727272725</v>
      </c>
      <c r="O410">
        <f>Table3[[#This Row],[Dowry Deaths]]/Table3[[#This Row],[Population_in_lakhs]]</f>
        <v>0</v>
      </c>
      <c r="P410">
        <f>Table3[[#This Row],[Molestation]]/Table3[[#This Row],[Population_in_lakhs]]</f>
        <v>10.909090909090908</v>
      </c>
      <c r="Q410">
        <f>Table3[[#This Row],[Sexual_Harassment]]/Table3[[#This Row],[Population_in_lakhs]]</f>
        <v>0</v>
      </c>
      <c r="R410">
        <f>Table3[[#This Row],[Cruelty by Husband or his Relatives]]/Table3[[#This Row],[Population_in_lakhs]]</f>
        <v>5.4545454545454541</v>
      </c>
    </row>
    <row r="411" spans="1:18" x14ac:dyDescent="0.3">
      <c r="A411" t="s">
        <v>35</v>
      </c>
      <c r="B411" t="s">
        <v>47</v>
      </c>
      <c r="C411">
        <v>2007</v>
      </c>
      <c r="D411">
        <v>3</v>
      </c>
      <c r="E411">
        <v>4</v>
      </c>
      <c r="F411">
        <v>0</v>
      </c>
      <c r="G411">
        <v>5</v>
      </c>
      <c r="H411">
        <v>0</v>
      </c>
      <c r="I411">
        <v>2</v>
      </c>
      <c r="J411">
        <v>0.55000000000000004</v>
      </c>
      <c r="K411">
        <v>25.454545454545453</v>
      </c>
      <c r="L411">
        <f t="shared" si="6"/>
        <v>14</v>
      </c>
      <c r="M411" s="14">
        <f>Table3[[#This Row],[Rape]]/Table3[[#This Row],[Population_in_lakhs]]</f>
        <v>5.4545454545454541</v>
      </c>
      <c r="N411">
        <f>Table3[[#This Row],[Kidnapping and Abduction]]/Table3[[#This Row],[Population_in_lakhs]]</f>
        <v>7.2727272727272725</v>
      </c>
      <c r="O411">
        <f>Table3[[#This Row],[Dowry Deaths]]/Table3[[#This Row],[Population_in_lakhs]]</f>
        <v>0</v>
      </c>
      <c r="P411">
        <f>Table3[[#This Row],[Molestation]]/Table3[[#This Row],[Population_in_lakhs]]</f>
        <v>9.0909090909090899</v>
      </c>
      <c r="Q411">
        <f>Table3[[#This Row],[Sexual_Harassment]]/Table3[[#This Row],[Population_in_lakhs]]</f>
        <v>0</v>
      </c>
      <c r="R411">
        <f>Table3[[#This Row],[Cruelty by Husband or his Relatives]]/Table3[[#This Row],[Population_in_lakhs]]</f>
        <v>3.6363636363636362</v>
      </c>
    </row>
    <row r="412" spans="1:18" x14ac:dyDescent="0.3">
      <c r="A412" t="s">
        <v>35</v>
      </c>
      <c r="B412" t="s">
        <v>47</v>
      </c>
      <c r="C412">
        <v>2008</v>
      </c>
      <c r="D412">
        <v>2</v>
      </c>
      <c r="E412">
        <v>1</v>
      </c>
      <c r="F412">
        <v>0</v>
      </c>
      <c r="G412">
        <v>6</v>
      </c>
      <c r="H412">
        <v>0</v>
      </c>
      <c r="I412">
        <v>1</v>
      </c>
      <c r="J412">
        <v>0.55000000000000004</v>
      </c>
      <c r="K412">
        <v>18.18181818181818</v>
      </c>
      <c r="L412">
        <f t="shared" si="6"/>
        <v>10</v>
      </c>
      <c r="M412" s="14">
        <f>Table3[[#This Row],[Rape]]/Table3[[#This Row],[Population_in_lakhs]]</f>
        <v>3.6363636363636362</v>
      </c>
      <c r="N412">
        <f>Table3[[#This Row],[Kidnapping and Abduction]]/Table3[[#This Row],[Population_in_lakhs]]</f>
        <v>1.8181818181818181</v>
      </c>
      <c r="O412">
        <f>Table3[[#This Row],[Dowry Deaths]]/Table3[[#This Row],[Population_in_lakhs]]</f>
        <v>0</v>
      </c>
      <c r="P412">
        <f>Table3[[#This Row],[Molestation]]/Table3[[#This Row],[Population_in_lakhs]]</f>
        <v>10.909090909090908</v>
      </c>
      <c r="Q412">
        <f>Table3[[#This Row],[Sexual_Harassment]]/Table3[[#This Row],[Population_in_lakhs]]</f>
        <v>0</v>
      </c>
      <c r="R412">
        <f>Table3[[#This Row],[Cruelty by Husband or his Relatives]]/Table3[[#This Row],[Population_in_lakhs]]</f>
        <v>1.8181818181818181</v>
      </c>
    </row>
    <row r="413" spans="1:18" x14ac:dyDescent="0.3">
      <c r="A413" t="s">
        <v>35</v>
      </c>
      <c r="B413" t="s">
        <v>47</v>
      </c>
      <c r="C413">
        <v>2009</v>
      </c>
      <c r="D413">
        <v>1</v>
      </c>
      <c r="E413">
        <v>1</v>
      </c>
      <c r="F413">
        <v>0</v>
      </c>
      <c r="G413">
        <v>5</v>
      </c>
      <c r="H413">
        <v>0</v>
      </c>
      <c r="I413">
        <v>1</v>
      </c>
      <c r="J413">
        <v>0.55000000000000004</v>
      </c>
      <c r="K413">
        <v>14.545454545454545</v>
      </c>
      <c r="L413">
        <f t="shared" si="6"/>
        <v>8</v>
      </c>
      <c r="M413" s="14">
        <f>Table3[[#This Row],[Rape]]/Table3[[#This Row],[Population_in_lakhs]]</f>
        <v>1.8181818181818181</v>
      </c>
      <c r="N413">
        <f>Table3[[#This Row],[Kidnapping and Abduction]]/Table3[[#This Row],[Population_in_lakhs]]</f>
        <v>1.8181818181818181</v>
      </c>
      <c r="O413">
        <f>Table3[[#This Row],[Dowry Deaths]]/Table3[[#This Row],[Population_in_lakhs]]</f>
        <v>0</v>
      </c>
      <c r="P413">
        <f>Table3[[#This Row],[Molestation]]/Table3[[#This Row],[Population_in_lakhs]]</f>
        <v>9.0909090909090899</v>
      </c>
      <c r="Q413">
        <f>Table3[[#This Row],[Sexual_Harassment]]/Table3[[#This Row],[Population_in_lakhs]]</f>
        <v>0</v>
      </c>
      <c r="R413">
        <f>Table3[[#This Row],[Cruelty by Husband or his Relatives]]/Table3[[#This Row],[Population_in_lakhs]]</f>
        <v>1.8181818181818181</v>
      </c>
    </row>
    <row r="414" spans="1:18" x14ac:dyDescent="0.3">
      <c r="A414" t="s">
        <v>35</v>
      </c>
      <c r="B414" t="s">
        <v>47</v>
      </c>
      <c r="C414">
        <v>2010</v>
      </c>
      <c r="D414">
        <v>5</v>
      </c>
      <c r="E414">
        <v>4</v>
      </c>
      <c r="F414">
        <v>0</v>
      </c>
      <c r="G414">
        <v>7</v>
      </c>
      <c r="H414">
        <v>0</v>
      </c>
      <c r="I414">
        <v>3</v>
      </c>
      <c r="J414">
        <v>0.55000000000000004</v>
      </c>
      <c r="K414">
        <v>34.54545454545454</v>
      </c>
      <c r="L414">
        <f t="shared" si="6"/>
        <v>19</v>
      </c>
      <c r="M414" s="14">
        <f>Table3[[#This Row],[Rape]]/Table3[[#This Row],[Population_in_lakhs]]</f>
        <v>9.0909090909090899</v>
      </c>
      <c r="N414">
        <f>Table3[[#This Row],[Kidnapping and Abduction]]/Table3[[#This Row],[Population_in_lakhs]]</f>
        <v>7.2727272727272725</v>
      </c>
      <c r="O414">
        <f>Table3[[#This Row],[Dowry Deaths]]/Table3[[#This Row],[Population_in_lakhs]]</f>
        <v>0</v>
      </c>
      <c r="P414">
        <f>Table3[[#This Row],[Molestation]]/Table3[[#This Row],[Population_in_lakhs]]</f>
        <v>12.727272727272727</v>
      </c>
      <c r="Q414">
        <f>Table3[[#This Row],[Sexual_Harassment]]/Table3[[#This Row],[Population_in_lakhs]]</f>
        <v>0</v>
      </c>
      <c r="R414">
        <f>Table3[[#This Row],[Cruelty by Husband or his Relatives]]/Table3[[#This Row],[Population_in_lakhs]]</f>
        <v>5.4545454545454541</v>
      </c>
    </row>
    <row r="415" spans="1:18" x14ac:dyDescent="0.3">
      <c r="A415" t="s">
        <v>35</v>
      </c>
      <c r="B415" t="s">
        <v>47</v>
      </c>
      <c r="C415">
        <v>2011</v>
      </c>
      <c r="D415">
        <v>2</v>
      </c>
      <c r="E415">
        <v>6</v>
      </c>
      <c r="F415">
        <v>0</v>
      </c>
      <c r="G415">
        <v>5</v>
      </c>
      <c r="H415">
        <v>0</v>
      </c>
      <c r="I415">
        <v>0</v>
      </c>
      <c r="J415">
        <v>0.83</v>
      </c>
      <c r="K415">
        <v>15.66265060240964</v>
      </c>
      <c r="L415">
        <f t="shared" si="6"/>
        <v>13</v>
      </c>
      <c r="M415" s="14">
        <f>Table3[[#This Row],[Rape]]/Table3[[#This Row],[Population_in_lakhs]]</f>
        <v>2.4096385542168677</v>
      </c>
      <c r="N415">
        <f>Table3[[#This Row],[Kidnapping and Abduction]]/Table3[[#This Row],[Population_in_lakhs]]</f>
        <v>7.2289156626506026</v>
      </c>
      <c r="O415">
        <f>Table3[[#This Row],[Dowry Deaths]]/Table3[[#This Row],[Population_in_lakhs]]</f>
        <v>0</v>
      </c>
      <c r="P415">
        <f>Table3[[#This Row],[Molestation]]/Table3[[#This Row],[Population_in_lakhs]]</f>
        <v>6.024096385542169</v>
      </c>
      <c r="Q415">
        <f>Table3[[#This Row],[Sexual_Harassment]]/Table3[[#This Row],[Population_in_lakhs]]</f>
        <v>0</v>
      </c>
      <c r="R415">
        <f>Table3[[#This Row],[Cruelty by Husband or his Relatives]]/Table3[[#This Row],[Population_in_lakhs]]</f>
        <v>0</v>
      </c>
    </row>
    <row r="416" spans="1:18" x14ac:dyDescent="0.3">
      <c r="A416" t="s">
        <v>35</v>
      </c>
      <c r="B416" t="s">
        <v>47</v>
      </c>
      <c r="C416">
        <v>2012</v>
      </c>
      <c r="D416">
        <v>4</v>
      </c>
      <c r="E416">
        <v>4</v>
      </c>
      <c r="F416">
        <v>0</v>
      </c>
      <c r="G416">
        <v>11</v>
      </c>
      <c r="H416">
        <v>0</v>
      </c>
      <c r="I416">
        <v>0</v>
      </c>
      <c r="J416">
        <v>0.83</v>
      </c>
      <c r="K416">
        <v>22.891566265060241</v>
      </c>
      <c r="L416">
        <f t="shared" si="6"/>
        <v>19</v>
      </c>
      <c r="M416" s="14">
        <f>Table3[[#This Row],[Rape]]/Table3[[#This Row],[Population_in_lakhs]]</f>
        <v>4.8192771084337354</v>
      </c>
      <c r="N416">
        <f>Table3[[#This Row],[Kidnapping and Abduction]]/Table3[[#This Row],[Population_in_lakhs]]</f>
        <v>4.8192771084337354</v>
      </c>
      <c r="O416">
        <f>Table3[[#This Row],[Dowry Deaths]]/Table3[[#This Row],[Population_in_lakhs]]</f>
        <v>0</v>
      </c>
      <c r="P416">
        <f>Table3[[#This Row],[Molestation]]/Table3[[#This Row],[Population_in_lakhs]]</f>
        <v>13.253012048192772</v>
      </c>
      <c r="Q416">
        <f>Table3[[#This Row],[Sexual_Harassment]]/Table3[[#This Row],[Population_in_lakhs]]</f>
        <v>0</v>
      </c>
      <c r="R416">
        <f>Table3[[#This Row],[Cruelty by Husband or his Relatives]]/Table3[[#This Row],[Population_in_lakhs]]</f>
        <v>0</v>
      </c>
    </row>
    <row r="417" spans="1:18" x14ac:dyDescent="0.3">
      <c r="A417" t="s">
        <v>35</v>
      </c>
      <c r="B417" t="s">
        <v>47</v>
      </c>
      <c r="C417">
        <v>2013</v>
      </c>
      <c r="D417">
        <v>10</v>
      </c>
      <c r="E417">
        <v>2</v>
      </c>
      <c r="F417">
        <v>0</v>
      </c>
      <c r="G417">
        <v>8</v>
      </c>
      <c r="H417">
        <v>0</v>
      </c>
      <c r="I417">
        <v>0</v>
      </c>
      <c r="J417">
        <v>0.83</v>
      </c>
      <c r="K417">
        <v>24.096385542168676</v>
      </c>
      <c r="L417">
        <f t="shared" si="6"/>
        <v>20</v>
      </c>
      <c r="M417" s="14">
        <f>Table3[[#This Row],[Rape]]/Table3[[#This Row],[Population_in_lakhs]]</f>
        <v>12.048192771084338</v>
      </c>
      <c r="N417">
        <f>Table3[[#This Row],[Kidnapping and Abduction]]/Table3[[#This Row],[Population_in_lakhs]]</f>
        <v>2.4096385542168677</v>
      </c>
      <c r="O417">
        <f>Table3[[#This Row],[Dowry Deaths]]/Table3[[#This Row],[Population_in_lakhs]]</f>
        <v>0</v>
      </c>
      <c r="P417">
        <f>Table3[[#This Row],[Molestation]]/Table3[[#This Row],[Population_in_lakhs]]</f>
        <v>9.6385542168674707</v>
      </c>
      <c r="Q417">
        <f>Table3[[#This Row],[Sexual_Harassment]]/Table3[[#This Row],[Population_in_lakhs]]</f>
        <v>0</v>
      </c>
      <c r="R417">
        <f>Table3[[#This Row],[Cruelty by Husband or his Relatives]]/Table3[[#This Row],[Population_in_lakhs]]</f>
        <v>0</v>
      </c>
    </row>
    <row r="418" spans="1:18" x14ac:dyDescent="0.3">
      <c r="A418" t="s">
        <v>51</v>
      </c>
      <c r="B418" t="s">
        <v>53</v>
      </c>
      <c r="C418">
        <v>2001</v>
      </c>
      <c r="D418">
        <v>28</v>
      </c>
      <c r="E418">
        <v>88</v>
      </c>
      <c r="F418">
        <v>10</v>
      </c>
      <c r="G418">
        <v>29</v>
      </c>
      <c r="H418">
        <v>0</v>
      </c>
      <c r="I418">
        <v>95</v>
      </c>
      <c r="J418">
        <v>13.95</v>
      </c>
      <c r="K418">
        <v>17.921146953405017</v>
      </c>
      <c r="L418">
        <f t="shared" si="6"/>
        <v>250</v>
      </c>
      <c r="M418" s="14">
        <f>Table3[[#This Row],[Rape]]/Table3[[#This Row],[Population_in_lakhs]]</f>
        <v>2.0071684587813623</v>
      </c>
      <c r="N418">
        <f>Table3[[#This Row],[Kidnapping and Abduction]]/Table3[[#This Row],[Population_in_lakhs]]</f>
        <v>6.3082437275985663</v>
      </c>
      <c r="O418">
        <f>Table3[[#This Row],[Dowry Deaths]]/Table3[[#This Row],[Population_in_lakhs]]</f>
        <v>0.71684587813620071</v>
      </c>
      <c r="P418">
        <f>Table3[[#This Row],[Molestation]]/Table3[[#This Row],[Population_in_lakhs]]</f>
        <v>2.0788530465949822</v>
      </c>
      <c r="Q418">
        <f>Table3[[#This Row],[Sexual_Harassment]]/Table3[[#This Row],[Population_in_lakhs]]</f>
        <v>0</v>
      </c>
      <c r="R418">
        <f>Table3[[#This Row],[Cruelty by Husband or his Relatives]]/Table3[[#This Row],[Population_in_lakhs]]</f>
        <v>6.8100358422939076</v>
      </c>
    </row>
    <row r="419" spans="1:18" x14ac:dyDescent="0.3">
      <c r="A419" t="s">
        <v>51</v>
      </c>
      <c r="B419" t="s">
        <v>53</v>
      </c>
      <c r="C419">
        <v>2002</v>
      </c>
      <c r="D419">
        <v>55</v>
      </c>
      <c r="E419">
        <v>59</v>
      </c>
      <c r="F419">
        <v>4</v>
      </c>
      <c r="G419">
        <v>18</v>
      </c>
      <c r="H419">
        <v>0</v>
      </c>
      <c r="I419">
        <v>97</v>
      </c>
      <c r="J419">
        <v>13.95</v>
      </c>
      <c r="K419">
        <v>16.702508960573478</v>
      </c>
      <c r="L419">
        <f t="shared" si="6"/>
        <v>233</v>
      </c>
      <c r="M419" s="14">
        <f>Table3[[#This Row],[Rape]]/Table3[[#This Row],[Population_in_lakhs]]</f>
        <v>3.9426523297491043</v>
      </c>
      <c r="N419">
        <f>Table3[[#This Row],[Kidnapping and Abduction]]/Table3[[#This Row],[Population_in_lakhs]]</f>
        <v>4.2293906810035846</v>
      </c>
      <c r="O419">
        <f>Table3[[#This Row],[Dowry Deaths]]/Table3[[#This Row],[Population_in_lakhs]]</f>
        <v>0.28673835125448033</v>
      </c>
      <c r="P419">
        <f>Table3[[#This Row],[Molestation]]/Table3[[#This Row],[Population_in_lakhs]]</f>
        <v>1.2903225806451613</v>
      </c>
      <c r="Q419">
        <f>Table3[[#This Row],[Sexual_Harassment]]/Table3[[#This Row],[Population_in_lakhs]]</f>
        <v>0</v>
      </c>
      <c r="R419">
        <f>Table3[[#This Row],[Cruelty by Husband or his Relatives]]/Table3[[#This Row],[Population_in_lakhs]]</f>
        <v>6.9534050179211473</v>
      </c>
    </row>
    <row r="420" spans="1:18" x14ac:dyDescent="0.3">
      <c r="A420" t="s">
        <v>51</v>
      </c>
      <c r="B420" t="s">
        <v>53</v>
      </c>
      <c r="C420">
        <v>2003</v>
      </c>
      <c r="D420">
        <v>61</v>
      </c>
      <c r="E420">
        <v>56</v>
      </c>
      <c r="F420">
        <v>6</v>
      </c>
      <c r="G420">
        <v>15</v>
      </c>
      <c r="H420">
        <v>0</v>
      </c>
      <c r="I420">
        <v>112</v>
      </c>
      <c r="J420">
        <v>13.95</v>
      </c>
      <c r="K420">
        <v>17.921146953405017</v>
      </c>
      <c r="L420">
        <f t="shared" si="6"/>
        <v>250</v>
      </c>
      <c r="M420" s="14">
        <f>Table3[[#This Row],[Rape]]/Table3[[#This Row],[Population_in_lakhs]]</f>
        <v>4.3727598566308243</v>
      </c>
      <c r="N420">
        <f>Table3[[#This Row],[Kidnapping and Abduction]]/Table3[[#This Row],[Population_in_lakhs]]</f>
        <v>4.0143369175627246</v>
      </c>
      <c r="O420">
        <f>Table3[[#This Row],[Dowry Deaths]]/Table3[[#This Row],[Population_in_lakhs]]</f>
        <v>0.43010752688172044</v>
      </c>
      <c r="P420">
        <f>Table3[[#This Row],[Molestation]]/Table3[[#This Row],[Population_in_lakhs]]</f>
        <v>1.0752688172043012</v>
      </c>
      <c r="Q420">
        <f>Table3[[#This Row],[Sexual_Harassment]]/Table3[[#This Row],[Population_in_lakhs]]</f>
        <v>0</v>
      </c>
      <c r="R420">
        <f>Table3[[#This Row],[Cruelty by Husband or his Relatives]]/Table3[[#This Row],[Population_in_lakhs]]</f>
        <v>8.0286738351254492</v>
      </c>
    </row>
    <row r="421" spans="1:18" x14ac:dyDescent="0.3">
      <c r="A421" t="s">
        <v>51</v>
      </c>
      <c r="B421" t="s">
        <v>53</v>
      </c>
      <c r="C421">
        <v>2004</v>
      </c>
      <c r="D421">
        <v>50</v>
      </c>
      <c r="E421">
        <v>60</v>
      </c>
      <c r="F421">
        <v>8</v>
      </c>
      <c r="G421">
        <v>25</v>
      </c>
      <c r="H421">
        <v>4</v>
      </c>
      <c r="I421">
        <v>102</v>
      </c>
      <c r="J421">
        <v>13.95</v>
      </c>
      <c r="K421">
        <v>17.8494623655914</v>
      </c>
      <c r="L421">
        <f t="shared" si="6"/>
        <v>249</v>
      </c>
      <c r="M421" s="14">
        <f>Table3[[#This Row],[Rape]]/Table3[[#This Row],[Population_in_lakhs]]</f>
        <v>3.5842293906810037</v>
      </c>
      <c r="N421">
        <f>Table3[[#This Row],[Kidnapping and Abduction]]/Table3[[#This Row],[Population_in_lakhs]]</f>
        <v>4.3010752688172049</v>
      </c>
      <c r="O421">
        <f>Table3[[#This Row],[Dowry Deaths]]/Table3[[#This Row],[Population_in_lakhs]]</f>
        <v>0.57347670250896066</v>
      </c>
      <c r="P421">
        <f>Table3[[#This Row],[Molestation]]/Table3[[#This Row],[Population_in_lakhs]]</f>
        <v>1.7921146953405018</v>
      </c>
      <c r="Q421">
        <f>Table3[[#This Row],[Sexual_Harassment]]/Table3[[#This Row],[Population_in_lakhs]]</f>
        <v>0.28673835125448033</v>
      </c>
      <c r="R421">
        <f>Table3[[#This Row],[Cruelty by Husband or his Relatives]]/Table3[[#This Row],[Population_in_lakhs]]</f>
        <v>7.3118279569892479</v>
      </c>
    </row>
    <row r="422" spans="1:18" x14ac:dyDescent="0.3">
      <c r="A422" t="s">
        <v>51</v>
      </c>
      <c r="B422" t="s">
        <v>53</v>
      </c>
      <c r="C422">
        <v>2005</v>
      </c>
      <c r="D422">
        <v>56</v>
      </c>
      <c r="E422">
        <v>66</v>
      </c>
      <c r="F422">
        <v>8</v>
      </c>
      <c r="G422">
        <v>25</v>
      </c>
      <c r="H422">
        <v>0</v>
      </c>
      <c r="I422">
        <v>105</v>
      </c>
      <c r="J422">
        <v>13.95</v>
      </c>
      <c r="K422">
        <v>18.637992831541219</v>
      </c>
      <c r="L422">
        <f t="shared" si="6"/>
        <v>260</v>
      </c>
      <c r="M422" s="14">
        <f>Table3[[#This Row],[Rape]]/Table3[[#This Row],[Population_in_lakhs]]</f>
        <v>4.0143369175627246</v>
      </c>
      <c r="N422">
        <f>Table3[[#This Row],[Kidnapping and Abduction]]/Table3[[#This Row],[Population_in_lakhs]]</f>
        <v>4.731182795698925</v>
      </c>
      <c r="O422">
        <f>Table3[[#This Row],[Dowry Deaths]]/Table3[[#This Row],[Population_in_lakhs]]</f>
        <v>0.57347670250896066</v>
      </c>
      <c r="P422">
        <f>Table3[[#This Row],[Molestation]]/Table3[[#This Row],[Population_in_lakhs]]</f>
        <v>1.7921146953405018</v>
      </c>
      <c r="Q422">
        <f>Table3[[#This Row],[Sexual_Harassment]]/Table3[[#This Row],[Population_in_lakhs]]</f>
        <v>0</v>
      </c>
      <c r="R422">
        <f>Table3[[#This Row],[Cruelty by Husband or his Relatives]]/Table3[[#This Row],[Population_in_lakhs]]</f>
        <v>7.5268817204301079</v>
      </c>
    </row>
    <row r="423" spans="1:18" x14ac:dyDescent="0.3">
      <c r="A423" t="s">
        <v>51</v>
      </c>
      <c r="B423" t="s">
        <v>53</v>
      </c>
      <c r="C423">
        <v>2006</v>
      </c>
      <c r="D423">
        <v>58</v>
      </c>
      <c r="E423">
        <v>70</v>
      </c>
      <c r="F423">
        <v>4</v>
      </c>
      <c r="G423">
        <v>18</v>
      </c>
      <c r="H423">
        <v>0</v>
      </c>
      <c r="I423">
        <v>116</v>
      </c>
      <c r="J423">
        <v>13.95</v>
      </c>
      <c r="K423">
        <v>19.068100358422939</v>
      </c>
      <c r="L423">
        <f t="shared" si="6"/>
        <v>266</v>
      </c>
      <c r="M423" s="14">
        <f>Table3[[#This Row],[Rape]]/Table3[[#This Row],[Population_in_lakhs]]</f>
        <v>4.1577060931899643</v>
      </c>
      <c r="N423">
        <f>Table3[[#This Row],[Kidnapping and Abduction]]/Table3[[#This Row],[Population_in_lakhs]]</f>
        <v>5.0179211469534053</v>
      </c>
      <c r="O423">
        <f>Table3[[#This Row],[Dowry Deaths]]/Table3[[#This Row],[Population_in_lakhs]]</f>
        <v>0.28673835125448033</v>
      </c>
      <c r="P423">
        <f>Table3[[#This Row],[Molestation]]/Table3[[#This Row],[Population_in_lakhs]]</f>
        <v>1.2903225806451613</v>
      </c>
      <c r="Q423">
        <f>Table3[[#This Row],[Sexual_Harassment]]/Table3[[#This Row],[Population_in_lakhs]]</f>
        <v>0</v>
      </c>
      <c r="R423">
        <f>Table3[[#This Row],[Cruelty by Husband or his Relatives]]/Table3[[#This Row],[Population_in_lakhs]]</f>
        <v>8.3154121863799286</v>
      </c>
    </row>
    <row r="424" spans="1:18" x14ac:dyDescent="0.3">
      <c r="A424" t="s">
        <v>51</v>
      </c>
      <c r="B424" t="s">
        <v>53</v>
      </c>
      <c r="C424">
        <v>2007</v>
      </c>
      <c r="D424">
        <v>83</v>
      </c>
      <c r="E424">
        <v>81</v>
      </c>
      <c r="F424">
        <v>10</v>
      </c>
      <c r="G424">
        <v>16</v>
      </c>
      <c r="H424">
        <v>0</v>
      </c>
      <c r="I424">
        <v>180</v>
      </c>
      <c r="J424">
        <v>13.95</v>
      </c>
      <c r="K424">
        <v>26.523297491039429</v>
      </c>
      <c r="L424">
        <f t="shared" si="6"/>
        <v>370</v>
      </c>
      <c r="M424" s="14">
        <f>Table3[[#This Row],[Rape]]/Table3[[#This Row],[Population_in_lakhs]]</f>
        <v>5.9498207885304666</v>
      </c>
      <c r="N424">
        <f>Table3[[#This Row],[Kidnapping and Abduction]]/Table3[[#This Row],[Population_in_lakhs]]</f>
        <v>5.806451612903226</v>
      </c>
      <c r="O424">
        <f>Table3[[#This Row],[Dowry Deaths]]/Table3[[#This Row],[Population_in_lakhs]]</f>
        <v>0.71684587813620071</v>
      </c>
      <c r="P424">
        <f>Table3[[#This Row],[Molestation]]/Table3[[#This Row],[Population_in_lakhs]]</f>
        <v>1.1469534050179213</v>
      </c>
      <c r="Q424">
        <f>Table3[[#This Row],[Sexual_Harassment]]/Table3[[#This Row],[Population_in_lakhs]]</f>
        <v>0</v>
      </c>
      <c r="R424">
        <f>Table3[[#This Row],[Cruelty by Husband or his Relatives]]/Table3[[#This Row],[Population_in_lakhs]]</f>
        <v>12.903225806451614</v>
      </c>
    </row>
    <row r="425" spans="1:18" x14ac:dyDescent="0.3">
      <c r="A425" t="s">
        <v>51</v>
      </c>
      <c r="B425" t="s">
        <v>53</v>
      </c>
      <c r="C425">
        <v>2008</v>
      </c>
      <c r="D425">
        <v>97</v>
      </c>
      <c r="E425">
        <v>117</v>
      </c>
      <c r="F425">
        <v>14</v>
      </c>
      <c r="G425">
        <v>34</v>
      </c>
      <c r="H425">
        <v>0</v>
      </c>
      <c r="I425">
        <v>240</v>
      </c>
      <c r="J425">
        <v>13.95</v>
      </c>
      <c r="K425">
        <v>35.985663082437277</v>
      </c>
      <c r="L425">
        <f t="shared" si="6"/>
        <v>502</v>
      </c>
      <c r="M425" s="14">
        <f>Table3[[#This Row],[Rape]]/Table3[[#This Row],[Population_in_lakhs]]</f>
        <v>6.9534050179211473</v>
      </c>
      <c r="N425">
        <f>Table3[[#This Row],[Kidnapping and Abduction]]/Table3[[#This Row],[Population_in_lakhs]]</f>
        <v>8.387096774193548</v>
      </c>
      <c r="O425">
        <f>Table3[[#This Row],[Dowry Deaths]]/Table3[[#This Row],[Population_in_lakhs]]</f>
        <v>1.0035842293906811</v>
      </c>
      <c r="P425">
        <f>Table3[[#This Row],[Molestation]]/Table3[[#This Row],[Population_in_lakhs]]</f>
        <v>2.4372759856630823</v>
      </c>
      <c r="Q425">
        <f>Table3[[#This Row],[Sexual_Harassment]]/Table3[[#This Row],[Population_in_lakhs]]</f>
        <v>0</v>
      </c>
      <c r="R425">
        <f>Table3[[#This Row],[Cruelty by Husband or his Relatives]]/Table3[[#This Row],[Population_in_lakhs]]</f>
        <v>17.20430107526882</v>
      </c>
    </row>
    <row r="426" spans="1:18" x14ac:dyDescent="0.3">
      <c r="A426" t="s">
        <v>51</v>
      </c>
      <c r="B426" t="s">
        <v>53</v>
      </c>
      <c r="C426">
        <v>2009</v>
      </c>
      <c r="D426">
        <v>123</v>
      </c>
      <c r="E426">
        <v>98</v>
      </c>
      <c r="F426">
        <v>29</v>
      </c>
      <c r="G426">
        <v>130</v>
      </c>
      <c r="H426">
        <v>0</v>
      </c>
      <c r="I426">
        <v>206</v>
      </c>
      <c r="J426">
        <v>13.95</v>
      </c>
      <c r="K426">
        <v>42.007168458781365</v>
      </c>
      <c r="L426">
        <f t="shared" si="6"/>
        <v>586</v>
      </c>
      <c r="M426" s="14">
        <f>Table3[[#This Row],[Rape]]/Table3[[#This Row],[Population_in_lakhs]]</f>
        <v>8.8172043010752699</v>
      </c>
      <c r="N426">
        <f>Table3[[#This Row],[Kidnapping and Abduction]]/Table3[[#This Row],[Population_in_lakhs]]</f>
        <v>7.0250896057347676</v>
      </c>
      <c r="O426">
        <f>Table3[[#This Row],[Dowry Deaths]]/Table3[[#This Row],[Population_in_lakhs]]</f>
        <v>2.0788530465949822</v>
      </c>
      <c r="P426">
        <f>Table3[[#This Row],[Molestation]]/Table3[[#This Row],[Population_in_lakhs]]</f>
        <v>9.3189964157706093</v>
      </c>
      <c r="Q426">
        <f>Table3[[#This Row],[Sexual_Harassment]]/Table3[[#This Row],[Population_in_lakhs]]</f>
        <v>0</v>
      </c>
      <c r="R426">
        <f>Table3[[#This Row],[Cruelty by Husband or his Relatives]]/Table3[[#This Row],[Population_in_lakhs]]</f>
        <v>14.767025089605735</v>
      </c>
    </row>
    <row r="427" spans="1:18" x14ac:dyDescent="0.3">
      <c r="A427" t="s">
        <v>51</v>
      </c>
      <c r="B427" t="s">
        <v>53</v>
      </c>
      <c r="C427">
        <v>2010</v>
      </c>
      <c r="D427">
        <v>109</v>
      </c>
      <c r="E427">
        <v>155</v>
      </c>
      <c r="F427">
        <v>12</v>
      </c>
      <c r="G427">
        <v>65</v>
      </c>
      <c r="H427">
        <v>0</v>
      </c>
      <c r="I427">
        <v>197</v>
      </c>
      <c r="J427">
        <v>13.95</v>
      </c>
      <c r="K427">
        <v>38.566308243727597</v>
      </c>
      <c r="L427">
        <f t="shared" si="6"/>
        <v>538</v>
      </c>
      <c r="M427" s="14">
        <f>Table3[[#This Row],[Rape]]/Table3[[#This Row],[Population_in_lakhs]]</f>
        <v>7.8136200716845883</v>
      </c>
      <c r="N427">
        <f>Table3[[#This Row],[Kidnapping and Abduction]]/Table3[[#This Row],[Population_in_lakhs]]</f>
        <v>11.111111111111112</v>
      </c>
      <c r="O427">
        <f>Table3[[#This Row],[Dowry Deaths]]/Table3[[#This Row],[Population_in_lakhs]]</f>
        <v>0.86021505376344087</v>
      </c>
      <c r="P427">
        <f>Table3[[#This Row],[Molestation]]/Table3[[#This Row],[Population_in_lakhs]]</f>
        <v>4.6594982078853047</v>
      </c>
      <c r="Q427">
        <f>Table3[[#This Row],[Sexual_Harassment]]/Table3[[#This Row],[Population_in_lakhs]]</f>
        <v>0</v>
      </c>
      <c r="R427">
        <f>Table3[[#This Row],[Cruelty by Husband or his Relatives]]/Table3[[#This Row],[Population_in_lakhs]]</f>
        <v>14.121863799283155</v>
      </c>
    </row>
    <row r="428" spans="1:18" x14ac:dyDescent="0.3">
      <c r="A428" t="s">
        <v>51</v>
      </c>
      <c r="B428" t="s">
        <v>53</v>
      </c>
      <c r="C428">
        <v>2011</v>
      </c>
      <c r="D428">
        <v>92</v>
      </c>
      <c r="E428">
        <v>156</v>
      </c>
      <c r="F428">
        <v>5</v>
      </c>
      <c r="G428">
        <v>25</v>
      </c>
      <c r="H428">
        <v>0</v>
      </c>
      <c r="I428">
        <v>336</v>
      </c>
      <c r="J428">
        <v>16.940000000000001</v>
      </c>
      <c r="K428">
        <v>36.245572609208971</v>
      </c>
      <c r="L428">
        <f t="shared" si="6"/>
        <v>614</v>
      </c>
      <c r="M428" s="14">
        <f>Table3[[#This Row],[Rape]]/Table3[[#This Row],[Population_in_lakhs]]</f>
        <v>5.4309327036599759</v>
      </c>
      <c r="N428">
        <f>Table3[[#This Row],[Kidnapping and Abduction]]/Table3[[#This Row],[Population_in_lakhs]]</f>
        <v>9.208972845336481</v>
      </c>
      <c r="O428">
        <f>Table3[[#This Row],[Dowry Deaths]]/Table3[[#This Row],[Population_in_lakhs]]</f>
        <v>0.29515938606847697</v>
      </c>
      <c r="P428">
        <f>Table3[[#This Row],[Molestation]]/Table3[[#This Row],[Population_in_lakhs]]</f>
        <v>1.4757969303423848</v>
      </c>
      <c r="Q428">
        <f>Table3[[#This Row],[Sexual_Harassment]]/Table3[[#This Row],[Population_in_lakhs]]</f>
        <v>0</v>
      </c>
      <c r="R428">
        <f>Table3[[#This Row],[Cruelty by Husband or his Relatives]]/Table3[[#This Row],[Population_in_lakhs]]</f>
        <v>19.834710743801651</v>
      </c>
    </row>
    <row r="429" spans="1:18" x14ac:dyDescent="0.3">
      <c r="A429" t="s">
        <v>51</v>
      </c>
      <c r="B429" t="s">
        <v>53</v>
      </c>
      <c r="C429">
        <v>2012</v>
      </c>
      <c r="D429">
        <v>98</v>
      </c>
      <c r="E429">
        <v>224</v>
      </c>
      <c r="F429">
        <v>5</v>
      </c>
      <c r="G429">
        <v>67</v>
      </c>
      <c r="H429">
        <v>0</v>
      </c>
      <c r="I429">
        <v>638</v>
      </c>
      <c r="J429">
        <v>16.940000000000001</v>
      </c>
      <c r="K429">
        <v>60.920897284533645</v>
      </c>
      <c r="L429">
        <f t="shared" si="6"/>
        <v>1032</v>
      </c>
      <c r="M429" s="14">
        <f>Table3[[#This Row],[Rape]]/Table3[[#This Row],[Population_in_lakhs]]</f>
        <v>5.7851239669421481</v>
      </c>
      <c r="N429">
        <f>Table3[[#This Row],[Kidnapping and Abduction]]/Table3[[#This Row],[Population_in_lakhs]]</f>
        <v>13.223140495867767</v>
      </c>
      <c r="O429">
        <f>Table3[[#This Row],[Dowry Deaths]]/Table3[[#This Row],[Population_in_lakhs]]</f>
        <v>0.29515938606847697</v>
      </c>
      <c r="P429">
        <f>Table3[[#This Row],[Molestation]]/Table3[[#This Row],[Population_in_lakhs]]</f>
        <v>3.9551357733175911</v>
      </c>
      <c r="Q429">
        <f>Table3[[#This Row],[Sexual_Harassment]]/Table3[[#This Row],[Population_in_lakhs]]</f>
        <v>0</v>
      </c>
      <c r="R429">
        <f>Table3[[#This Row],[Cruelty by Husband or his Relatives]]/Table3[[#This Row],[Population_in_lakhs]]</f>
        <v>37.662337662337663</v>
      </c>
    </row>
    <row r="430" spans="1:18" x14ac:dyDescent="0.3">
      <c r="A430" t="s">
        <v>51</v>
      </c>
      <c r="B430" t="s">
        <v>53</v>
      </c>
      <c r="C430">
        <v>2013</v>
      </c>
      <c r="D430">
        <v>148</v>
      </c>
      <c r="E430">
        <v>348</v>
      </c>
      <c r="F430">
        <v>18</v>
      </c>
      <c r="G430">
        <v>341</v>
      </c>
      <c r="H430">
        <v>0</v>
      </c>
      <c r="I430">
        <v>1016</v>
      </c>
      <c r="J430">
        <v>16.940000000000001</v>
      </c>
      <c r="K430">
        <v>110.44864226682408</v>
      </c>
      <c r="L430">
        <f t="shared" si="6"/>
        <v>1871</v>
      </c>
      <c r="M430" s="14">
        <f>Table3[[#This Row],[Rape]]/Table3[[#This Row],[Population_in_lakhs]]</f>
        <v>8.7367178276269186</v>
      </c>
      <c r="N430">
        <f>Table3[[#This Row],[Kidnapping and Abduction]]/Table3[[#This Row],[Population_in_lakhs]]</f>
        <v>20.543093270365997</v>
      </c>
      <c r="O430">
        <f>Table3[[#This Row],[Dowry Deaths]]/Table3[[#This Row],[Population_in_lakhs]]</f>
        <v>1.0625737898465171</v>
      </c>
      <c r="P430">
        <f>Table3[[#This Row],[Molestation]]/Table3[[#This Row],[Population_in_lakhs]]</f>
        <v>20.129870129870127</v>
      </c>
      <c r="Q430">
        <f>Table3[[#This Row],[Sexual_Harassment]]/Table3[[#This Row],[Population_in_lakhs]]</f>
        <v>0</v>
      </c>
      <c r="R430">
        <f>Table3[[#This Row],[Cruelty by Husband or his Relatives]]/Table3[[#This Row],[Population_in_lakhs]]</f>
        <v>59.976387249114516</v>
      </c>
    </row>
    <row r="431" spans="1:18" x14ac:dyDescent="0.3">
      <c r="A431" t="s">
        <v>51</v>
      </c>
      <c r="B431" t="s">
        <v>54</v>
      </c>
      <c r="C431">
        <v>2001</v>
      </c>
      <c r="D431">
        <v>20</v>
      </c>
      <c r="E431">
        <v>21</v>
      </c>
      <c r="F431">
        <v>1</v>
      </c>
      <c r="G431">
        <v>22</v>
      </c>
      <c r="H431">
        <v>0</v>
      </c>
      <c r="I431">
        <v>26</v>
      </c>
      <c r="J431">
        <v>6.13</v>
      </c>
      <c r="K431">
        <v>14.681892332789559</v>
      </c>
      <c r="L431">
        <f t="shared" si="6"/>
        <v>90</v>
      </c>
      <c r="M431" s="14">
        <f>Table3[[#This Row],[Rape]]/Table3[[#This Row],[Population_in_lakhs]]</f>
        <v>3.2626427406199023</v>
      </c>
      <c r="N431">
        <f>Table3[[#This Row],[Kidnapping and Abduction]]/Table3[[#This Row],[Population_in_lakhs]]</f>
        <v>3.4257748776508974</v>
      </c>
      <c r="O431">
        <f>Table3[[#This Row],[Dowry Deaths]]/Table3[[#This Row],[Population_in_lakhs]]</f>
        <v>0.16313213703099511</v>
      </c>
      <c r="P431">
        <f>Table3[[#This Row],[Molestation]]/Table3[[#This Row],[Population_in_lakhs]]</f>
        <v>3.5889070146818924</v>
      </c>
      <c r="Q431">
        <f>Table3[[#This Row],[Sexual_Harassment]]/Table3[[#This Row],[Population_in_lakhs]]</f>
        <v>0</v>
      </c>
      <c r="R431">
        <f>Table3[[#This Row],[Cruelty by Husband or his Relatives]]/Table3[[#This Row],[Population_in_lakhs]]</f>
        <v>4.2414355628058731</v>
      </c>
    </row>
    <row r="432" spans="1:18" x14ac:dyDescent="0.3">
      <c r="A432" t="s">
        <v>51</v>
      </c>
      <c r="B432" t="s">
        <v>54</v>
      </c>
      <c r="C432">
        <v>2002</v>
      </c>
      <c r="D432">
        <v>21</v>
      </c>
      <c r="E432">
        <v>40</v>
      </c>
      <c r="F432">
        <v>3</v>
      </c>
      <c r="G432">
        <v>2</v>
      </c>
      <c r="H432">
        <v>0</v>
      </c>
      <c r="I432">
        <v>32</v>
      </c>
      <c r="J432">
        <v>6.13</v>
      </c>
      <c r="K432">
        <v>15.986949429037521</v>
      </c>
      <c r="L432">
        <f t="shared" si="6"/>
        <v>98</v>
      </c>
      <c r="M432" s="14">
        <f>Table3[[#This Row],[Rape]]/Table3[[#This Row],[Population_in_lakhs]]</f>
        <v>3.4257748776508974</v>
      </c>
      <c r="N432">
        <f>Table3[[#This Row],[Kidnapping and Abduction]]/Table3[[#This Row],[Population_in_lakhs]]</f>
        <v>6.5252854812398047</v>
      </c>
      <c r="O432">
        <f>Table3[[#This Row],[Dowry Deaths]]/Table3[[#This Row],[Population_in_lakhs]]</f>
        <v>0.48939641109298532</v>
      </c>
      <c r="P432">
        <f>Table3[[#This Row],[Molestation]]/Table3[[#This Row],[Population_in_lakhs]]</f>
        <v>0.32626427406199021</v>
      </c>
      <c r="Q432">
        <f>Table3[[#This Row],[Sexual_Harassment]]/Table3[[#This Row],[Population_in_lakhs]]</f>
        <v>0</v>
      </c>
      <c r="R432">
        <f>Table3[[#This Row],[Cruelty by Husband or his Relatives]]/Table3[[#This Row],[Population_in_lakhs]]</f>
        <v>5.2202283849918434</v>
      </c>
    </row>
    <row r="433" spans="1:18" x14ac:dyDescent="0.3">
      <c r="A433" t="s">
        <v>51</v>
      </c>
      <c r="B433" t="s">
        <v>54</v>
      </c>
      <c r="C433">
        <v>2003</v>
      </c>
      <c r="D433">
        <v>27</v>
      </c>
      <c r="E433">
        <v>40</v>
      </c>
      <c r="F433">
        <v>6</v>
      </c>
      <c r="G433">
        <v>10</v>
      </c>
      <c r="H433">
        <v>0</v>
      </c>
      <c r="I433">
        <v>61</v>
      </c>
      <c r="J433">
        <v>6.13</v>
      </c>
      <c r="K433">
        <v>23.491027732463294</v>
      </c>
      <c r="L433">
        <f t="shared" si="6"/>
        <v>144</v>
      </c>
      <c r="M433" s="14">
        <f>Table3[[#This Row],[Rape]]/Table3[[#This Row],[Population_in_lakhs]]</f>
        <v>4.4045676998368677</v>
      </c>
      <c r="N433">
        <f>Table3[[#This Row],[Kidnapping and Abduction]]/Table3[[#This Row],[Population_in_lakhs]]</f>
        <v>6.5252854812398047</v>
      </c>
      <c r="O433">
        <f>Table3[[#This Row],[Dowry Deaths]]/Table3[[#This Row],[Population_in_lakhs]]</f>
        <v>0.97879282218597063</v>
      </c>
      <c r="P433">
        <f>Table3[[#This Row],[Molestation]]/Table3[[#This Row],[Population_in_lakhs]]</f>
        <v>1.6313213703099512</v>
      </c>
      <c r="Q433">
        <f>Table3[[#This Row],[Sexual_Harassment]]/Table3[[#This Row],[Population_in_lakhs]]</f>
        <v>0</v>
      </c>
      <c r="R433">
        <f>Table3[[#This Row],[Cruelty by Husband or his Relatives]]/Table3[[#This Row],[Population_in_lakhs]]</f>
        <v>9.9510603588907021</v>
      </c>
    </row>
    <row r="434" spans="1:18" x14ac:dyDescent="0.3">
      <c r="A434" t="s">
        <v>51</v>
      </c>
      <c r="B434" t="s">
        <v>54</v>
      </c>
      <c r="C434">
        <v>2004</v>
      </c>
      <c r="D434">
        <v>41</v>
      </c>
      <c r="E434">
        <v>46</v>
      </c>
      <c r="F434">
        <v>3</v>
      </c>
      <c r="G434">
        <v>12</v>
      </c>
      <c r="H434">
        <v>0</v>
      </c>
      <c r="I434">
        <v>23</v>
      </c>
      <c r="J434">
        <v>6.13</v>
      </c>
      <c r="K434">
        <v>20.391517128874387</v>
      </c>
      <c r="L434">
        <f t="shared" si="6"/>
        <v>125</v>
      </c>
      <c r="M434" s="14">
        <f>Table3[[#This Row],[Rape]]/Table3[[#This Row],[Population_in_lakhs]]</f>
        <v>6.6884176182707993</v>
      </c>
      <c r="N434">
        <f>Table3[[#This Row],[Kidnapping and Abduction]]/Table3[[#This Row],[Population_in_lakhs]]</f>
        <v>7.504078303425775</v>
      </c>
      <c r="O434">
        <f>Table3[[#This Row],[Dowry Deaths]]/Table3[[#This Row],[Population_in_lakhs]]</f>
        <v>0.48939641109298532</v>
      </c>
      <c r="P434">
        <f>Table3[[#This Row],[Molestation]]/Table3[[#This Row],[Population_in_lakhs]]</f>
        <v>1.9575856443719413</v>
      </c>
      <c r="Q434">
        <f>Table3[[#This Row],[Sexual_Harassment]]/Table3[[#This Row],[Population_in_lakhs]]</f>
        <v>0</v>
      </c>
      <c r="R434">
        <f>Table3[[#This Row],[Cruelty by Husband or his Relatives]]/Table3[[#This Row],[Population_in_lakhs]]</f>
        <v>3.7520391517128875</v>
      </c>
    </row>
    <row r="435" spans="1:18" x14ac:dyDescent="0.3">
      <c r="A435" t="s">
        <v>51</v>
      </c>
      <c r="B435" t="s">
        <v>54</v>
      </c>
      <c r="C435">
        <v>2005</v>
      </c>
      <c r="D435">
        <v>110</v>
      </c>
      <c r="E435">
        <v>88</v>
      </c>
      <c r="F435">
        <v>20</v>
      </c>
      <c r="G435">
        <v>42</v>
      </c>
      <c r="H435">
        <v>0</v>
      </c>
      <c r="I435">
        <v>164</v>
      </c>
      <c r="J435">
        <v>6.13</v>
      </c>
      <c r="K435">
        <v>69.168026101141919</v>
      </c>
      <c r="L435">
        <f t="shared" si="6"/>
        <v>424</v>
      </c>
      <c r="M435" s="14">
        <f>Table3[[#This Row],[Rape]]/Table3[[#This Row],[Population_in_lakhs]]</f>
        <v>17.944535073409462</v>
      </c>
      <c r="N435">
        <f>Table3[[#This Row],[Kidnapping and Abduction]]/Table3[[#This Row],[Population_in_lakhs]]</f>
        <v>14.35562805872757</v>
      </c>
      <c r="O435">
        <f>Table3[[#This Row],[Dowry Deaths]]/Table3[[#This Row],[Population_in_lakhs]]</f>
        <v>3.2626427406199023</v>
      </c>
      <c r="P435">
        <f>Table3[[#This Row],[Molestation]]/Table3[[#This Row],[Population_in_lakhs]]</f>
        <v>6.8515497553017948</v>
      </c>
      <c r="Q435">
        <f>Table3[[#This Row],[Sexual_Harassment]]/Table3[[#This Row],[Population_in_lakhs]]</f>
        <v>0</v>
      </c>
      <c r="R435">
        <f>Table3[[#This Row],[Cruelty by Husband or his Relatives]]/Table3[[#This Row],[Population_in_lakhs]]</f>
        <v>26.753670473083197</v>
      </c>
    </row>
    <row r="436" spans="1:18" x14ac:dyDescent="0.3">
      <c r="A436" t="s">
        <v>51</v>
      </c>
      <c r="B436" t="s">
        <v>54</v>
      </c>
      <c r="C436">
        <v>2006</v>
      </c>
      <c r="D436">
        <v>56</v>
      </c>
      <c r="E436">
        <v>64</v>
      </c>
      <c r="F436">
        <v>0</v>
      </c>
      <c r="G436">
        <v>74</v>
      </c>
      <c r="H436">
        <v>0</v>
      </c>
      <c r="I436">
        <v>114</v>
      </c>
      <c r="J436">
        <v>6.13</v>
      </c>
      <c r="K436">
        <v>50.244698205546491</v>
      </c>
      <c r="L436">
        <f t="shared" si="6"/>
        <v>308</v>
      </c>
      <c r="M436" s="14">
        <f>Table3[[#This Row],[Rape]]/Table3[[#This Row],[Population_in_lakhs]]</f>
        <v>9.1353996737357264</v>
      </c>
      <c r="N436">
        <f>Table3[[#This Row],[Kidnapping and Abduction]]/Table3[[#This Row],[Population_in_lakhs]]</f>
        <v>10.440456769983687</v>
      </c>
      <c r="O436">
        <f>Table3[[#This Row],[Dowry Deaths]]/Table3[[#This Row],[Population_in_lakhs]]</f>
        <v>0</v>
      </c>
      <c r="P436">
        <f>Table3[[#This Row],[Molestation]]/Table3[[#This Row],[Population_in_lakhs]]</f>
        <v>12.071778140293638</v>
      </c>
      <c r="Q436">
        <f>Table3[[#This Row],[Sexual_Harassment]]/Table3[[#This Row],[Population_in_lakhs]]</f>
        <v>0</v>
      </c>
      <c r="R436">
        <f>Table3[[#This Row],[Cruelty by Husband or his Relatives]]/Table3[[#This Row],[Population_in_lakhs]]</f>
        <v>18.597063621533444</v>
      </c>
    </row>
    <row r="437" spans="1:18" x14ac:dyDescent="0.3">
      <c r="A437" t="s">
        <v>51</v>
      </c>
      <c r="B437" t="s">
        <v>54</v>
      </c>
      <c r="C437">
        <v>2007</v>
      </c>
      <c r="D437">
        <v>90</v>
      </c>
      <c r="E437">
        <v>93</v>
      </c>
      <c r="F437">
        <v>10</v>
      </c>
      <c r="G437">
        <v>39</v>
      </c>
      <c r="H437">
        <v>0</v>
      </c>
      <c r="I437">
        <v>303</v>
      </c>
      <c r="J437">
        <v>6.13</v>
      </c>
      <c r="K437">
        <v>87.275693311582387</v>
      </c>
      <c r="L437">
        <f t="shared" si="6"/>
        <v>535</v>
      </c>
      <c r="M437" s="14">
        <f>Table3[[#This Row],[Rape]]/Table3[[#This Row],[Population_in_lakhs]]</f>
        <v>14.681892332789559</v>
      </c>
      <c r="N437">
        <f>Table3[[#This Row],[Kidnapping and Abduction]]/Table3[[#This Row],[Population_in_lakhs]]</f>
        <v>15.171288743882545</v>
      </c>
      <c r="O437">
        <f>Table3[[#This Row],[Dowry Deaths]]/Table3[[#This Row],[Population_in_lakhs]]</f>
        <v>1.6313213703099512</v>
      </c>
      <c r="P437">
        <f>Table3[[#This Row],[Molestation]]/Table3[[#This Row],[Population_in_lakhs]]</f>
        <v>6.3621533442088092</v>
      </c>
      <c r="Q437">
        <f>Table3[[#This Row],[Sexual_Harassment]]/Table3[[#This Row],[Population_in_lakhs]]</f>
        <v>0</v>
      </c>
      <c r="R437">
        <f>Table3[[#This Row],[Cruelty by Husband or his Relatives]]/Table3[[#This Row],[Population_in_lakhs]]</f>
        <v>49.429037520391518</v>
      </c>
    </row>
    <row r="438" spans="1:18" x14ac:dyDescent="0.3">
      <c r="A438" t="s">
        <v>51</v>
      </c>
      <c r="B438" t="s">
        <v>54</v>
      </c>
      <c r="C438">
        <v>2008</v>
      </c>
      <c r="D438">
        <v>127</v>
      </c>
      <c r="E438">
        <v>94</v>
      </c>
      <c r="F438">
        <v>10</v>
      </c>
      <c r="G438">
        <v>41</v>
      </c>
      <c r="H438">
        <v>0</v>
      </c>
      <c r="I438">
        <v>250</v>
      </c>
      <c r="J438">
        <v>6.13</v>
      </c>
      <c r="K438">
        <v>85.154975530179442</v>
      </c>
      <c r="L438">
        <f t="shared" si="6"/>
        <v>522</v>
      </c>
      <c r="M438" s="14">
        <f>Table3[[#This Row],[Rape]]/Table3[[#This Row],[Population_in_lakhs]]</f>
        <v>20.717781402936378</v>
      </c>
      <c r="N438">
        <f>Table3[[#This Row],[Kidnapping and Abduction]]/Table3[[#This Row],[Population_in_lakhs]]</f>
        <v>15.334420880913541</v>
      </c>
      <c r="O438">
        <f>Table3[[#This Row],[Dowry Deaths]]/Table3[[#This Row],[Population_in_lakhs]]</f>
        <v>1.6313213703099512</v>
      </c>
      <c r="P438">
        <f>Table3[[#This Row],[Molestation]]/Table3[[#This Row],[Population_in_lakhs]]</f>
        <v>6.6884176182707993</v>
      </c>
      <c r="Q438">
        <f>Table3[[#This Row],[Sexual_Harassment]]/Table3[[#This Row],[Population_in_lakhs]]</f>
        <v>0</v>
      </c>
      <c r="R438">
        <f>Table3[[#This Row],[Cruelty by Husband or his Relatives]]/Table3[[#This Row],[Population_in_lakhs]]</f>
        <v>40.783034257748774</v>
      </c>
    </row>
    <row r="439" spans="1:18" x14ac:dyDescent="0.3">
      <c r="A439" t="s">
        <v>51</v>
      </c>
      <c r="B439" t="s">
        <v>54</v>
      </c>
      <c r="C439">
        <v>2009</v>
      </c>
      <c r="D439">
        <v>143</v>
      </c>
      <c r="E439">
        <v>157</v>
      </c>
      <c r="F439">
        <v>9</v>
      </c>
      <c r="G439">
        <v>11</v>
      </c>
      <c r="H439">
        <v>0</v>
      </c>
      <c r="I439">
        <v>287</v>
      </c>
      <c r="J439">
        <v>6.13</v>
      </c>
      <c r="K439">
        <v>99.021207177814034</v>
      </c>
      <c r="L439">
        <f t="shared" si="6"/>
        <v>607</v>
      </c>
      <c r="M439" s="14">
        <f>Table3[[#This Row],[Rape]]/Table3[[#This Row],[Population_in_lakhs]]</f>
        <v>23.327895595432299</v>
      </c>
      <c r="N439">
        <f>Table3[[#This Row],[Kidnapping and Abduction]]/Table3[[#This Row],[Population_in_lakhs]]</f>
        <v>25.611745513866232</v>
      </c>
      <c r="O439">
        <f>Table3[[#This Row],[Dowry Deaths]]/Table3[[#This Row],[Population_in_lakhs]]</f>
        <v>1.4681892332789559</v>
      </c>
      <c r="P439">
        <f>Table3[[#This Row],[Molestation]]/Table3[[#This Row],[Population_in_lakhs]]</f>
        <v>1.7944535073409462</v>
      </c>
      <c r="Q439">
        <f>Table3[[#This Row],[Sexual_Harassment]]/Table3[[#This Row],[Population_in_lakhs]]</f>
        <v>0</v>
      </c>
      <c r="R439">
        <f>Table3[[#This Row],[Cruelty by Husband or his Relatives]]/Table3[[#This Row],[Population_in_lakhs]]</f>
        <v>46.818923327895597</v>
      </c>
    </row>
    <row r="440" spans="1:18" x14ac:dyDescent="0.3">
      <c r="A440" t="s">
        <v>51</v>
      </c>
      <c r="B440" t="s">
        <v>54</v>
      </c>
      <c r="C440">
        <v>2010</v>
      </c>
      <c r="D440">
        <v>130</v>
      </c>
      <c r="E440">
        <v>172</v>
      </c>
      <c r="F440">
        <v>30</v>
      </c>
      <c r="G440">
        <v>95</v>
      </c>
      <c r="H440">
        <v>0</v>
      </c>
      <c r="I440">
        <v>499</v>
      </c>
      <c r="J440">
        <v>6.13</v>
      </c>
      <c r="K440">
        <v>151.06035889070148</v>
      </c>
      <c r="L440">
        <f t="shared" si="6"/>
        <v>926</v>
      </c>
      <c r="M440" s="14">
        <f>Table3[[#This Row],[Rape]]/Table3[[#This Row],[Population_in_lakhs]]</f>
        <v>21.207177814029365</v>
      </c>
      <c r="N440">
        <f>Table3[[#This Row],[Kidnapping and Abduction]]/Table3[[#This Row],[Population_in_lakhs]]</f>
        <v>28.058727569331158</v>
      </c>
      <c r="O440">
        <f>Table3[[#This Row],[Dowry Deaths]]/Table3[[#This Row],[Population_in_lakhs]]</f>
        <v>4.8939641109298533</v>
      </c>
      <c r="P440">
        <f>Table3[[#This Row],[Molestation]]/Table3[[#This Row],[Population_in_lakhs]]</f>
        <v>15.497553017944535</v>
      </c>
      <c r="Q440">
        <f>Table3[[#This Row],[Sexual_Harassment]]/Table3[[#This Row],[Population_in_lakhs]]</f>
        <v>0</v>
      </c>
      <c r="R440">
        <f>Table3[[#This Row],[Cruelty by Husband or his Relatives]]/Table3[[#This Row],[Population_in_lakhs]]</f>
        <v>81.402936378466563</v>
      </c>
    </row>
    <row r="441" spans="1:18" x14ac:dyDescent="0.3">
      <c r="A441" t="s">
        <v>51</v>
      </c>
      <c r="B441" t="s">
        <v>54</v>
      </c>
      <c r="C441">
        <v>2011</v>
      </c>
      <c r="D441">
        <v>174</v>
      </c>
      <c r="E441">
        <v>168</v>
      </c>
      <c r="F441">
        <v>14</v>
      </c>
      <c r="G441">
        <v>12</v>
      </c>
      <c r="H441">
        <v>0</v>
      </c>
      <c r="I441">
        <v>303</v>
      </c>
      <c r="J441">
        <v>7.39</v>
      </c>
      <c r="K441">
        <v>90.798376184032477</v>
      </c>
      <c r="L441">
        <f t="shared" si="6"/>
        <v>671</v>
      </c>
      <c r="M441" s="14">
        <f>Table3[[#This Row],[Rape]]/Table3[[#This Row],[Population_in_lakhs]]</f>
        <v>23.545331529093371</v>
      </c>
      <c r="N441">
        <f>Table3[[#This Row],[Kidnapping and Abduction]]/Table3[[#This Row],[Population_in_lakhs]]</f>
        <v>22.733423545331529</v>
      </c>
      <c r="O441">
        <f>Table3[[#This Row],[Dowry Deaths]]/Table3[[#This Row],[Population_in_lakhs]]</f>
        <v>1.8944519621109608</v>
      </c>
      <c r="P441">
        <f>Table3[[#This Row],[Molestation]]/Table3[[#This Row],[Population_in_lakhs]]</f>
        <v>1.6238159675236807</v>
      </c>
      <c r="Q441">
        <f>Table3[[#This Row],[Sexual_Harassment]]/Table3[[#This Row],[Population_in_lakhs]]</f>
        <v>0</v>
      </c>
      <c r="R441">
        <f>Table3[[#This Row],[Cruelty by Husband or his Relatives]]/Table3[[#This Row],[Population_in_lakhs]]</f>
        <v>41.001353179972938</v>
      </c>
    </row>
    <row r="442" spans="1:18" x14ac:dyDescent="0.3">
      <c r="A442" t="s">
        <v>51</v>
      </c>
      <c r="B442" t="s">
        <v>54</v>
      </c>
      <c r="C442">
        <v>2012</v>
      </c>
      <c r="D442">
        <v>124</v>
      </c>
      <c r="E442">
        <v>148</v>
      </c>
      <c r="F442">
        <v>12</v>
      </c>
      <c r="G442">
        <v>41</v>
      </c>
      <c r="H442">
        <v>0</v>
      </c>
      <c r="I442">
        <v>416</v>
      </c>
      <c r="J442">
        <v>7.39</v>
      </c>
      <c r="K442">
        <v>100.27063599458728</v>
      </c>
      <c r="L442">
        <f t="shared" si="6"/>
        <v>741</v>
      </c>
      <c r="M442" s="14">
        <f>Table3[[#This Row],[Rape]]/Table3[[#This Row],[Population_in_lakhs]]</f>
        <v>16.779431664411366</v>
      </c>
      <c r="N442">
        <f>Table3[[#This Row],[Kidnapping and Abduction]]/Table3[[#This Row],[Population_in_lakhs]]</f>
        <v>20.027063599458728</v>
      </c>
      <c r="O442">
        <f>Table3[[#This Row],[Dowry Deaths]]/Table3[[#This Row],[Population_in_lakhs]]</f>
        <v>1.6238159675236807</v>
      </c>
      <c r="P442">
        <f>Table3[[#This Row],[Molestation]]/Table3[[#This Row],[Population_in_lakhs]]</f>
        <v>5.5480378890392421</v>
      </c>
      <c r="Q442">
        <f>Table3[[#This Row],[Sexual_Harassment]]/Table3[[#This Row],[Population_in_lakhs]]</f>
        <v>0</v>
      </c>
      <c r="R442">
        <f>Table3[[#This Row],[Cruelty by Husband or his Relatives]]/Table3[[#This Row],[Population_in_lakhs]]</f>
        <v>56.292286874154264</v>
      </c>
    </row>
    <row r="443" spans="1:18" x14ac:dyDescent="0.3">
      <c r="A443" t="s">
        <v>51</v>
      </c>
      <c r="B443" t="s">
        <v>54</v>
      </c>
      <c r="C443">
        <v>2013</v>
      </c>
      <c r="D443">
        <v>166</v>
      </c>
      <c r="E443">
        <v>240</v>
      </c>
      <c r="F443">
        <v>19</v>
      </c>
      <c r="G443">
        <v>29</v>
      </c>
      <c r="H443">
        <v>0</v>
      </c>
      <c r="I443">
        <v>278</v>
      </c>
      <c r="J443">
        <v>7.39</v>
      </c>
      <c r="K443">
        <v>99.052774018944518</v>
      </c>
      <c r="L443">
        <f t="shared" si="6"/>
        <v>732</v>
      </c>
      <c r="M443" s="14">
        <f>Table3[[#This Row],[Rape]]/Table3[[#This Row],[Population_in_lakhs]]</f>
        <v>22.462787550744249</v>
      </c>
      <c r="N443">
        <f>Table3[[#This Row],[Kidnapping and Abduction]]/Table3[[#This Row],[Population_in_lakhs]]</f>
        <v>32.476319350473617</v>
      </c>
      <c r="O443">
        <f>Table3[[#This Row],[Dowry Deaths]]/Table3[[#This Row],[Population_in_lakhs]]</f>
        <v>2.5710419485791611</v>
      </c>
      <c r="P443">
        <f>Table3[[#This Row],[Molestation]]/Table3[[#This Row],[Population_in_lakhs]]</f>
        <v>3.9242219215155618</v>
      </c>
      <c r="Q443">
        <f>Table3[[#This Row],[Sexual_Harassment]]/Table3[[#This Row],[Population_in_lakhs]]</f>
        <v>0</v>
      </c>
      <c r="R443">
        <f>Table3[[#This Row],[Cruelty by Husband or his Relatives]]/Table3[[#This Row],[Population_in_lakhs]]</f>
        <v>37.618403247631939</v>
      </c>
    </row>
    <row r="444" spans="1:18" x14ac:dyDescent="0.3">
      <c r="A444" t="s">
        <v>51</v>
      </c>
      <c r="B444" t="s">
        <v>55</v>
      </c>
      <c r="C444">
        <v>2001</v>
      </c>
      <c r="D444">
        <v>45</v>
      </c>
      <c r="E444">
        <v>74</v>
      </c>
      <c r="F444">
        <v>7</v>
      </c>
      <c r="G444">
        <v>80</v>
      </c>
      <c r="H444">
        <v>0</v>
      </c>
      <c r="I444">
        <v>216</v>
      </c>
      <c r="J444">
        <v>14.45</v>
      </c>
      <c r="K444">
        <v>29.20415224913495</v>
      </c>
      <c r="L444">
        <f t="shared" si="6"/>
        <v>422</v>
      </c>
      <c r="M444" s="14">
        <f>Table3[[#This Row],[Rape]]/Table3[[#This Row],[Population_in_lakhs]]</f>
        <v>3.1141868512110729</v>
      </c>
      <c r="N444">
        <f>Table3[[#This Row],[Kidnapping and Abduction]]/Table3[[#This Row],[Population_in_lakhs]]</f>
        <v>5.1211072664359865</v>
      </c>
      <c r="O444">
        <f>Table3[[#This Row],[Dowry Deaths]]/Table3[[#This Row],[Population_in_lakhs]]</f>
        <v>0.48442906574394468</v>
      </c>
      <c r="P444">
        <f>Table3[[#This Row],[Molestation]]/Table3[[#This Row],[Population_in_lakhs]]</f>
        <v>5.5363321799307963</v>
      </c>
      <c r="Q444">
        <f>Table3[[#This Row],[Sexual_Harassment]]/Table3[[#This Row],[Population_in_lakhs]]</f>
        <v>0</v>
      </c>
      <c r="R444">
        <f>Table3[[#This Row],[Cruelty by Husband or his Relatives]]/Table3[[#This Row],[Population_in_lakhs]]</f>
        <v>14.948096885813149</v>
      </c>
    </row>
    <row r="445" spans="1:18" x14ac:dyDescent="0.3">
      <c r="A445" t="s">
        <v>51</v>
      </c>
      <c r="B445" t="s">
        <v>55</v>
      </c>
      <c r="C445">
        <v>2002</v>
      </c>
      <c r="D445">
        <v>71</v>
      </c>
      <c r="E445">
        <v>80</v>
      </c>
      <c r="F445">
        <v>7</v>
      </c>
      <c r="G445">
        <v>156</v>
      </c>
      <c r="H445">
        <v>0</v>
      </c>
      <c r="I445">
        <v>219</v>
      </c>
      <c r="J445">
        <v>14.45</v>
      </c>
      <c r="K445">
        <v>36.885813148788927</v>
      </c>
      <c r="L445">
        <f t="shared" si="6"/>
        <v>533</v>
      </c>
      <c r="M445" s="14">
        <f>Table3[[#This Row],[Rape]]/Table3[[#This Row],[Population_in_lakhs]]</f>
        <v>4.913494809688582</v>
      </c>
      <c r="N445">
        <f>Table3[[#This Row],[Kidnapping and Abduction]]/Table3[[#This Row],[Population_in_lakhs]]</f>
        <v>5.5363321799307963</v>
      </c>
      <c r="O445">
        <f>Table3[[#This Row],[Dowry Deaths]]/Table3[[#This Row],[Population_in_lakhs]]</f>
        <v>0.48442906574394468</v>
      </c>
      <c r="P445">
        <f>Table3[[#This Row],[Molestation]]/Table3[[#This Row],[Population_in_lakhs]]</f>
        <v>10.795847750865052</v>
      </c>
      <c r="Q445">
        <f>Table3[[#This Row],[Sexual_Harassment]]/Table3[[#This Row],[Population_in_lakhs]]</f>
        <v>0</v>
      </c>
      <c r="R445">
        <f>Table3[[#This Row],[Cruelty by Husband or his Relatives]]/Table3[[#This Row],[Population_in_lakhs]]</f>
        <v>15.155709342560554</v>
      </c>
    </row>
    <row r="446" spans="1:18" x14ac:dyDescent="0.3">
      <c r="A446" t="s">
        <v>51</v>
      </c>
      <c r="B446" t="s">
        <v>55</v>
      </c>
      <c r="C446">
        <v>2003</v>
      </c>
      <c r="D446">
        <v>70</v>
      </c>
      <c r="E446">
        <v>95</v>
      </c>
      <c r="F446">
        <v>3</v>
      </c>
      <c r="G446">
        <v>118</v>
      </c>
      <c r="H446">
        <v>0</v>
      </c>
      <c r="I446">
        <v>229</v>
      </c>
      <c r="J446">
        <v>14.45</v>
      </c>
      <c r="K446">
        <v>35.640138408304502</v>
      </c>
      <c r="L446">
        <f t="shared" si="6"/>
        <v>515</v>
      </c>
      <c r="M446" s="14">
        <f>Table3[[#This Row],[Rape]]/Table3[[#This Row],[Population_in_lakhs]]</f>
        <v>4.8442906574394469</v>
      </c>
      <c r="N446">
        <f>Table3[[#This Row],[Kidnapping and Abduction]]/Table3[[#This Row],[Population_in_lakhs]]</f>
        <v>6.5743944636678204</v>
      </c>
      <c r="O446">
        <f>Table3[[#This Row],[Dowry Deaths]]/Table3[[#This Row],[Population_in_lakhs]]</f>
        <v>0.20761245674740486</v>
      </c>
      <c r="P446">
        <f>Table3[[#This Row],[Molestation]]/Table3[[#This Row],[Population_in_lakhs]]</f>
        <v>8.1660899653979246</v>
      </c>
      <c r="Q446">
        <f>Table3[[#This Row],[Sexual_Harassment]]/Table3[[#This Row],[Population_in_lakhs]]</f>
        <v>0</v>
      </c>
      <c r="R446">
        <f>Table3[[#This Row],[Cruelty by Husband or his Relatives]]/Table3[[#This Row],[Population_in_lakhs]]</f>
        <v>15.847750865051903</v>
      </c>
    </row>
    <row r="447" spans="1:18" x14ac:dyDescent="0.3">
      <c r="A447" t="s">
        <v>51</v>
      </c>
      <c r="B447" t="s">
        <v>55</v>
      </c>
      <c r="C447">
        <v>2004</v>
      </c>
      <c r="D447">
        <v>46</v>
      </c>
      <c r="E447">
        <v>92</v>
      </c>
      <c r="F447">
        <v>4</v>
      </c>
      <c r="G447">
        <v>114</v>
      </c>
      <c r="H447">
        <v>0</v>
      </c>
      <c r="I447">
        <v>256</v>
      </c>
      <c r="J447">
        <v>14.45</v>
      </c>
      <c r="K447">
        <v>35.432525951557096</v>
      </c>
      <c r="L447">
        <f t="shared" si="6"/>
        <v>512</v>
      </c>
      <c r="M447" s="14">
        <f>Table3[[#This Row],[Rape]]/Table3[[#This Row],[Population_in_lakhs]]</f>
        <v>3.183391003460208</v>
      </c>
      <c r="N447">
        <f>Table3[[#This Row],[Kidnapping and Abduction]]/Table3[[#This Row],[Population_in_lakhs]]</f>
        <v>6.366782006920416</v>
      </c>
      <c r="O447">
        <f>Table3[[#This Row],[Dowry Deaths]]/Table3[[#This Row],[Population_in_lakhs]]</f>
        <v>0.27681660899653981</v>
      </c>
      <c r="P447">
        <f>Table3[[#This Row],[Molestation]]/Table3[[#This Row],[Population_in_lakhs]]</f>
        <v>7.8892733564013842</v>
      </c>
      <c r="Q447">
        <f>Table3[[#This Row],[Sexual_Harassment]]/Table3[[#This Row],[Population_in_lakhs]]</f>
        <v>0</v>
      </c>
      <c r="R447">
        <f>Table3[[#This Row],[Cruelty by Husband or his Relatives]]/Table3[[#This Row],[Population_in_lakhs]]</f>
        <v>17.716262975778548</v>
      </c>
    </row>
    <row r="448" spans="1:18" x14ac:dyDescent="0.3">
      <c r="A448" t="s">
        <v>51</v>
      </c>
      <c r="B448" t="s">
        <v>55</v>
      </c>
      <c r="C448">
        <v>2005</v>
      </c>
      <c r="D448">
        <v>51</v>
      </c>
      <c r="E448">
        <v>99</v>
      </c>
      <c r="F448">
        <v>4</v>
      </c>
      <c r="G448">
        <v>165</v>
      </c>
      <c r="H448">
        <v>0</v>
      </c>
      <c r="I448">
        <v>334</v>
      </c>
      <c r="J448">
        <v>14.45</v>
      </c>
      <c r="K448">
        <v>45.19031141868512</v>
      </c>
      <c r="L448">
        <f t="shared" si="6"/>
        <v>653</v>
      </c>
      <c r="M448" s="14">
        <f>Table3[[#This Row],[Rape]]/Table3[[#This Row],[Population_in_lakhs]]</f>
        <v>3.5294117647058827</v>
      </c>
      <c r="N448">
        <f>Table3[[#This Row],[Kidnapping and Abduction]]/Table3[[#This Row],[Population_in_lakhs]]</f>
        <v>6.85121107266436</v>
      </c>
      <c r="O448">
        <f>Table3[[#This Row],[Dowry Deaths]]/Table3[[#This Row],[Population_in_lakhs]]</f>
        <v>0.27681660899653981</v>
      </c>
      <c r="P448">
        <f>Table3[[#This Row],[Molestation]]/Table3[[#This Row],[Population_in_lakhs]]</f>
        <v>11.418685121107266</v>
      </c>
      <c r="Q448">
        <f>Table3[[#This Row],[Sexual_Harassment]]/Table3[[#This Row],[Population_in_lakhs]]</f>
        <v>0</v>
      </c>
      <c r="R448">
        <f>Table3[[#This Row],[Cruelty by Husband or his Relatives]]/Table3[[#This Row],[Population_in_lakhs]]</f>
        <v>23.114186851211073</v>
      </c>
    </row>
    <row r="449" spans="1:18" x14ac:dyDescent="0.3">
      <c r="A449" t="s">
        <v>51</v>
      </c>
      <c r="B449" t="s">
        <v>55</v>
      </c>
      <c r="C449">
        <v>2006</v>
      </c>
      <c r="D449">
        <v>60</v>
      </c>
      <c r="E449">
        <v>105</v>
      </c>
      <c r="F449">
        <v>5</v>
      </c>
      <c r="G449">
        <v>181</v>
      </c>
      <c r="H449">
        <v>0</v>
      </c>
      <c r="I449">
        <v>306</v>
      </c>
      <c r="J449">
        <v>14.45</v>
      </c>
      <c r="K449">
        <v>45.46712802768166</v>
      </c>
      <c r="L449">
        <f t="shared" si="6"/>
        <v>657</v>
      </c>
      <c r="M449" s="14">
        <f>Table3[[#This Row],[Rape]]/Table3[[#This Row],[Population_in_lakhs]]</f>
        <v>4.1522491349480974</v>
      </c>
      <c r="N449">
        <f>Table3[[#This Row],[Kidnapping and Abduction]]/Table3[[#This Row],[Population_in_lakhs]]</f>
        <v>7.2664359861591699</v>
      </c>
      <c r="O449">
        <f>Table3[[#This Row],[Dowry Deaths]]/Table3[[#This Row],[Population_in_lakhs]]</f>
        <v>0.34602076124567477</v>
      </c>
      <c r="P449">
        <f>Table3[[#This Row],[Molestation]]/Table3[[#This Row],[Population_in_lakhs]]</f>
        <v>12.525951557093427</v>
      </c>
      <c r="Q449">
        <f>Table3[[#This Row],[Sexual_Harassment]]/Table3[[#This Row],[Population_in_lakhs]]</f>
        <v>0</v>
      </c>
      <c r="R449">
        <f>Table3[[#This Row],[Cruelty by Husband or his Relatives]]/Table3[[#This Row],[Population_in_lakhs]]</f>
        <v>21.176470588235293</v>
      </c>
    </row>
    <row r="450" spans="1:18" x14ac:dyDescent="0.3">
      <c r="A450" t="s">
        <v>51</v>
      </c>
      <c r="B450" t="s">
        <v>55</v>
      </c>
      <c r="C450">
        <v>2007</v>
      </c>
      <c r="D450">
        <v>58</v>
      </c>
      <c r="E450">
        <v>105</v>
      </c>
      <c r="F450">
        <v>4</v>
      </c>
      <c r="G450">
        <v>30</v>
      </c>
      <c r="H450">
        <v>0</v>
      </c>
      <c r="I450">
        <v>364</v>
      </c>
      <c r="J450">
        <v>14.45</v>
      </c>
      <c r="K450">
        <v>38.82352941176471</v>
      </c>
      <c r="L450">
        <f t="shared" ref="L450:L513" si="7">SUM(D450,E450,F450,G450,H450,I450)</f>
        <v>561</v>
      </c>
      <c r="M450" s="14">
        <f>Table3[[#This Row],[Rape]]/Table3[[#This Row],[Population_in_lakhs]]</f>
        <v>4.0138408304498272</v>
      </c>
      <c r="N450">
        <f>Table3[[#This Row],[Kidnapping and Abduction]]/Table3[[#This Row],[Population_in_lakhs]]</f>
        <v>7.2664359861591699</v>
      </c>
      <c r="O450">
        <f>Table3[[#This Row],[Dowry Deaths]]/Table3[[#This Row],[Population_in_lakhs]]</f>
        <v>0.27681660899653981</v>
      </c>
      <c r="P450">
        <f>Table3[[#This Row],[Molestation]]/Table3[[#This Row],[Population_in_lakhs]]</f>
        <v>2.0761245674740487</v>
      </c>
      <c r="Q450">
        <f>Table3[[#This Row],[Sexual_Harassment]]/Table3[[#This Row],[Population_in_lakhs]]</f>
        <v>0</v>
      </c>
      <c r="R450">
        <f>Table3[[#This Row],[Cruelty by Husband or his Relatives]]/Table3[[#This Row],[Population_in_lakhs]]</f>
        <v>25.190311418685123</v>
      </c>
    </row>
    <row r="451" spans="1:18" x14ac:dyDescent="0.3">
      <c r="A451" t="s">
        <v>51</v>
      </c>
      <c r="B451" t="s">
        <v>55</v>
      </c>
      <c r="C451">
        <v>2008</v>
      </c>
      <c r="D451">
        <v>72</v>
      </c>
      <c r="E451">
        <v>106</v>
      </c>
      <c r="F451">
        <v>13</v>
      </c>
      <c r="G451">
        <v>19</v>
      </c>
      <c r="H451">
        <v>0</v>
      </c>
      <c r="I451">
        <v>216</v>
      </c>
      <c r="J451">
        <v>14.45</v>
      </c>
      <c r="K451">
        <v>29.48096885813149</v>
      </c>
      <c r="L451">
        <f t="shared" si="7"/>
        <v>426</v>
      </c>
      <c r="M451" s="14">
        <f>Table3[[#This Row],[Rape]]/Table3[[#This Row],[Population_in_lakhs]]</f>
        <v>4.9826989619377162</v>
      </c>
      <c r="N451">
        <f>Table3[[#This Row],[Kidnapping and Abduction]]/Table3[[#This Row],[Population_in_lakhs]]</f>
        <v>7.335640138408305</v>
      </c>
      <c r="O451">
        <f>Table3[[#This Row],[Dowry Deaths]]/Table3[[#This Row],[Population_in_lakhs]]</f>
        <v>0.89965397923875434</v>
      </c>
      <c r="P451">
        <f>Table3[[#This Row],[Molestation]]/Table3[[#This Row],[Population_in_lakhs]]</f>
        <v>1.3148788927335642</v>
      </c>
      <c r="Q451">
        <f>Table3[[#This Row],[Sexual_Harassment]]/Table3[[#This Row],[Population_in_lakhs]]</f>
        <v>0</v>
      </c>
      <c r="R451">
        <f>Table3[[#This Row],[Cruelty by Husband or his Relatives]]/Table3[[#This Row],[Population_in_lakhs]]</f>
        <v>14.948096885813149</v>
      </c>
    </row>
    <row r="452" spans="1:18" x14ac:dyDescent="0.3">
      <c r="A452" t="s">
        <v>51</v>
      </c>
      <c r="B452" t="s">
        <v>55</v>
      </c>
      <c r="C452">
        <v>2009</v>
      </c>
      <c r="D452">
        <v>70</v>
      </c>
      <c r="E452">
        <v>131</v>
      </c>
      <c r="F452">
        <v>23</v>
      </c>
      <c r="G452">
        <v>29</v>
      </c>
      <c r="H452">
        <v>1</v>
      </c>
      <c r="I452">
        <v>479</v>
      </c>
      <c r="J452">
        <v>14.45</v>
      </c>
      <c r="K452">
        <v>50.726643598615922</v>
      </c>
      <c r="L452">
        <f t="shared" si="7"/>
        <v>733</v>
      </c>
      <c r="M452" s="14">
        <f>Table3[[#This Row],[Rape]]/Table3[[#This Row],[Population_in_lakhs]]</f>
        <v>4.8442906574394469</v>
      </c>
      <c r="N452">
        <f>Table3[[#This Row],[Kidnapping and Abduction]]/Table3[[#This Row],[Population_in_lakhs]]</f>
        <v>9.0657439446366794</v>
      </c>
      <c r="O452">
        <f>Table3[[#This Row],[Dowry Deaths]]/Table3[[#This Row],[Population_in_lakhs]]</f>
        <v>1.591695501730104</v>
      </c>
      <c r="P452">
        <f>Table3[[#This Row],[Molestation]]/Table3[[#This Row],[Population_in_lakhs]]</f>
        <v>2.0069204152249136</v>
      </c>
      <c r="Q452">
        <f>Table3[[#This Row],[Sexual_Harassment]]/Table3[[#This Row],[Population_in_lakhs]]</f>
        <v>6.9204152249134954E-2</v>
      </c>
      <c r="R452">
        <f>Table3[[#This Row],[Cruelty by Husband or his Relatives]]/Table3[[#This Row],[Population_in_lakhs]]</f>
        <v>33.148788927335644</v>
      </c>
    </row>
    <row r="453" spans="1:18" x14ac:dyDescent="0.3">
      <c r="A453" t="s">
        <v>51</v>
      </c>
      <c r="B453" t="s">
        <v>55</v>
      </c>
      <c r="C453">
        <v>2010</v>
      </c>
      <c r="D453">
        <v>73</v>
      </c>
      <c r="E453">
        <v>153</v>
      </c>
      <c r="F453">
        <v>15</v>
      </c>
      <c r="G453">
        <v>10</v>
      </c>
      <c r="H453">
        <v>0</v>
      </c>
      <c r="I453">
        <v>504</v>
      </c>
      <c r="J453">
        <v>14.45</v>
      </c>
      <c r="K453">
        <v>52.249134948096888</v>
      </c>
      <c r="L453">
        <f t="shared" si="7"/>
        <v>755</v>
      </c>
      <c r="M453" s="14">
        <f>Table3[[#This Row],[Rape]]/Table3[[#This Row],[Population_in_lakhs]]</f>
        <v>5.0519031141868513</v>
      </c>
      <c r="N453">
        <f>Table3[[#This Row],[Kidnapping and Abduction]]/Table3[[#This Row],[Population_in_lakhs]]</f>
        <v>10.588235294117647</v>
      </c>
      <c r="O453">
        <f>Table3[[#This Row],[Dowry Deaths]]/Table3[[#This Row],[Population_in_lakhs]]</f>
        <v>1.0380622837370244</v>
      </c>
      <c r="P453">
        <f>Table3[[#This Row],[Molestation]]/Table3[[#This Row],[Population_in_lakhs]]</f>
        <v>0.69204152249134954</v>
      </c>
      <c r="Q453">
        <f>Table3[[#This Row],[Sexual_Harassment]]/Table3[[#This Row],[Population_in_lakhs]]</f>
        <v>0</v>
      </c>
      <c r="R453">
        <f>Table3[[#This Row],[Cruelty by Husband or his Relatives]]/Table3[[#This Row],[Population_in_lakhs]]</f>
        <v>34.878892733564015</v>
      </c>
    </row>
    <row r="454" spans="1:18" x14ac:dyDescent="0.3">
      <c r="A454" t="s">
        <v>51</v>
      </c>
      <c r="B454" t="s">
        <v>55</v>
      </c>
      <c r="C454">
        <v>2011</v>
      </c>
      <c r="D454">
        <v>74</v>
      </c>
      <c r="E454">
        <v>167</v>
      </c>
      <c r="F454">
        <v>4</v>
      </c>
      <c r="G454">
        <v>7</v>
      </c>
      <c r="H454">
        <v>0</v>
      </c>
      <c r="I454">
        <v>498</v>
      </c>
      <c r="J454">
        <v>17.37</v>
      </c>
      <c r="K454">
        <v>43.177892918825556</v>
      </c>
      <c r="L454">
        <f t="shared" si="7"/>
        <v>750</v>
      </c>
      <c r="M454" s="14">
        <f>Table3[[#This Row],[Rape]]/Table3[[#This Row],[Population_in_lakhs]]</f>
        <v>4.2602187679907884</v>
      </c>
      <c r="N454">
        <f>Table3[[#This Row],[Kidnapping and Abduction]]/Table3[[#This Row],[Population_in_lakhs]]</f>
        <v>9.6142774899251577</v>
      </c>
      <c r="O454">
        <f>Table3[[#This Row],[Dowry Deaths]]/Table3[[#This Row],[Population_in_lakhs]]</f>
        <v>0.23028209556706963</v>
      </c>
      <c r="P454">
        <f>Table3[[#This Row],[Molestation]]/Table3[[#This Row],[Population_in_lakhs]]</f>
        <v>0.4029936672423719</v>
      </c>
      <c r="Q454">
        <f>Table3[[#This Row],[Sexual_Harassment]]/Table3[[#This Row],[Population_in_lakhs]]</f>
        <v>0</v>
      </c>
      <c r="R454">
        <f>Table3[[#This Row],[Cruelty by Husband or his Relatives]]/Table3[[#This Row],[Population_in_lakhs]]</f>
        <v>28.670120898100173</v>
      </c>
    </row>
    <row r="455" spans="1:18" x14ac:dyDescent="0.3">
      <c r="A455" t="s">
        <v>51</v>
      </c>
      <c r="B455" t="s">
        <v>55</v>
      </c>
      <c r="C455">
        <v>2012</v>
      </c>
      <c r="D455">
        <v>94</v>
      </c>
      <c r="E455">
        <v>163</v>
      </c>
      <c r="F455">
        <v>19</v>
      </c>
      <c r="G455">
        <v>11</v>
      </c>
      <c r="H455">
        <v>0</v>
      </c>
      <c r="I455">
        <v>551</v>
      </c>
      <c r="J455">
        <v>17.37</v>
      </c>
      <c r="K455">
        <v>48.244099021301089</v>
      </c>
      <c r="L455">
        <f t="shared" si="7"/>
        <v>838</v>
      </c>
      <c r="M455" s="14">
        <f>Table3[[#This Row],[Rape]]/Table3[[#This Row],[Population_in_lakhs]]</f>
        <v>5.4116292458261368</v>
      </c>
      <c r="N455">
        <f>Table3[[#This Row],[Kidnapping and Abduction]]/Table3[[#This Row],[Population_in_lakhs]]</f>
        <v>9.383995394358088</v>
      </c>
      <c r="O455">
        <f>Table3[[#This Row],[Dowry Deaths]]/Table3[[#This Row],[Population_in_lakhs]]</f>
        <v>1.0938399539435808</v>
      </c>
      <c r="P455">
        <f>Table3[[#This Row],[Molestation]]/Table3[[#This Row],[Population_in_lakhs]]</f>
        <v>0.63327576280944153</v>
      </c>
      <c r="Q455">
        <f>Table3[[#This Row],[Sexual_Harassment]]/Table3[[#This Row],[Population_in_lakhs]]</f>
        <v>0</v>
      </c>
      <c r="R455">
        <f>Table3[[#This Row],[Cruelty by Husband or his Relatives]]/Table3[[#This Row],[Population_in_lakhs]]</f>
        <v>31.721358664363844</v>
      </c>
    </row>
    <row r="456" spans="1:18" x14ac:dyDescent="0.3">
      <c r="A456" t="s">
        <v>51</v>
      </c>
      <c r="B456" t="s">
        <v>55</v>
      </c>
      <c r="C456">
        <v>2013</v>
      </c>
      <c r="D456">
        <v>79</v>
      </c>
      <c r="E456">
        <v>221</v>
      </c>
      <c r="F456">
        <v>12</v>
      </c>
      <c r="G456">
        <v>25</v>
      </c>
      <c r="H456">
        <v>0</v>
      </c>
      <c r="I456">
        <v>537</v>
      </c>
      <c r="J456">
        <v>17.37</v>
      </c>
      <c r="K456">
        <v>50.316637881404716</v>
      </c>
      <c r="L456">
        <f t="shared" si="7"/>
        <v>874</v>
      </c>
      <c r="M456" s="14">
        <f>Table3[[#This Row],[Rape]]/Table3[[#This Row],[Population_in_lakhs]]</f>
        <v>4.5480713874496255</v>
      </c>
      <c r="N456">
        <f>Table3[[#This Row],[Kidnapping and Abduction]]/Table3[[#This Row],[Population_in_lakhs]]</f>
        <v>12.723085780080599</v>
      </c>
      <c r="O456">
        <f>Table3[[#This Row],[Dowry Deaths]]/Table3[[#This Row],[Population_in_lakhs]]</f>
        <v>0.69084628670120896</v>
      </c>
      <c r="P456">
        <f>Table3[[#This Row],[Molestation]]/Table3[[#This Row],[Population_in_lakhs]]</f>
        <v>1.4392630972941853</v>
      </c>
      <c r="Q456">
        <f>Table3[[#This Row],[Sexual_Harassment]]/Table3[[#This Row],[Population_in_lakhs]]</f>
        <v>0</v>
      </c>
      <c r="R456">
        <f>Table3[[#This Row],[Cruelty by Husband or his Relatives]]/Table3[[#This Row],[Population_in_lakhs]]</f>
        <v>30.9153713298791</v>
      </c>
    </row>
    <row r="457" spans="1:18" x14ac:dyDescent="0.3">
      <c r="A457" t="s">
        <v>51</v>
      </c>
      <c r="B457" t="s">
        <v>56</v>
      </c>
      <c r="C457">
        <v>2001</v>
      </c>
      <c r="D457">
        <v>48</v>
      </c>
      <c r="E457">
        <v>47</v>
      </c>
      <c r="F457">
        <v>9</v>
      </c>
      <c r="G457">
        <v>56</v>
      </c>
      <c r="H457">
        <v>0</v>
      </c>
      <c r="I457">
        <v>37</v>
      </c>
      <c r="J457">
        <v>7.6</v>
      </c>
      <c r="K457">
        <v>25.921052631578949</v>
      </c>
      <c r="L457">
        <f t="shared" si="7"/>
        <v>197</v>
      </c>
      <c r="M457" s="14">
        <f>Table3[[#This Row],[Rape]]/Table3[[#This Row],[Population_in_lakhs]]</f>
        <v>6.3157894736842106</v>
      </c>
      <c r="N457">
        <f>Table3[[#This Row],[Kidnapping and Abduction]]/Table3[[#This Row],[Population_in_lakhs]]</f>
        <v>6.1842105263157894</v>
      </c>
      <c r="O457">
        <f>Table3[[#This Row],[Dowry Deaths]]/Table3[[#This Row],[Population_in_lakhs]]</f>
        <v>1.1842105263157896</v>
      </c>
      <c r="P457">
        <f>Table3[[#This Row],[Molestation]]/Table3[[#This Row],[Population_in_lakhs]]</f>
        <v>7.3684210526315796</v>
      </c>
      <c r="Q457">
        <f>Table3[[#This Row],[Sexual_Harassment]]/Table3[[#This Row],[Population_in_lakhs]]</f>
        <v>0</v>
      </c>
      <c r="R457">
        <f>Table3[[#This Row],[Cruelty by Husband or his Relatives]]/Table3[[#This Row],[Population_in_lakhs]]</f>
        <v>4.8684210526315788</v>
      </c>
    </row>
    <row r="458" spans="1:18" x14ac:dyDescent="0.3">
      <c r="A458" t="s">
        <v>51</v>
      </c>
      <c r="B458" t="s">
        <v>56</v>
      </c>
      <c r="C458">
        <v>2002</v>
      </c>
      <c r="D458">
        <v>33</v>
      </c>
      <c r="E458">
        <v>41</v>
      </c>
      <c r="F458">
        <v>4</v>
      </c>
      <c r="G458">
        <v>68</v>
      </c>
      <c r="H458">
        <v>0</v>
      </c>
      <c r="I458">
        <v>37</v>
      </c>
      <c r="J458">
        <v>7.6</v>
      </c>
      <c r="K458">
        <v>24.078947368421055</v>
      </c>
      <c r="L458">
        <f t="shared" si="7"/>
        <v>183</v>
      </c>
      <c r="M458" s="14">
        <f>Table3[[#This Row],[Rape]]/Table3[[#This Row],[Population_in_lakhs]]</f>
        <v>4.3421052631578947</v>
      </c>
      <c r="N458">
        <f>Table3[[#This Row],[Kidnapping and Abduction]]/Table3[[#This Row],[Population_in_lakhs]]</f>
        <v>5.3947368421052637</v>
      </c>
      <c r="O458">
        <f>Table3[[#This Row],[Dowry Deaths]]/Table3[[#This Row],[Population_in_lakhs]]</f>
        <v>0.52631578947368418</v>
      </c>
      <c r="P458">
        <f>Table3[[#This Row],[Molestation]]/Table3[[#This Row],[Population_in_lakhs]]</f>
        <v>8.9473684210526319</v>
      </c>
      <c r="Q458">
        <f>Table3[[#This Row],[Sexual_Harassment]]/Table3[[#This Row],[Population_in_lakhs]]</f>
        <v>0</v>
      </c>
      <c r="R458">
        <f>Table3[[#This Row],[Cruelty by Husband or his Relatives]]/Table3[[#This Row],[Population_in_lakhs]]</f>
        <v>4.8684210526315788</v>
      </c>
    </row>
    <row r="459" spans="1:18" x14ac:dyDescent="0.3">
      <c r="A459" t="s">
        <v>51</v>
      </c>
      <c r="B459" t="s">
        <v>56</v>
      </c>
      <c r="C459">
        <v>2003</v>
      </c>
      <c r="D459">
        <v>53</v>
      </c>
      <c r="E459">
        <v>63</v>
      </c>
      <c r="F459">
        <v>7</v>
      </c>
      <c r="G459">
        <v>93</v>
      </c>
      <c r="H459">
        <v>0</v>
      </c>
      <c r="I459">
        <v>48</v>
      </c>
      <c r="J459">
        <v>7.6</v>
      </c>
      <c r="K459">
        <v>34.736842105263158</v>
      </c>
      <c r="L459">
        <f t="shared" si="7"/>
        <v>264</v>
      </c>
      <c r="M459" s="14">
        <f>Table3[[#This Row],[Rape]]/Table3[[#This Row],[Population_in_lakhs]]</f>
        <v>6.9736842105263159</v>
      </c>
      <c r="N459">
        <f>Table3[[#This Row],[Kidnapping and Abduction]]/Table3[[#This Row],[Population_in_lakhs]]</f>
        <v>8.2894736842105274</v>
      </c>
      <c r="O459">
        <f>Table3[[#This Row],[Dowry Deaths]]/Table3[[#This Row],[Population_in_lakhs]]</f>
        <v>0.92105263157894746</v>
      </c>
      <c r="P459">
        <f>Table3[[#This Row],[Molestation]]/Table3[[#This Row],[Population_in_lakhs]]</f>
        <v>12.236842105263159</v>
      </c>
      <c r="Q459">
        <f>Table3[[#This Row],[Sexual_Harassment]]/Table3[[#This Row],[Population_in_lakhs]]</f>
        <v>0</v>
      </c>
      <c r="R459">
        <f>Table3[[#This Row],[Cruelty by Husband or his Relatives]]/Table3[[#This Row],[Population_in_lakhs]]</f>
        <v>6.3157894736842106</v>
      </c>
    </row>
    <row r="460" spans="1:18" x14ac:dyDescent="0.3">
      <c r="A460" t="s">
        <v>51</v>
      </c>
      <c r="B460" t="s">
        <v>56</v>
      </c>
      <c r="C460">
        <v>2004</v>
      </c>
      <c r="D460">
        <v>55</v>
      </c>
      <c r="E460">
        <v>38</v>
      </c>
      <c r="F460">
        <v>7</v>
      </c>
      <c r="G460">
        <v>55</v>
      </c>
      <c r="H460">
        <v>0</v>
      </c>
      <c r="I460">
        <v>38</v>
      </c>
      <c r="J460">
        <v>7.6</v>
      </c>
      <c r="K460">
        <v>25.394736842105264</v>
      </c>
      <c r="L460">
        <f t="shared" si="7"/>
        <v>193</v>
      </c>
      <c r="M460" s="14">
        <f>Table3[[#This Row],[Rape]]/Table3[[#This Row],[Population_in_lakhs]]</f>
        <v>7.2368421052631584</v>
      </c>
      <c r="N460">
        <f>Table3[[#This Row],[Kidnapping and Abduction]]/Table3[[#This Row],[Population_in_lakhs]]</f>
        <v>5</v>
      </c>
      <c r="O460">
        <f>Table3[[#This Row],[Dowry Deaths]]/Table3[[#This Row],[Population_in_lakhs]]</f>
        <v>0.92105263157894746</v>
      </c>
      <c r="P460">
        <f>Table3[[#This Row],[Molestation]]/Table3[[#This Row],[Population_in_lakhs]]</f>
        <v>7.2368421052631584</v>
      </c>
      <c r="Q460">
        <f>Table3[[#This Row],[Sexual_Harassment]]/Table3[[#This Row],[Population_in_lakhs]]</f>
        <v>0</v>
      </c>
      <c r="R460">
        <f>Table3[[#This Row],[Cruelty by Husband or his Relatives]]/Table3[[#This Row],[Population_in_lakhs]]</f>
        <v>5</v>
      </c>
    </row>
    <row r="461" spans="1:18" x14ac:dyDescent="0.3">
      <c r="A461" t="s">
        <v>51</v>
      </c>
      <c r="B461" t="s">
        <v>56</v>
      </c>
      <c r="C461">
        <v>2005</v>
      </c>
      <c r="D461">
        <v>47</v>
      </c>
      <c r="E461">
        <v>30</v>
      </c>
      <c r="F461">
        <v>4</v>
      </c>
      <c r="G461">
        <v>65</v>
      </c>
      <c r="H461">
        <v>0</v>
      </c>
      <c r="I461">
        <v>45</v>
      </c>
      <c r="J461">
        <v>7.6</v>
      </c>
      <c r="K461">
        <v>25.131578947368421</v>
      </c>
      <c r="L461">
        <f t="shared" si="7"/>
        <v>191</v>
      </c>
      <c r="M461" s="14">
        <f>Table3[[#This Row],[Rape]]/Table3[[#This Row],[Population_in_lakhs]]</f>
        <v>6.1842105263157894</v>
      </c>
      <c r="N461">
        <f>Table3[[#This Row],[Kidnapping and Abduction]]/Table3[[#This Row],[Population_in_lakhs]]</f>
        <v>3.9473684210526319</v>
      </c>
      <c r="O461">
        <f>Table3[[#This Row],[Dowry Deaths]]/Table3[[#This Row],[Population_in_lakhs]]</f>
        <v>0.52631578947368418</v>
      </c>
      <c r="P461">
        <f>Table3[[#This Row],[Molestation]]/Table3[[#This Row],[Population_in_lakhs]]</f>
        <v>8.5526315789473681</v>
      </c>
      <c r="Q461">
        <f>Table3[[#This Row],[Sexual_Harassment]]/Table3[[#This Row],[Population_in_lakhs]]</f>
        <v>0</v>
      </c>
      <c r="R461">
        <f>Table3[[#This Row],[Cruelty by Husband or his Relatives]]/Table3[[#This Row],[Population_in_lakhs]]</f>
        <v>5.9210526315789478</v>
      </c>
    </row>
    <row r="462" spans="1:18" x14ac:dyDescent="0.3">
      <c r="A462" t="s">
        <v>51</v>
      </c>
      <c r="B462" t="s">
        <v>56</v>
      </c>
      <c r="C462">
        <v>2006</v>
      </c>
      <c r="D462">
        <v>70</v>
      </c>
      <c r="E462">
        <v>46</v>
      </c>
      <c r="F462">
        <v>2</v>
      </c>
      <c r="G462">
        <v>109</v>
      </c>
      <c r="H462">
        <v>0</v>
      </c>
      <c r="I462">
        <v>75</v>
      </c>
      <c r="J462">
        <v>7.6</v>
      </c>
      <c r="K462">
        <v>39.736842105263158</v>
      </c>
      <c r="L462">
        <f t="shared" si="7"/>
        <v>302</v>
      </c>
      <c r="M462" s="14">
        <f>Table3[[#This Row],[Rape]]/Table3[[#This Row],[Population_in_lakhs]]</f>
        <v>9.2105263157894743</v>
      </c>
      <c r="N462">
        <f>Table3[[#This Row],[Kidnapping and Abduction]]/Table3[[#This Row],[Population_in_lakhs]]</f>
        <v>6.052631578947369</v>
      </c>
      <c r="O462">
        <f>Table3[[#This Row],[Dowry Deaths]]/Table3[[#This Row],[Population_in_lakhs]]</f>
        <v>0.26315789473684209</v>
      </c>
      <c r="P462">
        <f>Table3[[#This Row],[Molestation]]/Table3[[#This Row],[Population_in_lakhs]]</f>
        <v>14.342105263157896</v>
      </c>
      <c r="Q462">
        <f>Table3[[#This Row],[Sexual_Harassment]]/Table3[[#This Row],[Population_in_lakhs]]</f>
        <v>0</v>
      </c>
      <c r="R462">
        <f>Table3[[#This Row],[Cruelty by Husband or his Relatives]]/Table3[[#This Row],[Population_in_lakhs]]</f>
        <v>9.8684210526315788</v>
      </c>
    </row>
    <row r="463" spans="1:18" x14ac:dyDescent="0.3">
      <c r="A463" t="s">
        <v>51</v>
      </c>
      <c r="B463" t="s">
        <v>56</v>
      </c>
      <c r="C463">
        <v>2007</v>
      </c>
      <c r="D463">
        <v>61</v>
      </c>
      <c r="E463">
        <v>40</v>
      </c>
      <c r="F463">
        <v>3</v>
      </c>
      <c r="G463">
        <v>111</v>
      </c>
      <c r="H463">
        <v>1</v>
      </c>
      <c r="I463">
        <v>81</v>
      </c>
      <c r="J463">
        <v>7.6</v>
      </c>
      <c r="K463">
        <v>39.078947368421055</v>
      </c>
      <c r="L463">
        <f t="shared" si="7"/>
        <v>297</v>
      </c>
      <c r="M463" s="14">
        <f>Table3[[#This Row],[Rape]]/Table3[[#This Row],[Population_in_lakhs]]</f>
        <v>8.026315789473685</v>
      </c>
      <c r="N463">
        <f>Table3[[#This Row],[Kidnapping and Abduction]]/Table3[[#This Row],[Population_in_lakhs]]</f>
        <v>5.2631578947368425</v>
      </c>
      <c r="O463">
        <f>Table3[[#This Row],[Dowry Deaths]]/Table3[[#This Row],[Population_in_lakhs]]</f>
        <v>0.39473684210526316</v>
      </c>
      <c r="P463">
        <f>Table3[[#This Row],[Molestation]]/Table3[[#This Row],[Population_in_lakhs]]</f>
        <v>14.605263157894738</v>
      </c>
      <c r="Q463">
        <f>Table3[[#This Row],[Sexual_Harassment]]/Table3[[#This Row],[Population_in_lakhs]]</f>
        <v>0.13157894736842105</v>
      </c>
      <c r="R463">
        <f>Table3[[#This Row],[Cruelty by Husband or his Relatives]]/Table3[[#This Row],[Population_in_lakhs]]</f>
        <v>10.657894736842106</v>
      </c>
    </row>
    <row r="464" spans="1:18" x14ac:dyDescent="0.3">
      <c r="A464" t="s">
        <v>51</v>
      </c>
      <c r="B464" t="s">
        <v>56</v>
      </c>
      <c r="C464">
        <v>2008</v>
      </c>
      <c r="D464">
        <v>57</v>
      </c>
      <c r="E464">
        <v>57</v>
      </c>
      <c r="F464">
        <v>2</v>
      </c>
      <c r="G464">
        <v>162</v>
      </c>
      <c r="H464">
        <v>2</v>
      </c>
      <c r="I464">
        <v>119</v>
      </c>
      <c r="J464">
        <v>7.6</v>
      </c>
      <c r="K464">
        <v>52.5</v>
      </c>
      <c r="L464">
        <f t="shared" si="7"/>
        <v>399</v>
      </c>
      <c r="M464" s="14">
        <f>Table3[[#This Row],[Rape]]/Table3[[#This Row],[Population_in_lakhs]]</f>
        <v>7.5</v>
      </c>
      <c r="N464">
        <f>Table3[[#This Row],[Kidnapping and Abduction]]/Table3[[#This Row],[Population_in_lakhs]]</f>
        <v>7.5</v>
      </c>
      <c r="O464">
        <f>Table3[[#This Row],[Dowry Deaths]]/Table3[[#This Row],[Population_in_lakhs]]</f>
        <v>0.26315789473684209</v>
      </c>
      <c r="P464">
        <f>Table3[[#This Row],[Molestation]]/Table3[[#This Row],[Population_in_lakhs]]</f>
        <v>21.315789473684212</v>
      </c>
      <c r="Q464">
        <f>Table3[[#This Row],[Sexual_Harassment]]/Table3[[#This Row],[Population_in_lakhs]]</f>
        <v>0.26315789473684209</v>
      </c>
      <c r="R464">
        <f>Table3[[#This Row],[Cruelty by Husband or his Relatives]]/Table3[[#This Row],[Population_in_lakhs]]</f>
        <v>15.657894736842106</v>
      </c>
    </row>
    <row r="465" spans="1:18" x14ac:dyDescent="0.3">
      <c r="A465" t="s">
        <v>51</v>
      </c>
      <c r="B465" t="s">
        <v>56</v>
      </c>
      <c r="C465">
        <v>2009</v>
      </c>
      <c r="D465">
        <v>80</v>
      </c>
      <c r="E465">
        <v>96</v>
      </c>
      <c r="F465">
        <v>7</v>
      </c>
      <c r="G465">
        <v>139</v>
      </c>
      <c r="H465">
        <v>0</v>
      </c>
      <c r="I465">
        <v>236</v>
      </c>
      <c r="J465">
        <v>7.6</v>
      </c>
      <c r="K465">
        <v>73.421052631578945</v>
      </c>
      <c r="L465">
        <f t="shared" si="7"/>
        <v>558</v>
      </c>
      <c r="M465" s="14">
        <f>Table3[[#This Row],[Rape]]/Table3[[#This Row],[Population_in_lakhs]]</f>
        <v>10.526315789473685</v>
      </c>
      <c r="N465">
        <f>Table3[[#This Row],[Kidnapping and Abduction]]/Table3[[#This Row],[Population_in_lakhs]]</f>
        <v>12.631578947368421</v>
      </c>
      <c r="O465">
        <f>Table3[[#This Row],[Dowry Deaths]]/Table3[[#This Row],[Population_in_lakhs]]</f>
        <v>0.92105263157894746</v>
      </c>
      <c r="P465">
        <f>Table3[[#This Row],[Molestation]]/Table3[[#This Row],[Population_in_lakhs]]</f>
        <v>18.289473684210527</v>
      </c>
      <c r="Q465">
        <f>Table3[[#This Row],[Sexual_Harassment]]/Table3[[#This Row],[Population_in_lakhs]]</f>
        <v>0</v>
      </c>
      <c r="R465">
        <f>Table3[[#This Row],[Cruelty by Husband or his Relatives]]/Table3[[#This Row],[Population_in_lakhs]]</f>
        <v>31.05263157894737</v>
      </c>
    </row>
    <row r="466" spans="1:18" x14ac:dyDescent="0.3">
      <c r="A466" t="s">
        <v>51</v>
      </c>
      <c r="B466" t="s">
        <v>56</v>
      </c>
      <c r="C466">
        <v>2010</v>
      </c>
      <c r="D466">
        <v>97</v>
      </c>
      <c r="E466">
        <v>123</v>
      </c>
      <c r="F466">
        <v>4</v>
      </c>
      <c r="G466">
        <v>225</v>
      </c>
      <c r="H466">
        <v>0</v>
      </c>
      <c r="I466">
        <v>378</v>
      </c>
      <c r="J466">
        <v>7.6</v>
      </c>
      <c r="K466">
        <v>108.81578947368422</v>
      </c>
      <c r="L466">
        <f t="shared" si="7"/>
        <v>827</v>
      </c>
      <c r="M466" s="14">
        <f>Table3[[#This Row],[Rape]]/Table3[[#This Row],[Population_in_lakhs]]</f>
        <v>12.763157894736842</v>
      </c>
      <c r="N466">
        <f>Table3[[#This Row],[Kidnapping and Abduction]]/Table3[[#This Row],[Population_in_lakhs]]</f>
        <v>16.184210526315791</v>
      </c>
      <c r="O466">
        <f>Table3[[#This Row],[Dowry Deaths]]/Table3[[#This Row],[Population_in_lakhs]]</f>
        <v>0.52631578947368418</v>
      </c>
      <c r="P466">
        <f>Table3[[#This Row],[Molestation]]/Table3[[#This Row],[Population_in_lakhs]]</f>
        <v>29.60526315789474</v>
      </c>
      <c r="Q466">
        <f>Table3[[#This Row],[Sexual_Harassment]]/Table3[[#This Row],[Population_in_lakhs]]</f>
        <v>0</v>
      </c>
      <c r="R466">
        <f>Table3[[#This Row],[Cruelty by Husband or his Relatives]]/Table3[[#This Row],[Population_in_lakhs]]</f>
        <v>49.736842105263158</v>
      </c>
    </row>
    <row r="467" spans="1:18" x14ac:dyDescent="0.3">
      <c r="A467" t="s">
        <v>51</v>
      </c>
      <c r="B467" t="s">
        <v>56</v>
      </c>
      <c r="C467">
        <v>2011</v>
      </c>
      <c r="D467">
        <v>95</v>
      </c>
      <c r="E467">
        <v>192</v>
      </c>
      <c r="F467">
        <v>2</v>
      </c>
      <c r="G467">
        <v>109</v>
      </c>
      <c r="H467">
        <v>2</v>
      </c>
      <c r="I467">
        <v>164</v>
      </c>
      <c r="J467">
        <v>9.2899999999999991</v>
      </c>
      <c r="K467">
        <v>60.710441334768575</v>
      </c>
      <c r="L467">
        <f t="shared" si="7"/>
        <v>564</v>
      </c>
      <c r="M467" s="14">
        <f>Table3[[#This Row],[Rape]]/Table3[[#This Row],[Population_in_lakhs]]</f>
        <v>10.226049515608182</v>
      </c>
      <c r="N467">
        <f>Table3[[#This Row],[Kidnapping and Abduction]]/Table3[[#This Row],[Population_in_lakhs]]</f>
        <v>20.667384284176535</v>
      </c>
      <c r="O467">
        <f>Table3[[#This Row],[Dowry Deaths]]/Table3[[#This Row],[Population_in_lakhs]]</f>
        <v>0.21528525296017226</v>
      </c>
      <c r="P467">
        <f>Table3[[#This Row],[Molestation]]/Table3[[#This Row],[Population_in_lakhs]]</f>
        <v>11.733046286329387</v>
      </c>
      <c r="Q467">
        <f>Table3[[#This Row],[Sexual_Harassment]]/Table3[[#This Row],[Population_in_lakhs]]</f>
        <v>0.21528525296017226</v>
      </c>
      <c r="R467">
        <f>Table3[[#This Row],[Cruelty by Husband or his Relatives]]/Table3[[#This Row],[Population_in_lakhs]]</f>
        <v>17.653390742734125</v>
      </c>
    </row>
    <row r="468" spans="1:18" x14ac:dyDescent="0.3">
      <c r="A468" t="s">
        <v>51</v>
      </c>
      <c r="B468" t="s">
        <v>56</v>
      </c>
      <c r="C468">
        <v>2012</v>
      </c>
      <c r="D468">
        <v>88</v>
      </c>
      <c r="E468">
        <v>168</v>
      </c>
      <c r="F468">
        <v>9</v>
      </c>
      <c r="G468">
        <v>246</v>
      </c>
      <c r="H468">
        <v>0</v>
      </c>
      <c r="I468">
        <v>387</v>
      </c>
      <c r="J468">
        <v>9.2899999999999991</v>
      </c>
      <c r="K468">
        <v>96.663078579117339</v>
      </c>
      <c r="L468">
        <f t="shared" si="7"/>
        <v>898</v>
      </c>
      <c r="M468" s="14">
        <f>Table3[[#This Row],[Rape]]/Table3[[#This Row],[Population_in_lakhs]]</f>
        <v>9.4725511302475791</v>
      </c>
      <c r="N468">
        <f>Table3[[#This Row],[Kidnapping and Abduction]]/Table3[[#This Row],[Population_in_lakhs]]</f>
        <v>18.083961248654468</v>
      </c>
      <c r="O468">
        <f>Table3[[#This Row],[Dowry Deaths]]/Table3[[#This Row],[Population_in_lakhs]]</f>
        <v>0.96878363832077508</v>
      </c>
      <c r="P468">
        <f>Table3[[#This Row],[Molestation]]/Table3[[#This Row],[Population_in_lakhs]]</f>
        <v>26.480086114101187</v>
      </c>
      <c r="Q468">
        <f>Table3[[#This Row],[Sexual_Harassment]]/Table3[[#This Row],[Population_in_lakhs]]</f>
        <v>0</v>
      </c>
      <c r="R468">
        <f>Table3[[#This Row],[Cruelty by Husband or his Relatives]]/Table3[[#This Row],[Population_in_lakhs]]</f>
        <v>41.657696447793327</v>
      </c>
    </row>
    <row r="469" spans="1:18" x14ac:dyDescent="0.3">
      <c r="A469" t="s">
        <v>51</v>
      </c>
      <c r="B469" t="s">
        <v>56</v>
      </c>
      <c r="C469">
        <v>2013</v>
      </c>
      <c r="D469">
        <v>92</v>
      </c>
      <c r="E469">
        <v>145</v>
      </c>
      <c r="F469">
        <v>3</v>
      </c>
      <c r="G469">
        <v>239</v>
      </c>
      <c r="H469">
        <v>0</v>
      </c>
      <c r="I469">
        <v>378</v>
      </c>
      <c r="J469">
        <v>9.2899999999999991</v>
      </c>
      <c r="K469">
        <v>92.249730893433807</v>
      </c>
      <c r="L469">
        <f t="shared" si="7"/>
        <v>857</v>
      </c>
      <c r="M469" s="14">
        <f>Table3[[#This Row],[Rape]]/Table3[[#This Row],[Population_in_lakhs]]</f>
        <v>9.9031216361679242</v>
      </c>
      <c r="N469">
        <f>Table3[[#This Row],[Kidnapping and Abduction]]/Table3[[#This Row],[Population_in_lakhs]]</f>
        <v>15.608180839612489</v>
      </c>
      <c r="O469">
        <f>Table3[[#This Row],[Dowry Deaths]]/Table3[[#This Row],[Population_in_lakhs]]</f>
        <v>0.32292787944025836</v>
      </c>
      <c r="P469">
        <f>Table3[[#This Row],[Molestation]]/Table3[[#This Row],[Population_in_lakhs]]</f>
        <v>25.726587728740583</v>
      </c>
      <c r="Q469">
        <f>Table3[[#This Row],[Sexual_Harassment]]/Table3[[#This Row],[Population_in_lakhs]]</f>
        <v>0</v>
      </c>
      <c r="R469">
        <f>Table3[[#This Row],[Cruelty by Husband or his Relatives]]/Table3[[#This Row],[Population_in_lakhs]]</f>
        <v>40.688912809472555</v>
      </c>
    </row>
    <row r="470" spans="1:18" x14ac:dyDescent="0.3">
      <c r="A470" t="s">
        <v>51</v>
      </c>
      <c r="B470" t="s">
        <v>57</v>
      </c>
      <c r="C470">
        <v>2001</v>
      </c>
      <c r="D470">
        <v>42</v>
      </c>
      <c r="E470">
        <v>20</v>
      </c>
      <c r="F470">
        <v>0</v>
      </c>
      <c r="G470">
        <v>26</v>
      </c>
      <c r="H470">
        <v>0</v>
      </c>
      <c r="I470">
        <v>0</v>
      </c>
      <c r="J470">
        <v>5.72</v>
      </c>
      <c r="K470">
        <v>15.384615384615385</v>
      </c>
      <c r="L470">
        <f t="shared" si="7"/>
        <v>88</v>
      </c>
      <c r="M470" s="14">
        <f>Table3[[#This Row],[Rape]]/Table3[[#This Row],[Population_in_lakhs]]</f>
        <v>7.3426573426573434</v>
      </c>
      <c r="N470">
        <f>Table3[[#This Row],[Kidnapping and Abduction]]/Table3[[#This Row],[Population_in_lakhs]]</f>
        <v>3.4965034965034967</v>
      </c>
      <c r="O470">
        <f>Table3[[#This Row],[Dowry Deaths]]/Table3[[#This Row],[Population_in_lakhs]]</f>
        <v>0</v>
      </c>
      <c r="P470">
        <f>Table3[[#This Row],[Molestation]]/Table3[[#This Row],[Population_in_lakhs]]</f>
        <v>4.5454545454545459</v>
      </c>
      <c r="Q470">
        <f>Table3[[#This Row],[Sexual_Harassment]]/Table3[[#This Row],[Population_in_lakhs]]</f>
        <v>0</v>
      </c>
      <c r="R470">
        <f>Table3[[#This Row],[Cruelty by Husband or his Relatives]]/Table3[[#This Row],[Population_in_lakhs]]</f>
        <v>0</v>
      </c>
    </row>
    <row r="471" spans="1:18" x14ac:dyDescent="0.3">
      <c r="A471" t="s">
        <v>51</v>
      </c>
      <c r="B471" t="s">
        <v>57</v>
      </c>
      <c r="C471">
        <v>2002</v>
      </c>
      <c r="D471">
        <v>48</v>
      </c>
      <c r="E471">
        <v>25</v>
      </c>
      <c r="F471">
        <v>1</v>
      </c>
      <c r="G471">
        <v>23</v>
      </c>
      <c r="H471">
        <v>0</v>
      </c>
      <c r="I471">
        <v>57</v>
      </c>
      <c r="J471">
        <v>5.72</v>
      </c>
      <c r="K471">
        <v>26.923076923076923</v>
      </c>
      <c r="L471">
        <f t="shared" si="7"/>
        <v>154</v>
      </c>
      <c r="M471" s="14">
        <f>Table3[[#This Row],[Rape]]/Table3[[#This Row],[Population_in_lakhs]]</f>
        <v>8.3916083916083917</v>
      </c>
      <c r="N471">
        <f>Table3[[#This Row],[Kidnapping and Abduction]]/Table3[[#This Row],[Population_in_lakhs]]</f>
        <v>4.3706293706293708</v>
      </c>
      <c r="O471">
        <f>Table3[[#This Row],[Dowry Deaths]]/Table3[[#This Row],[Population_in_lakhs]]</f>
        <v>0.17482517482517484</v>
      </c>
      <c r="P471">
        <f>Table3[[#This Row],[Molestation]]/Table3[[#This Row],[Population_in_lakhs]]</f>
        <v>4.0209790209790208</v>
      </c>
      <c r="Q471">
        <f>Table3[[#This Row],[Sexual_Harassment]]/Table3[[#This Row],[Population_in_lakhs]]</f>
        <v>0</v>
      </c>
      <c r="R471">
        <f>Table3[[#This Row],[Cruelty by Husband or his Relatives]]/Table3[[#This Row],[Population_in_lakhs]]</f>
        <v>9.965034965034965</v>
      </c>
    </row>
    <row r="472" spans="1:18" x14ac:dyDescent="0.3">
      <c r="A472" t="s">
        <v>51</v>
      </c>
      <c r="B472" t="s">
        <v>57</v>
      </c>
      <c r="C472">
        <v>2003</v>
      </c>
      <c r="D472">
        <v>43</v>
      </c>
      <c r="E472">
        <v>10</v>
      </c>
      <c r="F472">
        <v>0</v>
      </c>
      <c r="G472">
        <v>14</v>
      </c>
      <c r="H472">
        <v>0</v>
      </c>
      <c r="I472">
        <v>44</v>
      </c>
      <c r="J472">
        <v>5.72</v>
      </c>
      <c r="K472">
        <v>19.405594405594407</v>
      </c>
      <c r="L472">
        <f t="shared" si="7"/>
        <v>111</v>
      </c>
      <c r="M472" s="14">
        <f>Table3[[#This Row],[Rape]]/Table3[[#This Row],[Population_in_lakhs]]</f>
        <v>7.5174825174825175</v>
      </c>
      <c r="N472">
        <f>Table3[[#This Row],[Kidnapping and Abduction]]/Table3[[#This Row],[Population_in_lakhs]]</f>
        <v>1.7482517482517483</v>
      </c>
      <c r="O472">
        <f>Table3[[#This Row],[Dowry Deaths]]/Table3[[#This Row],[Population_in_lakhs]]</f>
        <v>0</v>
      </c>
      <c r="P472">
        <f>Table3[[#This Row],[Molestation]]/Table3[[#This Row],[Population_in_lakhs]]</f>
        <v>2.4475524475524475</v>
      </c>
      <c r="Q472">
        <f>Table3[[#This Row],[Sexual_Harassment]]/Table3[[#This Row],[Population_in_lakhs]]</f>
        <v>0</v>
      </c>
      <c r="R472">
        <f>Table3[[#This Row],[Cruelty by Husband or his Relatives]]/Table3[[#This Row],[Population_in_lakhs]]</f>
        <v>7.6923076923076925</v>
      </c>
    </row>
    <row r="473" spans="1:18" x14ac:dyDescent="0.3">
      <c r="A473" t="s">
        <v>51</v>
      </c>
      <c r="B473" t="s">
        <v>57</v>
      </c>
      <c r="C473">
        <v>2004</v>
      </c>
      <c r="D473">
        <v>53</v>
      </c>
      <c r="E473">
        <v>40</v>
      </c>
      <c r="F473">
        <v>0</v>
      </c>
      <c r="G473">
        <v>33</v>
      </c>
      <c r="H473">
        <v>0</v>
      </c>
      <c r="I473">
        <v>74</v>
      </c>
      <c r="J473">
        <v>5.72</v>
      </c>
      <c r="K473">
        <v>34.965034965034967</v>
      </c>
      <c r="L473">
        <f t="shared" si="7"/>
        <v>200</v>
      </c>
      <c r="M473" s="14">
        <f>Table3[[#This Row],[Rape]]/Table3[[#This Row],[Population_in_lakhs]]</f>
        <v>9.2657342657342667</v>
      </c>
      <c r="N473">
        <f>Table3[[#This Row],[Kidnapping and Abduction]]/Table3[[#This Row],[Population_in_lakhs]]</f>
        <v>6.9930069930069934</v>
      </c>
      <c r="O473">
        <f>Table3[[#This Row],[Dowry Deaths]]/Table3[[#This Row],[Population_in_lakhs]]</f>
        <v>0</v>
      </c>
      <c r="P473">
        <f>Table3[[#This Row],[Molestation]]/Table3[[#This Row],[Population_in_lakhs]]</f>
        <v>5.7692307692307692</v>
      </c>
      <c r="Q473">
        <f>Table3[[#This Row],[Sexual_Harassment]]/Table3[[#This Row],[Population_in_lakhs]]</f>
        <v>0</v>
      </c>
      <c r="R473">
        <f>Table3[[#This Row],[Cruelty by Husband or his Relatives]]/Table3[[#This Row],[Population_in_lakhs]]</f>
        <v>12.937062937062938</v>
      </c>
    </row>
    <row r="474" spans="1:18" x14ac:dyDescent="0.3">
      <c r="A474" t="s">
        <v>51</v>
      </c>
      <c r="B474" t="s">
        <v>57</v>
      </c>
      <c r="C474">
        <v>2005</v>
      </c>
      <c r="D474">
        <v>52</v>
      </c>
      <c r="E474">
        <v>20</v>
      </c>
      <c r="F474">
        <v>4</v>
      </c>
      <c r="G474">
        <v>31</v>
      </c>
      <c r="H474">
        <v>0</v>
      </c>
      <c r="I474">
        <v>67</v>
      </c>
      <c r="J474">
        <v>5.72</v>
      </c>
      <c r="K474">
        <v>30.41958041958042</v>
      </c>
      <c r="L474">
        <f t="shared" si="7"/>
        <v>174</v>
      </c>
      <c r="M474" s="14">
        <f>Table3[[#This Row],[Rape]]/Table3[[#This Row],[Population_in_lakhs]]</f>
        <v>9.0909090909090917</v>
      </c>
      <c r="N474">
        <f>Table3[[#This Row],[Kidnapping and Abduction]]/Table3[[#This Row],[Population_in_lakhs]]</f>
        <v>3.4965034965034967</v>
      </c>
      <c r="O474">
        <f>Table3[[#This Row],[Dowry Deaths]]/Table3[[#This Row],[Population_in_lakhs]]</f>
        <v>0.69930069930069938</v>
      </c>
      <c r="P474">
        <f>Table3[[#This Row],[Molestation]]/Table3[[#This Row],[Population_in_lakhs]]</f>
        <v>5.41958041958042</v>
      </c>
      <c r="Q474">
        <f>Table3[[#This Row],[Sexual_Harassment]]/Table3[[#This Row],[Population_in_lakhs]]</f>
        <v>0</v>
      </c>
      <c r="R474">
        <f>Table3[[#This Row],[Cruelty by Husband or his Relatives]]/Table3[[#This Row],[Population_in_lakhs]]</f>
        <v>11.713286713286713</v>
      </c>
    </row>
    <row r="475" spans="1:18" x14ac:dyDescent="0.3">
      <c r="A475" t="s">
        <v>51</v>
      </c>
      <c r="B475" t="s">
        <v>57</v>
      </c>
      <c r="C475">
        <v>2006</v>
      </c>
      <c r="D475">
        <v>58</v>
      </c>
      <c r="E475">
        <v>30</v>
      </c>
      <c r="F475">
        <v>1</v>
      </c>
      <c r="G475">
        <v>28</v>
      </c>
      <c r="H475">
        <v>0</v>
      </c>
      <c r="I475">
        <v>94</v>
      </c>
      <c r="J475">
        <v>5.72</v>
      </c>
      <c r="K475">
        <v>36.888111888111887</v>
      </c>
      <c r="L475">
        <f t="shared" si="7"/>
        <v>211</v>
      </c>
      <c r="M475" s="14">
        <f>Table3[[#This Row],[Rape]]/Table3[[#This Row],[Population_in_lakhs]]</f>
        <v>10.13986013986014</v>
      </c>
      <c r="N475">
        <f>Table3[[#This Row],[Kidnapping and Abduction]]/Table3[[#This Row],[Population_in_lakhs]]</f>
        <v>5.244755244755245</v>
      </c>
      <c r="O475">
        <f>Table3[[#This Row],[Dowry Deaths]]/Table3[[#This Row],[Population_in_lakhs]]</f>
        <v>0.17482517482517484</v>
      </c>
      <c r="P475">
        <f>Table3[[#This Row],[Molestation]]/Table3[[#This Row],[Population_in_lakhs]]</f>
        <v>4.895104895104895</v>
      </c>
      <c r="Q475">
        <f>Table3[[#This Row],[Sexual_Harassment]]/Table3[[#This Row],[Population_in_lakhs]]</f>
        <v>0</v>
      </c>
      <c r="R475">
        <f>Table3[[#This Row],[Cruelty by Husband or his Relatives]]/Table3[[#This Row],[Population_in_lakhs]]</f>
        <v>16.433566433566433</v>
      </c>
    </row>
    <row r="476" spans="1:18" x14ac:dyDescent="0.3">
      <c r="A476" t="s">
        <v>51</v>
      </c>
      <c r="B476" t="s">
        <v>57</v>
      </c>
      <c r="C476">
        <v>2007</v>
      </c>
      <c r="D476">
        <v>70</v>
      </c>
      <c r="E476">
        <v>28</v>
      </c>
      <c r="F476">
        <v>0</v>
      </c>
      <c r="G476">
        <v>40</v>
      </c>
      <c r="H476">
        <v>0</v>
      </c>
      <c r="I476">
        <v>121</v>
      </c>
      <c r="J476">
        <v>5.72</v>
      </c>
      <c r="K476">
        <v>45.27972027972028</v>
      </c>
      <c r="L476">
        <f t="shared" si="7"/>
        <v>259</v>
      </c>
      <c r="M476" s="14">
        <f>Table3[[#This Row],[Rape]]/Table3[[#This Row],[Population_in_lakhs]]</f>
        <v>12.237762237762238</v>
      </c>
      <c r="N476">
        <f>Table3[[#This Row],[Kidnapping and Abduction]]/Table3[[#This Row],[Population_in_lakhs]]</f>
        <v>4.895104895104895</v>
      </c>
      <c r="O476">
        <f>Table3[[#This Row],[Dowry Deaths]]/Table3[[#This Row],[Population_in_lakhs]]</f>
        <v>0</v>
      </c>
      <c r="P476">
        <f>Table3[[#This Row],[Molestation]]/Table3[[#This Row],[Population_in_lakhs]]</f>
        <v>6.9930069930069934</v>
      </c>
      <c r="Q476">
        <f>Table3[[#This Row],[Sexual_Harassment]]/Table3[[#This Row],[Population_in_lakhs]]</f>
        <v>0</v>
      </c>
      <c r="R476">
        <f>Table3[[#This Row],[Cruelty by Husband or his Relatives]]/Table3[[#This Row],[Population_in_lakhs]]</f>
        <v>21.153846153846153</v>
      </c>
    </row>
    <row r="477" spans="1:18" x14ac:dyDescent="0.3">
      <c r="A477" t="s">
        <v>51</v>
      </c>
      <c r="B477" t="s">
        <v>57</v>
      </c>
      <c r="C477">
        <v>2008</v>
      </c>
      <c r="D477">
        <v>88</v>
      </c>
      <c r="E477">
        <v>51</v>
      </c>
      <c r="F477">
        <v>0</v>
      </c>
      <c r="G477">
        <v>40</v>
      </c>
      <c r="H477">
        <v>0</v>
      </c>
      <c r="I477">
        <v>165</v>
      </c>
      <c r="J477">
        <v>5.72</v>
      </c>
      <c r="K477">
        <v>60.13986013986014</v>
      </c>
      <c r="L477">
        <f t="shared" si="7"/>
        <v>344</v>
      </c>
      <c r="M477" s="14">
        <f>Table3[[#This Row],[Rape]]/Table3[[#This Row],[Population_in_lakhs]]</f>
        <v>15.384615384615385</v>
      </c>
      <c r="N477">
        <f>Table3[[#This Row],[Kidnapping and Abduction]]/Table3[[#This Row],[Population_in_lakhs]]</f>
        <v>8.9160839160839167</v>
      </c>
      <c r="O477">
        <f>Table3[[#This Row],[Dowry Deaths]]/Table3[[#This Row],[Population_in_lakhs]]</f>
        <v>0</v>
      </c>
      <c r="P477">
        <f>Table3[[#This Row],[Molestation]]/Table3[[#This Row],[Population_in_lakhs]]</f>
        <v>6.9930069930069934</v>
      </c>
      <c r="Q477">
        <f>Table3[[#This Row],[Sexual_Harassment]]/Table3[[#This Row],[Population_in_lakhs]]</f>
        <v>0</v>
      </c>
      <c r="R477">
        <f>Table3[[#This Row],[Cruelty by Husband or his Relatives]]/Table3[[#This Row],[Population_in_lakhs]]</f>
        <v>28.846153846153847</v>
      </c>
    </row>
    <row r="478" spans="1:18" x14ac:dyDescent="0.3">
      <c r="A478" t="s">
        <v>51</v>
      </c>
      <c r="B478" t="s">
        <v>57</v>
      </c>
      <c r="C478">
        <v>2009</v>
      </c>
      <c r="D478">
        <v>62</v>
      </c>
      <c r="E478">
        <v>63</v>
      </c>
      <c r="F478">
        <v>1</v>
      </c>
      <c r="G478">
        <v>42</v>
      </c>
      <c r="H478">
        <v>0</v>
      </c>
      <c r="I478">
        <v>110</v>
      </c>
      <c r="J478">
        <v>5.72</v>
      </c>
      <c r="K478">
        <v>48.601398601398607</v>
      </c>
      <c r="L478">
        <f t="shared" si="7"/>
        <v>278</v>
      </c>
      <c r="M478" s="14">
        <f>Table3[[#This Row],[Rape]]/Table3[[#This Row],[Population_in_lakhs]]</f>
        <v>10.83916083916084</v>
      </c>
      <c r="N478">
        <f>Table3[[#This Row],[Kidnapping and Abduction]]/Table3[[#This Row],[Population_in_lakhs]]</f>
        <v>11.013986013986015</v>
      </c>
      <c r="O478">
        <f>Table3[[#This Row],[Dowry Deaths]]/Table3[[#This Row],[Population_in_lakhs]]</f>
        <v>0.17482517482517484</v>
      </c>
      <c r="P478">
        <f>Table3[[#This Row],[Molestation]]/Table3[[#This Row],[Population_in_lakhs]]</f>
        <v>7.3426573426573434</v>
      </c>
      <c r="Q478">
        <f>Table3[[#This Row],[Sexual_Harassment]]/Table3[[#This Row],[Population_in_lakhs]]</f>
        <v>0</v>
      </c>
      <c r="R478">
        <f>Table3[[#This Row],[Cruelty by Husband or his Relatives]]/Table3[[#This Row],[Population_in_lakhs]]</f>
        <v>19.23076923076923</v>
      </c>
    </row>
    <row r="479" spans="1:18" x14ac:dyDescent="0.3">
      <c r="A479" t="s">
        <v>51</v>
      </c>
      <c r="B479" t="s">
        <v>57</v>
      </c>
      <c r="C479">
        <v>2010</v>
      </c>
      <c r="D479">
        <v>75</v>
      </c>
      <c r="E479">
        <v>76</v>
      </c>
      <c r="F479">
        <v>5</v>
      </c>
      <c r="G479">
        <v>40</v>
      </c>
      <c r="H479">
        <v>0</v>
      </c>
      <c r="I479">
        <v>122</v>
      </c>
      <c r="J479">
        <v>5.72</v>
      </c>
      <c r="K479">
        <v>55.5944055944056</v>
      </c>
      <c r="L479">
        <f t="shared" si="7"/>
        <v>318</v>
      </c>
      <c r="M479" s="14">
        <f>Table3[[#This Row],[Rape]]/Table3[[#This Row],[Population_in_lakhs]]</f>
        <v>13.111888111888112</v>
      </c>
      <c r="N479">
        <f>Table3[[#This Row],[Kidnapping and Abduction]]/Table3[[#This Row],[Population_in_lakhs]]</f>
        <v>13.286713286713287</v>
      </c>
      <c r="O479">
        <f>Table3[[#This Row],[Dowry Deaths]]/Table3[[#This Row],[Population_in_lakhs]]</f>
        <v>0.87412587412587417</v>
      </c>
      <c r="P479">
        <f>Table3[[#This Row],[Molestation]]/Table3[[#This Row],[Population_in_lakhs]]</f>
        <v>6.9930069930069934</v>
      </c>
      <c r="Q479">
        <f>Table3[[#This Row],[Sexual_Harassment]]/Table3[[#This Row],[Population_in_lakhs]]</f>
        <v>0</v>
      </c>
      <c r="R479">
        <f>Table3[[#This Row],[Cruelty by Husband or his Relatives]]/Table3[[#This Row],[Population_in_lakhs]]</f>
        <v>21.32867132867133</v>
      </c>
    </row>
    <row r="480" spans="1:18" x14ac:dyDescent="0.3">
      <c r="A480" t="s">
        <v>51</v>
      </c>
      <c r="B480" t="s">
        <v>57</v>
      </c>
      <c r="C480">
        <v>2011</v>
      </c>
      <c r="D480">
        <v>62</v>
      </c>
      <c r="E480">
        <v>59</v>
      </c>
      <c r="F480">
        <v>5</v>
      </c>
      <c r="G480">
        <v>40</v>
      </c>
      <c r="H480">
        <v>0</v>
      </c>
      <c r="I480">
        <v>122</v>
      </c>
      <c r="J480">
        <v>6.86</v>
      </c>
      <c r="K480">
        <v>41.982507288629733</v>
      </c>
      <c r="L480">
        <f t="shared" si="7"/>
        <v>288</v>
      </c>
      <c r="M480" s="14">
        <f>Table3[[#This Row],[Rape]]/Table3[[#This Row],[Population_in_lakhs]]</f>
        <v>9.037900874635568</v>
      </c>
      <c r="N480">
        <f>Table3[[#This Row],[Kidnapping and Abduction]]/Table3[[#This Row],[Population_in_lakhs]]</f>
        <v>8.6005830903790077</v>
      </c>
      <c r="O480">
        <f>Table3[[#This Row],[Dowry Deaths]]/Table3[[#This Row],[Population_in_lakhs]]</f>
        <v>0.7288629737609329</v>
      </c>
      <c r="P480">
        <f>Table3[[#This Row],[Molestation]]/Table3[[#This Row],[Population_in_lakhs]]</f>
        <v>5.8309037900874632</v>
      </c>
      <c r="Q480">
        <f>Table3[[#This Row],[Sexual_Harassment]]/Table3[[#This Row],[Population_in_lakhs]]</f>
        <v>0</v>
      </c>
      <c r="R480">
        <f>Table3[[#This Row],[Cruelty by Husband or his Relatives]]/Table3[[#This Row],[Population_in_lakhs]]</f>
        <v>17.784256559766764</v>
      </c>
    </row>
    <row r="481" spans="1:18" x14ac:dyDescent="0.3">
      <c r="A481" t="s">
        <v>51</v>
      </c>
      <c r="B481" t="s">
        <v>57</v>
      </c>
      <c r="C481">
        <v>2012</v>
      </c>
      <c r="D481">
        <v>74</v>
      </c>
      <c r="E481">
        <v>61</v>
      </c>
      <c r="F481">
        <v>2</v>
      </c>
      <c r="G481">
        <v>17</v>
      </c>
      <c r="H481">
        <v>0</v>
      </c>
      <c r="I481">
        <v>82</v>
      </c>
      <c r="J481">
        <v>6.86</v>
      </c>
      <c r="K481">
        <v>34.402332361516031</v>
      </c>
      <c r="L481">
        <f t="shared" si="7"/>
        <v>236</v>
      </c>
      <c r="M481" s="14">
        <f>Table3[[#This Row],[Rape]]/Table3[[#This Row],[Population_in_lakhs]]</f>
        <v>10.787172011661808</v>
      </c>
      <c r="N481">
        <f>Table3[[#This Row],[Kidnapping and Abduction]]/Table3[[#This Row],[Population_in_lakhs]]</f>
        <v>8.8921282798833818</v>
      </c>
      <c r="O481">
        <f>Table3[[#This Row],[Dowry Deaths]]/Table3[[#This Row],[Population_in_lakhs]]</f>
        <v>0.29154518950437314</v>
      </c>
      <c r="P481">
        <f>Table3[[#This Row],[Molestation]]/Table3[[#This Row],[Population_in_lakhs]]</f>
        <v>2.4781341107871717</v>
      </c>
      <c r="Q481">
        <f>Table3[[#This Row],[Sexual_Harassment]]/Table3[[#This Row],[Population_in_lakhs]]</f>
        <v>0</v>
      </c>
      <c r="R481">
        <f>Table3[[#This Row],[Cruelty by Husband or his Relatives]]/Table3[[#This Row],[Population_in_lakhs]]</f>
        <v>11.9533527696793</v>
      </c>
    </row>
    <row r="482" spans="1:18" x14ac:dyDescent="0.3">
      <c r="A482" t="s">
        <v>51</v>
      </c>
      <c r="B482" t="s">
        <v>57</v>
      </c>
      <c r="C482">
        <v>2013</v>
      </c>
      <c r="D482">
        <v>42</v>
      </c>
      <c r="E482">
        <v>70</v>
      </c>
      <c r="F482">
        <v>1</v>
      </c>
      <c r="G482">
        <v>77</v>
      </c>
      <c r="H482">
        <v>0</v>
      </c>
      <c r="I482">
        <v>85</v>
      </c>
      <c r="J482">
        <v>6.86</v>
      </c>
      <c r="K482">
        <v>40.087463556851311</v>
      </c>
      <c r="L482">
        <f t="shared" si="7"/>
        <v>275</v>
      </c>
      <c r="M482" s="14">
        <f>Table3[[#This Row],[Rape]]/Table3[[#This Row],[Population_in_lakhs]]</f>
        <v>6.1224489795918364</v>
      </c>
      <c r="N482">
        <f>Table3[[#This Row],[Kidnapping and Abduction]]/Table3[[#This Row],[Population_in_lakhs]]</f>
        <v>10.204081632653061</v>
      </c>
      <c r="O482">
        <f>Table3[[#This Row],[Dowry Deaths]]/Table3[[#This Row],[Population_in_lakhs]]</f>
        <v>0.14577259475218657</v>
      </c>
      <c r="P482">
        <f>Table3[[#This Row],[Molestation]]/Table3[[#This Row],[Population_in_lakhs]]</f>
        <v>11.224489795918366</v>
      </c>
      <c r="Q482">
        <f>Table3[[#This Row],[Sexual_Harassment]]/Table3[[#This Row],[Population_in_lakhs]]</f>
        <v>0</v>
      </c>
      <c r="R482">
        <f>Table3[[#This Row],[Cruelty by Husband or his Relatives]]/Table3[[#This Row],[Population_in_lakhs]]</f>
        <v>12.390670553935859</v>
      </c>
    </row>
    <row r="483" spans="1:18" x14ac:dyDescent="0.3">
      <c r="A483" t="s">
        <v>51</v>
      </c>
      <c r="B483" t="s">
        <v>58</v>
      </c>
      <c r="C483">
        <v>2001</v>
      </c>
      <c r="D483">
        <v>43</v>
      </c>
      <c r="E483">
        <v>51</v>
      </c>
      <c r="F483">
        <v>5</v>
      </c>
      <c r="G483">
        <v>49</v>
      </c>
      <c r="H483">
        <v>0</v>
      </c>
      <c r="I483">
        <v>111</v>
      </c>
      <c r="J483">
        <v>15.66</v>
      </c>
      <c r="K483">
        <v>16.538952745849297</v>
      </c>
      <c r="L483">
        <f t="shared" si="7"/>
        <v>259</v>
      </c>
      <c r="M483" s="14">
        <f>Table3[[#This Row],[Rape]]/Table3[[#This Row],[Population_in_lakhs]]</f>
        <v>2.7458492975734354</v>
      </c>
      <c r="N483">
        <f>Table3[[#This Row],[Kidnapping and Abduction]]/Table3[[#This Row],[Population_in_lakhs]]</f>
        <v>3.2567049808429118</v>
      </c>
      <c r="O483">
        <f>Table3[[#This Row],[Dowry Deaths]]/Table3[[#This Row],[Population_in_lakhs]]</f>
        <v>0.31928480204342274</v>
      </c>
      <c r="P483">
        <f>Table3[[#This Row],[Molestation]]/Table3[[#This Row],[Population_in_lakhs]]</f>
        <v>3.1289910600255428</v>
      </c>
      <c r="Q483">
        <f>Table3[[#This Row],[Sexual_Harassment]]/Table3[[#This Row],[Population_in_lakhs]]</f>
        <v>0</v>
      </c>
      <c r="R483">
        <f>Table3[[#This Row],[Cruelty by Husband or his Relatives]]/Table3[[#This Row],[Population_in_lakhs]]</f>
        <v>7.088122605363985</v>
      </c>
    </row>
    <row r="484" spans="1:18" x14ac:dyDescent="0.3">
      <c r="A484" t="s">
        <v>51</v>
      </c>
      <c r="B484" t="s">
        <v>58</v>
      </c>
      <c r="C484">
        <v>2002</v>
      </c>
      <c r="D484">
        <v>46</v>
      </c>
      <c r="E484">
        <v>51</v>
      </c>
      <c r="F484">
        <v>4</v>
      </c>
      <c r="G484">
        <v>67</v>
      </c>
      <c r="H484">
        <v>2</v>
      </c>
      <c r="I484">
        <v>167</v>
      </c>
      <c r="J484">
        <v>15.66</v>
      </c>
      <c r="K484">
        <v>21.519795657726693</v>
      </c>
      <c r="L484">
        <f t="shared" si="7"/>
        <v>337</v>
      </c>
      <c r="M484" s="14">
        <f>Table3[[#This Row],[Rape]]/Table3[[#This Row],[Population_in_lakhs]]</f>
        <v>2.9374201787994889</v>
      </c>
      <c r="N484">
        <f>Table3[[#This Row],[Kidnapping and Abduction]]/Table3[[#This Row],[Population_in_lakhs]]</f>
        <v>3.2567049808429118</v>
      </c>
      <c r="O484">
        <f>Table3[[#This Row],[Dowry Deaths]]/Table3[[#This Row],[Population_in_lakhs]]</f>
        <v>0.2554278416347382</v>
      </c>
      <c r="P484">
        <f>Table3[[#This Row],[Molestation]]/Table3[[#This Row],[Population_in_lakhs]]</f>
        <v>4.2784163473818646</v>
      </c>
      <c r="Q484">
        <f>Table3[[#This Row],[Sexual_Harassment]]/Table3[[#This Row],[Population_in_lakhs]]</f>
        <v>0.1277139208173691</v>
      </c>
      <c r="R484">
        <f>Table3[[#This Row],[Cruelty by Husband or his Relatives]]/Table3[[#This Row],[Population_in_lakhs]]</f>
        <v>10.664112388250318</v>
      </c>
    </row>
    <row r="485" spans="1:18" x14ac:dyDescent="0.3">
      <c r="A485" t="s">
        <v>51</v>
      </c>
      <c r="B485" t="s">
        <v>58</v>
      </c>
      <c r="C485">
        <v>2003</v>
      </c>
      <c r="D485">
        <v>68</v>
      </c>
      <c r="E485">
        <v>51</v>
      </c>
      <c r="F485">
        <v>6</v>
      </c>
      <c r="G485">
        <v>87</v>
      </c>
      <c r="H485">
        <v>0</v>
      </c>
      <c r="I485">
        <v>151</v>
      </c>
      <c r="J485">
        <v>15.66</v>
      </c>
      <c r="K485">
        <v>23.180076628352491</v>
      </c>
      <c r="L485">
        <f t="shared" si="7"/>
        <v>363</v>
      </c>
      <c r="M485" s="14">
        <f>Table3[[#This Row],[Rape]]/Table3[[#This Row],[Population_in_lakhs]]</f>
        <v>4.3422733077905491</v>
      </c>
      <c r="N485">
        <f>Table3[[#This Row],[Kidnapping and Abduction]]/Table3[[#This Row],[Population_in_lakhs]]</f>
        <v>3.2567049808429118</v>
      </c>
      <c r="O485">
        <f>Table3[[#This Row],[Dowry Deaths]]/Table3[[#This Row],[Population_in_lakhs]]</f>
        <v>0.38314176245210729</v>
      </c>
      <c r="P485">
        <f>Table3[[#This Row],[Molestation]]/Table3[[#This Row],[Population_in_lakhs]]</f>
        <v>5.5555555555555554</v>
      </c>
      <c r="Q485">
        <f>Table3[[#This Row],[Sexual_Harassment]]/Table3[[#This Row],[Population_in_lakhs]]</f>
        <v>0</v>
      </c>
      <c r="R485">
        <f>Table3[[#This Row],[Cruelty by Husband or his Relatives]]/Table3[[#This Row],[Population_in_lakhs]]</f>
        <v>9.6424010217113665</v>
      </c>
    </row>
    <row r="486" spans="1:18" x14ac:dyDescent="0.3">
      <c r="A486" t="s">
        <v>51</v>
      </c>
      <c r="B486" t="s">
        <v>58</v>
      </c>
      <c r="C486">
        <v>2004</v>
      </c>
      <c r="D486">
        <v>79</v>
      </c>
      <c r="E486">
        <v>65</v>
      </c>
      <c r="F486">
        <v>9</v>
      </c>
      <c r="G486">
        <v>110</v>
      </c>
      <c r="H486">
        <v>1</v>
      </c>
      <c r="I486">
        <v>183</v>
      </c>
      <c r="J486">
        <v>15.66</v>
      </c>
      <c r="K486">
        <v>28.544061302681992</v>
      </c>
      <c r="L486">
        <f t="shared" si="7"/>
        <v>447</v>
      </c>
      <c r="M486" s="14">
        <f>Table3[[#This Row],[Rape]]/Table3[[#This Row],[Population_in_lakhs]]</f>
        <v>5.0446998722860794</v>
      </c>
      <c r="N486">
        <f>Table3[[#This Row],[Kidnapping and Abduction]]/Table3[[#This Row],[Population_in_lakhs]]</f>
        <v>4.1507024265644956</v>
      </c>
      <c r="O486">
        <f>Table3[[#This Row],[Dowry Deaths]]/Table3[[#This Row],[Population_in_lakhs]]</f>
        <v>0.57471264367816088</v>
      </c>
      <c r="P486">
        <f>Table3[[#This Row],[Molestation]]/Table3[[#This Row],[Population_in_lakhs]]</f>
        <v>7.0242656449553005</v>
      </c>
      <c r="Q486">
        <f>Table3[[#This Row],[Sexual_Harassment]]/Table3[[#This Row],[Population_in_lakhs]]</f>
        <v>6.3856960408684549E-2</v>
      </c>
      <c r="R486">
        <f>Table3[[#This Row],[Cruelty by Husband or his Relatives]]/Table3[[#This Row],[Population_in_lakhs]]</f>
        <v>11.685823754789272</v>
      </c>
    </row>
    <row r="487" spans="1:18" x14ac:dyDescent="0.3">
      <c r="A487" t="s">
        <v>51</v>
      </c>
      <c r="B487" t="s">
        <v>58</v>
      </c>
      <c r="C487">
        <v>2005</v>
      </c>
      <c r="D487">
        <v>101</v>
      </c>
      <c r="E487">
        <v>63</v>
      </c>
      <c r="F487">
        <v>10</v>
      </c>
      <c r="G487">
        <v>56</v>
      </c>
      <c r="H487">
        <v>0</v>
      </c>
      <c r="I487">
        <v>201</v>
      </c>
      <c r="J487">
        <v>15.66</v>
      </c>
      <c r="K487">
        <v>27.522349936143041</v>
      </c>
      <c r="L487">
        <f t="shared" si="7"/>
        <v>431</v>
      </c>
      <c r="M487" s="14">
        <f>Table3[[#This Row],[Rape]]/Table3[[#This Row],[Population_in_lakhs]]</f>
        <v>6.4495530012771392</v>
      </c>
      <c r="N487">
        <f>Table3[[#This Row],[Kidnapping and Abduction]]/Table3[[#This Row],[Population_in_lakhs]]</f>
        <v>4.0229885057471266</v>
      </c>
      <c r="O487">
        <f>Table3[[#This Row],[Dowry Deaths]]/Table3[[#This Row],[Population_in_lakhs]]</f>
        <v>0.63856960408684549</v>
      </c>
      <c r="P487">
        <f>Table3[[#This Row],[Molestation]]/Table3[[#This Row],[Population_in_lakhs]]</f>
        <v>3.5759897828863347</v>
      </c>
      <c r="Q487">
        <f>Table3[[#This Row],[Sexual_Harassment]]/Table3[[#This Row],[Population_in_lakhs]]</f>
        <v>0</v>
      </c>
      <c r="R487">
        <f>Table3[[#This Row],[Cruelty by Husband or his Relatives]]/Table3[[#This Row],[Population_in_lakhs]]</f>
        <v>12.835249042145593</v>
      </c>
    </row>
    <row r="488" spans="1:18" x14ac:dyDescent="0.3">
      <c r="A488" t="s">
        <v>51</v>
      </c>
      <c r="B488" t="s">
        <v>58</v>
      </c>
      <c r="C488">
        <v>2006</v>
      </c>
      <c r="D488">
        <v>115</v>
      </c>
      <c r="E488">
        <v>94</v>
      </c>
      <c r="F488">
        <v>7</v>
      </c>
      <c r="G488">
        <v>132</v>
      </c>
      <c r="H488">
        <v>0</v>
      </c>
      <c r="I488">
        <v>217</v>
      </c>
      <c r="J488">
        <v>15.66</v>
      </c>
      <c r="K488">
        <v>36.079182630906772</v>
      </c>
      <c r="L488">
        <f t="shared" si="7"/>
        <v>565</v>
      </c>
      <c r="M488" s="14">
        <f>Table3[[#This Row],[Rape]]/Table3[[#This Row],[Population_in_lakhs]]</f>
        <v>7.3435504469987229</v>
      </c>
      <c r="N488">
        <f>Table3[[#This Row],[Kidnapping and Abduction]]/Table3[[#This Row],[Population_in_lakhs]]</f>
        <v>6.0025542784163477</v>
      </c>
      <c r="O488">
        <f>Table3[[#This Row],[Dowry Deaths]]/Table3[[#This Row],[Population_in_lakhs]]</f>
        <v>0.44699872286079184</v>
      </c>
      <c r="P488">
        <f>Table3[[#This Row],[Molestation]]/Table3[[#This Row],[Population_in_lakhs]]</f>
        <v>8.4291187739463602</v>
      </c>
      <c r="Q488">
        <f>Table3[[#This Row],[Sexual_Harassment]]/Table3[[#This Row],[Population_in_lakhs]]</f>
        <v>0</v>
      </c>
      <c r="R488">
        <f>Table3[[#This Row],[Cruelty by Husband or his Relatives]]/Table3[[#This Row],[Population_in_lakhs]]</f>
        <v>13.856960408684547</v>
      </c>
    </row>
    <row r="489" spans="1:18" x14ac:dyDescent="0.3">
      <c r="A489" t="s">
        <v>51</v>
      </c>
      <c r="B489" t="s">
        <v>58</v>
      </c>
      <c r="C489">
        <v>2007</v>
      </c>
      <c r="D489">
        <v>148</v>
      </c>
      <c r="E489">
        <v>111</v>
      </c>
      <c r="F489">
        <v>12</v>
      </c>
      <c r="G489">
        <v>128</v>
      </c>
      <c r="H489">
        <v>0</v>
      </c>
      <c r="I489">
        <v>392</v>
      </c>
      <c r="J489">
        <v>15.66</v>
      </c>
      <c r="K489">
        <v>50.510855683269476</v>
      </c>
      <c r="L489">
        <f t="shared" si="7"/>
        <v>791</v>
      </c>
      <c r="M489" s="14">
        <f>Table3[[#This Row],[Rape]]/Table3[[#This Row],[Population_in_lakhs]]</f>
        <v>9.4508301404853121</v>
      </c>
      <c r="N489">
        <f>Table3[[#This Row],[Kidnapping and Abduction]]/Table3[[#This Row],[Population_in_lakhs]]</f>
        <v>7.088122605363985</v>
      </c>
      <c r="O489">
        <f>Table3[[#This Row],[Dowry Deaths]]/Table3[[#This Row],[Population_in_lakhs]]</f>
        <v>0.76628352490421459</v>
      </c>
      <c r="P489">
        <f>Table3[[#This Row],[Molestation]]/Table3[[#This Row],[Population_in_lakhs]]</f>
        <v>8.1736909323116222</v>
      </c>
      <c r="Q489">
        <f>Table3[[#This Row],[Sexual_Harassment]]/Table3[[#This Row],[Population_in_lakhs]]</f>
        <v>0</v>
      </c>
      <c r="R489">
        <f>Table3[[#This Row],[Cruelty by Husband or his Relatives]]/Table3[[#This Row],[Population_in_lakhs]]</f>
        <v>25.031928480204343</v>
      </c>
    </row>
    <row r="490" spans="1:18" x14ac:dyDescent="0.3">
      <c r="A490" t="s">
        <v>51</v>
      </c>
      <c r="B490" t="s">
        <v>58</v>
      </c>
      <c r="C490">
        <v>2008</v>
      </c>
      <c r="D490">
        <v>116</v>
      </c>
      <c r="E490">
        <v>126</v>
      </c>
      <c r="F490">
        <v>4</v>
      </c>
      <c r="G490">
        <v>88</v>
      </c>
      <c r="H490">
        <v>0</v>
      </c>
      <c r="I490">
        <v>393</v>
      </c>
      <c r="J490">
        <v>15.66</v>
      </c>
      <c r="K490">
        <v>46.424010217113668</v>
      </c>
      <c r="L490">
        <f t="shared" si="7"/>
        <v>727</v>
      </c>
      <c r="M490" s="14">
        <f>Table3[[#This Row],[Rape]]/Table3[[#This Row],[Population_in_lakhs]]</f>
        <v>7.4074074074074074</v>
      </c>
      <c r="N490">
        <f>Table3[[#This Row],[Kidnapping and Abduction]]/Table3[[#This Row],[Population_in_lakhs]]</f>
        <v>8.0459770114942533</v>
      </c>
      <c r="O490">
        <f>Table3[[#This Row],[Dowry Deaths]]/Table3[[#This Row],[Population_in_lakhs]]</f>
        <v>0.2554278416347382</v>
      </c>
      <c r="P490">
        <f>Table3[[#This Row],[Molestation]]/Table3[[#This Row],[Population_in_lakhs]]</f>
        <v>5.6194125159642399</v>
      </c>
      <c r="Q490">
        <f>Table3[[#This Row],[Sexual_Harassment]]/Table3[[#This Row],[Population_in_lakhs]]</f>
        <v>0</v>
      </c>
      <c r="R490">
        <f>Table3[[#This Row],[Cruelty by Husband or his Relatives]]/Table3[[#This Row],[Population_in_lakhs]]</f>
        <v>25.095785440613028</v>
      </c>
    </row>
    <row r="491" spans="1:18" x14ac:dyDescent="0.3">
      <c r="A491" t="s">
        <v>51</v>
      </c>
      <c r="B491" t="s">
        <v>58</v>
      </c>
      <c r="C491">
        <v>2009</v>
      </c>
      <c r="D491">
        <v>150</v>
      </c>
      <c r="E491">
        <v>147</v>
      </c>
      <c r="F491">
        <v>20</v>
      </c>
      <c r="G491">
        <v>154</v>
      </c>
      <c r="H491">
        <v>2</v>
      </c>
      <c r="I491">
        <v>375</v>
      </c>
      <c r="J491">
        <v>15.66</v>
      </c>
      <c r="K491">
        <v>54.150702426564493</v>
      </c>
      <c r="L491">
        <f t="shared" si="7"/>
        <v>848</v>
      </c>
      <c r="M491" s="14">
        <f>Table3[[#This Row],[Rape]]/Table3[[#This Row],[Population_in_lakhs]]</f>
        <v>9.5785440613026811</v>
      </c>
      <c r="N491">
        <f>Table3[[#This Row],[Kidnapping and Abduction]]/Table3[[#This Row],[Population_in_lakhs]]</f>
        <v>9.3869731800766285</v>
      </c>
      <c r="O491">
        <f>Table3[[#This Row],[Dowry Deaths]]/Table3[[#This Row],[Population_in_lakhs]]</f>
        <v>1.277139208173691</v>
      </c>
      <c r="P491">
        <f>Table3[[#This Row],[Molestation]]/Table3[[#This Row],[Population_in_lakhs]]</f>
        <v>9.8339719029374209</v>
      </c>
      <c r="Q491">
        <f>Table3[[#This Row],[Sexual_Harassment]]/Table3[[#This Row],[Population_in_lakhs]]</f>
        <v>0.1277139208173691</v>
      </c>
      <c r="R491">
        <f>Table3[[#This Row],[Cruelty by Husband or his Relatives]]/Table3[[#This Row],[Population_in_lakhs]]</f>
        <v>23.946360153256705</v>
      </c>
    </row>
    <row r="492" spans="1:18" x14ac:dyDescent="0.3">
      <c r="A492" t="s">
        <v>51</v>
      </c>
      <c r="B492" t="s">
        <v>58</v>
      </c>
      <c r="C492">
        <v>2010</v>
      </c>
      <c r="D492">
        <v>181</v>
      </c>
      <c r="E492">
        <v>224</v>
      </c>
      <c r="F492">
        <v>16</v>
      </c>
      <c r="G492">
        <v>250</v>
      </c>
      <c r="H492">
        <v>7</v>
      </c>
      <c r="I492">
        <v>719</v>
      </c>
      <c r="J492">
        <v>15.66</v>
      </c>
      <c r="K492">
        <v>89.208173690932313</v>
      </c>
      <c r="L492">
        <f t="shared" si="7"/>
        <v>1397</v>
      </c>
      <c r="M492" s="14">
        <f>Table3[[#This Row],[Rape]]/Table3[[#This Row],[Population_in_lakhs]]</f>
        <v>11.558109833971903</v>
      </c>
      <c r="N492">
        <f>Table3[[#This Row],[Kidnapping and Abduction]]/Table3[[#This Row],[Population_in_lakhs]]</f>
        <v>14.303959131545339</v>
      </c>
      <c r="O492">
        <f>Table3[[#This Row],[Dowry Deaths]]/Table3[[#This Row],[Population_in_lakhs]]</f>
        <v>1.0217113665389528</v>
      </c>
      <c r="P492">
        <f>Table3[[#This Row],[Molestation]]/Table3[[#This Row],[Population_in_lakhs]]</f>
        <v>15.964240102171136</v>
      </c>
      <c r="Q492">
        <f>Table3[[#This Row],[Sexual_Harassment]]/Table3[[#This Row],[Population_in_lakhs]]</f>
        <v>0.44699872286079184</v>
      </c>
      <c r="R492">
        <f>Table3[[#This Row],[Cruelty by Husband or his Relatives]]/Table3[[#This Row],[Population_in_lakhs]]</f>
        <v>45.913154533844185</v>
      </c>
    </row>
    <row r="493" spans="1:18" x14ac:dyDescent="0.3">
      <c r="A493" t="s">
        <v>51</v>
      </c>
      <c r="B493" t="s">
        <v>58</v>
      </c>
      <c r="C493">
        <v>2011</v>
      </c>
      <c r="D493">
        <v>157</v>
      </c>
      <c r="E493">
        <v>276</v>
      </c>
      <c r="F493">
        <v>12</v>
      </c>
      <c r="G493">
        <v>210</v>
      </c>
      <c r="H493">
        <v>2</v>
      </c>
      <c r="I493">
        <v>693</v>
      </c>
      <c r="J493">
        <v>19.489999999999998</v>
      </c>
      <c r="K493">
        <v>69.266290405336079</v>
      </c>
      <c r="L493">
        <f t="shared" si="7"/>
        <v>1350</v>
      </c>
      <c r="M493" s="14">
        <f>Table3[[#This Row],[Rape]]/Table3[[#This Row],[Population_in_lakhs]]</f>
        <v>8.0554130323242692</v>
      </c>
      <c r="N493">
        <f>Table3[[#This Row],[Kidnapping and Abduction]]/Table3[[#This Row],[Population_in_lakhs]]</f>
        <v>14.161108260646486</v>
      </c>
      <c r="O493">
        <f>Table3[[#This Row],[Dowry Deaths]]/Table3[[#This Row],[Population_in_lakhs]]</f>
        <v>0.61570035915854293</v>
      </c>
      <c r="P493">
        <f>Table3[[#This Row],[Molestation]]/Table3[[#This Row],[Population_in_lakhs]]</f>
        <v>10.774756285274501</v>
      </c>
      <c r="Q493">
        <f>Table3[[#This Row],[Sexual_Harassment]]/Table3[[#This Row],[Population_in_lakhs]]</f>
        <v>0.10261672652642381</v>
      </c>
      <c r="R493">
        <f>Table3[[#This Row],[Cruelty by Husband or his Relatives]]/Table3[[#This Row],[Population_in_lakhs]]</f>
        <v>35.556695741405854</v>
      </c>
    </row>
    <row r="494" spans="1:18" x14ac:dyDescent="0.3">
      <c r="A494" t="s">
        <v>51</v>
      </c>
      <c r="B494" t="s">
        <v>58</v>
      </c>
      <c r="C494">
        <v>2012</v>
      </c>
      <c r="D494">
        <v>159</v>
      </c>
      <c r="E494">
        <v>305</v>
      </c>
      <c r="F494">
        <v>13</v>
      </c>
      <c r="G494">
        <v>218</v>
      </c>
      <c r="H494">
        <v>1</v>
      </c>
      <c r="I494">
        <v>729</v>
      </c>
      <c r="J494">
        <v>19.489999999999998</v>
      </c>
      <c r="K494">
        <v>73.114417650076973</v>
      </c>
      <c r="L494">
        <f t="shared" si="7"/>
        <v>1425</v>
      </c>
      <c r="M494" s="14">
        <f>Table3[[#This Row],[Rape]]/Table3[[#This Row],[Population_in_lakhs]]</f>
        <v>8.1580297588506934</v>
      </c>
      <c r="N494">
        <f>Table3[[#This Row],[Kidnapping and Abduction]]/Table3[[#This Row],[Population_in_lakhs]]</f>
        <v>15.649050795279631</v>
      </c>
      <c r="O494">
        <f>Table3[[#This Row],[Dowry Deaths]]/Table3[[#This Row],[Population_in_lakhs]]</f>
        <v>0.6670087224217548</v>
      </c>
      <c r="P494">
        <f>Table3[[#This Row],[Molestation]]/Table3[[#This Row],[Population_in_lakhs]]</f>
        <v>11.185223191380196</v>
      </c>
      <c r="Q494">
        <f>Table3[[#This Row],[Sexual_Harassment]]/Table3[[#This Row],[Population_in_lakhs]]</f>
        <v>5.1308363263211906E-2</v>
      </c>
      <c r="R494">
        <f>Table3[[#This Row],[Cruelty by Husband or his Relatives]]/Table3[[#This Row],[Population_in_lakhs]]</f>
        <v>37.403796818881482</v>
      </c>
    </row>
    <row r="495" spans="1:18" x14ac:dyDescent="0.3">
      <c r="A495" t="s">
        <v>51</v>
      </c>
      <c r="B495" t="s">
        <v>58</v>
      </c>
      <c r="C495">
        <v>2013</v>
      </c>
      <c r="D495">
        <v>190</v>
      </c>
      <c r="E495">
        <v>350</v>
      </c>
      <c r="F495">
        <v>9</v>
      </c>
      <c r="G495">
        <v>452</v>
      </c>
      <c r="H495">
        <v>11</v>
      </c>
      <c r="I495">
        <v>1080</v>
      </c>
      <c r="J495">
        <v>19.489999999999998</v>
      </c>
      <c r="K495">
        <v>107.33709594663931</v>
      </c>
      <c r="L495">
        <f t="shared" si="7"/>
        <v>2092</v>
      </c>
      <c r="M495" s="14">
        <f>Table3[[#This Row],[Rape]]/Table3[[#This Row],[Population_in_lakhs]]</f>
        <v>9.7485890200102627</v>
      </c>
      <c r="N495">
        <f>Table3[[#This Row],[Kidnapping and Abduction]]/Table3[[#This Row],[Population_in_lakhs]]</f>
        <v>17.957927142124166</v>
      </c>
      <c r="O495">
        <f>Table3[[#This Row],[Dowry Deaths]]/Table3[[#This Row],[Population_in_lakhs]]</f>
        <v>0.46177526936890717</v>
      </c>
      <c r="P495">
        <f>Table3[[#This Row],[Molestation]]/Table3[[#This Row],[Population_in_lakhs]]</f>
        <v>23.191380194971781</v>
      </c>
      <c r="Q495">
        <f>Table3[[#This Row],[Sexual_Harassment]]/Table3[[#This Row],[Population_in_lakhs]]</f>
        <v>0.56439199589533096</v>
      </c>
      <c r="R495">
        <f>Table3[[#This Row],[Cruelty by Husband or his Relatives]]/Table3[[#This Row],[Population_in_lakhs]]</f>
        <v>55.413032324268862</v>
      </c>
    </row>
    <row r="496" spans="1:18" x14ac:dyDescent="0.3">
      <c r="A496" t="s">
        <v>51</v>
      </c>
      <c r="B496" t="s">
        <v>59</v>
      </c>
      <c r="C496">
        <v>2001</v>
      </c>
      <c r="D496">
        <v>35</v>
      </c>
      <c r="E496">
        <v>37</v>
      </c>
      <c r="F496">
        <v>3</v>
      </c>
      <c r="G496">
        <v>41</v>
      </c>
      <c r="H496">
        <v>0</v>
      </c>
      <c r="I496">
        <v>19</v>
      </c>
      <c r="J496">
        <v>11.85</v>
      </c>
      <c r="K496">
        <v>11.39240506329114</v>
      </c>
      <c r="L496">
        <f t="shared" si="7"/>
        <v>135</v>
      </c>
      <c r="M496" s="14">
        <f>Table3[[#This Row],[Rape]]/Table3[[#This Row],[Population_in_lakhs]]</f>
        <v>2.9535864978902953</v>
      </c>
      <c r="N496">
        <f>Table3[[#This Row],[Kidnapping and Abduction]]/Table3[[#This Row],[Population_in_lakhs]]</f>
        <v>3.1223628691983123</v>
      </c>
      <c r="O496">
        <f>Table3[[#This Row],[Dowry Deaths]]/Table3[[#This Row],[Population_in_lakhs]]</f>
        <v>0.25316455696202533</v>
      </c>
      <c r="P496">
        <f>Table3[[#This Row],[Molestation]]/Table3[[#This Row],[Population_in_lakhs]]</f>
        <v>3.4599156118143459</v>
      </c>
      <c r="Q496">
        <f>Table3[[#This Row],[Sexual_Harassment]]/Table3[[#This Row],[Population_in_lakhs]]</f>
        <v>0</v>
      </c>
      <c r="R496">
        <f>Table3[[#This Row],[Cruelty by Husband or his Relatives]]/Table3[[#This Row],[Population_in_lakhs]]</f>
        <v>1.6033755274261603</v>
      </c>
    </row>
    <row r="497" spans="1:18" x14ac:dyDescent="0.3">
      <c r="A497" t="s">
        <v>51</v>
      </c>
      <c r="B497" t="s">
        <v>59</v>
      </c>
      <c r="C497">
        <v>2002</v>
      </c>
      <c r="D497">
        <v>45</v>
      </c>
      <c r="E497">
        <v>58</v>
      </c>
      <c r="F497">
        <v>1</v>
      </c>
      <c r="G497">
        <v>27</v>
      </c>
      <c r="H497">
        <v>0</v>
      </c>
      <c r="I497">
        <v>43</v>
      </c>
      <c r="J497">
        <v>11.85</v>
      </c>
      <c r="K497">
        <v>14.683544303797468</v>
      </c>
      <c r="L497">
        <f t="shared" si="7"/>
        <v>174</v>
      </c>
      <c r="M497" s="14">
        <f>Table3[[#This Row],[Rape]]/Table3[[#This Row],[Population_in_lakhs]]</f>
        <v>3.79746835443038</v>
      </c>
      <c r="N497">
        <f>Table3[[#This Row],[Kidnapping and Abduction]]/Table3[[#This Row],[Population_in_lakhs]]</f>
        <v>4.8945147679324892</v>
      </c>
      <c r="O497">
        <f>Table3[[#This Row],[Dowry Deaths]]/Table3[[#This Row],[Population_in_lakhs]]</f>
        <v>8.4388185654008435E-2</v>
      </c>
      <c r="P497">
        <f>Table3[[#This Row],[Molestation]]/Table3[[#This Row],[Population_in_lakhs]]</f>
        <v>2.278481012658228</v>
      </c>
      <c r="Q497">
        <f>Table3[[#This Row],[Sexual_Harassment]]/Table3[[#This Row],[Population_in_lakhs]]</f>
        <v>0</v>
      </c>
      <c r="R497">
        <f>Table3[[#This Row],[Cruelty by Husband or his Relatives]]/Table3[[#This Row],[Population_in_lakhs]]</f>
        <v>3.628691983122363</v>
      </c>
    </row>
    <row r="498" spans="1:18" x14ac:dyDescent="0.3">
      <c r="A498" t="s">
        <v>51</v>
      </c>
      <c r="B498" t="s">
        <v>59</v>
      </c>
      <c r="C498">
        <v>2003</v>
      </c>
      <c r="D498">
        <v>38</v>
      </c>
      <c r="E498">
        <v>39</v>
      </c>
      <c r="F498">
        <v>0</v>
      </c>
      <c r="G498">
        <v>28</v>
      </c>
      <c r="H498">
        <v>0</v>
      </c>
      <c r="I498">
        <v>28</v>
      </c>
      <c r="J498">
        <v>11.85</v>
      </c>
      <c r="K498">
        <v>11.223628691983123</v>
      </c>
      <c r="L498">
        <f t="shared" si="7"/>
        <v>133</v>
      </c>
      <c r="M498" s="14">
        <f>Table3[[#This Row],[Rape]]/Table3[[#This Row],[Population_in_lakhs]]</f>
        <v>3.2067510548523206</v>
      </c>
      <c r="N498">
        <f>Table3[[#This Row],[Kidnapping and Abduction]]/Table3[[#This Row],[Population_in_lakhs]]</f>
        <v>3.2911392405063293</v>
      </c>
      <c r="O498">
        <f>Table3[[#This Row],[Dowry Deaths]]/Table3[[#This Row],[Population_in_lakhs]]</f>
        <v>0</v>
      </c>
      <c r="P498">
        <f>Table3[[#This Row],[Molestation]]/Table3[[#This Row],[Population_in_lakhs]]</f>
        <v>2.3628691983122363</v>
      </c>
      <c r="Q498">
        <f>Table3[[#This Row],[Sexual_Harassment]]/Table3[[#This Row],[Population_in_lakhs]]</f>
        <v>0</v>
      </c>
      <c r="R498">
        <f>Table3[[#This Row],[Cruelty by Husband or his Relatives]]/Table3[[#This Row],[Population_in_lakhs]]</f>
        <v>2.3628691983122363</v>
      </c>
    </row>
    <row r="499" spans="1:18" x14ac:dyDescent="0.3">
      <c r="A499" t="s">
        <v>51</v>
      </c>
      <c r="B499" t="s">
        <v>59</v>
      </c>
      <c r="C499">
        <v>2004</v>
      </c>
      <c r="D499">
        <v>58</v>
      </c>
      <c r="E499">
        <v>68</v>
      </c>
      <c r="F499">
        <v>4</v>
      </c>
      <c r="G499">
        <v>50</v>
      </c>
      <c r="H499">
        <v>0</v>
      </c>
      <c r="I499">
        <v>63</v>
      </c>
      <c r="J499">
        <v>11.85</v>
      </c>
      <c r="K499">
        <v>20.50632911392405</v>
      </c>
      <c r="L499">
        <f t="shared" si="7"/>
        <v>243</v>
      </c>
      <c r="M499" s="14">
        <f>Table3[[#This Row],[Rape]]/Table3[[#This Row],[Population_in_lakhs]]</f>
        <v>4.8945147679324892</v>
      </c>
      <c r="N499">
        <f>Table3[[#This Row],[Kidnapping and Abduction]]/Table3[[#This Row],[Population_in_lakhs]]</f>
        <v>5.7383966244725739</v>
      </c>
      <c r="O499">
        <f>Table3[[#This Row],[Dowry Deaths]]/Table3[[#This Row],[Population_in_lakhs]]</f>
        <v>0.33755274261603374</v>
      </c>
      <c r="P499">
        <f>Table3[[#This Row],[Molestation]]/Table3[[#This Row],[Population_in_lakhs]]</f>
        <v>4.2194092827004219</v>
      </c>
      <c r="Q499">
        <f>Table3[[#This Row],[Sexual_Harassment]]/Table3[[#This Row],[Population_in_lakhs]]</f>
        <v>0</v>
      </c>
      <c r="R499">
        <f>Table3[[#This Row],[Cruelty by Husband or his Relatives]]/Table3[[#This Row],[Population_in_lakhs]]</f>
        <v>5.3164556962025316</v>
      </c>
    </row>
    <row r="500" spans="1:18" x14ac:dyDescent="0.3">
      <c r="A500" t="s">
        <v>51</v>
      </c>
      <c r="B500" t="s">
        <v>59</v>
      </c>
      <c r="C500">
        <v>2005</v>
      </c>
      <c r="D500">
        <v>57</v>
      </c>
      <c r="E500">
        <v>51</v>
      </c>
      <c r="F500">
        <v>4</v>
      </c>
      <c r="G500">
        <v>41</v>
      </c>
      <c r="H500">
        <v>0</v>
      </c>
      <c r="I500">
        <v>53</v>
      </c>
      <c r="J500">
        <v>11.85</v>
      </c>
      <c r="K500">
        <v>17.383966244725737</v>
      </c>
      <c r="L500">
        <f t="shared" si="7"/>
        <v>206</v>
      </c>
      <c r="M500" s="14">
        <f>Table3[[#This Row],[Rape]]/Table3[[#This Row],[Population_in_lakhs]]</f>
        <v>4.8101265822784809</v>
      </c>
      <c r="N500">
        <f>Table3[[#This Row],[Kidnapping and Abduction]]/Table3[[#This Row],[Population_in_lakhs]]</f>
        <v>4.3037974683544302</v>
      </c>
      <c r="O500">
        <f>Table3[[#This Row],[Dowry Deaths]]/Table3[[#This Row],[Population_in_lakhs]]</f>
        <v>0.33755274261603374</v>
      </c>
      <c r="P500">
        <f>Table3[[#This Row],[Molestation]]/Table3[[#This Row],[Population_in_lakhs]]</f>
        <v>3.4599156118143459</v>
      </c>
      <c r="Q500">
        <f>Table3[[#This Row],[Sexual_Harassment]]/Table3[[#This Row],[Population_in_lakhs]]</f>
        <v>0</v>
      </c>
      <c r="R500">
        <f>Table3[[#This Row],[Cruelty by Husband or his Relatives]]/Table3[[#This Row],[Population_in_lakhs]]</f>
        <v>4.4725738396624477</v>
      </c>
    </row>
    <row r="501" spans="1:18" x14ac:dyDescent="0.3">
      <c r="A501" t="s">
        <v>51</v>
      </c>
      <c r="B501" t="s">
        <v>59</v>
      </c>
      <c r="C501">
        <v>2006</v>
      </c>
      <c r="D501">
        <v>53</v>
      </c>
      <c r="E501">
        <v>56</v>
      </c>
      <c r="F501">
        <v>4</v>
      </c>
      <c r="G501">
        <v>48</v>
      </c>
      <c r="H501">
        <v>0</v>
      </c>
      <c r="I501">
        <v>44</v>
      </c>
      <c r="J501">
        <v>11.85</v>
      </c>
      <c r="K501">
        <v>17.299578059071731</v>
      </c>
      <c r="L501">
        <f t="shared" si="7"/>
        <v>205</v>
      </c>
      <c r="M501" s="14">
        <f>Table3[[#This Row],[Rape]]/Table3[[#This Row],[Population_in_lakhs]]</f>
        <v>4.4725738396624477</v>
      </c>
      <c r="N501">
        <f>Table3[[#This Row],[Kidnapping and Abduction]]/Table3[[#This Row],[Population_in_lakhs]]</f>
        <v>4.7257383966244726</v>
      </c>
      <c r="O501">
        <f>Table3[[#This Row],[Dowry Deaths]]/Table3[[#This Row],[Population_in_lakhs]]</f>
        <v>0.33755274261603374</v>
      </c>
      <c r="P501">
        <f>Table3[[#This Row],[Molestation]]/Table3[[#This Row],[Population_in_lakhs]]</f>
        <v>4.0506329113924053</v>
      </c>
      <c r="Q501">
        <f>Table3[[#This Row],[Sexual_Harassment]]/Table3[[#This Row],[Population_in_lakhs]]</f>
        <v>0</v>
      </c>
      <c r="R501">
        <f>Table3[[#This Row],[Cruelty by Husband or his Relatives]]/Table3[[#This Row],[Population_in_lakhs]]</f>
        <v>3.7130801687763713</v>
      </c>
    </row>
    <row r="502" spans="1:18" x14ac:dyDescent="0.3">
      <c r="A502" t="s">
        <v>51</v>
      </c>
      <c r="B502" t="s">
        <v>59</v>
      </c>
      <c r="C502">
        <v>2007</v>
      </c>
      <c r="D502">
        <v>55</v>
      </c>
      <c r="E502">
        <v>2</v>
      </c>
      <c r="F502">
        <v>0</v>
      </c>
      <c r="G502">
        <v>29</v>
      </c>
      <c r="H502">
        <v>0</v>
      </c>
      <c r="I502">
        <v>30</v>
      </c>
      <c r="J502">
        <v>11.85</v>
      </c>
      <c r="K502">
        <v>9.7890295358649784</v>
      </c>
      <c r="L502">
        <f t="shared" si="7"/>
        <v>116</v>
      </c>
      <c r="M502" s="14">
        <f>Table3[[#This Row],[Rape]]/Table3[[#This Row],[Population_in_lakhs]]</f>
        <v>4.6413502109704643</v>
      </c>
      <c r="N502">
        <f>Table3[[#This Row],[Kidnapping and Abduction]]/Table3[[#This Row],[Population_in_lakhs]]</f>
        <v>0.16877637130801687</v>
      </c>
      <c r="O502">
        <f>Table3[[#This Row],[Dowry Deaths]]/Table3[[#This Row],[Population_in_lakhs]]</f>
        <v>0</v>
      </c>
      <c r="P502">
        <f>Table3[[#This Row],[Molestation]]/Table3[[#This Row],[Population_in_lakhs]]</f>
        <v>2.4472573839662446</v>
      </c>
      <c r="Q502">
        <f>Table3[[#This Row],[Sexual_Harassment]]/Table3[[#This Row],[Population_in_lakhs]]</f>
        <v>0</v>
      </c>
      <c r="R502">
        <f>Table3[[#This Row],[Cruelty by Husband or his Relatives]]/Table3[[#This Row],[Population_in_lakhs]]</f>
        <v>2.5316455696202533</v>
      </c>
    </row>
    <row r="503" spans="1:18" x14ac:dyDescent="0.3">
      <c r="A503" t="s">
        <v>51</v>
      </c>
      <c r="B503" t="s">
        <v>59</v>
      </c>
      <c r="C503">
        <v>2008</v>
      </c>
      <c r="D503">
        <v>46</v>
      </c>
      <c r="E503">
        <v>60</v>
      </c>
      <c r="F503">
        <v>4</v>
      </c>
      <c r="G503">
        <v>60</v>
      </c>
      <c r="H503">
        <v>0</v>
      </c>
      <c r="I503">
        <v>100</v>
      </c>
      <c r="J503">
        <v>11.85</v>
      </c>
      <c r="K503">
        <v>22.784810126582279</v>
      </c>
      <c r="L503">
        <f t="shared" si="7"/>
        <v>270</v>
      </c>
      <c r="M503" s="14">
        <f>Table3[[#This Row],[Rape]]/Table3[[#This Row],[Population_in_lakhs]]</f>
        <v>3.8818565400843883</v>
      </c>
      <c r="N503">
        <f>Table3[[#This Row],[Kidnapping and Abduction]]/Table3[[#This Row],[Population_in_lakhs]]</f>
        <v>5.0632911392405067</v>
      </c>
      <c r="O503">
        <f>Table3[[#This Row],[Dowry Deaths]]/Table3[[#This Row],[Population_in_lakhs]]</f>
        <v>0.33755274261603374</v>
      </c>
      <c r="P503">
        <f>Table3[[#This Row],[Molestation]]/Table3[[#This Row],[Population_in_lakhs]]</f>
        <v>5.0632911392405067</v>
      </c>
      <c r="Q503">
        <f>Table3[[#This Row],[Sexual_Harassment]]/Table3[[#This Row],[Population_in_lakhs]]</f>
        <v>0</v>
      </c>
      <c r="R503">
        <f>Table3[[#This Row],[Cruelty by Husband or his Relatives]]/Table3[[#This Row],[Population_in_lakhs]]</f>
        <v>8.4388185654008439</v>
      </c>
    </row>
    <row r="504" spans="1:18" x14ac:dyDescent="0.3">
      <c r="A504" t="s">
        <v>51</v>
      </c>
      <c r="B504" t="s">
        <v>59</v>
      </c>
      <c r="C504">
        <v>2009</v>
      </c>
      <c r="D504">
        <v>46</v>
      </c>
      <c r="E504">
        <v>6</v>
      </c>
      <c r="F504">
        <v>3</v>
      </c>
      <c r="G504">
        <v>44</v>
      </c>
      <c r="H504">
        <v>0</v>
      </c>
      <c r="I504">
        <v>92</v>
      </c>
      <c r="J504">
        <v>11.85</v>
      </c>
      <c r="K504">
        <v>16.118143459915611</v>
      </c>
      <c r="L504">
        <f t="shared" si="7"/>
        <v>191</v>
      </c>
      <c r="M504" s="14">
        <f>Table3[[#This Row],[Rape]]/Table3[[#This Row],[Population_in_lakhs]]</f>
        <v>3.8818565400843883</v>
      </c>
      <c r="N504">
        <f>Table3[[#This Row],[Kidnapping and Abduction]]/Table3[[#This Row],[Population_in_lakhs]]</f>
        <v>0.50632911392405067</v>
      </c>
      <c r="O504">
        <f>Table3[[#This Row],[Dowry Deaths]]/Table3[[#This Row],[Population_in_lakhs]]</f>
        <v>0.25316455696202533</v>
      </c>
      <c r="P504">
        <f>Table3[[#This Row],[Molestation]]/Table3[[#This Row],[Population_in_lakhs]]</f>
        <v>3.7130801687763713</v>
      </c>
      <c r="Q504">
        <f>Table3[[#This Row],[Sexual_Harassment]]/Table3[[#This Row],[Population_in_lakhs]]</f>
        <v>0</v>
      </c>
      <c r="R504">
        <f>Table3[[#This Row],[Cruelty by Husband or his Relatives]]/Table3[[#This Row],[Population_in_lakhs]]</f>
        <v>7.7637130801687766</v>
      </c>
    </row>
    <row r="505" spans="1:18" x14ac:dyDescent="0.3">
      <c r="A505" t="s">
        <v>51</v>
      </c>
      <c r="B505" t="s">
        <v>59</v>
      </c>
      <c r="C505">
        <v>2010</v>
      </c>
      <c r="D505">
        <v>54</v>
      </c>
      <c r="E505">
        <v>31</v>
      </c>
      <c r="F505">
        <v>6</v>
      </c>
      <c r="G505">
        <v>51</v>
      </c>
      <c r="H505">
        <v>0</v>
      </c>
      <c r="I505">
        <v>152</v>
      </c>
      <c r="J505">
        <v>11.85</v>
      </c>
      <c r="K505">
        <v>24.810126582278482</v>
      </c>
      <c r="L505">
        <f t="shared" si="7"/>
        <v>294</v>
      </c>
      <c r="M505" s="14">
        <f>Table3[[#This Row],[Rape]]/Table3[[#This Row],[Population_in_lakhs]]</f>
        <v>4.556962025316456</v>
      </c>
      <c r="N505">
        <f>Table3[[#This Row],[Kidnapping and Abduction]]/Table3[[#This Row],[Population_in_lakhs]]</f>
        <v>2.6160337552742616</v>
      </c>
      <c r="O505">
        <f>Table3[[#This Row],[Dowry Deaths]]/Table3[[#This Row],[Population_in_lakhs]]</f>
        <v>0.50632911392405067</v>
      </c>
      <c r="P505">
        <f>Table3[[#This Row],[Molestation]]/Table3[[#This Row],[Population_in_lakhs]]</f>
        <v>4.3037974683544302</v>
      </c>
      <c r="Q505">
        <f>Table3[[#This Row],[Sexual_Harassment]]/Table3[[#This Row],[Population_in_lakhs]]</f>
        <v>0</v>
      </c>
      <c r="R505">
        <f>Table3[[#This Row],[Cruelty by Husband or his Relatives]]/Table3[[#This Row],[Population_in_lakhs]]</f>
        <v>12.827004219409282</v>
      </c>
    </row>
    <row r="506" spans="1:18" x14ac:dyDescent="0.3">
      <c r="A506" t="s">
        <v>51</v>
      </c>
      <c r="B506" t="s">
        <v>59</v>
      </c>
      <c r="C506">
        <v>2011</v>
      </c>
      <c r="D506">
        <v>54</v>
      </c>
      <c r="E506">
        <v>29</v>
      </c>
      <c r="F506">
        <v>0</v>
      </c>
      <c r="G506">
        <v>7</v>
      </c>
      <c r="H506">
        <v>0</v>
      </c>
      <c r="I506">
        <v>135</v>
      </c>
      <c r="J506">
        <v>13.86</v>
      </c>
      <c r="K506">
        <v>16.233766233766236</v>
      </c>
      <c r="L506">
        <f t="shared" si="7"/>
        <v>225</v>
      </c>
      <c r="M506" s="14">
        <f>Table3[[#This Row],[Rape]]/Table3[[#This Row],[Population_in_lakhs]]</f>
        <v>3.8961038961038961</v>
      </c>
      <c r="N506">
        <f>Table3[[#This Row],[Kidnapping and Abduction]]/Table3[[#This Row],[Population_in_lakhs]]</f>
        <v>2.0923520923520926</v>
      </c>
      <c r="O506">
        <f>Table3[[#This Row],[Dowry Deaths]]/Table3[[#This Row],[Population_in_lakhs]]</f>
        <v>0</v>
      </c>
      <c r="P506">
        <f>Table3[[#This Row],[Molestation]]/Table3[[#This Row],[Population_in_lakhs]]</f>
        <v>0.50505050505050508</v>
      </c>
      <c r="Q506">
        <f>Table3[[#This Row],[Sexual_Harassment]]/Table3[[#This Row],[Population_in_lakhs]]</f>
        <v>0</v>
      </c>
      <c r="R506">
        <f>Table3[[#This Row],[Cruelty by Husband or his Relatives]]/Table3[[#This Row],[Population_in_lakhs]]</f>
        <v>9.7402597402597415</v>
      </c>
    </row>
    <row r="507" spans="1:18" x14ac:dyDescent="0.3">
      <c r="A507" t="s">
        <v>51</v>
      </c>
      <c r="B507" t="s">
        <v>59</v>
      </c>
      <c r="C507">
        <v>2012</v>
      </c>
      <c r="D507">
        <v>50</v>
      </c>
      <c r="E507">
        <v>75</v>
      </c>
      <c r="F507">
        <v>0</v>
      </c>
      <c r="G507">
        <v>138</v>
      </c>
      <c r="H507">
        <v>0</v>
      </c>
      <c r="I507">
        <v>316</v>
      </c>
      <c r="J507">
        <v>13.86</v>
      </c>
      <c r="K507">
        <v>41.774891774891778</v>
      </c>
      <c r="L507">
        <f t="shared" si="7"/>
        <v>579</v>
      </c>
      <c r="M507" s="14">
        <f>Table3[[#This Row],[Rape]]/Table3[[#This Row],[Population_in_lakhs]]</f>
        <v>3.6075036075036078</v>
      </c>
      <c r="N507">
        <f>Table3[[#This Row],[Kidnapping and Abduction]]/Table3[[#This Row],[Population_in_lakhs]]</f>
        <v>5.4112554112554117</v>
      </c>
      <c r="O507">
        <f>Table3[[#This Row],[Dowry Deaths]]/Table3[[#This Row],[Population_in_lakhs]]</f>
        <v>0</v>
      </c>
      <c r="P507">
        <f>Table3[[#This Row],[Molestation]]/Table3[[#This Row],[Population_in_lakhs]]</f>
        <v>9.9567099567099575</v>
      </c>
      <c r="Q507">
        <f>Table3[[#This Row],[Sexual_Harassment]]/Table3[[#This Row],[Population_in_lakhs]]</f>
        <v>0</v>
      </c>
      <c r="R507">
        <f>Table3[[#This Row],[Cruelty by Husband or his Relatives]]/Table3[[#This Row],[Population_in_lakhs]]</f>
        <v>22.7994227994228</v>
      </c>
    </row>
    <row r="508" spans="1:18" x14ac:dyDescent="0.3">
      <c r="A508" t="s">
        <v>51</v>
      </c>
      <c r="B508" t="s">
        <v>59</v>
      </c>
      <c r="C508">
        <v>2013</v>
      </c>
      <c r="D508">
        <v>65</v>
      </c>
      <c r="E508">
        <v>108</v>
      </c>
      <c r="F508">
        <v>0</v>
      </c>
      <c r="G508">
        <v>151</v>
      </c>
      <c r="H508">
        <v>0</v>
      </c>
      <c r="I508">
        <v>239</v>
      </c>
      <c r="J508">
        <v>13.86</v>
      </c>
      <c r="K508">
        <v>40.620490620490621</v>
      </c>
      <c r="L508">
        <f t="shared" si="7"/>
        <v>563</v>
      </c>
      <c r="M508" s="14">
        <f>Table3[[#This Row],[Rape]]/Table3[[#This Row],[Population_in_lakhs]]</f>
        <v>4.6897546897546896</v>
      </c>
      <c r="N508">
        <f>Table3[[#This Row],[Kidnapping and Abduction]]/Table3[[#This Row],[Population_in_lakhs]]</f>
        <v>7.7922077922077921</v>
      </c>
      <c r="O508">
        <f>Table3[[#This Row],[Dowry Deaths]]/Table3[[#This Row],[Population_in_lakhs]]</f>
        <v>0</v>
      </c>
      <c r="P508">
        <f>Table3[[#This Row],[Molestation]]/Table3[[#This Row],[Population_in_lakhs]]</f>
        <v>10.894660894660895</v>
      </c>
      <c r="Q508">
        <f>Table3[[#This Row],[Sexual_Harassment]]/Table3[[#This Row],[Population_in_lakhs]]</f>
        <v>0</v>
      </c>
      <c r="R508">
        <f>Table3[[#This Row],[Cruelty by Husband or his Relatives]]/Table3[[#This Row],[Population_in_lakhs]]</f>
        <v>17.243867243867246</v>
      </c>
    </row>
    <row r="509" spans="1:18" x14ac:dyDescent="0.3">
      <c r="A509" t="s">
        <v>51</v>
      </c>
      <c r="B509" t="s">
        <v>60</v>
      </c>
      <c r="C509">
        <v>2001</v>
      </c>
      <c r="D509">
        <v>35</v>
      </c>
      <c r="E509">
        <v>35</v>
      </c>
      <c r="F509">
        <v>1</v>
      </c>
      <c r="G509">
        <v>54</v>
      </c>
      <c r="H509">
        <v>0</v>
      </c>
      <c r="I509">
        <v>64</v>
      </c>
      <c r="J509">
        <v>8.2200000000000006</v>
      </c>
      <c r="K509">
        <v>22.992700729927005</v>
      </c>
      <c r="L509">
        <f t="shared" si="7"/>
        <v>189</v>
      </c>
      <c r="M509" s="14">
        <f>Table3[[#This Row],[Rape]]/Table3[[#This Row],[Population_in_lakhs]]</f>
        <v>4.2579075425790753</v>
      </c>
      <c r="N509">
        <f>Table3[[#This Row],[Kidnapping and Abduction]]/Table3[[#This Row],[Population_in_lakhs]]</f>
        <v>4.2579075425790753</v>
      </c>
      <c r="O509">
        <f>Table3[[#This Row],[Dowry Deaths]]/Table3[[#This Row],[Population_in_lakhs]]</f>
        <v>0.121654501216545</v>
      </c>
      <c r="P509">
        <f>Table3[[#This Row],[Molestation]]/Table3[[#This Row],[Population_in_lakhs]]</f>
        <v>6.5693430656934302</v>
      </c>
      <c r="Q509">
        <f>Table3[[#This Row],[Sexual_Harassment]]/Table3[[#This Row],[Population_in_lakhs]]</f>
        <v>0</v>
      </c>
      <c r="R509">
        <f>Table3[[#This Row],[Cruelty by Husband or his Relatives]]/Table3[[#This Row],[Population_in_lakhs]]</f>
        <v>7.7858880778588802</v>
      </c>
    </row>
    <row r="510" spans="1:18" x14ac:dyDescent="0.3">
      <c r="A510" t="s">
        <v>51</v>
      </c>
      <c r="B510" t="s">
        <v>60</v>
      </c>
      <c r="C510">
        <v>2002</v>
      </c>
      <c r="D510">
        <v>40</v>
      </c>
      <c r="E510">
        <v>29</v>
      </c>
      <c r="F510">
        <v>2</v>
      </c>
      <c r="G510">
        <v>67</v>
      </c>
      <c r="H510">
        <v>0</v>
      </c>
      <c r="I510">
        <v>93</v>
      </c>
      <c r="J510">
        <v>8.2200000000000006</v>
      </c>
      <c r="K510">
        <v>28.102189781021895</v>
      </c>
      <c r="L510">
        <f t="shared" si="7"/>
        <v>231</v>
      </c>
      <c r="M510" s="14">
        <f>Table3[[#This Row],[Rape]]/Table3[[#This Row],[Population_in_lakhs]]</f>
        <v>4.8661800486617999</v>
      </c>
      <c r="N510">
        <f>Table3[[#This Row],[Kidnapping and Abduction]]/Table3[[#This Row],[Population_in_lakhs]]</f>
        <v>3.5279805352798053</v>
      </c>
      <c r="O510">
        <f>Table3[[#This Row],[Dowry Deaths]]/Table3[[#This Row],[Population_in_lakhs]]</f>
        <v>0.24330900243309</v>
      </c>
      <c r="P510">
        <f>Table3[[#This Row],[Molestation]]/Table3[[#This Row],[Population_in_lakhs]]</f>
        <v>8.1508515815085154</v>
      </c>
      <c r="Q510">
        <f>Table3[[#This Row],[Sexual_Harassment]]/Table3[[#This Row],[Population_in_lakhs]]</f>
        <v>0</v>
      </c>
      <c r="R510">
        <f>Table3[[#This Row],[Cruelty by Husband or his Relatives]]/Table3[[#This Row],[Population_in_lakhs]]</f>
        <v>11.313868613138686</v>
      </c>
    </row>
    <row r="511" spans="1:18" x14ac:dyDescent="0.3">
      <c r="A511" t="s">
        <v>51</v>
      </c>
      <c r="B511" t="s">
        <v>60</v>
      </c>
      <c r="C511">
        <v>2003</v>
      </c>
      <c r="D511">
        <v>60</v>
      </c>
      <c r="E511">
        <v>47</v>
      </c>
      <c r="F511">
        <v>2</v>
      </c>
      <c r="G511">
        <v>36</v>
      </c>
      <c r="H511">
        <v>0</v>
      </c>
      <c r="I511">
        <v>152</v>
      </c>
      <c r="J511">
        <v>8.2200000000000006</v>
      </c>
      <c r="K511">
        <v>36.131386861313864</v>
      </c>
      <c r="L511">
        <f t="shared" si="7"/>
        <v>297</v>
      </c>
      <c r="M511" s="14">
        <f>Table3[[#This Row],[Rape]]/Table3[[#This Row],[Population_in_lakhs]]</f>
        <v>7.2992700729926998</v>
      </c>
      <c r="N511">
        <f>Table3[[#This Row],[Kidnapping and Abduction]]/Table3[[#This Row],[Population_in_lakhs]]</f>
        <v>5.7177615571776155</v>
      </c>
      <c r="O511">
        <f>Table3[[#This Row],[Dowry Deaths]]/Table3[[#This Row],[Population_in_lakhs]]</f>
        <v>0.24330900243309</v>
      </c>
      <c r="P511">
        <f>Table3[[#This Row],[Molestation]]/Table3[[#This Row],[Population_in_lakhs]]</f>
        <v>4.3795620437956204</v>
      </c>
      <c r="Q511">
        <f>Table3[[#This Row],[Sexual_Harassment]]/Table3[[#This Row],[Population_in_lakhs]]</f>
        <v>0</v>
      </c>
      <c r="R511">
        <f>Table3[[#This Row],[Cruelty by Husband or his Relatives]]/Table3[[#This Row],[Population_in_lakhs]]</f>
        <v>18.491484184914839</v>
      </c>
    </row>
    <row r="512" spans="1:18" x14ac:dyDescent="0.3">
      <c r="A512" t="s">
        <v>51</v>
      </c>
      <c r="B512" t="s">
        <v>60</v>
      </c>
      <c r="C512">
        <v>2004</v>
      </c>
      <c r="D512">
        <v>50</v>
      </c>
      <c r="E512">
        <v>51</v>
      </c>
      <c r="F512">
        <v>3</v>
      </c>
      <c r="G512">
        <v>8</v>
      </c>
      <c r="H512">
        <v>0</v>
      </c>
      <c r="I512">
        <v>119</v>
      </c>
      <c r="J512">
        <v>8.2200000000000006</v>
      </c>
      <c r="K512">
        <v>28.102189781021895</v>
      </c>
      <c r="L512">
        <f t="shared" si="7"/>
        <v>231</v>
      </c>
      <c r="M512" s="14">
        <f>Table3[[#This Row],[Rape]]/Table3[[#This Row],[Population_in_lakhs]]</f>
        <v>6.0827250608272498</v>
      </c>
      <c r="N512">
        <f>Table3[[#This Row],[Kidnapping and Abduction]]/Table3[[#This Row],[Population_in_lakhs]]</f>
        <v>6.2043795620437949</v>
      </c>
      <c r="O512">
        <f>Table3[[#This Row],[Dowry Deaths]]/Table3[[#This Row],[Population_in_lakhs]]</f>
        <v>0.36496350364963503</v>
      </c>
      <c r="P512">
        <f>Table3[[#This Row],[Molestation]]/Table3[[#This Row],[Population_in_lakhs]]</f>
        <v>0.97323600973236002</v>
      </c>
      <c r="Q512">
        <f>Table3[[#This Row],[Sexual_Harassment]]/Table3[[#This Row],[Population_in_lakhs]]</f>
        <v>0</v>
      </c>
      <c r="R512">
        <f>Table3[[#This Row],[Cruelty by Husband or his Relatives]]/Table3[[#This Row],[Population_in_lakhs]]</f>
        <v>14.476885644768855</v>
      </c>
    </row>
    <row r="513" spans="1:18" x14ac:dyDescent="0.3">
      <c r="A513" t="s">
        <v>51</v>
      </c>
      <c r="B513" t="s">
        <v>60</v>
      </c>
      <c r="C513">
        <v>2005</v>
      </c>
      <c r="D513">
        <v>40</v>
      </c>
      <c r="E513">
        <v>69</v>
      </c>
      <c r="F513">
        <v>3</v>
      </c>
      <c r="G513">
        <v>2</v>
      </c>
      <c r="H513">
        <v>0</v>
      </c>
      <c r="I513">
        <v>142</v>
      </c>
      <c r="J513">
        <v>8.2200000000000006</v>
      </c>
      <c r="K513">
        <v>31.143552311435521</v>
      </c>
      <c r="L513">
        <f t="shared" si="7"/>
        <v>256</v>
      </c>
      <c r="M513" s="14">
        <f>Table3[[#This Row],[Rape]]/Table3[[#This Row],[Population_in_lakhs]]</f>
        <v>4.8661800486617999</v>
      </c>
      <c r="N513">
        <f>Table3[[#This Row],[Kidnapping and Abduction]]/Table3[[#This Row],[Population_in_lakhs]]</f>
        <v>8.3941605839416056</v>
      </c>
      <c r="O513">
        <f>Table3[[#This Row],[Dowry Deaths]]/Table3[[#This Row],[Population_in_lakhs]]</f>
        <v>0.36496350364963503</v>
      </c>
      <c r="P513">
        <f>Table3[[#This Row],[Molestation]]/Table3[[#This Row],[Population_in_lakhs]]</f>
        <v>0.24330900243309</v>
      </c>
      <c r="Q513">
        <f>Table3[[#This Row],[Sexual_Harassment]]/Table3[[#This Row],[Population_in_lakhs]]</f>
        <v>0</v>
      </c>
      <c r="R513">
        <f>Table3[[#This Row],[Cruelty by Husband or his Relatives]]/Table3[[#This Row],[Population_in_lakhs]]</f>
        <v>17.274939172749392</v>
      </c>
    </row>
    <row r="514" spans="1:18" x14ac:dyDescent="0.3">
      <c r="A514" t="s">
        <v>51</v>
      </c>
      <c r="B514" t="s">
        <v>60</v>
      </c>
      <c r="C514">
        <v>2006</v>
      </c>
      <c r="D514">
        <v>55</v>
      </c>
      <c r="E514">
        <v>35</v>
      </c>
      <c r="F514">
        <v>4</v>
      </c>
      <c r="G514">
        <v>45</v>
      </c>
      <c r="H514">
        <v>0</v>
      </c>
      <c r="I514">
        <v>151</v>
      </c>
      <c r="J514">
        <v>8.2200000000000006</v>
      </c>
      <c r="K514">
        <v>35.27980535279805</v>
      </c>
      <c r="L514">
        <f t="shared" ref="L514:L577" si="8">SUM(D514,E514,F514,G514,H514,I514)</f>
        <v>290</v>
      </c>
      <c r="M514" s="14">
        <f>Table3[[#This Row],[Rape]]/Table3[[#This Row],[Population_in_lakhs]]</f>
        <v>6.6909975669099753</v>
      </c>
      <c r="N514">
        <f>Table3[[#This Row],[Kidnapping and Abduction]]/Table3[[#This Row],[Population_in_lakhs]]</f>
        <v>4.2579075425790753</v>
      </c>
      <c r="O514">
        <f>Table3[[#This Row],[Dowry Deaths]]/Table3[[#This Row],[Population_in_lakhs]]</f>
        <v>0.48661800486618001</v>
      </c>
      <c r="P514">
        <f>Table3[[#This Row],[Molestation]]/Table3[[#This Row],[Population_in_lakhs]]</f>
        <v>5.4744525547445253</v>
      </c>
      <c r="Q514">
        <f>Table3[[#This Row],[Sexual_Harassment]]/Table3[[#This Row],[Population_in_lakhs]]</f>
        <v>0</v>
      </c>
      <c r="R514">
        <f>Table3[[#This Row],[Cruelty by Husband or his Relatives]]/Table3[[#This Row],[Population_in_lakhs]]</f>
        <v>18.369829683698295</v>
      </c>
    </row>
    <row r="515" spans="1:18" x14ac:dyDescent="0.3">
      <c r="A515" t="s">
        <v>51</v>
      </c>
      <c r="B515" t="s">
        <v>60</v>
      </c>
      <c r="C515">
        <v>2007</v>
      </c>
      <c r="D515">
        <v>51</v>
      </c>
      <c r="E515">
        <v>39</v>
      </c>
      <c r="F515">
        <v>4</v>
      </c>
      <c r="G515">
        <v>45</v>
      </c>
      <c r="H515">
        <v>0</v>
      </c>
      <c r="I515">
        <v>105</v>
      </c>
      <c r="J515">
        <v>8.2200000000000006</v>
      </c>
      <c r="K515">
        <v>29.68369829683698</v>
      </c>
      <c r="L515">
        <f t="shared" si="8"/>
        <v>244</v>
      </c>
      <c r="M515" s="14">
        <f>Table3[[#This Row],[Rape]]/Table3[[#This Row],[Population_in_lakhs]]</f>
        <v>6.2043795620437949</v>
      </c>
      <c r="N515">
        <f>Table3[[#This Row],[Kidnapping and Abduction]]/Table3[[#This Row],[Population_in_lakhs]]</f>
        <v>4.7445255474452548</v>
      </c>
      <c r="O515">
        <f>Table3[[#This Row],[Dowry Deaths]]/Table3[[#This Row],[Population_in_lakhs]]</f>
        <v>0.48661800486618001</v>
      </c>
      <c r="P515">
        <f>Table3[[#This Row],[Molestation]]/Table3[[#This Row],[Population_in_lakhs]]</f>
        <v>5.4744525547445253</v>
      </c>
      <c r="Q515">
        <f>Table3[[#This Row],[Sexual_Harassment]]/Table3[[#This Row],[Population_in_lakhs]]</f>
        <v>0</v>
      </c>
      <c r="R515">
        <f>Table3[[#This Row],[Cruelty by Husband or his Relatives]]/Table3[[#This Row],[Population_in_lakhs]]</f>
        <v>12.773722627737225</v>
      </c>
    </row>
    <row r="516" spans="1:18" x14ac:dyDescent="0.3">
      <c r="A516" t="s">
        <v>51</v>
      </c>
      <c r="B516" t="s">
        <v>60</v>
      </c>
      <c r="C516">
        <v>2008</v>
      </c>
      <c r="D516">
        <v>66</v>
      </c>
      <c r="E516">
        <v>64</v>
      </c>
      <c r="F516">
        <v>4</v>
      </c>
      <c r="G516">
        <v>32</v>
      </c>
      <c r="H516">
        <v>0</v>
      </c>
      <c r="I516">
        <v>117</v>
      </c>
      <c r="J516">
        <v>8.2200000000000006</v>
      </c>
      <c r="K516">
        <v>34.428223844282236</v>
      </c>
      <c r="L516">
        <f t="shared" si="8"/>
        <v>283</v>
      </c>
      <c r="M516" s="14">
        <f>Table3[[#This Row],[Rape]]/Table3[[#This Row],[Population_in_lakhs]]</f>
        <v>8.0291970802919703</v>
      </c>
      <c r="N516">
        <f>Table3[[#This Row],[Kidnapping and Abduction]]/Table3[[#This Row],[Population_in_lakhs]]</f>
        <v>7.7858880778588802</v>
      </c>
      <c r="O516">
        <f>Table3[[#This Row],[Dowry Deaths]]/Table3[[#This Row],[Population_in_lakhs]]</f>
        <v>0.48661800486618001</v>
      </c>
      <c r="P516">
        <f>Table3[[#This Row],[Molestation]]/Table3[[#This Row],[Population_in_lakhs]]</f>
        <v>3.8929440389294401</v>
      </c>
      <c r="Q516">
        <f>Table3[[#This Row],[Sexual_Harassment]]/Table3[[#This Row],[Population_in_lakhs]]</f>
        <v>0</v>
      </c>
      <c r="R516">
        <f>Table3[[#This Row],[Cruelty by Husband or his Relatives]]/Table3[[#This Row],[Population_in_lakhs]]</f>
        <v>14.233576642335766</v>
      </c>
    </row>
    <row r="517" spans="1:18" x14ac:dyDescent="0.3">
      <c r="A517" t="s">
        <v>51</v>
      </c>
      <c r="B517" t="s">
        <v>60</v>
      </c>
      <c r="C517">
        <v>2009</v>
      </c>
      <c r="D517">
        <v>90</v>
      </c>
      <c r="E517">
        <v>89</v>
      </c>
      <c r="F517">
        <v>2</v>
      </c>
      <c r="G517">
        <v>2</v>
      </c>
      <c r="H517">
        <v>0</v>
      </c>
      <c r="I517">
        <v>252</v>
      </c>
      <c r="J517">
        <v>8.2200000000000006</v>
      </c>
      <c r="K517">
        <v>52.919708029197075</v>
      </c>
      <c r="L517">
        <f t="shared" si="8"/>
        <v>435</v>
      </c>
      <c r="M517" s="14">
        <f>Table3[[#This Row],[Rape]]/Table3[[#This Row],[Population_in_lakhs]]</f>
        <v>10.948905109489051</v>
      </c>
      <c r="N517">
        <f>Table3[[#This Row],[Kidnapping and Abduction]]/Table3[[#This Row],[Population_in_lakhs]]</f>
        <v>10.827250608272506</v>
      </c>
      <c r="O517">
        <f>Table3[[#This Row],[Dowry Deaths]]/Table3[[#This Row],[Population_in_lakhs]]</f>
        <v>0.24330900243309</v>
      </c>
      <c r="P517">
        <f>Table3[[#This Row],[Molestation]]/Table3[[#This Row],[Population_in_lakhs]]</f>
        <v>0.24330900243309</v>
      </c>
      <c r="Q517">
        <f>Table3[[#This Row],[Sexual_Harassment]]/Table3[[#This Row],[Population_in_lakhs]]</f>
        <v>0</v>
      </c>
      <c r="R517">
        <f>Table3[[#This Row],[Cruelty by Husband or his Relatives]]/Table3[[#This Row],[Population_in_lakhs]]</f>
        <v>30.65693430656934</v>
      </c>
    </row>
    <row r="518" spans="1:18" x14ac:dyDescent="0.3">
      <c r="A518" t="s">
        <v>51</v>
      </c>
      <c r="B518" t="s">
        <v>60</v>
      </c>
      <c r="C518">
        <v>2010</v>
      </c>
      <c r="D518">
        <v>119</v>
      </c>
      <c r="E518">
        <v>117</v>
      </c>
      <c r="F518">
        <v>4</v>
      </c>
      <c r="G518">
        <v>10</v>
      </c>
      <c r="H518">
        <v>0</v>
      </c>
      <c r="I518">
        <v>263</v>
      </c>
      <c r="J518">
        <v>8.2200000000000006</v>
      </c>
      <c r="K518">
        <v>62.408759124087588</v>
      </c>
      <c r="L518">
        <f t="shared" si="8"/>
        <v>513</v>
      </c>
      <c r="M518" s="14">
        <f>Table3[[#This Row],[Rape]]/Table3[[#This Row],[Population_in_lakhs]]</f>
        <v>14.476885644768855</v>
      </c>
      <c r="N518">
        <f>Table3[[#This Row],[Kidnapping and Abduction]]/Table3[[#This Row],[Population_in_lakhs]]</f>
        <v>14.233576642335766</v>
      </c>
      <c r="O518">
        <f>Table3[[#This Row],[Dowry Deaths]]/Table3[[#This Row],[Population_in_lakhs]]</f>
        <v>0.48661800486618001</v>
      </c>
      <c r="P518">
        <f>Table3[[#This Row],[Molestation]]/Table3[[#This Row],[Population_in_lakhs]]</f>
        <v>1.21654501216545</v>
      </c>
      <c r="Q518">
        <f>Table3[[#This Row],[Sexual_Harassment]]/Table3[[#This Row],[Population_in_lakhs]]</f>
        <v>0</v>
      </c>
      <c r="R518">
        <f>Table3[[#This Row],[Cruelty by Husband or his Relatives]]/Table3[[#This Row],[Population_in_lakhs]]</f>
        <v>31.995133819951334</v>
      </c>
    </row>
    <row r="519" spans="1:18" x14ac:dyDescent="0.3">
      <c r="A519" t="s">
        <v>51</v>
      </c>
      <c r="B519" t="s">
        <v>60</v>
      </c>
      <c r="C519">
        <v>2011</v>
      </c>
      <c r="D519">
        <v>99</v>
      </c>
      <c r="E519">
        <v>89</v>
      </c>
      <c r="F519">
        <v>3</v>
      </c>
      <c r="G519">
        <v>2</v>
      </c>
      <c r="H519">
        <v>0</v>
      </c>
      <c r="I519">
        <v>142</v>
      </c>
      <c r="J519">
        <v>10.08</v>
      </c>
      <c r="K519">
        <v>33.234126984126981</v>
      </c>
      <c r="L519">
        <f t="shared" si="8"/>
        <v>335</v>
      </c>
      <c r="M519" s="14">
        <f>Table3[[#This Row],[Rape]]/Table3[[#This Row],[Population_in_lakhs]]</f>
        <v>9.8214285714285712</v>
      </c>
      <c r="N519">
        <f>Table3[[#This Row],[Kidnapping and Abduction]]/Table3[[#This Row],[Population_in_lakhs]]</f>
        <v>8.8293650793650791</v>
      </c>
      <c r="O519">
        <f>Table3[[#This Row],[Dowry Deaths]]/Table3[[#This Row],[Population_in_lakhs]]</f>
        <v>0.29761904761904762</v>
      </c>
      <c r="P519">
        <f>Table3[[#This Row],[Molestation]]/Table3[[#This Row],[Population_in_lakhs]]</f>
        <v>0.1984126984126984</v>
      </c>
      <c r="Q519">
        <f>Table3[[#This Row],[Sexual_Harassment]]/Table3[[#This Row],[Population_in_lakhs]]</f>
        <v>0</v>
      </c>
      <c r="R519">
        <f>Table3[[#This Row],[Cruelty by Husband or his Relatives]]/Table3[[#This Row],[Population_in_lakhs]]</f>
        <v>14.087301587301587</v>
      </c>
    </row>
    <row r="520" spans="1:18" x14ac:dyDescent="0.3">
      <c r="A520" t="s">
        <v>51</v>
      </c>
      <c r="B520" t="s">
        <v>60</v>
      </c>
      <c r="C520">
        <v>2012</v>
      </c>
      <c r="D520">
        <v>65</v>
      </c>
      <c r="E520">
        <v>68</v>
      </c>
      <c r="F520">
        <v>3</v>
      </c>
      <c r="G520">
        <v>97</v>
      </c>
      <c r="H520">
        <v>0</v>
      </c>
      <c r="I520">
        <v>323</v>
      </c>
      <c r="J520">
        <v>10.08</v>
      </c>
      <c r="K520">
        <v>55.158730158730158</v>
      </c>
      <c r="L520">
        <f t="shared" si="8"/>
        <v>556</v>
      </c>
      <c r="M520" s="14">
        <f>Table3[[#This Row],[Rape]]/Table3[[#This Row],[Population_in_lakhs]]</f>
        <v>6.4484126984126986</v>
      </c>
      <c r="N520">
        <f>Table3[[#This Row],[Kidnapping and Abduction]]/Table3[[#This Row],[Population_in_lakhs]]</f>
        <v>6.746031746031746</v>
      </c>
      <c r="O520">
        <f>Table3[[#This Row],[Dowry Deaths]]/Table3[[#This Row],[Population_in_lakhs]]</f>
        <v>0.29761904761904762</v>
      </c>
      <c r="P520">
        <f>Table3[[#This Row],[Molestation]]/Table3[[#This Row],[Population_in_lakhs]]</f>
        <v>9.6230158730158735</v>
      </c>
      <c r="Q520">
        <f>Table3[[#This Row],[Sexual_Harassment]]/Table3[[#This Row],[Population_in_lakhs]]</f>
        <v>0</v>
      </c>
      <c r="R520">
        <f>Table3[[#This Row],[Cruelty by Husband or his Relatives]]/Table3[[#This Row],[Population_in_lakhs]]</f>
        <v>32.043650793650791</v>
      </c>
    </row>
    <row r="521" spans="1:18" x14ac:dyDescent="0.3">
      <c r="A521" t="s">
        <v>51</v>
      </c>
      <c r="B521" t="s">
        <v>60</v>
      </c>
      <c r="C521">
        <v>2013</v>
      </c>
      <c r="D521">
        <v>73</v>
      </c>
      <c r="E521">
        <v>103</v>
      </c>
      <c r="F521">
        <v>7</v>
      </c>
      <c r="G521">
        <v>89</v>
      </c>
      <c r="H521">
        <v>0</v>
      </c>
      <c r="I521">
        <v>326</v>
      </c>
      <c r="J521">
        <v>10.08</v>
      </c>
      <c r="K521">
        <v>59.325396825396822</v>
      </c>
      <c r="L521">
        <f t="shared" si="8"/>
        <v>598</v>
      </c>
      <c r="M521" s="14">
        <f>Table3[[#This Row],[Rape]]/Table3[[#This Row],[Population_in_lakhs]]</f>
        <v>7.2420634920634921</v>
      </c>
      <c r="N521">
        <f>Table3[[#This Row],[Kidnapping and Abduction]]/Table3[[#This Row],[Population_in_lakhs]]</f>
        <v>10.218253968253968</v>
      </c>
      <c r="O521">
        <f>Table3[[#This Row],[Dowry Deaths]]/Table3[[#This Row],[Population_in_lakhs]]</f>
        <v>0.69444444444444442</v>
      </c>
      <c r="P521">
        <f>Table3[[#This Row],[Molestation]]/Table3[[#This Row],[Population_in_lakhs]]</f>
        <v>8.8293650793650791</v>
      </c>
      <c r="Q521">
        <f>Table3[[#This Row],[Sexual_Harassment]]/Table3[[#This Row],[Population_in_lakhs]]</f>
        <v>0</v>
      </c>
      <c r="R521">
        <f>Table3[[#This Row],[Cruelty by Husband or his Relatives]]/Table3[[#This Row],[Population_in_lakhs]]</f>
        <v>32.341269841269842</v>
      </c>
    </row>
    <row r="522" spans="1:18" x14ac:dyDescent="0.3">
      <c r="A522" t="s">
        <v>51</v>
      </c>
      <c r="B522" t="s">
        <v>61</v>
      </c>
      <c r="C522">
        <v>2001</v>
      </c>
      <c r="D522">
        <v>30</v>
      </c>
      <c r="E522">
        <v>40</v>
      </c>
      <c r="F522">
        <v>0</v>
      </c>
      <c r="G522">
        <v>23</v>
      </c>
      <c r="H522">
        <v>0</v>
      </c>
      <c r="I522">
        <v>26</v>
      </c>
      <c r="J522">
        <v>9.4600000000000009</v>
      </c>
      <c r="K522">
        <v>12.579281183932345</v>
      </c>
      <c r="L522">
        <f t="shared" si="8"/>
        <v>119</v>
      </c>
      <c r="M522" s="14">
        <f>Table3[[#This Row],[Rape]]/Table3[[#This Row],[Population_in_lakhs]]</f>
        <v>3.1712473572938684</v>
      </c>
      <c r="N522">
        <f>Table3[[#This Row],[Kidnapping and Abduction]]/Table3[[#This Row],[Population_in_lakhs]]</f>
        <v>4.2283298097251585</v>
      </c>
      <c r="O522">
        <f>Table3[[#This Row],[Dowry Deaths]]/Table3[[#This Row],[Population_in_lakhs]]</f>
        <v>0</v>
      </c>
      <c r="P522">
        <f>Table3[[#This Row],[Molestation]]/Table3[[#This Row],[Population_in_lakhs]]</f>
        <v>2.4312896405919662</v>
      </c>
      <c r="Q522">
        <f>Table3[[#This Row],[Sexual_Harassment]]/Table3[[#This Row],[Population_in_lakhs]]</f>
        <v>0</v>
      </c>
      <c r="R522">
        <f>Table3[[#This Row],[Cruelty by Husband or his Relatives]]/Table3[[#This Row],[Population_in_lakhs]]</f>
        <v>2.7484143763213527</v>
      </c>
    </row>
    <row r="523" spans="1:18" x14ac:dyDescent="0.3">
      <c r="A523" t="s">
        <v>51</v>
      </c>
      <c r="B523" t="s">
        <v>61</v>
      </c>
      <c r="C523">
        <v>2002</v>
      </c>
      <c r="D523">
        <v>42</v>
      </c>
      <c r="E523">
        <v>60</v>
      </c>
      <c r="F523">
        <v>0</v>
      </c>
      <c r="G523">
        <v>36</v>
      </c>
      <c r="H523">
        <v>0</v>
      </c>
      <c r="I523">
        <v>36</v>
      </c>
      <c r="J523">
        <v>9.4600000000000009</v>
      </c>
      <c r="K523">
        <v>18.393234672304438</v>
      </c>
      <c r="L523">
        <f t="shared" si="8"/>
        <v>174</v>
      </c>
      <c r="M523" s="14">
        <f>Table3[[#This Row],[Rape]]/Table3[[#This Row],[Population_in_lakhs]]</f>
        <v>4.4397463002114161</v>
      </c>
      <c r="N523">
        <f>Table3[[#This Row],[Kidnapping and Abduction]]/Table3[[#This Row],[Population_in_lakhs]]</f>
        <v>6.3424947145877368</v>
      </c>
      <c r="O523">
        <f>Table3[[#This Row],[Dowry Deaths]]/Table3[[#This Row],[Population_in_lakhs]]</f>
        <v>0</v>
      </c>
      <c r="P523">
        <f>Table3[[#This Row],[Molestation]]/Table3[[#This Row],[Population_in_lakhs]]</f>
        <v>3.8054968287526423</v>
      </c>
      <c r="Q523">
        <f>Table3[[#This Row],[Sexual_Harassment]]/Table3[[#This Row],[Population_in_lakhs]]</f>
        <v>0</v>
      </c>
      <c r="R523">
        <f>Table3[[#This Row],[Cruelty by Husband or his Relatives]]/Table3[[#This Row],[Population_in_lakhs]]</f>
        <v>3.8054968287526423</v>
      </c>
    </row>
    <row r="524" spans="1:18" x14ac:dyDescent="0.3">
      <c r="A524" t="s">
        <v>51</v>
      </c>
      <c r="B524" t="s">
        <v>61</v>
      </c>
      <c r="C524">
        <v>2003</v>
      </c>
      <c r="D524">
        <v>67</v>
      </c>
      <c r="E524">
        <v>60</v>
      </c>
      <c r="F524">
        <v>0</v>
      </c>
      <c r="G524">
        <v>26</v>
      </c>
      <c r="H524">
        <v>0</v>
      </c>
      <c r="I524">
        <v>58</v>
      </c>
      <c r="J524">
        <v>9.4600000000000009</v>
      </c>
      <c r="K524">
        <v>22.304439746300208</v>
      </c>
      <c r="L524">
        <f t="shared" si="8"/>
        <v>211</v>
      </c>
      <c r="M524" s="14">
        <f>Table3[[#This Row],[Rape]]/Table3[[#This Row],[Population_in_lakhs]]</f>
        <v>7.0824524312896395</v>
      </c>
      <c r="N524">
        <f>Table3[[#This Row],[Kidnapping and Abduction]]/Table3[[#This Row],[Population_in_lakhs]]</f>
        <v>6.3424947145877368</v>
      </c>
      <c r="O524">
        <f>Table3[[#This Row],[Dowry Deaths]]/Table3[[#This Row],[Population_in_lakhs]]</f>
        <v>0</v>
      </c>
      <c r="P524">
        <f>Table3[[#This Row],[Molestation]]/Table3[[#This Row],[Population_in_lakhs]]</f>
        <v>2.7484143763213527</v>
      </c>
      <c r="Q524">
        <f>Table3[[#This Row],[Sexual_Harassment]]/Table3[[#This Row],[Population_in_lakhs]]</f>
        <v>0</v>
      </c>
      <c r="R524">
        <f>Table3[[#This Row],[Cruelty by Husband or his Relatives]]/Table3[[#This Row],[Population_in_lakhs]]</f>
        <v>6.1310782241014792</v>
      </c>
    </row>
    <row r="525" spans="1:18" x14ac:dyDescent="0.3">
      <c r="A525" t="s">
        <v>51</v>
      </c>
      <c r="B525" t="s">
        <v>61</v>
      </c>
      <c r="C525">
        <v>2004</v>
      </c>
      <c r="D525">
        <v>62</v>
      </c>
      <c r="E525">
        <v>70</v>
      </c>
      <c r="F525">
        <v>0</v>
      </c>
      <c r="G525">
        <v>31</v>
      </c>
      <c r="H525">
        <v>0</v>
      </c>
      <c r="I525">
        <v>79</v>
      </c>
      <c r="J525">
        <v>9.4600000000000009</v>
      </c>
      <c r="K525">
        <v>25.581395348837209</v>
      </c>
      <c r="L525">
        <f t="shared" si="8"/>
        <v>242</v>
      </c>
      <c r="M525" s="14">
        <f>Table3[[#This Row],[Rape]]/Table3[[#This Row],[Population_in_lakhs]]</f>
        <v>6.5539112050739954</v>
      </c>
      <c r="N525">
        <f>Table3[[#This Row],[Kidnapping and Abduction]]/Table3[[#This Row],[Population_in_lakhs]]</f>
        <v>7.3995771670190269</v>
      </c>
      <c r="O525">
        <f>Table3[[#This Row],[Dowry Deaths]]/Table3[[#This Row],[Population_in_lakhs]]</f>
        <v>0</v>
      </c>
      <c r="P525">
        <f>Table3[[#This Row],[Molestation]]/Table3[[#This Row],[Population_in_lakhs]]</f>
        <v>3.2769556025369977</v>
      </c>
      <c r="Q525">
        <f>Table3[[#This Row],[Sexual_Harassment]]/Table3[[#This Row],[Population_in_lakhs]]</f>
        <v>0</v>
      </c>
      <c r="R525">
        <f>Table3[[#This Row],[Cruelty by Husband or his Relatives]]/Table3[[#This Row],[Population_in_lakhs]]</f>
        <v>8.3509513742071881</v>
      </c>
    </row>
    <row r="526" spans="1:18" x14ac:dyDescent="0.3">
      <c r="A526" t="s">
        <v>51</v>
      </c>
      <c r="B526" t="s">
        <v>61</v>
      </c>
      <c r="C526">
        <v>2005</v>
      </c>
      <c r="D526">
        <v>54</v>
      </c>
      <c r="E526">
        <v>70</v>
      </c>
      <c r="F526">
        <v>0</v>
      </c>
      <c r="G526">
        <v>27</v>
      </c>
      <c r="H526">
        <v>0</v>
      </c>
      <c r="I526">
        <v>91</v>
      </c>
      <c r="J526">
        <v>9.4600000000000009</v>
      </c>
      <c r="K526">
        <v>25.581395348837209</v>
      </c>
      <c r="L526">
        <f t="shared" si="8"/>
        <v>242</v>
      </c>
      <c r="M526" s="14">
        <f>Table3[[#This Row],[Rape]]/Table3[[#This Row],[Population_in_lakhs]]</f>
        <v>5.7082452431289639</v>
      </c>
      <c r="N526">
        <f>Table3[[#This Row],[Kidnapping and Abduction]]/Table3[[#This Row],[Population_in_lakhs]]</f>
        <v>7.3995771670190269</v>
      </c>
      <c r="O526">
        <f>Table3[[#This Row],[Dowry Deaths]]/Table3[[#This Row],[Population_in_lakhs]]</f>
        <v>0</v>
      </c>
      <c r="P526">
        <f>Table3[[#This Row],[Molestation]]/Table3[[#This Row],[Population_in_lakhs]]</f>
        <v>2.8541226215644819</v>
      </c>
      <c r="Q526">
        <f>Table3[[#This Row],[Sexual_Harassment]]/Table3[[#This Row],[Population_in_lakhs]]</f>
        <v>0</v>
      </c>
      <c r="R526">
        <f>Table3[[#This Row],[Cruelty by Husband or his Relatives]]/Table3[[#This Row],[Population_in_lakhs]]</f>
        <v>9.6194503171247341</v>
      </c>
    </row>
    <row r="527" spans="1:18" x14ac:dyDescent="0.3">
      <c r="A527" t="s">
        <v>51</v>
      </c>
      <c r="B527" t="s">
        <v>61</v>
      </c>
      <c r="C527">
        <v>2006</v>
      </c>
      <c r="D527">
        <v>63</v>
      </c>
      <c r="E527">
        <v>70</v>
      </c>
      <c r="F527">
        <v>1</v>
      </c>
      <c r="G527">
        <v>44</v>
      </c>
      <c r="H527">
        <v>0</v>
      </c>
      <c r="I527">
        <v>76</v>
      </c>
      <c r="J527">
        <v>9.4600000000000009</v>
      </c>
      <c r="K527">
        <v>26.849894291754755</v>
      </c>
      <c r="L527">
        <f t="shared" si="8"/>
        <v>254</v>
      </c>
      <c r="M527" s="14">
        <f>Table3[[#This Row],[Rape]]/Table3[[#This Row],[Population_in_lakhs]]</f>
        <v>6.6596194503171242</v>
      </c>
      <c r="N527">
        <f>Table3[[#This Row],[Kidnapping and Abduction]]/Table3[[#This Row],[Population_in_lakhs]]</f>
        <v>7.3995771670190269</v>
      </c>
      <c r="O527">
        <f>Table3[[#This Row],[Dowry Deaths]]/Table3[[#This Row],[Population_in_lakhs]]</f>
        <v>0.10570824524312895</v>
      </c>
      <c r="P527">
        <f>Table3[[#This Row],[Molestation]]/Table3[[#This Row],[Population_in_lakhs]]</f>
        <v>4.6511627906976738</v>
      </c>
      <c r="Q527">
        <f>Table3[[#This Row],[Sexual_Harassment]]/Table3[[#This Row],[Population_in_lakhs]]</f>
        <v>0</v>
      </c>
      <c r="R527">
        <f>Table3[[#This Row],[Cruelty by Husband or his Relatives]]/Table3[[#This Row],[Population_in_lakhs]]</f>
        <v>8.0338266384777999</v>
      </c>
    </row>
    <row r="528" spans="1:18" x14ac:dyDescent="0.3">
      <c r="A528" t="s">
        <v>51</v>
      </c>
      <c r="B528" t="s">
        <v>61</v>
      </c>
      <c r="C528">
        <v>2007</v>
      </c>
      <c r="D528">
        <v>64</v>
      </c>
      <c r="E528">
        <v>58</v>
      </c>
      <c r="F528">
        <v>0</v>
      </c>
      <c r="G528">
        <v>50</v>
      </c>
      <c r="H528">
        <v>0</v>
      </c>
      <c r="I528">
        <v>99</v>
      </c>
      <c r="J528">
        <v>9.4600000000000009</v>
      </c>
      <c r="K528">
        <v>28.646934460887948</v>
      </c>
      <c r="L528">
        <f t="shared" si="8"/>
        <v>271</v>
      </c>
      <c r="M528" s="14">
        <f>Table3[[#This Row],[Rape]]/Table3[[#This Row],[Population_in_lakhs]]</f>
        <v>6.765327695560253</v>
      </c>
      <c r="N528">
        <f>Table3[[#This Row],[Kidnapping and Abduction]]/Table3[[#This Row],[Population_in_lakhs]]</f>
        <v>6.1310782241014792</v>
      </c>
      <c r="O528">
        <f>Table3[[#This Row],[Dowry Deaths]]/Table3[[#This Row],[Population_in_lakhs]]</f>
        <v>0</v>
      </c>
      <c r="P528">
        <f>Table3[[#This Row],[Molestation]]/Table3[[#This Row],[Population_in_lakhs]]</f>
        <v>5.2854122621564477</v>
      </c>
      <c r="Q528">
        <f>Table3[[#This Row],[Sexual_Harassment]]/Table3[[#This Row],[Population_in_lakhs]]</f>
        <v>0</v>
      </c>
      <c r="R528">
        <f>Table3[[#This Row],[Cruelty by Husband or his Relatives]]/Table3[[#This Row],[Population_in_lakhs]]</f>
        <v>10.465116279069766</v>
      </c>
    </row>
    <row r="529" spans="1:18" x14ac:dyDescent="0.3">
      <c r="A529" t="s">
        <v>51</v>
      </c>
      <c r="B529" t="s">
        <v>61</v>
      </c>
      <c r="C529">
        <v>2008</v>
      </c>
      <c r="D529">
        <v>42</v>
      </c>
      <c r="E529">
        <v>50</v>
      </c>
      <c r="F529">
        <v>0</v>
      </c>
      <c r="G529">
        <v>46</v>
      </c>
      <c r="H529">
        <v>0</v>
      </c>
      <c r="I529">
        <v>86</v>
      </c>
      <c r="J529">
        <v>9.4600000000000009</v>
      </c>
      <c r="K529">
        <v>23.678646934460886</v>
      </c>
      <c r="L529">
        <f t="shared" si="8"/>
        <v>224</v>
      </c>
      <c r="M529" s="14">
        <f>Table3[[#This Row],[Rape]]/Table3[[#This Row],[Population_in_lakhs]]</f>
        <v>4.4397463002114161</v>
      </c>
      <c r="N529">
        <f>Table3[[#This Row],[Kidnapping and Abduction]]/Table3[[#This Row],[Population_in_lakhs]]</f>
        <v>5.2854122621564477</v>
      </c>
      <c r="O529">
        <f>Table3[[#This Row],[Dowry Deaths]]/Table3[[#This Row],[Population_in_lakhs]]</f>
        <v>0</v>
      </c>
      <c r="P529">
        <f>Table3[[#This Row],[Molestation]]/Table3[[#This Row],[Population_in_lakhs]]</f>
        <v>4.8625792811839323</v>
      </c>
      <c r="Q529">
        <f>Table3[[#This Row],[Sexual_Harassment]]/Table3[[#This Row],[Population_in_lakhs]]</f>
        <v>0</v>
      </c>
      <c r="R529">
        <f>Table3[[#This Row],[Cruelty by Husband or his Relatives]]/Table3[[#This Row],[Population_in_lakhs]]</f>
        <v>9.0909090909090899</v>
      </c>
    </row>
    <row r="530" spans="1:18" x14ac:dyDescent="0.3">
      <c r="A530" t="s">
        <v>51</v>
      </c>
      <c r="B530" t="s">
        <v>61</v>
      </c>
      <c r="C530">
        <v>2009</v>
      </c>
      <c r="D530">
        <v>35</v>
      </c>
      <c r="E530">
        <v>97</v>
      </c>
      <c r="F530">
        <v>0</v>
      </c>
      <c r="G530">
        <v>46</v>
      </c>
      <c r="H530">
        <v>0</v>
      </c>
      <c r="I530">
        <v>108</v>
      </c>
      <c r="J530">
        <v>9.4600000000000009</v>
      </c>
      <c r="K530">
        <v>30.232558139534881</v>
      </c>
      <c r="L530">
        <f t="shared" si="8"/>
        <v>286</v>
      </c>
      <c r="M530" s="14">
        <f>Table3[[#This Row],[Rape]]/Table3[[#This Row],[Population_in_lakhs]]</f>
        <v>3.6997885835095135</v>
      </c>
      <c r="N530">
        <f>Table3[[#This Row],[Kidnapping and Abduction]]/Table3[[#This Row],[Population_in_lakhs]]</f>
        <v>10.253699788583509</v>
      </c>
      <c r="O530">
        <f>Table3[[#This Row],[Dowry Deaths]]/Table3[[#This Row],[Population_in_lakhs]]</f>
        <v>0</v>
      </c>
      <c r="P530">
        <f>Table3[[#This Row],[Molestation]]/Table3[[#This Row],[Population_in_lakhs]]</f>
        <v>4.8625792811839323</v>
      </c>
      <c r="Q530">
        <f>Table3[[#This Row],[Sexual_Harassment]]/Table3[[#This Row],[Population_in_lakhs]]</f>
        <v>0</v>
      </c>
      <c r="R530">
        <f>Table3[[#This Row],[Cruelty by Husband or his Relatives]]/Table3[[#This Row],[Population_in_lakhs]]</f>
        <v>11.416490486257928</v>
      </c>
    </row>
    <row r="531" spans="1:18" x14ac:dyDescent="0.3">
      <c r="A531" t="s">
        <v>51</v>
      </c>
      <c r="B531" t="s">
        <v>61</v>
      </c>
      <c r="C531">
        <v>2010</v>
      </c>
      <c r="D531">
        <v>40</v>
      </c>
      <c r="E531">
        <v>84</v>
      </c>
      <c r="F531">
        <v>9</v>
      </c>
      <c r="G531">
        <v>33</v>
      </c>
      <c r="H531">
        <v>0</v>
      </c>
      <c r="I531">
        <v>148</v>
      </c>
      <c r="J531">
        <v>9.4600000000000009</v>
      </c>
      <c r="K531">
        <v>33.192389006342495</v>
      </c>
      <c r="L531">
        <f t="shared" si="8"/>
        <v>314</v>
      </c>
      <c r="M531" s="14">
        <f>Table3[[#This Row],[Rape]]/Table3[[#This Row],[Population_in_lakhs]]</f>
        <v>4.2283298097251585</v>
      </c>
      <c r="N531">
        <f>Table3[[#This Row],[Kidnapping and Abduction]]/Table3[[#This Row],[Population_in_lakhs]]</f>
        <v>8.8794926004228323</v>
      </c>
      <c r="O531">
        <f>Table3[[#This Row],[Dowry Deaths]]/Table3[[#This Row],[Population_in_lakhs]]</f>
        <v>0.95137420718816057</v>
      </c>
      <c r="P531">
        <f>Table3[[#This Row],[Molestation]]/Table3[[#This Row],[Population_in_lakhs]]</f>
        <v>3.4883720930232553</v>
      </c>
      <c r="Q531">
        <f>Table3[[#This Row],[Sexual_Harassment]]/Table3[[#This Row],[Population_in_lakhs]]</f>
        <v>0</v>
      </c>
      <c r="R531">
        <f>Table3[[#This Row],[Cruelty by Husband or his Relatives]]/Table3[[#This Row],[Population_in_lakhs]]</f>
        <v>15.644820295983084</v>
      </c>
    </row>
    <row r="532" spans="1:18" x14ac:dyDescent="0.3">
      <c r="A532" t="s">
        <v>51</v>
      </c>
      <c r="B532" t="s">
        <v>61</v>
      </c>
      <c r="C532">
        <v>2011</v>
      </c>
      <c r="D532">
        <v>54</v>
      </c>
      <c r="E532">
        <v>146</v>
      </c>
      <c r="F532">
        <v>1</v>
      </c>
      <c r="G532">
        <v>66</v>
      </c>
      <c r="H532">
        <v>0</v>
      </c>
      <c r="I532">
        <v>194</v>
      </c>
      <c r="J532">
        <v>10.67</v>
      </c>
      <c r="K532">
        <v>43.205248359887534</v>
      </c>
      <c r="L532">
        <f t="shared" si="8"/>
        <v>461</v>
      </c>
      <c r="M532" s="14">
        <f>Table3[[#This Row],[Rape]]/Table3[[#This Row],[Population_in_lakhs]]</f>
        <v>5.060918462980319</v>
      </c>
      <c r="N532">
        <f>Table3[[#This Row],[Kidnapping and Abduction]]/Table3[[#This Row],[Population_in_lakhs]]</f>
        <v>13.683223992502343</v>
      </c>
      <c r="O532">
        <f>Table3[[#This Row],[Dowry Deaths]]/Table3[[#This Row],[Population_in_lakhs]]</f>
        <v>9.3720712277413312E-2</v>
      </c>
      <c r="P532">
        <f>Table3[[#This Row],[Molestation]]/Table3[[#This Row],[Population_in_lakhs]]</f>
        <v>6.1855670103092786</v>
      </c>
      <c r="Q532">
        <f>Table3[[#This Row],[Sexual_Harassment]]/Table3[[#This Row],[Population_in_lakhs]]</f>
        <v>0</v>
      </c>
      <c r="R532">
        <f>Table3[[#This Row],[Cruelty by Husband or his Relatives]]/Table3[[#This Row],[Population_in_lakhs]]</f>
        <v>18.181818181818183</v>
      </c>
    </row>
    <row r="533" spans="1:18" x14ac:dyDescent="0.3">
      <c r="A533" t="s">
        <v>51</v>
      </c>
      <c r="B533" t="s">
        <v>61</v>
      </c>
      <c r="C533">
        <v>2012</v>
      </c>
      <c r="D533">
        <v>60</v>
      </c>
      <c r="E533">
        <v>154</v>
      </c>
      <c r="F533">
        <v>1</v>
      </c>
      <c r="G533">
        <v>72</v>
      </c>
      <c r="H533">
        <v>0</v>
      </c>
      <c r="I533">
        <v>226</v>
      </c>
      <c r="J533">
        <v>10.67</v>
      </c>
      <c r="K533">
        <v>48.078725398313026</v>
      </c>
      <c r="L533">
        <f t="shared" si="8"/>
        <v>513</v>
      </c>
      <c r="M533" s="14">
        <f>Table3[[#This Row],[Rape]]/Table3[[#This Row],[Population_in_lakhs]]</f>
        <v>5.6232427366447988</v>
      </c>
      <c r="N533">
        <f>Table3[[#This Row],[Kidnapping and Abduction]]/Table3[[#This Row],[Population_in_lakhs]]</f>
        <v>14.43298969072165</v>
      </c>
      <c r="O533">
        <f>Table3[[#This Row],[Dowry Deaths]]/Table3[[#This Row],[Population_in_lakhs]]</f>
        <v>9.3720712277413312E-2</v>
      </c>
      <c r="P533">
        <f>Table3[[#This Row],[Molestation]]/Table3[[#This Row],[Population_in_lakhs]]</f>
        <v>6.7478912839737584</v>
      </c>
      <c r="Q533">
        <f>Table3[[#This Row],[Sexual_Harassment]]/Table3[[#This Row],[Population_in_lakhs]]</f>
        <v>0</v>
      </c>
      <c r="R533">
        <f>Table3[[#This Row],[Cruelty by Husband or his Relatives]]/Table3[[#This Row],[Population_in_lakhs]]</f>
        <v>21.180880974695409</v>
      </c>
    </row>
    <row r="534" spans="1:18" x14ac:dyDescent="0.3">
      <c r="A534" t="s">
        <v>51</v>
      </c>
      <c r="B534" t="s">
        <v>61</v>
      </c>
      <c r="C534">
        <v>2013</v>
      </c>
      <c r="D534">
        <v>85</v>
      </c>
      <c r="E534">
        <v>181</v>
      </c>
      <c r="F534">
        <v>3</v>
      </c>
      <c r="G534">
        <v>76</v>
      </c>
      <c r="H534">
        <v>0</v>
      </c>
      <c r="I534">
        <v>284</v>
      </c>
      <c r="J534">
        <v>10.67</v>
      </c>
      <c r="K534">
        <v>58.950328022492968</v>
      </c>
      <c r="L534">
        <f t="shared" si="8"/>
        <v>629</v>
      </c>
      <c r="M534" s="14">
        <f>Table3[[#This Row],[Rape]]/Table3[[#This Row],[Population_in_lakhs]]</f>
        <v>7.9662605435801312</v>
      </c>
      <c r="N534">
        <f>Table3[[#This Row],[Kidnapping and Abduction]]/Table3[[#This Row],[Population_in_lakhs]]</f>
        <v>16.963448922211811</v>
      </c>
      <c r="O534">
        <f>Table3[[#This Row],[Dowry Deaths]]/Table3[[#This Row],[Population_in_lakhs]]</f>
        <v>0.28116213683223995</v>
      </c>
      <c r="P534">
        <f>Table3[[#This Row],[Molestation]]/Table3[[#This Row],[Population_in_lakhs]]</f>
        <v>7.1227741330834116</v>
      </c>
      <c r="Q534">
        <f>Table3[[#This Row],[Sexual_Harassment]]/Table3[[#This Row],[Population_in_lakhs]]</f>
        <v>0</v>
      </c>
      <c r="R534">
        <f>Table3[[#This Row],[Cruelty by Husband or his Relatives]]/Table3[[#This Row],[Population_in_lakhs]]</f>
        <v>26.61668228678538</v>
      </c>
    </row>
    <row r="535" spans="1:18" x14ac:dyDescent="0.3">
      <c r="A535" t="s">
        <v>51</v>
      </c>
      <c r="B535" t="s">
        <v>62</v>
      </c>
      <c r="C535">
        <v>2001</v>
      </c>
      <c r="D535">
        <v>37</v>
      </c>
      <c r="E535">
        <v>64</v>
      </c>
      <c r="F535">
        <v>5</v>
      </c>
      <c r="G535">
        <v>67</v>
      </c>
      <c r="H535">
        <v>0</v>
      </c>
      <c r="I535">
        <v>98</v>
      </c>
      <c r="J535">
        <v>9.57</v>
      </c>
      <c r="K535">
        <v>28.317659352142108</v>
      </c>
      <c r="L535">
        <f t="shared" si="8"/>
        <v>271</v>
      </c>
      <c r="M535" s="14">
        <f>Table3[[#This Row],[Rape]]/Table3[[#This Row],[Population_in_lakhs]]</f>
        <v>3.8662486938349008</v>
      </c>
      <c r="N535">
        <f>Table3[[#This Row],[Kidnapping and Abduction]]/Table3[[#This Row],[Population_in_lakhs]]</f>
        <v>6.6875653082549631</v>
      </c>
      <c r="O535">
        <f>Table3[[#This Row],[Dowry Deaths]]/Table3[[#This Row],[Population_in_lakhs]]</f>
        <v>0.52246603970741901</v>
      </c>
      <c r="P535">
        <f>Table3[[#This Row],[Molestation]]/Table3[[#This Row],[Population_in_lakhs]]</f>
        <v>7.0010449320794148</v>
      </c>
      <c r="Q535">
        <f>Table3[[#This Row],[Sexual_Harassment]]/Table3[[#This Row],[Population_in_lakhs]]</f>
        <v>0</v>
      </c>
      <c r="R535">
        <f>Table3[[#This Row],[Cruelty by Husband or his Relatives]]/Table3[[#This Row],[Population_in_lakhs]]</f>
        <v>10.240334378265413</v>
      </c>
    </row>
    <row r="536" spans="1:18" x14ac:dyDescent="0.3">
      <c r="A536" t="s">
        <v>51</v>
      </c>
      <c r="B536" t="s">
        <v>62</v>
      </c>
      <c r="C536">
        <v>2002</v>
      </c>
      <c r="D536">
        <v>60</v>
      </c>
      <c r="E536">
        <v>144</v>
      </c>
      <c r="F536">
        <v>6</v>
      </c>
      <c r="G536">
        <v>41</v>
      </c>
      <c r="H536">
        <v>0</v>
      </c>
      <c r="I536">
        <v>69</v>
      </c>
      <c r="J536">
        <v>9.57</v>
      </c>
      <c r="K536">
        <v>33.437826541274816</v>
      </c>
      <c r="L536">
        <f t="shared" si="8"/>
        <v>320</v>
      </c>
      <c r="M536" s="14">
        <f>Table3[[#This Row],[Rape]]/Table3[[#This Row],[Population_in_lakhs]]</f>
        <v>6.2695924764890281</v>
      </c>
      <c r="N536">
        <f>Table3[[#This Row],[Kidnapping and Abduction]]/Table3[[#This Row],[Population_in_lakhs]]</f>
        <v>15.047021943573668</v>
      </c>
      <c r="O536">
        <f>Table3[[#This Row],[Dowry Deaths]]/Table3[[#This Row],[Population_in_lakhs]]</f>
        <v>0.62695924764890276</v>
      </c>
      <c r="P536">
        <f>Table3[[#This Row],[Molestation]]/Table3[[#This Row],[Population_in_lakhs]]</f>
        <v>4.2842215256008362</v>
      </c>
      <c r="Q536">
        <f>Table3[[#This Row],[Sexual_Harassment]]/Table3[[#This Row],[Population_in_lakhs]]</f>
        <v>0</v>
      </c>
      <c r="R536">
        <f>Table3[[#This Row],[Cruelty by Husband or his Relatives]]/Table3[[#This Row],[Population_in_lakhs]]</f>
        <v>7.2100313479623823</v>
      </c>
    </row>
    <row r="537" spans="1:18" x14ac:dyDescent="0.3">
      <c r="A537" t="s">
        <v>51</v>
      </c>
      <c r="B537" t="s">
        <v>62</v>
      </c>
      <c r="C537">
        <v>2003</v>
      </c>
      <c r="D537">
        <v>38</v>
      </c>
      <c r="E537">
        <v>184</v>
      </c>
      <c r="F537">
        <v>4</v>
      </c>
      <c r="G537">
        <v>52</v>
      </c>
      <c r="H537">
        <v>0</v>
      </c>
      <c r="I537">
        <v>135</v>
      </c>
      <c r="J537">
        <v>9.57</v>
      </c>
      <c r="K537">
        <v>43.155694879832808</v>
      </c>
      <c r="L537">
        <f t="shared" si="8"/>
        <v>413</v>
      </c>
      <c r="M537" s="14">
        <f>Table3[[#This Row],[Rape]]/Table3[[#This Row],[Population_in_lakhs]]</f>
        <v>3.9707419017763845</v>
      </c>
      <c r="N537">
        <f>Table3[[#This Row],[Kidnapping and Abduction]]/Table3[[#This Row],[Population_in_lakhs]]</f>
        <v>19.226750261233018</v>
      </c>
      <c r="O537">
        <f>Table3[[#This Row],[Dowry Deaths]]/Table3[[#This Row],[Population_in_lakhs]]</f>
        <v>0.41797283176593519</v>
      </c>
      <c r="P537">
        <f>Table3[[#This Row],[Molestation]]/Table3[[#This Row],[Population_in_lakhs]]</f>
        <v>5.433646812957158</v>
      </c>
      <c r="Q537">
        <f>Table3[[#This Row],[Sexual_Harassment]]/Table3[[#This Row],[Population_in_lakhs]]</f>
        <v>0</v>
      </c>
      <c r="R537">
        <f>Table3[[#This Row],[Cruelty by Husband or his Relatives]]/Table3[[#This Row],[Population_in_lakhs]]</f>
        <v>14.106583072100314</v>
      </c>
    </row>
    <row r="538" spans="1:18" x14ac:dyDescent="0.3">
      <c r="A538" t="s">
        <v>51</v>
      </c>
      <c r="B538" t="s">
        <v>62</v>
      </c>
      <c r="C538">
        <v>2004</v>
      </c>
      <c r="D538">
        <v>88</v>
      </c>
      <c r="E538">
        <v>228</v>
      </c>
      <c r="F538">
        <v>3</v>
      </c>
      <c r="G538">
        <v>45</v>
      </c>
      <c r="H538">
        <v>0</v>
      </c>
      <c r="I538">
        <v>55</v>
      </c>
      <c r="J538">
        <v>9.57</v>
      </c>
      <c r="K538">
        <v>43.782654127481713</v>
      </c>
      <c r="L538">
        <f t="shared" si="8"/>
        <v>419</v>
      </c>
      <c r="M538" s="14">
        <f>Table3[[#This Row],[Rape]]/Table3[[#This Row],[Population_in_lakhs]]</f>
        <v>9.1954022988505741</v>
      </c>
      <c r="N538">
        <f>Table3[[#This Row],[Kidnapping and Abduction]]/Table3[[#This Row],[Population_in_lakhs]]</f>
        <v>23.824451410658305</v>
      </c>
      <c r="O538">
        <f>Table3[[#This Row],[Dowry Deaths]]/Table3[[#This Row],[Population_in_lakhs]]</f>
        <v>0.31347962382445138</v>
      </c>
      <c r="P538">
        <f>Table3[[#This Row],[Molestation]]/Table3[[#This Row],[Population_in_lakhs]]</f>
        <v>4.7021943573667713</v>
      </c>
      <c r="Q538">
        <f>Table3[[#This Row],[Sexual_Harassment]]/Table3[[#This Row],[Population_in_lakhs]]</f>
        <v>0</v>
      </c>
      <c r="R538">
        <f>Table3[[#This Row],[Cruelty by Husband or his Relatives]]/Table3[[#This Row],[Population_in_lakhs]]</f>
        <v>5.7471264367816088</v>
      </c>
    </row>
    <row r="539" spans="1:18" x14ac:dyDescent="0.3">
      <c r="A539" t="s">
        <v>51</v>
      </c>
      <c r="B539" t="s">
        <v>62</v>
      </c>
      <c r="C539">
        <v>2005</v>
      </c>
      <c r="D539">
        <v>38</v>
      </c>
      <c r="E539">
        <v>93</v>
      </c>
      <c r="F539">
        <v>6</v>
      </c>
      <c r="G539">
        <v>37</v>
      </c>
      <c r="H539">
        <v>0</v>
      </c>
      <c r="I539">
        <v>114</v>
      </c>
      <c r="J539">
        <v>9.57</v>
      </c>
      <c r="K539">
        <v>30.094043887147336</v>
      </c>
      <c r="L539">
        <f t="shared" si="8"/>
        <v>288</v>
      </c>
      <c r="M539" s="14">
        <f>Table3[[#This Row],[Rape]]/Table3[[#This Row],[Population_in_lakhs]]</f>
        <v>3.9707419017763845</v>
      </c>
      <c r="N539">
        <f>Table3[[#This Row],[Kidnapping and Abduction]]/Table3[[#This Row],[Population_in_lakhs]]</f>
        <v>9.7178683385579934</v>
      </c>
      <c r="O539">
        <f>Table3[[#This Row],[Dowry Deaths]]/Table3[[#This Row],[Population_in_lakhs]]</f>
        <v>0.62695924764890276</v>
      </c>
      <c r="P539">
        <f>Table3[[#This Row],[Molestation]]/Table3[[#This Row],[Population_in_lakhs]]</f>
        <v>3.8662486938349008</v>
      </c>
      <c r="Q539">
        <f>Table3[[#This Row],[Sexual_Harassment]]/Table3[[#This Row],[Population_in_lakhs]]</f>
        <v>0</v>
      </c>
      <c r="R539">
        <f>Table3[[#This Row],[Cruelty by Husband or his Relatives]]/Table3[[#This Row],[Population_in_lakhs]]</f>
        <v>11.912225705329153</v>
      </c>
    </row>
    <row r="540" spans="1:18" x14ac:dyDescent="0.3">
      <c r="A540" t="s">
        <v>51</v>
      </c>
      <c r="B540" t="s">
        <v>62</v>
      </c>
      <c r="C540">
        <v>2006</v>
      </c>
      <c r="D540">
        <v>33</v>
      </c>
      <c r="E540">
        <v>108</v>
      </c>
      <c r="F540">
        <v>6</v>
      </c>
      <c r="G540">
        <v>180</v>
      </c>
      <c r="H540">
        <v>0</v>
      </c>
      <c r="I540">
        <v>150</v>
      </c>
      <c r="J540">
        <v>9.57</v>
      </c>
      <c r="K540">
        <v>49.843260188087775</v>
      </c>
      <c r="L540">
        <f t="shared" si="8"/>
        <v>477</v>
      </c>
      <c r="M540" s="14">
        <f>Table3[[#This Row],[Rape]]/Table3[[#This Row],[Population_in_lakhs]]</f>
        <v>3.4482758620689653</v>
      </c>
      <c r="N540">
        <f>Table3[[#This Row],[Kidnapping and Abduction]]/Table3[[#This Row],[Population_in_lakhs]]</f>
        <v>11.285266457680251</v>
      </c>
      <c r="O540">
        <f>Table3[[#This Row],[Dowry Deaths]]/Table3[[#This Row],[Population_in_lakhs]]</f>
        <v>0.62695924764890276</v>
      </c>
      <c r="P540">
        <f>Table3[[#This Row],[Molestation]]/Table3[[#This Row],[Population_in_lakhs]]</f>
        <v>18.808777429467085</v>
      </c>
      <c r="Q540">
        <f>Table3[[#This Row],[Sexual_Harassment]]/Table3[[#This Row],[Population_in_lakhs]]</f>
        <v>0</v>
      </c>
      <c r="R540">
        <f>Table3[[#This Row],[Cruelty by Husband or his Relatives]]/Table3[[#This Row],[Population_in_lakhs]]</f>
        <v>15.67398119122257</v>
      </c>
    </row>
    <row r="541" spans="1:18" x14ac:dyDescent="0.3">
      <c r="A541" t="s">
        <v>51</v>
      </c>
      <c r="B541" t="s">
        <v>62</v>
      </c>
      <c r="C541">
        <v>2007</v>
      </c>
      <c r="D541">
        <v>71</v>
      </c>
      <c r="E541">
        <v>135</v>
      </c>
      <c r="F541">
        <v>6</v>
      </c>
      <c r="G541">
        <v>24</v>
      </c>
      <c r="H541">
        <v>0</v>
      </c>
      <c r="I541">
        <v>106</v>
      </c>
      <c r="J541">
        <v>9.57</v>
      </c>
      <c r="K541">
        <v>35.736677115987462</v>
      </c>
      <c r="L541">
        <f t="shared" si="8"/>
        <v>342</v>
      </c>
      <c r="M541" s="14">
        <f>Table3[[#This Row],[Rape]]/Table3[[#This Row],[Population_in_lakhs]]</f>
        <v>7.4190177638453498</v>
      </c>
      <c r="N541">
        <f>Table3[[#This Row],[Kidnapping and Abduction]]/Table3[[#This Row],[Population_in_lakhs]]</f>
        <v>14.106583072100314</v>
      </c>
      <c r="O541">
        <f>Table3[[#This Row],[Dowry Deaths]]/Table3[[#This Row],[Population_in_lakhs]]</f>
        <v>0.62695924764890276</v>
      </c>
      <c r="P541">
        <f>Table3[[#This Row],[Molestation]]/Table3[[#This Row],[Population_in_lakhs]]</f>
        <v>2.507836990595611</v>
      </c>
      <c r="Q541">
        <f>Table3[[#This Row],[Sexual_Harassment]]/Table3[[#This Row],[Population_in_lakhs]]</f>
        <v>0</v>
      </c>
      <c r="R541">
        <f>Table3[[#This Row],[Cruelty by Husband or his Relatives]]/Table3[[#This Row],[Population_in_lakhs]]</f>
        <v>11.076280041797283</v>
      </c>
    </row>
    <row r="542" spans="1:18" x14ac:dyDescent="0.3">
      <c r="A542" t="s">
        <v>51</v>
      </c>
      <c r="B542" t="s">
        <v>62</v>
      </c>
      <c r="C542">
        <v>2008</v>
      </c>
      <c r="D542">
        <v>59</v>
      </c>
      <c r="E542">
        <v>97</v>
      </c>
      <c r="F542">
        <v>5</v>
      </c>
      <c r="G542">
        <v>169</v>
      </c>
      <c r="H542">
        <v>0</v>
      </c>
      <c r="I542">
        <v>216</v>
      </c>
      <c r="J542">
        <v>9.57</v>
      </c>
      <c r="K542">
        <v>57.053291536050153</v>
      </c>
      <c r="L542">
        <f t="shared" si="8"/>
        <v>546</v>
      </c>
      <c r="M542" s="14">
        <f>Table3[[#This Row],[Rape]]/Table3[[#This Row],[Population_in_lakhs]]</f>
        <v>6.1650992685475439</v>
      </c>
      <c r="N542">
        <f>Table3[[#This Row],[Kidnapping and Abduction]]/Table3[[#This Row],[Population_in_lakhs]]</f>
        <v>10.135841170323928</v>
      </c>
      <c r="O542">
        <f>Table3[[#This Row],[Dowry Deaths]]/Table3[[#This Row],[Population_in_lakhs]]</f>
        <v>0.52246603970741901</v>
      </c>
      <c r="P542">
        <f>Table3[[#This Row],[Molestation]]/Table3[[#This Row],[Population_in_lakhs]]</f>
        <v>17.659352142110762</v>
      </c>
      <c r="Q542">
        <f>Table3[[#This Row],[Sexual_Harassment]]/Table3[[#This Row],[Population_in_lakhs]]</f>
        <v>0</v>
      </c>
      <c r="R542">
        <f>Table3[[#This Row],[Cruelty by Husband or his Relatives]]/Table3[[#This Row],[Population_in_lakhs]]</f>
        <v>22.570532915360502</v>
      </c>
    </row>
    <row r="543" spans="1:18" x14ac:dyDescent="0.3">
      <c r="A543" t="s">
        <v>51</v>
      </c>
      <c r="B543" t="s">
        <v>62</v>
      </c>
      <c r="C543">
        <v>2009</v>
      </c>
      <c r="D543">
        <v>54</v>
      </c>
      <c r="E543">
        <v>231</v>
      </c>
      <c r="F543">
        <v>9</v>
      </c>
      <c r="G543">
        <v>162</v>
      </c>
      <c r="H543">
        <v>0</v>
      </c>
      <c r="I543">
        <v>321</v>
      </c>
      <c r="J543">
        <v>9.57</v>
      </c>
      <c r="K543">
        <v>81.191222570532915</v>
      </c>
      <c r="L543">
        <f t="shared" si="8"/>
        <v>777</v>
      </c>
      <c r="M543" s="14">
        <f>Table3[[#This Row],[Rape]]/Table3[[#This Row],[Population_in_lakhs]]</f>
        <v>5.6426332288401255</v>
      </c>
      <c r="N543">
        <f>Table3[[#This Row],[Kidnapping and Abduction]]/Table3[[#This Row],[Population_in_lakhs]]</f>
        <v>24.137931034482758</v>
      </c>
      <c r="O543">
        <f>Table3[[#This Row],[Dowry Deaths]]/Table3[[#This Row],[Population_in_lakhs]]</f>
        <v>0.94043887147335425</v>
      </c>
      <c r="P543">
        <f>Table3[[#This Row],[Molestation]]/Table3[[#This Row],[Population_in_lakhs]]</f>
        <v>16.927899686520377</v>
      </c>
      <c r="Q543">
        <f>Table3[[#This Row],[Sexual_Harassment]]/Table3[[#This Row],[Population_in_lakhs]]</f>
        <v>0</v>
      </c>
      <c r="R543">
        <f>Table3[[#This Row],[Cruelty by Husband or his Relatives]]/Table3[[#This Row],[Population_in_lakhs]]</f>
        <v>33.542319749216297</v>
      </c>
    </row>
    <row r="544" spans="1:18" x14ac:dyDescent="0.3">
      <c r="A544" t="s">
        <v>51</v>
      </c>
      <c r="B544" t="s">
        <v>62</v>
      </c>
      <c r="C544">
        <v>2010</v>
      </c>
      <c r="D544">
        <v>70</v>
      </c>
      <c r="E544">
        <v>322</v>
      </c>
      <c r="F544">
        <v>12</v>
      </c>
      <c r="G544">
        <v>119</v>
      </c>
      <c r="H544">
        <v>0</v>
      </c>
      <c r="I544">
        <v>218</v>
      </c>
      <c r="J544">
        <v>9.57</v>
      </c>
      <c r="K544">
        <v>77.429467084639498</v>
      </c>
      <c r="L544">
        <f t="shared" si="8"/>
        <v>741</v>
      </c>
      <c r="M544" s="14">
        <f>Table3[[#This Row],[Rape]]/Table3[[#This Row],[Population_in_lakhs]]</f>
        <v>7.3145245559038656</v>
      </c>
      <c r="N544">
        <f>Table3[[#This Row],[Kidnapping and Abduction]]/Table3[[#This Row],[Population_in_lakhs]]</f>
        <v>33.646812957157785</v>
      </c>
      <c r="O544">
        <f>Table3[[#This Row],[Dowry Deaths]]/Table3[[#This Row],[Population_in_lakhs]]</f>
        <v>1.2539184952978055</v>
      </c>
      <c r="P544">
        <f>Table3[[#This Row],[Molestation]]/Table3[[#This Row],[Population_in_lakhs]]</f>
        <v>12.434691745036572</v>
      </c>
      <c r="Q544">
        <f>Table3[[#This Row],[Sexual_Harassment]]/Table3[[#This Row],[Population_in_lakhs]]</f>
        <v>0</v>
      </c>
      <c r="R544">
        <f>Table3[[#This Row],[Cruelty by Husband or his Relatives]]/Table3[[#This Row],[Population_in_lakhs]]</f>
        <v>22.779519331243467</v>
      </c>
    </row>
    <row r="545" spans="1:18" x14ac:dyDescent="0.3">
      <c r="A545" t="s">
        <v>51</v>
      </c>
      <c r="B545" t="s">
        <v>62</v>
      </c>
      <c r="C545">
        <v>2011</v>
      </c>
      <c r="D545">
        <v>56</v>
      </c>
      <c r="E545">
        <v>306</v>
      </c>
      <c r="F545">
        <v>10</v>
      </c>
      <c r="G545">
        <v>112</v>
      </c>
      <c r="H545">
        <v>0</v>
      </c>
      <c r="I545">
        <v>213</v>
      </c>
      <c r="J545">
        <v>9.67</v>
      </c>
      <c r="K545">
        <v>72.078593588417789</v>
      </c>
      <c r="L545">
        <f t="shared" si="8"/>
        <v>697</v>
      </c>
      <c r="M545" s="14">
        <f>Table3[[#This Row],[Rape]]/Table3[[#This Row],[Population_in_lakhs]]</f>
        <v>5.7911065149948291</v>
      </c>
      <c r="N545">
        <f>Table3[[#This Row],[Kidnapping and Abduction]]/Table3[[#This Row],[Population_in_lakhs]]</f>
        <v>31.644260599793174</v>
      </c>
      <c r="O545">
        <f>Table3[[#This Row],[Dowry Deaths]]/Table3[[#This Row],[Population_in_lakhs]]</f>
        <v>1.0341261633919339</v>
      </c>
      <c r="P545">
        <f>Table3[[#This Row],[Molestation]]/Table3[[#This Row],[Population_in_lakhs]]</f>
        <v>11.582213029989658</v>
      </c>
      <c r="Q545">
        <f>Table3[[#This Row],[Sexual_Harassment]]/Table3[[#This Row],[Population_in_lakhs]]</f>
        <v>0</v>
      </c>
      <c r="R545">
        <f>Table3[[#This Row],[Cruelty by Husband or his Relatives]]/Table3[[#This Row],[Population_in_lakhs]]</f>
        <v>22.026887280248189</v>
      </c>
    </row>
    <row r="546" spans="1:18" x14ac:dyDescent="0.3">
      <c r="A546" t="s">
        <v>51</v>
      </c>
      <c r="B546" t="s">
        <v>62</v>
      </c>
      <c r="C546">
        <v>2012</v>
      </c>
      <c r="D546">
        <v>78</v>
      </c>
      <c r="E546">
        <v>326</v>
      </c>
      <c r="F546">
        <v>9</v>
      </c>
      <c r="G546">
        <v>90</v>
      </c>
      <c r="H546">
        <v>0</v>
      </c>
      <c r="I546">
        <v>237</v>
      </c>
      <c r="J546">
        <v>9.67</v>
      </c>
      <c r="K546">
        <v>76.525336091003098</v>
      </c>
      <c r="L546">
        <f t="shared" si="8"/>
        <v>740</v>
      </c>
      <c r="M546" s="14">
        <f>Table3[[#This Row],[Rape]]/Table3[[#This Row],[Population_in_lakhs]]</f>
        <v>8.0661840744570839</v>
      </c>
      <c r="N546">
        <f>Table3[[#This Row],[Kidnapping and Abduction]]/Table3[[#This Row],[Population_in_lakhs]]</f>
        <v>33.712512926577041</v>
      </c>
      <c r="O546">
        <f>Table3[[#This Row],[Dowry Deaths]]/Table3[[#This Row],[Population_in_lakhs]]</f>
        <v>0.93071354705274045</v>
      </c>
      <c r="P546">
        <f>Table3[[#This Row],[Molestation]]/Table3[[#This Row],[Population_in_lakhs]]</f>
        <v>9.3071354705274043</v>
      </c>
      <c r="Q546">
        <f>Table3[[#This Row],[Sexual_Harassment]]/Table3[[#This Row],[Population_in_lakhs]]</f>
        <v>0</v>
      </c>
      <c r="R546">
        <f>Table3[[#This Row],[Cruelty by Husband or his Relatives]]/Table3[[#This Row],[Population_in_lakhs]]</f>
        <v>24.50879007238883</v>
      </c>
    </row>
    <row r="547" spans="1:18" x14ac:dyDescent="0.3">
      <c r="A547" t="s">
        <v>51</v>
      </c>
      <c r="B547" t="s">
        <v>62</v>
      </c>
      <c r="C547">
        <v>2013</v>
      </c>
      <c r="D547">
        <v>103</v>
      </c>
      <c r="E547">
        <v>432</v>
      </c>
      <c r="F547">
        <v>15</v>
      </c>
      <c r="G547">
        <v>207</v>
      </c>
      <c r="H547">
        <v>0</v>
      </c>
      <c r="I547">
        <v>561</v>
      </c>
      <c r="J547">
        <v>9.67</v>
      </c>
      <c r="K547">
        <v>136.29782833505689</v>
      </c>
      <c r="L547">
        <f t="shared" si="8"/>
        <v>1318</v>
      </c>
      <c r="M547" s="14">
        <f>Table3[[#This Row],[Rape]]/Table3[[#This Row],[Population_in_lakhs]]</f>
        <v>10.651499482936918</v>
      </c>
      <c r="N547">
        <f>Table3[[#This Row],[Kidnapping and Abduction]]/Table3[[#This Row],[Population_in_lakhs]]</f>
        <v>44.674250258531544</v>
      </c>
      <c r="O547">
        <f>Table3[[#This Row],[Dowry Deaths]]/Table3[[#This Row],[Population_in_lakhs]]</f>
        <v>1.5511892450879008</v>
      </c>
      <c r="P547">
        <f>Table3[[#This Row],[Molestation]]/Table3[[#This Row],[Population_in_lakhs]]</f>
        <v>21.406411582213032</v>
      </c>
      <c r="Q547">
        <f>Table3[[#This Row],[Sexual_Harassment]]/Table3[[#This Row],[Population_in_lakhs]]</f>
        <v>0</v>
      </c>
      <c r="R547">
        <f>Table3[[#This Row],[Cruelty by Husband or his Relatives]]/Table3[[#This Row],[Population_in_lakhs]]</f>
        <v>58.014477766287484</v>
      </c>
    </row>
    <row r="548" spans="1:18" x14ac:dyDescent="0.3">
      <c r="A548" t="s">
        <v>51</v>
      </c>
      <c r="B548" t="s">
        <v>63</v>
      </c>
      <c r="C548">
        <v>2001</v>
      </c>
      <c r="D548">
        <v>24</v>
      </c>
      <c r="E548">
        <v>34</v>
      </c>
      <c r="F548">
        <v>2</v>
      </c>
      <c r="G548">
        <v>27</v>
      </c>
      <c r="H548">
        <v>0</v>
      </c>
      <c r="I548">
        <v>28</v>
      </c>
      <c r="J548">
        <v>5.43</v>
      </c>
      <c r="K548">
        <v>21.178637200736649</v>
      </c>
      <c r="L548">
        <f t="shared" si="8"/>
        <v>115</v>
      </c>
      <c r="M548" s="14">
        <f>Table3[[#This Row],[Rape]]/Table3[[#This Row],[Population_in_lakhs]]</f>
        <v>4.4198895027624312</v>
      </c>
      <c r="N548">
        <f>Table3[[#This Row],[Kidnapping and Abduction]]/Table3[[#This Row],[Population_in_lakhs]]</f>
        <v>6.2615101289134438</v>
      </c>
      <c r="O548">
        <f>Table3[[#This Row],[Dowry Deaths]]/Table3[[#This Row],[Population_in_lakhs]]</f>
        <v>0.36832412523020258</v>
      </c>
      <c r="P548">
        <f>Table3[[#This Row],[Molestation]]/Table3[[#This Row],[Population_in_lakhs]]</f>
        <v>4.972375690607735</v>
      </c>
      <c r="Q548">
        <f>Table3[[#This Row],[Sexual_Harassment]]/Table3[[#This Row],[Population_in_lakhs]]</f>
        <v>0</v>
      </c>
      <c r="R548">
        <f>Table3[[#This Row],[Cruelty by Husband or his Relatives]]/Table3[[#This Row],[Population_in_lakhs]]</f>
        <v>5.1565377532228363</v>
      </c>
    </row>
    <row r="549" spans="1:18" x14ac:dyDescent="0.3">
      <c r="A549" t="s">
        <v>51</v>
      </c>
      <c r="B549" t="s">
        <v>63</v>
      </c>
      <c r="C549">
        <v>2002</v>
      </c>
      <c r="D549">
        <v>24</v>
      </c>
      <c r="E549">
        <v>42</v>
      </c>
      <c r="F549">
        <v>1</v>
      </c>
      <c r="G549">
        <v>30</v>
      </c>
      <c r="H549">
        <v>0</v>
      </c>
      <c r="I549">
        <v>34</v>
      </c>
      <c r="J549">
        <v>5.43</v>
      </c>
      <c r="K549">
        <v>24.125230202578269</v>
      </c>
      <c r="L549">
        <f t="shared" si="8"/>
        <v>131</v>
      </c>
      <c r="M549" s="14">
        <f>Table3[[#This Row],[Rape]]/Table3[[#This Row],[Population_in_lakhs]]</f>
        <v>4.4198895027624312</v>
      </c>
      <c r="N549">
        <f>Table3[[#This Row],[Kidnapping and Abduction]]/Table3[[#This Row],[Population_in_lakhs]]</f>
        <v>7.7348066298342548</v>
      </c>
      <c r="O549">
        <f>Table3[[#This Row],[Dowry Deaths]]/Table3[[#This Row],[Population_in_lakhs]]</f>
        <v>0.18416206261510129</v>
      </c>
      <c r="P549">
        <f>Table3[[#This Row],[Molestation]]/Table3[[#This Row],[Population_in_lakhs]]</f>
        <v>5.5248618784530388</v>
      </c>
      <c r="Q549">
        <f>Table3[[#This Row],[Sexual_Harassment]]/Table3[[#This Row],[Population_in_lakhs]]</f>
        <v>0</v>
      </c>
      <c r="R549">
        <f>Table3[[#This Row],[Cruelty by Husband or his Relatives]]/Table3[[#This Row],[Population_in_lakhs]]</f>
        <v>6.2615101289134438</v>
      </c>
    </row>
    <row r="550" spans="1:18" x14ac:dyDescent="0.3">
      <c r="A550" t="s">
        <v>51</v>
      </c>
      <c r="B550" t="s">
        <v>63</v>
      </c>
      <c r="C550">
        <v>2003</v>
      </c>
      <c r="D550">
        <v>27</v>
      </c>
      <c r="E550">
        <v>35</v>
      </c>
      <c r="F550">
        <v>2</v>
      </c>
      <c r="G550">
        <v>29</v>
      </c>
      <c r="H550">
        <v>2</v>
      </c>
      <c r="I550">
        <v>30</v>
      </c>
      <c r="J550">
        <v>5.43</v>
      </c>
      <c r="K550">
        <v>23.020257826887661</v>
      </c>
      <c r="L550">
        <f t="shared" si="8"/>
        <v>125</v>
      </c>
      <c r="M550" s="14">
        <f>Table3[[#This Row],[Rape]]/Table3[[#This Row],[Population_in_lakhs]]</f>
        <v>4.972375690607735</v>
      </c>
      <c r="N550">
        <f>Table3[[#This Row],[Kidnapping and Abduction]]/Table3[[#This Row],[Population_in_lakhs]]</f>
        <v>6.4456721915285451</v>
      </c>
      <c r="O550">
        <f>Table3[[#This Row],[Dowry Deaths]]/Table3[[#This Row],[Population_in_lakhs]]</f>
        <v>0.36832412523020258</v>
      </c>
      <c r="P550">
        <f>Table3[[#This Row],[Molestation]]/Table3[[#This Row],[Population_in_lakhs]]</f>
        <v>5.3406998158379375</v>
      </c>
      <c r="Q550">
        <f>Table3[[#This Row],[Sexual_Harassment]]/Table3[[#This Row],[Population_in_lakhs]]</f>
        <v>0.36832412523020258</v>
      </c>
      <c r="R550">
        <f>Table3[[#This Row],[Cruelty by Husband or his Relatives]]/Table3[[#This Row],[Population_in_lakhs]]</f>
        <v>5.5248618784530388</v>
      </c>
    </row>
    <row r="551" spans="1:18" x14ac:dyDescent="0.3">
      <c r="A551" t="s">
        <v>51</v>
      </c>
      <c r="B551" t="s">
        <v>63</v>
      </c>
      <c r="C551">
        <v>2004</v>
      </c>
      <c r="D551">
        <v>18</v>
      </c>
      <c r="E551">
        <v>25</v>
      </c>
      <c r="F551">
        <v>2</v>
      </c>
      <c r="G551">
        <v>4</v>
      </c>
      <c r="H551">
        <v>1</v>
      </c>
      <c r="I551">
        <v>23</v>
      </c>
      <c r="J551">
        <v>5.43</v>
      </c>
      <c r="K551">
        <v>13.443830570902394</v>
      </c>
      <c r="L551">
        <f t="shared" si="8"/>
        <v>73</v>
      </c>
      <c r="M551" s="14">
        <f>Table3[[#This Row],[Rape]]/Table3[[#This Row],[Population_in_lakhs]]</f>
        <v>3.3149171270718232</v>
      </c>
      <c r="N551">
        <f>Table3[[#This Row],[Kidnapping and Abduction]]/Table3[[#This Row],[Population_in_lakhs]]</f>
        <v>4.6040515653775325</v>
      </c>
      <c r="O551">
        <f>Table3[[#This Row],[Dowry Deaths]]/Table3[[#This Row],[Population_in_lakhs]]</f>
        <v>0.36832412523020258</v>
      </c>
      <c r="P551">
        <f>Table3[[#This Row],[Molestation]]/Table3[[#This Row],[Population_in_lakhs]]</f>
        <v>0.73664825046040516</v>
      </c>
      <c r="Q551">
        <f>Table3[[#This Row],[Sexual_Harassment]]/Table3[[#This Row],[Population_in_lakhs]]</f>
        <v>0.18416206261510129</v>
      </c>
      <c r="R551">
        <f>Table3[[#This Row],[Cruelty by Husband or his Relatives]]/Table3[[#This Row],[Population_in_lakhs]]</f>
        <v>4.2357274401473299</v>
      </c>
    </row>
    <row r="552" spans="1:18" x14ac:dyDescent="0.3">
      <c r="A552" t="s">
        <v>51</v>
      </c>
      <c r="B552" t="s">
        <v>63</v>
      </c>
      <c r="C552">
        <v>2005</v>
      </c>
      <c r="D552">
        <v>18</v>
      </c>
      <c r="E552">
        <v>33</v>
      </c>
      <c r="F552">
        <v>1</v>
      </c>
      <c r="G552">
        <v>6</v>
      </c>
      <c r="H552">
        <v>1</v>
      </c>
      <c r="I552">
        <v>32</v>
      </c>
      <c r="J552">
        <v>5.43</v>
      </c>
      <c r="K552">
        <v>16.758747697974218</v>
      </c>
      <c r="L552">
        <f t="shared" si="8"/>
        <v>91</v>
      </c>
      <c r="M552" s="14">
        <f>Table3[[#This Row],[Rape]]/Table3[[#This Row],[Population_in_lakhs]]</f>
        <v>3.3149171270718232</v>
      </c>
      <c r="N552">
        <f>Table3[[#This Row],[Kidnapping and Abduction]]/Table3[[#This Row],[Population_in_lakhs]]</f>
        <v>6.0773480662983426</v>
      </c>
      <c r="O552">
        <f>Table3[[#This Row],[Dowry Deaths]]/Table3[[#This Row],[Population_in_lakhs]]</f>
        <v>0.18416206261510129</v>
      </c>
      <c r="P552">
        <f>Table3[[#This Row],[Molestation]]/Table3[[#This Row],[Population_in_lakhs]]</f>
        <v>1.1049723756906078</v>
      </c>
      <c r="Q552">
        <f>Table3[[#This Row],[Sexual_Harassment]]/Table3[[#This Row],[Population_in_lakhs]]</f>
        <v>0.18416206261510129</v>
      </c>
      <c r="R552">
        <f>Table3[[#This Row],[Cruelty by Husband or his Relatives]]/Table3[[#This Row],[Population_in_lakhs]]</f>
        <v>5.8931860036832413</v>
      </c>
    </row>
    <row r="553" spans="1:18" x14ac:dyDescent="0.3">
      <c r="A553" t="s">
        <v>51</v>
      </c>
      <c r="B553" t="s">
        <v>63</v>
      </c>
      <c r="C553">
        <v>2006</v>
      </c>
      <c r="D553">
        <v>23</v>
      </c>
      <c r="E553">
        <v>48</v>
      </c>
      <c r="F553">
        <v>1</v>
      </c>
      <c r="G553">
        <v>9</v>
      </c>
      <c r="H553">
        <v>0</v>
      </c>
      <c r="I553">
        <v>49</v>
      </c>
      <c r="J553">
        <v>5.43</v>
      </c>
      <c r="K553">
        <v>23.941068139963168</v>
      </c>
      <c r="L553">
        <f t="shared" si="8"/>
        <v>130</v>
      </c>
      <c r="M553" s="14">
        <f>Table3[[#This Row],[Rape]]/Table3[[#This Row],[Population_in_lakhs]]</f>
        <v>4.2357274401473299</v>
      </c>
      <c r="N553">
        <f>Table3[[#This Row],[Kidnapping and Abduction]]/Table3[[#This Row],[Population_in_lakhs]]</f>
        <v>8.8397790055248624</v>
      </c>
      <c r="O553">
        <f>Table3[[#This Row],[Dowry Deaths]]/Table3[[#This Row],[Population_in_lakhs]]</f>
        <v>0.18416206261510129</v>
      </c>
      <c r="P553">
        <f>Table3[[#This Row],[Molestation]]/Table3[[#This Row],[Population_in_lakhs]]</f>
        <v>1.6574585635359116</v>
      </c>
      <c r="Q553">
        <f>Table3[[#This Row],[Sexual_Harassment]]/Table3[[#This Row],[Population_in_lakhs]]</f>
        <v>0</v>
      </c>
      <c r="R553">
        <f>Table3[[#This Row],[Cruelty by Husband or his Relatives]]/Table3[[#This Row],[Population_in_lakhs]]</f>
        <v>9.0239410681399637</v>
      </c>
    </row>
    <row r="554" spans="1:18" x14ac:dyDescent="0.3">
      <c r="A554" t="s">
        <v>51</v>
      </c>
      <c r="B554" t="s">
        <v>63</v>
      </c>
      <c r="C554">
        <v>2007</v>
      </c>
      <c r="D554">
        <v>26</v>
      </c>
      <c r="E554">
        <v>30</v>
      </c>
      <c r="F554">
        <v>3</v>
      </c>
      <c r="G554">
        <v>15</v>
      </c>
      <c r="H554">
        <v>0</v>
      </c>
      <c r="I554">
        <v>60</v>
      </c>
      <c r="J554">
        <v>5.43</v>
      </c>
      <c r="K554">
        <v>24.677716390423573</v>
      </c>
      <c r="L554">
        <f t="shared" si="8"/>
        <v>134</v>
      </c>
      <c r="M554" s="14">
        <f>Table3[[#This Row],[Rape]]/Table3[[#This Row],[Population_in_lakhs]]</f>
        <v>4.7882136279926337</v>
      </c>
      <c r="N554">
        <f>Table3[[#This Row],[Kidnapping and Abduction]]/Table3[[#This Row],[Population_in_lakhs]]</f>
        <v>5.5248618784530388</v>
      </c>
      <c r="O554">
        <f>Table3[[#This Row],[Dowry Deaths]]/Table3[[#This Row],[Population_in_lakhs]]</f>
        <v>0.5524861878453039</v>
      </c>
      <c r="P554">
        <f>Table3[[#This Row],[Molestation]]/Table3[[#This Row],[Population_in_lakhs]]</f>
        <v>2.7624309392265194</v>
      </c>
      <c r="Q554">
        <f>Table3[[#This Row],[Sexual_Harassment]]/Table3[[#This Row],[Population_in_lakhs]]</f>
        <v>0</v>
      </c>
      <c r="R554">
        <f>Table3[[#This Row],[Cruelty by Husband or his Relatives]]/Table3[[#This Row],[Population_in_lakhs]]</f>
        <v>11.049723756906078</v>
      </c>
    </row>
    <row r="555" spans="1:18" x14ac:dyDescent="0.3">
      <c r="A555" t="s">
        <v>51</v>
      </c>
      <c r="B555" t="s">
        <v>63</v>
      </c>
      <c r="C555">
        <v>2008</v>
      </c>
      <c r="D555">
        <v>39</v>
      </c>
      <c r="E555">
        <v>52</v>
      </c>
      <c r="F555">
        <v>3</v>
      </c>
      <c r="G555">
        <v>8</v>
      </c>
      <c r="H555">
        <v>0</v>
      </c>
      <c r="I555">
        <v>62</v>
      </c>
      <c r="J555">
        <v>5.43</v>
      </c>
      <c r="K555">
        <v>30.202578268876614</v>
      </c>
      <c r="L555">
        <f t="shared" si="8"/>
        <v>164</v>
      </c>
      <c r="M555" s="14">
        <f>Table3[[#This Row],[Rape]]/Table3[[#This Row],[Population_in_lakhs]]</f>
        <v>7.182320441988951</v>
      </c>
      <c r="N555">
        <f>Table3[[#This Row],[Kidnapping and Abduction]]/Table3[[#This Row],[Population_in_lakhs]]</f>
        <v>9.5764272559852675</v>
      </c>
      <c r="O555">
        <f>Table3[[#This Row],[Dowry Deaths]]/Table3[[#This Row],[Population_in_lakhs]]</f>
        <v>0.5524861878453039</v>
      </c>
      <c r="P555">
        <f>Table3[[#This Row],[Molestation]]/Table3[[#This Row],[Population_in_lakhs]]</f>
        <v>1.4732965009208103</v>
      </c>
      <c r="Q555">
        <f>Table3[[#This Row],[Sexual_Harassment]]/Table3[[#This Row],[Population_in_lakhs]]</f>
        <v>0</v>
      </c>
      <c r="R555">
        <f>Table3[[#This Row],[Cruelty by Husband or his Relatives]]/Table3[[#This Row],[Population_in_lakhs]]</f>
        <v>11.41804788213628</v>
      </c>
    </row>
    <row r="556" spans="1:18" x14ac:dyDescent="0.3">
      <c r="A556" t="s">
        <v>51</v>
      </c>
      <c r="B556" t="s">
        <v>63</v>
      </c>
      <c r="C556">
        <v>2009</v>
      </c>
      <c r="D556">
        <v>45</v>
      </c>
      <c r="E556">
        <v>44</v>
      </c>
      <c r="F556">
        <v>8</v>
      </c>
      <c r="G556">
        <v>12</v>
      </c>
      <c r="H556">
        <v>0</v>
      </c>
      <c r="I556">
        <v>81</v>
      </c>
      <c r="J556">
        <v>5.43</v>
      </c>
      <c r="K556">
        <v>34.990791896869247</v>
      </c>
      <c r="L556">
        <f t="shared" si="8"/>
        <v>190</v>
      </c>
      <c r="M556" s="14">
        <f>Table3[[#This Row],[Rape]]/Table3[[#This Row],[Population_in_lakhs]]</f>
        <v>8.2872928176795586</v>
      </c>
      <c r="N556">
        <f>Table3[[#This Row],[Kidnapping and Abduction]]/Table3[[#This Row],[Population_in_lakhs]]</f>
        <v>8.1031307550644573</v>
      </c>
      <c r="O556">
        <f>Table3[[#This Row],[Dowry Deaths]]/Table3[[#This Row],[Population_in_lakhs]]</f>
        <v>1.4732965009208103</v>
      </c>
      <c r="P556">
        <f>Table3[[#This Row],[Molestation]]/Table3[[#This Row],[Population_in_lakhs]]</f>
        <v>2.2099447513812156</v>
      </c>
      <c r="Q556">
        <f>Table3[[#This Row],[Sexual_Harassment]]/Table3[[#This Row],[Population_in_lakhs]]</f>
        <v>0</v>
      </c>
      <c r="R556">
        <f>Table3[[#This Row],[Cruelty by Husband or his Relatives]]/Table3[[#This Row],[Population_in_lakhs]]</f>
        <v>14.917127071823206</v>
      </c>
    </row>
    <row r="557" spans="1:18" x14ac:dyDescent="0.3">
      <c r="A557" t="s">
        <v>51</v>
      </c>
      <c r="B557" t="s">
        <v>63</v>
      </c>
      <c r="C557">
        <v>2010</v>
      </c>
      <c r="D557">
        <v>72</v>
      </c>
      <c r="E557">
        <v>54</v>
      </c>
      <c r="F557">
        <v>3</v>
      </c>
      <c r="G557">
        <v>16</v>
      </c>
      <c r="H557">
        <v>0</v>
      </c>
      <c r="I557">
        <v>129</v>
      </c>
      <c r="J557">
        <v>5.43</v>
      </c>
      <c r="K557">
        <v>50.460405156537753</v>
      </c>
      <c r="L557">
        <f t="shared" si="8"/>
        <v>274</v>
      </c>
      <c r="M557" s="14">
        <f>Table3[[#This Row],[Rape]]/Table3[[#This Row],[Population_in_lakhs]]</f>
        <v>13.259668508287293</v>
      </c>
      <c r="N557">
        <f>Table3[[#This Row],[Kidnapping and Abduction]]/Table3[[#This Row],[Population_in_lakhs]]</f>
        <v>9.94475138121547</v>
      </c>
      <c r="O557">
        <f>Table3[[#This Row],[Dowry Deaths]]/Table3[[#This Row],[Population_in_lakhs]]</f>
        <v>0.5524861878453039</v>
      </c>
      <c r="P557">
        <f>Table3[[#This Row],[Molestation]]/Table3[[#This Row],[Population_in_lakhs]]</f>
        <v>2.9465930018416207</v>
      </c>
      <c r="Q557">
        <f>Table3[[#This Row],[Sexual_Harassment]]/Table3[[#This Row],[Population_in_lakhs]]</f>
        <v>0</v>
      </c>
      <c r="R557">
        <f>Table3[[#This Row],[Cruelty by Husband or his Relatives]]/Table3[[#This Row],[Population_in_lakhs]]</f>
        <v>23.756906077348066</v>
      </c>
    </row>
    <row r="558" spans="1:18" x14ac:dyDescent="0.3">
      <c r="A558" t="s">
        <v>51</v>
      </c>
      <c r="B558" t="s">
        <v>63</v>
      </c>
      <c r="C558">
        <v>2011</v>
      </c>
      <c r="D558">
        <v>61</v>
      </c>
      <c r="E558">
        <v>63</v>
      </c>
      <c r="F558">
        <v>4</v>
      </c>
      <c r="G558">
        <v>27</v>
      </c>
      <c r="H558">
        <v>0</v>
      </c>
      <c r="I558">
        <v>126</v>
      </c>
      <c r="J558">
        <v>6.59</v>
      </c>
      <c r="K558">
        <v>42.640364188163886</v>
      </c>
      <c r="L558">
        <f t="shared" si="8"/>
        <v>281</v>
      </c>
      <c r="M558" s="14">
        <f>Table3[[#This Row],[Rape]]/Table3[[#This Row],[Population_in_lakhs]]</f>
        <v>9.2564491654021239</v>
      </c>
      <c r="N558">
        <f>Table3[[#This Row],[Kidnapping and Abduction]]/Table3[[#This Row],[Population_in_lakhs]]</f>
        <v>9.5599393019726868</v>
      </c>
      <c r="O558">
        <f>Table3[[#This Row],[Dowry Deaths]]/Table3[[#This Row],[Population_in_lakhs]]</f>
        <v>0.60698027314112291</v>
      </c>
      <c r="P558">
        <f>Table3[[#This Row],[Molestation]]/Table3[[#This Row],[Population_in_lakhs]]</f>
        <v>4.0971168437025796</v>
      </c>
      <c r="Q558">
        <f>Table3[[#This Row],[Sexual_Harassment]]/Table3[[#This Row],[Population_in_lakhs]]</f>
        <v>0</v>
      </c>
      <c r="R558">
        <f>Table3[[#This Row],[Cruelty by Husband or his Relatives]]/Table3[[#This Row],[Population_in_lakhs]]</f>
        <v>19.119878603945374</v>
      </c>
    </row>
    <row r="559" spans="1:18" x14ac:dyDescent="0.3">
      <c r="A559" t="s">
        <v>51</v>
      </c>
      <c r="B559" t="s">
        <v>63</v>
      </c>
      <c r="C559">
        <v>2012</v>
      </c>
      <c r="D559">
        <v>56</v>
      </c>
      <c r="E559">
        <v>65</v>
      </c>
      <c r="F559">
        <v>6</v>
      </c>
      <c r="G559">
        <v>52</v>
      </c>
      <c r="H559">
        <v>0</v>
      </c>
      <c r="I559">
        <v>125</v>
      </c>
      <c r="J559">
        <v>6.59</v>
      </c>
      <c r="K559">
        <v>46.13050075872534</v>
      </c>
      <c r="L559">
        <f t="shared" si="8"/>
        <v>304</v>
      </c>
      <c r="M559" s="14">
        <f>Table3[[#This Row],[Rape]]/Table3[[#This Row],[Population_in_lakhs]]</f>
        <v>8.4977238239757202</v>
      </c>
      <c r="N559">
        <f>Table3[[#This Row],[Kidnapping and Abduction]]/Table3[[#This Row],[Population_in_lakhs]]</f>
        <v>9.8634294385432479</v>
      </c>
      <c r="O559">
        <f>Table3[[#This Row],[Dowry Deaths]]/Table3[[#This Row],[Population_in_lakhs]]</f>
        <v>0.91047040971168436</v>
      </c>
      <c r="P559">
        <f>Table3[[#This Row],[Molestation]]/Table3[[#This Row],[Population_in_lakhs]]</f>
        <v>7.890743550834598</v>
      </c>
      <c r="Q559">
        <f>Table3[[#This Row],[Sexual_Harassment]]/Table3[[#This Row],[Population_in_lakhs]]</f>
        <v>0</v>
      </c>
      <c r="R559">
        <f>Table3[[#This Row],[Cruelty by Husband or his Relatives]]/Table3[[#This Row],[Population_in_lakhs]]</f>
        <v>18.96813353566009</v>
      </c>
    </row>
    <row r="560" spans="1:18" x14ac:dyDescent="0.3">
      <c r="A560" t="s">
        <v>51</v>
      </c>
      <c r="B560" t="s">
        <v>63</v>
      </c>
      <c r="C560">
        <v>2013</v>
      </c>
      <c r="D560">
        <v>60</v>
      </c>
      <c r="E560">
        <v>71</v>
      </c>
      <c r="F560">
        <v>2</v>
      </c>
      <c r="G560">
        <v>7</v>
      </c>
      <c r="H560">
        <v>0</v>
      </c>
      <c r="I560">
        <v>169</v>
      </c>
      <c r="J560">
        <v>6.59</v>
      </c>
      <c r="K560">
        <v>46.889226100151745</v>
      </c>
      <c r="L560">
        <f t="shared" si="8"/>
        <v>309</v>
      </c>
      <c r="M560" s="14">
        <f>Table3[[#This Row],[Rape]]/Table3[[#This Row],[Population_in_lakhs]]</f>
        <v>9.1047040971168443</v>
      </c>
      <c r="N560">
        <f>Table3[[#This Row],[Kidnapping and Abduction]]/Table3[[#This Row],[Population_in_lakhs]]</f>
        <v>10.773899848254931</v>
      </c>
      <c r="O560">
        <f>Table3[[#This Row],[Dowry Deaths]]/Table3[[#This Row],[Population_in_lakhs]]</f>
        <v>0.30349013657056145</v>
      </c>
      <c r="P560">
        <f>Table3[[#This Row],[Molestation]]/Table3[[#This Row],[Population_in_lakhs]]</f>
        <v>1.062215477996965</v>
      </c>
      <c r="Q560">
        <f>Table3[[#This Row],[Sexual_Harassment]]/Table3[[#This Row],[Population_in_lakhs]]</f>
        <v>0</v>
      </c>
      <c r="R560">
        <f>Table3[[#This Row],[Cruelty by Husband or his Relatives]]/Table3[[#This Row],[Population_in_lakhs]]</f>
        <v>25.644916540212442</v>
      </c>
    </row>
    <row r="561" spans="1:18" x14ac:dyDescent="0.3">
      <c r="A561" t="s">
        <v>51</v>
      </c>
      <c r="B561" t="s">
        <v>64</v>
      </c>
      <c r="C561">
        <v>2001</v>
      </c>
      <c r="D561">
        <v>42</v>
      </c>
      <c r="E561">
        <v>28</v>
      </c>
      <c r="F561">
        <v>2</v>
      </c>
      <c r="G561">
        <v>44</v>
      </c>
      <c r="H561">
        <v>0</v>
      </c>
      <c r="I561">
        <v>48</v>
      </c>
      <c r="J561">
        <v>9.99</v>
      </c>
      <c r="K561">
        <v>16.416416416416418</v>
      </c>
      <c r="L561">
        <f t="shared" si="8"/>
        <v>164</v>
      </c>
      <c r="M561" s="14">
        <f>Table3[[#This Row],[Rape]]/Table3[[#This Row],[Population_in_lakhs]]</f>
        <v>4.2042042042042045</v>
      </c>
      <c r="N561">
        <f>Table3[[#This Row],[Kidnapping and Abduction]]/Table3[[#This Row],[Population_in_lakhs]]</f>
        <v>2.8028028028028027</v>
      </c>
      <c r="O561">
        <f>Table3[[#This Row],[Dowry Deaths]]/Table3[[#This Row],[Population_in_lakhs]]</f>
        <v>0.20020020020020018</v>
      </c>
      <c r="P561">
        <f>Table3[[#This Row],[Molestation]]/Table3[[#This Row],[Population_in_lakhs]]</f>
        <v>4.4044044044044046</v>
      </c>
      <c r="Q561">
        <f>Table3[[#This Row],[Sexual_Harassment]]/Table3[[#This Row],[Population_in_lakhs]]</f>
        <v>0</v>
      </c>
      <c r="R561">
        <f>Table3[[#This Row],[Cruelty by Husband or his Relatives]]/Table3[[#This Row],[Population_in_lakhs]]</f>
        <v>4.8048048048048049</v>
      </c>
    </row>
    <row r="562" spans="1:18" x14ac:dyDescent="0.3">
      <c r="A562" t="s">
        <v>51</v>
      </c>
      <c r="B562" t="s">
        <v>64</v>
      </c>
      <c r="C562">
        <v>2002</v>
      </c>
      <c r="D562">
        <v>36</v>
      </c>
      <c r="E562">
        <v>32</v>
      </c>
      <c r="F562">
        <v>0</v>
      </c>
      <c r="G562">
        <v>39</v>
      </c>
      <c r="H562">
        <v>0</v>
      </c>
      <c r="I562">
        <v>42</v>
      </c>
      <c r="J562">
        <v>9.99</v>
      </c>
      <c r="K562">
        <v>14.914914914914915</v>
      </c>
      <c r="L562">
        <f t="shared" si="8"/>
        <v>149</v>
      </c>
      <c r="M562" s="14">
        <f>Table3[[#This Row],[Rape]]/Table3[[#This Row],[Population_in_lakhs]]</f>
        <v>3.6036036036036037</v>
      </c>
      <c r="N562">
        <f>Table3[[#This Row],[Kidnapping and Abduction]]/Table3[[#This Row],[Population_in_lakhs]]</f>
        <v>3.203203203203203</v>
      </c>
      <c r="O562">
        <f>Table3[[#This Row],[Dowry Deaths]]/Table3[[#This Row],[Population_in_lakhs]]</f>
        <v>0</v>
      </c>
      <c r="P562">
        <f>Table3[[#This Row],[Molestation]]/Table3[[#This Row],[Population_in_lakhs]]</f>
        <v>3.9039039039039038</v>
      </c>
      <c r="Q562">
        <f>Table3[[#This Row],[Sexual_Harassment]]/Table3[[#This Row],[Population_in_lakhs]]</f>
        <v>0</v>
      </c>
      <c r="R562">
        <f>Table3[[#This Row],[Cruelty by Husband or his Relatives]]/Table3[[#This Row],[Population_in_lakhs]]</f>
        <v>4.2042042042042045</v>
      </c>
    </row>
    <row r="563" spans="1:18" x14ac:dyDescent="0.3">
      <c r="A563" t="s">
        <v>51</v>
      </c>
      <c r="B563" t="s">
        <v>64</v>
      </c>
      <c r="C563">
        <v>2003</v>
      </c>
      <c r="D563">
        <v>40</v>
      </c>
      <c r="E563">
        <v>28</v>
      </c>
      <c r="F563">
        <v>0</v>
      </c>
      <c r="G563">
        <v>26</v>
      </c>
      <c r="H563">
        <v>0</v>
      </c>
      <c r="I563">
        <v>23</v>
      </c>
      <c r="J563">
        <v>9.99</v>
      </c>
      <c r="K563">
        <v>11.711711711711711</v>
      </c>
      <c r="L563">
        <f t="shared" si="8"/>
        <v>117</v>
      </c>
      <c r="M563" s="14">
        <f>Table3[[#This Row],[Rape]]/Table3[[#This Row],[Population_in_lakhs]]</f>
        <v>4.0040040040040044</v>
      </c>
      <c r="N563">
        <f>Table3[[#This Row],[Kidnapping and Abduction]]/Table3[[#This Row],[Population_in_lakhs]]</f>
        <v>2.8028028028028027</v>
      </c>
      <c r="O563">
        <f>Table3[[#This Row],[Dowry Deaths]]/Table3[[#This Row],[Population_in_lakhs]]</f>
        <v>0</v>
      </c>
      <c r="P563">
        <f>Table3[[#This Row],[Molestation]]/Table3[[#This Row],[Population_in_lakhs]]</f>
        <v>2.6026026026026026</v>
      </c>
      <c r="Q563">
        <f>Table3[[#This Row],[Sexual_Harassment]]/Table3[[#This Row],[Population_in_lakhs]]</f>
        <v>0</v>
      </c>
      <c r="R563">
        <f>Table3[[#This Row],[Cruelty by Husband or his Relatives]]/Table3[[#This Row],[Population_in_lakhs]]</f>
        <v>2.3023023023023024</v>
      </c>
    </row>
    <row r="564" spans="1:18" x14ac:dyDescent="0.3">
      <c r="A564" t="s">
        <v>51</v>
      </c>
      <c r="B564" t="s">
        <v>64</v>
      </c>
      <c r="C564">
        <v>2004</v>
      </c>
      <c r="D564">
        <v>32</v>
      </c>
      <c r="E564">
        <v>32</v>
      </c>
      <c r="F564">
        <v>0</v>
      </c>
      <c r="G564">
        <v>32</v>
      </c>
      <c r="H564">
        <v>0</v>
      </c>
      <c r="I564">
        <v>35</v>
      </c>
      <c r="J564">
        <v>9.99</v>
      </c>
      <c r="K564">
        <v>13.113113113113112</v>
      </c>
      <c r="L564">
        <f t="shared" si="8"/>
        <v>131</v>
      </c>
      <c r="M564" s="14">
        <f>Table3[[#This Row],[Rape]]/Table3[[#This Row],[Population_in_lakhs]]</f>
        <v>3.203203203203203</v>
      </c>
      <c r="N564">
        <f>Table3[[#This Row],[Kidnapping and Abduction]]/Table3[[#This Row],[Population_in_lakhs]]</f>
        <v>3.203203203203203</v>
      </c>
      <c r="O564">
        <f>Table3[[#This Row],[Dowry Deaths]]/Table3[[#This Row],[Population_in_lakhs]]</f>
        <v>0</v>
      </c>
      <c r="P564">
        <f>Table3[[#This Row],[Molestation]]/Table3[[#This Row],[Population_in_lakhs]]</f>
        <v>3.203203203203203</v>
      </c>
      <c r="Q564">
        <f>Table3[[#This Row],[Sexual_Harassment]]/Table3[[#This Row],[Population_in_lakhs]]</f>
        <v>0</v>
      </c>
      <c r="R564">
        <f>Table3[[#This Row],[Cruelty by Husband or his Relatives]]/Table3[[#This Row],[Population_in_lakhs]]</f>
        <v>3.5035035035035036</v>
      </c>
    </row>
    <row r="565" spans="1:18" x14ac:dyDescent="0.3">
      <c r="A565" t="s">
        <v>51</v>
      </c>
      <c r="B565" t="s">
        <v>64</v>
      </c>
      <c r="C565">
        <v>2005</v>
      </c>
      <c r="D565">
        <v>29</v>
      </c>
      <c r="E565">
        <v>40</v>
      </c>
      <c r="F565">
        <v>0</v>
      </c>
      <c r="G565">
        <v>40</v>
      </c>
      <c r="H565">
        <v>0</v>
      </c>
      <c r="I565">
        <v>42</v>
      </c>
      <c r="J565">
        <v>9.99</v>
      </c>
      <c r="K565">
        <v>15.115115115115115</v>
      </c>
      <c r="L565">
        <f t="shared" si="8"/>
        <v>151</v>
      </c>
      <c r="M565" s="14">
        <f>Table3[[#This Row],[Rape]]/Table3[[#This Row],[Population_in_lakhs]]</f>
        <v>2.9029029029029028</v>
      </c>
      <c r="N565">
        <f>Table3[[#This Row],[Kidnapping and Abduction]]/Table3[[#This Row],[Population_in_lakhs]]</f>
        <v>4.0040040040040044</v>
      </c>
      <c r="O565">
        <f>Table3[[#This Row],[Dowry Deaths]]/Table3[[#This Row],[Population_in_lakhs]]</f>
        <v>0</v>
      </c>
      <c r="P565">
        <f>Table3[[#This Row],[Molestation]]/Table3[[#This Row],[Population_in_lakhs]]</f>
        <v>4.0040040040040044</v>
      </c>
      <c r="Q565">
        <f>Table3[[#This Row],[Sexual_Harassment]]/Table3[[#This Row],[Population_in_lakhs]]</f>
        <v>0</v>
      </c>
      <c r="R565">
        <f>Table3[[#This Row],[Cruelty by Husband or his Relatives]]/Table3[[#This Row],[Population_in_lakhs]]</f>
        <v>4.2042042042042045</v>
      </c>
    </row>
    <row r="566" spans="1:18" x14ac:dyDescent="0.3">
      <c r="A566" t="s">
        <v>51</v>
      </c>
      <c r="B566" t="s">
        <v>64</v>
      </c>
      <c r="C566">
        <v>2006</v>
      </c>
      <c r="D566">
        <v>30</v>
      </c>
      <c r="E566">
        <v>52</v>
      </c>
      <c r="F566">
        <v>0</v>
      </c>
      <c r="G566">
        <v>40</v>
      </c>
      <c r="H566">
        <v>0</v>
      </c>
      <c r="I566">
        <v>56</v>
      </c>
      <c r="J566">
        <v>9.99</v>
      </c>
      <c r="K566">
        <v>17.817817817817819</v>
      </c>
      <c r="L566">
        <f t="shared" si="8"/>
        <v>178</v>
      </c>
      <c r="M566" s="14">
        <f>Table3[[#This Row],[Rape]]/Table3[[#This Row],[Population_in_lakhs]]</f>
        <v>3.0030030030030028</v>
      </c>
      <c r="N566">
        <f>Table3[[#This Row],[Kidnapping and Abduction]]/Table3[[#This Row],[Population_in_lakhs]]</f>
        <v>5.2052052052052051</v>
      </c>
      <c r="O566">
        <f>Table3[[#This Row],[Dowry Deaths]]/Table3[[#This Row],[Population_in_lakhs]]</f>
        <v>0</v>
      </c>
      <c r="P566">
        <f>Table3[[#This Row],[Molestation]]/Table3[[#This Row],[Population_in_lakhs]]</f>
        <v>4.0040040040040044</v>
      </c>
      <c r="Q566">
        <f>Table3[[#This Row],[Sexual_Harassment]]/Table3[[#This Row],[Population_in_lakhs]]</f>
        <v>0</v>
      </c>
      <c r="R566">
        <f>Table3[[#This Row],[Cruelty by Husband or his Relatives]]/Table3[[#This Row],[Population_in_lakhs]]</f>
        <v>5.6056056056056054</v>
      </c>
    </row>
    <row r="567" spans="1:18" x14ac:dyDescent="0.3">
      <c r="A567" t="s">
        <v>51</v>
      </c>
      <c r="B567" t="s">
        <v>64</v>
      </c>
      <c r="C567">
        <v>2007</v>
      </c>
      <c r="D567">
        <v>45</v>
      </c>
      <c r="E567">
        <v>59</v>
      </c>
      <c r="F567">
        <v>3</v>
      </c>
      <c r="G567">
        <v>21</v>
      </c>
      <c r="H567">
        <v>0</v>
      </c>
      <c r="I567">
        <v>55</v>
      </c>
      <c r="J567">
        <v>9.99</v>
      </c>
      <c r="K567">
        <v>18.318318318318319</v>
      </c>
      <c r="L567">
        <f t="shared" si="8"/>
        <v>183</v>
      </c>
      <c r="M567" s="14">
        <f>Table3[[#This Row],[Rape]]/Table3[[#This Row],[Population_in_lakhs]]</f>
        <v>4.5045045045045047</v>
      </c>
      <c r="N567">
        <f>Table3[[#This Row],[Kidnapping and Abduction]]/Table3[[#This Row],[Population_in_lakhs]]</f>
        <v>5.9059059059059056</v>
      </c>
      <c r="O567">
        <f>Table3[[#This Row],[Dowry Deaths]]/Table3[[#This Row],[Population_in_lakhs]]</f>
        <v>0.3003003003003003</v>
      </c>
      <c r="P567">
        <f>Table3[[#This Row],[Molestation]]/Table3[[#This Row],[Population_in_lakhs]]</f>
        <v>2.1021021021021022</v>
      </c>
      <c r="Q567">
        <f>Table3[[#This Row],[Sexual_Harassment]]/Table3[[#This Row],[Population_in_lakhs]]</f>
        <v>0</v>
      </c>
      <c r="R567">
        <f>Table3[[#This Row],[Cruelty by Husband or his Relatives]]/Table3[[#This Row],[Population_in_lakhs]]</f>
        <v>5.5055055055055053</v>
      </c>
    </row>
    <row r="568" spans="1:18" x14ac:dyDescent="0.3">
      <c r="A568" t="s">
        <v>51</v>
      </c>
      <c r="B568" t="s">
        <v>64</v>
      </c>
      <c r="C568">
        <v>2008</v>
      </c>
      <c r="D568">
        <v>44</v>
      </c>
      <c r="E568">
        <v>41</v>
      </c>
      <c r="F568">
        <v>0</v>
      </c>
      <c r="G568">
        <v>59</v>
      </c>
      <c r="H568">
        <v>0</v>
      </c>
      <c r="I568">
        <v>76</v>
      </c>
      <c r="J568">
        <v>9.99</v>
      </c>
      <c r="K568">
        <v>22.022022022022021</v>
      </c>
      <c r="L568">
        <f t="shared" si="8"/>
        <v>220</v>
      </c>
      <c r="M568" s="14">
        <f>Table3[[#This Row],[Rape]]/Table3[[#This Row],[Population_in_lakhs]]</f>
        <v>4.4044044044044046</v>
      </c>
      <c r="N568">
        <f>Table3[[#This Row],[Kidnapping and Abduction]]/Table3[[#This Row],[Population_in_lakhs]]</f>
        <v>4.1041041041041044</v>
      </c>
      <c r="O568">
        <f>Table3[[#This Row],[Dowry Deaths]]/Table3[[#This Row],[Population_in_lakhs]]</f>
        <v>0</v>
      </c>
      <c r="P568">
        <f>Table3[[#This Row],[Molestation]]/Table3[[#This Row],[Population_in_lakhs]]</f>
        <v>5.9059059059059056</v>
      </c>
      <c r="Q568">
        <f>Table3[[#This Row],[Sexual_Harassment]]/Table3[[#This Row],[Population_in_lakhs]]</f>
        <v>0</v>
      </c>
      <c r="R568">
        <f>Table3[[#This Row],[Cruelty by Husband or his Relatives]]/Table3[[#This Row],[Population_in_lakhs]]</f>
        <v>7.6076076076076076</v>
      </c>
    </row>
    <row r="569" spans="1:18" x14ac:dyDescent="0.3">
      <c r="A569" t="s">
        <v>51</v>
      </c>
      <c r="B569" t="s">
        <v>64</v>
      </c>
      <c r="C569">
        <v>2009</v>
      </c>
      <c r="D569">
        <v>36</v>
      </c>
      <c r="E569">
        <v>40</v>
      </c>
      <c r="F569">
        <v>1</v>
      </c>
      <c r="G569">
        <v>53</v>
      </c>
      <c r="H569">
        <v>0</v>
      </c>
      <c r="I569">
        <v>116</v>
      </c>
      <c r="J569">
        <v>9.99</v>
      </c>
      <c r="K569">
        <v>24.624624624624623</v>
      </c>
      <c r="L569">
        <f t="shared" si="8"/>
        <v>246</v>
      </c>
      <c r="M569" s="14">
        <f>Table3[[#This Row],[Rape]]/Table3[[#This Row],[Population_in_lakhs]]</f>
        <v>3.6036036036036037</v>
      </c>
      <c r="N569">
        <f>Table3[[#This Row],[Kidnapping and Abduction]]/Table3[[#This Row],[Population_in_lakhs]]</f>
        <v>4.0040040040040044</v>
      </c>
      <c r="O569">
        <f>Table3[[#This Row],[Dowry Deaths]]/Table3[[#This Row],[Population_in_lakhs]]</f>
        <v>0.10010010010010009</v>
      </c>
      <c r="P569">
        <f>Table3[[#This Row],[Molestation]]/Table3[[#This Row],[Population_in_lakhs]]</f>
        <v>5.3053053053053052</v>
      </c>
      <c r="Q569">
        <f>Table3[[#This Row],[Sexual_Harassment]]/Table3[[#This Row],[Population_in_lakhs]]</f>
        <v>0</v>
      </c>
      <c r="R569">
        <f>Table3[[#This Row],[Cruelty by Husband or his Relatives]]/Table3[[#This Row],[Population_in_lakhs]]</f>
        <v>11.611611611611611</v>
      </c>
    </row>
    <row r="570" spans="1:18" x14ac:dyDescent="0.3">
      <c r="A570" t="s">
        <v>51</v>
      </c>
      <c r="B570" t="s">
        <v>64</v>
      </c>
      <c r="C570">
        <v>2010</v>
      </c>
      <c r="D570">
        <v>51</v>
      </c>
      <c r="E570">
        <v>51</v>
      </c>
      <c r="F570">
        <v>0</v>
      </c>
      <c r="G570">
        <v>60</v>
      </c>
      <c r="H570">
        <v>0</v>
      </c>
      <c r="I570">
        <v>163</v>
      </c>
      <c r="J570">
        <v>9.99</v>
      </c>
      <c r="K570">
        <v>32.532532532532535</v>
      </c>
      <c r="L570">
        <f t="shared" si="8"/>
        <v>325</v>
      </c>
      <c r="M570" s="14">
        <f>Table3[[#This Row],[Rape]]/Table3[[#This Row],[Population_in_lakhs]]</f>
        <v>5.1051051051051051</v>
      </c>
      <c r="N570">
        <f>Table3[[#This Row],[Kidnapping and Abduction]]/Table3[[#This Row],[Population_in_lakhs]]</f>
        <v>5.1051051051051051</v>
      </c>
      <c r="O570">
        <f>Table3[[#This Row],[Dowry Deaths]]/Table3[[#This Row],[Population_in_lakhs]]</f>
        <v>0</v>
      </c>
      <c r="P570">
        <f>Table3[[#This Row],[Molestation]]/Table3[[#This Row],[Population_in_lakhs]]</f>
        <v>6.0060060060060056</v>
      </c>
      <c r="Q570">
        <f>Table3[[#This Row],[Sexual_Harassment]]/Table3[[#This Row],[Population_in_lakhs]]</f>
        <v>0</v>
      </c>
      <c r="R570">
        <f>Table3[[#This Row],[Cruelty by Husband or his Relatives]]/Table3[[#This Row],[Population_in_lakhs]]</f>
        <v>16.316316316316318</v>
      </c>
    </row>
    <row r="571" spans="1:18" x14ac:dyDescent="0.3">
      <c r="A571" t="s">
        <v>51</v>
      </c>
      <c r="B571" t="s">
        <v>64</v>
      </c>
      <c r="C571">
        <v>2011</v>
      </c>
      <c r="D571">
        <v>49</v>
      </c>
      <c r="E571">
        <v>11</v>
      </c>
      <c r="F571">
        <v>2</v>
      </c>
      <c r="G571">
        <v>49</v>
      </c>
      <c r="H571">
        <v>0</v>
      </c>
      <c r="I571">
        <v>172</v>
      </c>
      <c r="J571">
        <v>10.92</v>
      </c>
      <c r="K571">
        <v>25.915750915750916</v>
      </c>
      <c r="L571">
        <f t="shared" si="8"/>
        <v>283</v>
      </c>
      <c r="M571" s="14">
        <f>Table3[[#This Row],[Rape]]/Table3[[#This Row],[Population_in_lakhs]]</f>
        <v>4.4871794871794872</v>
      </c>
      <c r="N571">
        <f>Table3[[#This Row],[Kidnapping and Abduction]]/Table3[[#This Row],[Population_in_lakhs]]</f>
        <v>1.0073260073260073</v>
      </c>
      <c r="O571">
        <f>Table3[[#This Row],[Dowry Deaths]]/Table3[[#This Row],[Population_in_lakhs]]</f>
        <v>0.18315018315018314</v>
      </c>
      <c r="P571">
        <f>Table3[[#This Row],[Molestation]]/Table3[[#This Row],[Population_in_lakhs]]</f>
        <v>4.4871794871794872</v>
      </c>
      <c r="Q571">
        <f>Table3[[#This Row],[Sexual_Harassment]]/Table3[[#This Row],[Population_in_lakhs]]</f>
        <v>0</v>
      </c>
      <c r="R571">
        <f>Table3[[#This Row],[Cruelty by Husband or his Relatives]]/Table3[[#This Row],[Population_in_lakhs]]</f>
        <v>15.750915750915752</v>
      </c>
    </row>
    <row r="572" spans="1:18" x14ac:dyDescent="0.3">
      <c r="A572" t="s">
        <v>51</v>
      </c>
      <c r="B572" t="s">
        <v>64</v>
      </c>
      <c r="C572">
        <v>2012</v>
      </c>
      <c r="D572">
        <v>42</v>
      </c>
      <c r="E572">
        <v>95</v>
      </c>
      <c r="F572">
        <v>1</v>
      </c>
      <c r="G572">
        <v>53</v>
      </c>
      <c r="H572">
        <v>0</v>
      </c>
      <c r="I572">
        <v>254</v>
      </c>
      <c r="J572">
        <v>10.92</v>
      </c>
      <c r="K572">
        <v>40.750915750915752</v>
      </c>
      <c r="L572">
        <f t="shared" si="8"/>
        <v>445</v>
      </c>
      <c r="M572" s="14">
        <f>Table3[[#This Row],[Rape]]/Table3[[#This Row],[Population_in_lakhs]]</f>
        <v>3.8461538461538463</v>
      </c>
      <c r="N572">
        <f>Table3[[#This Row],[Kidnapping and Abduction]]/Table3[[#This Row],[Population_in_lakhs]]</f>
        <v>8.6996336996336989</v>
      </c>
      <c r="O572">
        <f>Table3[[#This Row],[Dowry Deaths]]/Table3[[#This Row],[Population_in_lakhs]]</f>
        <v>9.1575091575091569E-2</v>
      </c>
      <c r="P572">
        <f>Table3[[#This Row],[Molestation]]/Table3[[#This Row],[Population_in_lakhs]]</f>
        <v>4.8534798534798531</v>
      </c>
      <c r="Q572">
        <f>Table3[[#This Row],[Sexual_Harassment]]/Table3[[#This Row],[Population_in_lakhs]]</f>
        <v>0</v>
      </c>
      <c r="R572">
        <f>Table3[[#This Row],[Cruelty by Husband or his Relatives]]/Table3[[#This Row],[Population_in_lakhs]]</f>
        <v>23.260073260073259</v>
      </c>
    </row>
    <row r="573" spans="1:18" x14ac:dyDescent="0.3">
      <c r="A573" t="s">
        <v>51</v>
      </c>
      <c r="B573" t="s">
        <v>64</v>
      </c>
      <c r="C573">
        <v>2013</v>
      </c>
      <c r="D573">
        <v>79</v>
      </c>
      <c r="E573">
        <v>160</v>
      </c>
      <c r="F573">
        <v>0</v>
      </c>
      <c r="G573">
        <v>117</v>
      </c>
      <c r="H573">
        <v>0</v>
      </c>
      <c r="I573">
        <v>307</v>
      </c>
      <c r="J573">
        <v>10.92</v>
      </c>
      <c r="K573">
        <v>60.714285714285715</v>
      </c>
      <c r="L573">
        <f t="shared" si="8"/>
        <v>663</v>
      </c>
      <c r="M573" s="14">
        <f>Table3[[#This Row],[Rape]]/Table3[[#This Row],[Population_in_lakhs]]</f>
        <v>7.2344322344322345</v>
      </c>
      <c r="N573">
        <f>Table3[[#This Row],[Kidnapping and Abduction]]/Table3[[#This Row],[Population_in_lakhs]]</f>
        <v>14.652014652014651</v>
      </c>
      <c r="O573">
        <f>Table3[[#This Row],[Dowry Deaths]]/Table3[[#This Row],[Population_in_lakhs]]</f>
        <v>0</v>
      </c>
      <c r="P573">
        <f>Table3[[#This Row],[Molestation]]/Table3[[#This Row],[Population_in_lakhs]]</f>
        <v>10.714285714285714</v>
      </c>
      <c r="Q573">
        <f>Table3[[#This Row],[Sexual_Harassment]]/Table3[[#This Row],[Population_in_lakhs]]</f>
        <v>0</v>
      </c>
      <c r="R573">
        <f>Table3[[#This Row],[Cruelty by Husband or his Relatives]]/Table3[[#This Row],[Population_in_lakhs]]</f>
        <v>28.113553113553113</v>
      </c>
    </row>
    <row r="574" spans="1:18" x14ac:dyDescent="0.3">
      <c r="A574" t="s">
        <v>51</v>
      </c>
      <c r="B574" t="s">
        <v>65</v>
      </c>
      <c r="C574">
        <v>2001</v>
      </c>
      <c r="D574">
        <v>21</v>
      </c>
      <c r="E574">
        <v>65</v>
      </c>
      <c r="F574">
        <v>2</v>
      </c>
      <c r="G574">
        <v>42</v>
      </c>
      <c r="H574">
        <v>0</v>
      </c>
      <c r="I574">
        <v>27</v>
      </c>
      <c r="J574">
        <v>13.12</v>
      </c>
      <c r="K574">
        <v>11.966463414634147</v>
      </c>
      <c r="L574">
        <f t="shared" si="8"/>
        <v>157</v>
      </c>
      <c r="M574" s="14">
        <f>Table3[[#This Row],[Rape]]/Table3[[#This Row],[Population_in_lakhs]]</f>
        <v>1.6006097560975612</v>
      </c>
      <c r="N574">
        <f>Table3[[#This Row],[Kidnapping and Abduction]]/Table3[[#This Row],[Population_in_lakhs]]</f>
        <v>4.9542682926829276</v>
      </c>
      <c r="O574">
        <f>Table3[[#This Row],[Dowry Deaths]]/Table3[[#This Row],[Population_in_lakhs]]</f>
        <v>0.1524390243902439</v>
      </c>
      <c r="P574">
        <f>Table3[[#This Row],[Molestation]]/Table3[[#This Row],[Population_in_lakhs]]</f>
        <v>3.2012195121951224</v>
      </c>
      <c r="Q574">
        <f>Table3[[#This Row],[Sexual_Harassment]]/Table3[[#This Row],[Population_in_lakhs]]</f>
        <v>0</v>
      </c>
      <c r="R574">
        <f>Table3[[#This Row],[Cruelty by Husband or his Relatives]]/Table3[[#This Row],[Population_in_lakhs]]</f>
        <v>2.0579268292682928</v>
      </c>
    </row>
    <row r="575" spans="1:18" x14ac:dyDescent="0.3">
      <c r="A575" t="s">
        <v>51</v>
      </c>
      <c r="B575" t="s">
        <v>65</v>
      </c>
      <c r="C575">
        <v>2002</v>
      </c>
      <c r="D575">
        <v>41</v>
      </c>
      <c r="E575">
        <v>104</v>
      </c>
      <c r="F575">
        <v>2</v>
      </c>
      <c r="G575">
        <v>23</v>
      </c>
      <c r="H575">
        <v>0</v>
      </c>
      <c r="I575">
        <v>20</v>
      </c>
      <c r="J575">
        <v>13.12</v>
      </c>
      <c r="K575">
        <v>14.481707317073171</v>
      </c>
      <c r="L575">
        <f t="shared" si="8"/>
        <v>190</v>
      </c>
      <c r="M575" s="14">
        <f>Table3[[#This Row],[Rape]]/Table3[[#This Row],[Population_in_lakhs]]</f>
        <v>3.125</v>
      </c>
      <c r="N575">
        <f>Table3[[#This Row],[Kidnapping and Abduction]]/Table3[[#This Row],[Population_in_lakhs]]</f>
        <v>7.9268292682926838</v>
      </c>
      <c r="O575">
        <f>Table3[[#This Row],[Dowry Deaths]]/Table3[[#This Row],[Population_in_lakhs]]</f>
        <v>0.1524390243902439</v>
      </c>
      <c r="P575">
        <f>Table3[[#This Row],[Molestation]]/Table3[[#This Row],[Population_in_lakhs]]</f>
        <v>1.753048780487805</v>
      </c>
      <c r="Q575">
        <f>Table3[[#This Row],[Sexual_Harassment]]/Table3[[#This Row],[Population_in_lakhs]]</f>
        <v>0</v>
      </c>
      <c r="R575">
        <f>Table3[[#This Row],[Cruelty by Husband or his Relatives]]/Table3[[#This Row],[Population_in_lakhs]]</f>
        <v>1.524390243902439</v>
      </c>
    </row>
    <row r="576" spans="1:18" x14ac:dyDescent="0.3">
      <c r="A576" t="s">
        <v>51</v>
      </c>
      <c r="B576" t="s">
        <v>65</v>
      </c>
      <c r="C576">
        <v>2003</v>
      </c>
      <c r="D576">
        <v>48</v>
      </c>
      <c r="E576">
        <v>23</v>
      </c>
      <c r="F576">
        <v>0</v>
      </c>
      <c r="G576">
        <v>6</v>
      </c>
      <c r="H576">
        <v>0</v>
      </c>
      <c r="I576">
        <v>10</v>
      </c>
      <c r="J576">
        <v>13.12</v>
      </c>
      <c r="K576">
        <v>6.6310975609756104</v>
      </c>
      <c r="L576">
        <f t="shared" si="8"/>
        <v>87</v>
      </c>
      <c r="M576" s="14">
        <f>Table3[[#This Row],[Rape]]/Table3[[#This Row],[Population_in_lakhs]]</f>
        <v>3.6585365853658538</v>
      </c>
      <c r="N576">
        <f>Table3[[#This Row],[Kidnapping and Abduction]]/Table3[[#This Row],[Population_in_lakhs]]</f>
        <v>1.753048780487805</v>
      </c>
      <c r="O576">
        <f>Table3[[#This Row],[Dowry Deaths]]/Table3[[#This Row],[Population_in_lakhs]]</f>
        <v>0</v>
      </c>
      <c r="P576">
        <f>Table3[[#This Row],[Molestation]]/Table3[[#This Row],[Population_in_lakhs]]</f>
        <v>0.45731707317073172</v>
      </c>
      <c r="Q576">
        <f>Table3[[#This Row],[Sexual_Harassment]]/Table3[[#This Row],[Population_in_lakhs]]</f>
        <v>0</v>
      </c>
      <c r="R576">
        <f>Table3[[#This Row],[Cruelty by Husband or his Relatives]]/Table3[[#This Row],[Population_in_lakhs]]</f>
        <v>0.76219512195121952</v>
      </c>
    </row>
    <row r="577" spans="1:18" x14ac:dyDescent="0.3">
      <c r="A577" t="s">
        <v>51</v>
      </c>
      <c r="B577" t="s">
        <v>65</v>
      </c>
      <c r="C577">
        <v>2004</v>
      </c>
      <c r="D577">
        <v>59</v>
      </c>
      <c r="E577">
        <v>110</v>
      </c>
      <c r="F577">
        <v>3</v>
      </c>
      <c r="G577">
        <v>26</v>
      </c>
      <c r="H577">
        <v>0</v>
      </c>
      <c r="I577">
        <v>67</v>
      </c>
      <c r="J577">
        <v>13.12</v>
      </c>
      <c r="K577">
        <v>20.198170731707318</v>
      </c>
      <c r="L577">
        <f t="shared" si="8"/>
        <v>265</v>
      </c>
      <c r="M577" s="14">
        <f>Table3[[#This Row],[Rape]]/Table3[[#This Row],[Population_in_lakhs]]</f>
        <v>4.4969512195121952</v>
      </c>
      <c r="N577">
        <f>Table3[[#This Row],[Kidnapping and Abduction]]/Table3[[#This Row],[Population_in_lakhs]]</f>
        <v>8.3841463414634152</v>
      </c>
      <c r="O577">
        <f>Table3[[#This Row],[Dowry Deaths]]/Table3[[#This Row],[Population_in_lakhs]]</f>
        <v>0.22865853658536586</v>
      </c>
      <c r="P577">
        <f>Table3[[#This Row],[Molestation]]/Table3[[#This Row],[Population_in_lakhs]]</f>
        <v>1.9817073170731709</v>
      </c>
      <c r="Q577">
        <f>Table3[[#This Row],[Sexual_Harassment]]/Table3[[#This Row],[Population_in_lakhs]]</f>
        <v>0</v>
      </c>
      <c r="R577">
        <f>Table3[[#This Row],[Cruelty by Husband or his Relatives]]/Table3[[#This Row],[Population_in_lakhs]]</f>
        <v>5.1067073170731714</v>
      </c>
    </row>
    <row r="578" spans="1:18" x14ac:dyDescent="0.3">
      <c r="A578" t="s">
        <v>51</v>
      </c>
      <c r="B578" t="s">
        <v>65</v>
      </c>
      <c r="C578">
        <v>2005</v>
      </c>
      <c r="D578">
        <v>73</v>
      </c>
      <c r="E578">
        <v>53</v>
      </c>
      <c r="F578">
        <v>0</v>
      </c>
      <c r="G578">
        <v>26</v>
      </c>
      <c r="H578">
        <v>0</v>
      </c>
      <c r="I578">
        <v>0</v>
      </c>
      <c r="J578">
        <v>13.12</v>
      </c>
      <c r="K578">
        <v>11.585365853658537</v>
      </c>
      <c r="L578">
        <f t="shared" ref="L578:L641" si="9">SUM(D578,E578,F578,G578,H578,I578)</f>
        <v>152</v>
      </c>
      <c r="M578" s="14">
        <f>Table3[[#This Row],[Rape]]/Table3[[#This Row],[Population_in_lakhs]]</f>
        <v>5.5640243902439028</v>
      </c>
      <c r="N578">
        <f>Table3[[#This Row],[Kidnapping and Abduction]]/Table3[[#This Row],[Population_in_lakhs]]</f>
        <v>4.0396341463414638</v>
      </c>
      <c r="O578">
        <f>Table3[[#This Row],[Dowry Deaths]]/Table3[[#This Row],[Population_in_lakhs]]</f>
        <v>0</v>
      </c>
      <c r="P578">
        <f>Table3[[#This Row],[Molestation]]/Table3[[#This Row],[Population_in_lakhs]]</f>
        <v>1.9817073170731709</v>
      </c>
      <c r="Q578">
        <f>Table3[[#This Row],[Sexual_Harassment]]/Table3[[#This Row],[Population_in_lakhs]]</f>
        <v>0</v>
      </c>
      <c r="R578">
        <f>Table3[[#This Row],[Cruelty by Husband or his Relatives]]/Table3[[#This Row],[Population_in_lakhs]]</f>
        <v>0</v>
      </c>
    </row>
    <row r="579" spans="1:18" x14ac:dyDescent="0.3">
      <c r="A579" t="s">
        <v>51</v>
      </c>
      <c r="B579" t="s">
        <v>65</v>
      </c>
      <c r="C579">
        <v>2006</v>
      </c>
      <c r="D579">
        <v>37</v>
      </c>
      <c r="E579">
        <v>60</v>
      </c>
      <c r="F579">
        <v>10</v>
      </c>
      <c r="G579">
        <v>58</v>
      </c>
      <c r="H579">
        <v>0</v>
      </c>
      <c r="I579">
        <v>115</v>
      </c>
      <c r="J579">
        <v>13.12</v>
      </c>
      <c r="K579">
        <v>21.341463414634148</v>
      </c>
      <c r="L579">
        <f t="shared" si="9"/>
        <v>280</v>
      </c>
      <c r="M579" s="14">
        <f>Table3[[#This Row],[Rape]]/Table3[[#This Row],[Population_in_lakhs]]</f>
        <v>2.8201219512195124</v>
      </c>
      <c r="N579">
        <f>Table3[[#This Row],[Kidnapping and Abduction]]/Table3[[#This Row],[Population_in_lakhs]]</f>
        <v>4.5731707317073171</v>
      </c>
      <c r="O579">
        <f>Table3[[#This Row],[Dowry Deaths]]/Table3[[#This Row],[Population_in_lakhs]]</f>
        <v>0.76219512195121952</v>
      </c>
      <c r="P579">
        <f>Table3[[#This Row],[Molestation]]/Table3[[#This Row],[Population_in_lakhs]]</f>
        <v>4.4207317073170733</v>
      </c>
      <c r="Q579">
        <f>Table3[[#This Row],[Sexual_Harassment]]/Table3[[#This Row],[Population_in_lakhs]]</f>
        <v>0</v>
      </c>
      <c r="R579">
        <f>Table3[[#This Row],[Cruelty by Husband or his Relatives]]/Table3[[#This Row],[Population_in_lakhs]]</f>
        <v>8.7652439024390247</v>
      </c>
    </row>
    <row r="580" spans="1:18" x14ac:dyDescent="0.3">
      <c r="A580" t="s">
        <v>51</v>
      </c>
      <c r="B580" t="s">
        <v>65</v>
      </c>
      <c r="C580">
        <v>2007</v>
      </c>
      <c r="D580">
        <v>74</v>
      </c>
      <c r="E580">
        <v>36</v>
      </c>
      <c r="F580">
        <v>0</v>
      </c>
      <c r="G580">
        <v>7</v>
      </c>
      <c r="H580">
        <v>0</v>
      </c>
      <c r="I580">
        <v>144</v>
      </c>
      <c r="J580">
        <v>13.12</v>
      </c>
      <c r="K580">
        <v>19.89329268292683</v>
      </c>
      <c r="L580">
        <f t="shared" si="9"/>
        <v>261</v>
      </c>
      <c r="M580" s="14">
        <f>Table3[[#This Row],[Rape]]/Table3[[#This Row],[Population_in_lakhs]]</f>
        <v>5.6402439024390247</v>
      </c>
      <c r="N580">
        <f>Table3[[#This Row],[Kidnapping and Abduction]]/Table3[[#This Row],[Population_in_lakhs]]</f>
        <v>2.7439024390243905</v>
      </c>
      <c r="O580">
        <f>Table3[[#This Row],[Dowry Deaths]]/Table3[[#This Row],[Population_in_lakhs]]</f>
        <v>0</v>
      </c>
      <c r="P580">
        <f>Table3[[#This Row],[Molestation]]/Table3[[#This Row],[Population_in_lakhs]]</f>
        <v>0.53353658536585369</v>
      </c>
      <c r="Q580">
        <f>Table3[[#This Row],[Sexual_Harassment]]/Table3[[#This Row],[Population_in_lakhs]]</f>
        <v>0</v>
      </c>
      <c r="R580">
        <f>Table3[[#This Row],[Cruelty by Husband or his Relatives]]/Table3[[#This Row],[Population_in_lakhs]]</f>
        <v>10.975609756097562</v>
      </c>
    </row>
    <row r="581" spans="1:18" x14ac:dyDescent="0.3">
      <c r="A581" t="s">
        <v>51</v>
      </c>
      <c r="B581" t="s">
        <v>65</v>
      </c>
      <c r="C581">
        <v>2008</v>
      </c>
      <c r="D581">
        <v>36</v>
      </c>
      <c r="E581">
        <v>78</v>
      </c>
      <c r="F581">
        <v>3</v>
      </c>
      <c r="G581">
        <v>75</v>
      </c>
      <c r="H581">
        <v>0</v>
      </c>
      <c r="I581">
        <v>101</v>
      </c>
      <c r="J581">
        <v>13.12</v>
      </c>
      <c r="K581">
        <v>22.332317073170731</v>
      </c>
      <c r="L581">
        <f t="shared" si="9"/>
        <v>293</v>
      </c>
      <c r="M581" s="14">
        <f>Table3[[#This Row],[Rape]]/Table3[[#This Row],[Population_in_lakhs]]</f>
        <v>2.7439024390243905</v>
      </c>
      <c r="N581">
        <f>Table3[[#This Row],[Kidnapping and Abduction]]/Table3[[#This Row],[Population_in_lakhs]]</f>
        <v>5.9451219512195124</v>
      </c>
      <c r="O581">
        <f>Table3[[#This Row],[Dowry Deaths]]/Table3[[#This Row],[Population_in_lakhs]]</f>
        <v>0.22865853658536586</v>
      </c>
      <c r="P581">
        <f>Table3[[#This Row],[Molestation]]/Table3[[#This Row],[Population_in_lakhs]]</f>
        <v>5.7164634146341466</v>
      </c>
      <c r="Q581">
        <f>Table3[[#This Row],[Sexual_Harassment]]/Table3[[#This Row],[Population_in_lakhs]]</f>
        <v>0</v>
      </c>
      <c r="R581">
        <f>Table3[[#This Row],[Cruelty by Husband or his Relatives]]/Table3[[#This Row],[Population_in_lakhs]]</f>
        <v>7.6981707317073171</v>
      </c>
    </row>
    <row r="582" spans="1:18" x14ac:dyDescent="0.3">
      <c r="A582" t="s">
        <v>51</v>
      </c>
      <c r="B582" t="s">
        <v>65</v>
      </c>
      <c r="C582">
        <v>2009</v>
      </c>
      <c r="D582">
        <v>57</v>
      </c>
      <c r="E582">
        <v>108</v>
      </c>
      <c r="F582">
        <v>3</v>
      </c>
      <c r="G582">
        <v>35</v>
      </c>
      <c r="H582">
        <v>0</v>
      </c>
      <c r="I582">
        <v>108</v>
      </c>
      <c r="J582">
        <v>13.12</v>
      </c>
      <c r="K582">
        <v>23.704268292682929</v>
      </c>
      <c r="L582">
        <f t="shared" si="9"/>
        <v>311</v>
      </c>
      <c r="M582" s="14">
        <f>Table3[[#This Row],[Rape]]/Table3[[#This Row],[Population_in_lakhs]]</f>
        <v>4.3445121951219514</v>
      </c>
      <c r="N582">
        <f>Table3[[#This Row],[Kidnapping and Abduction]]/Table3[[#This Row],[Population_in_lakhs]]</f>
        <v>8.2317073170731714</v>
      </c>
      <c r="O582">
        <f>Table3[[#This Row],[Dowry Deaths]]/Table3[[#This Row],[Population_in_lakhs]]</f>
        <v>0.22865853658536586</v>
      </c>
      <c r="P582">
        <f>Table3[[#This Row],[Molestation]]/Table3[[#This Row],[Population_in_lakhs]]</f>
        <v>2.6676829268292686</v>
      </c>
      <c r="Q582">
        <f>Table3[[#This Row],[Sexual_Harassment]]/Table3[[#This Row],[Population_in_lakhs]]</f>
        <v>0</v>
      </c>
      <c r="R582">
        <f>Table3[[#This Row],[Cruelty by Husband or his Relatives]]/Table3[[#This Row],[Population_in_lakhs]]</f>
        <v>8.2317073170731714</v>
      </c>
    </row>
    <row r="583" spans="1:18" x14ac:dyDescent="0.3">
      <c r="A583" t="s">
        <v>51</v>
      </c>
      <c r="B583" t="s">
        <v>65</v>
      </c>
      <c r="C583">
        <v>2010</v>
      </c>
      <c r="D583">
        <v>51</v>
      </c>
      <c r="E583">
        <v>111</v>
      </c>
      <c r="F583">
        <v>5</v>
      </c>
      <c r="G583">
        <v>69</v>
      </c>
      <c r="H583">
        <v>0</v>
      </c>
      <c r="I583">
        <v>159</v>
      </c>
      <c r="J583">
        <v>13.12</v>
      </c>
      <c r="K583">
        <v>30.106707317073173</v>
      </c>
      <c r="L583">
        <f t="shared" si="9"/>
        <v>395</v>
      </c>
      <c r="M583" s="14">
        <f>Table3[[#This Row],[Rape]]/Table3[[#This Row],[Population_in_lakhs]]</f>
        <v>3.8871951219512195</v>
      </c>
      <c r="N583">
        <f>Table3[[#This Row],[Kidnapping and Abduction]]/Table3[[#This Row],[Population_in_lakhs]]</f>
        <v>8.4603658536585371</v>
      </c>
      <c r="O583">
        <f>Table3[[#This Row],[Dowry Deaths]]/Table3[[#This Row],[Population_in_lakhs]]</f>
        <v>0.38109756097560976</v>
      </c>
      <c r="P583">
        <f>Table3[[#This Row],[Molestation]]/Table3[[#This Row],[Population_in_lakhs]]</f>
        <v>5.2591463414634152</v>
      </c>
      <c r="Q583">
        <f>Table3[[#This Row],[Sexual_Harassment]]/Table3[[#This Row],[Population_in_lakhs]]</f>
        <v>0</v>
      </c>
      <c r="R583">
        <f>Table3[[#This Row],[Cruelty by Husband or his Relatives]]/Table3[[#This Row],[Population_in_lakhs]]</f>
        <v>12.11890243902439</v>
      </c>
    </row>
    <row r="584" spans="1:18" x14ac:dyDescent="0.3">
      <c r="A584" t="s">
        <v>51</v>
      </c>
      <c r="B584" t="s">
        <v>65</v>
      </c>
      <c r="C584">
        <v>2011</v>
      </c>
      <c r="D584">
        <v>63</v>
      </c>
      <c r="E584">
        <v>139</v>
      </c>
      <c r="F584">
        <v>6</v>
      </c>
      <c r="G584">
        <v>61</v>
      </c>
      <c r="H584">
        <v>0</v>
      </c>
      <c r="I584">
        <v>147</v>
      </c>
      <c r="J584">
        <v>15.18</v>
      </c>
      <c r="K584">
        <v>27.404479578392621</v>
      </c>
      <c r="L584">
        <f t="shared" si="9"/>
        <v>416</v>
      </c>
      <c r="M584" s="14">
        <f>Table3[[#This Row],[Rape]]/Table3[[#This Row],[Population_in_lakhs]]</f>
        <v>4.150197628458498</v>
      </c>
      <c r="N584">
        <f>Table3[[#This Row],[Kidnapping and Abduction]]/Table3[[#This Row],[Population_in_lakhs]]</f>
        <v>9.1567852437417656</v>
      </c>
      <c r="O584">
        <f>Table3[[#This Row],[Dowry Deaths]]/Table3[[#This Row],[Population_in_lakhs]]</f>
        <v>0.39525691699604742</v>
      </c>
      <c r="P584">
        <f>Table3[[#This Row],[Molestation]]/Table3[[#This Row],[Population_in_lakhs]]</f>
        <v>4.0184453227931494</v>
      </c>
      <c r="Q584">
        <f>Table3[[#This Row],[Sexual_Harassment]]/Table3[[#This Row],[Population_in_lakhs]]</f>
        <v>0</v>
      </c>
      <c r="R584">
        <f>Table3[[#This Row],[Cruelty by Husband or his Relatives]]/Table3[[#This Row],[Population_in_lakhs]]</f>
        <v>9.6837944664031621</v>
      </c>
    </row>
    <row r="585" spans="1:18" x14ac:dyDescent="0.3">
      <c r="A585" t="s">
        <v>51</v>
      </c>
      <c r="B585" t="s">
        <v>65</v>
      </c>
      <c r="C585">
        <v>2012</v>
      </c>
      <c r="D585">
        <v>54</v>
      </c>
      <c r="E585">
        <v>107</v>
      </c>
      <c r="F585">
        <v>5</v>
      </c>
      <c r="G585">
        <v>70</v>
      </c>
      <c r="H585">
        <v>0</v>
      </c>
      <c r="I585">
        <v>172</v>
      </c>
      <c r="J585">
        <v>15.18</v>
      </c>
      <c r="K585">
        <v>26.877470355731226</v>
      </c>
      <c r="L585">
        <f t="shared" si="9"/>
        <v>408</v>
      </c>
      <c r="M585" s="14">
        <f>Table3[[#This Row],[Rape]]/Table3[[#This Row],[Population_in_lakhs]]</f>
        <v>3.5573122529644268</v>
      </c>
      <c r="N585">
        <f>Table3[[#This Row],[Kidnapping and Abduction]]/Table3[[#This Row],[Population_in_lakhs]]</f>
        <v>7.0487483530961796</v>
      </c>
      <c r="O585">
        <f>Table3[[#This Row],[Dowry Deaths]]/Table3[[#This Row],[Population_in_lakhs]]</f>
        <v>0.32938076416337286</v>
      </c>
      <c r="P585">
        <f>Table3[[#This Row],[Molestation]]/Table3[[#This Row],[Population_in_lakhs]]</f>
        <v>4.6113306982872198</v>
      </c>
      <c r="Q585">
        <f>Table3[[#This Row],[Sexual_Harassment]]/Table3[[#This Row],[Population_in_lakhs]]</f>
        <v>0</v>
      </c>
      <c r="R585">
        <f>Table3[[#This Row],[Cruelty by Husband or his Relatives]]/Table3[[#This Row],[Population_in_lakhs]]</f>
        <v>11.330698287220027</v>
      </c>
    </row>
    <row r="586" spans="1:18" x14ac:dyDescent="0.3">
      <c r="A586" t="s">
        <v>51</v>
      </c>
      <c r="B586" t="s">
        <v>65</v>
      </c>
      <c r="C586">
        <v>2013</v>
      </c>
      <c r="D586">
        <v>66</v>
      </c>
      <c r="E586">
        <v>154</v>
      </c>
      <c r="F586">
        <v>3</v>
      </c>
      <c r="G586">
        <v>86</v>
      </c>
      <c r="H586">
        <v>0</v>
      </c>
      <c r="I586">
        <v>305</v>
      </c>
      <c r="J586">
        <v>15.18</v>
      </c>
      <c r="K586">
        <v>40.447957839262187</v>
      </c>
      <c r="L586">
        <f t="shared" si="9"/>
        <v>614</v>
      </c>
      <c r="M586" s="14">
        <f>Table3[[#This Row],[Rape]]/Table3[[#This Row],[Population_in_lakhs]]</f>
        <v>4.3478260869565215</v>
      </c>
      <c r="N586">
        <f>Table3[[#This Row],[Kidnapping and Abduction]]/Table3[[#This Row],[Population_in_lakhs]]</f>
        <v>10.144927536231885</v>
      </c>
      <c r="O586">
        <f>Table3[[#This Row],[Dowry Deaths]]/Table3[[#This Row],[Population_in_lakhs]]</f>
        <v>0.19762845849802371</v>
      </c>
      <c r="P586">
        <f>Table3[[#This Row],[Molestation]]/Table3[[#This Row],[Population_in_lakhs]]</f>
        <v>5.6653491436100136</v>
      </c>
      <c r="Q586">
        <f>Table3[[#This Row],[Sexual_Harassment]]/Table3[[#This Row],[Population_in_lakhs]]</f>
        <v>0</v>
      </c>
      <c r="R586">
        <f>Table3[[#This Row],[Cruelty by Husband or his Relatives]]/Table3[[#This Row],[Population_in_lakhs]]</f>
        <v>20.092226613965746</v>
      </c>
    </row>
    <row r="587" spans="1:18" x14ac:dyDescent="0.3">
      <c r="A587" t="s">
        <v>51</v>
      </c>
      <c r="B587" t="s">
        <v>66</v>
      </c>
      <c r="C587">
        <v>2001</v>
      </c>
      <c r="D587">
        <v>5</v>
      </c>
      <c r="E587">
        <v>15</v>
      </c>
      <c r="F587">
        <v>4</v>
      </c>
      <c r="G587">
        <v>5</v>
      </c>
      <c r="H587">
        <v>0</v>
      </c>
      <c r="I587">
        <v>8</v>
      </c>
      <c r="J587">
        <v>8.1300000000000008</v>
      </c>
      <c r="K587">
        <v>4.5510455104551042</v>
      </c>
      <c r="L587">
        <f t="shared" si="9"/>
        <v>37</v>
      </c>
      <c r="M587" s="14">
        <f>Table3[[#This Row],[Rape]]/Table3[[#This Row],[Population_in_lakhs]]</f>
        <v>0.6150061500615005</v>
      </c>
      <c r="N587">
        <f>Table3[[#This Row],[Kidnapping and Abduction]]/Table3[[#This Row],[Population_in_lakhs]]</f>
        <v>1.8450184501845017</v>
      </c>
      <c r="O587">
        <f>Table3[[#This Row],[Dowry Deaths]]/Table3[[#This Row],[Population_in_lakhs]]</f>
        <v>0.49200492004920043</v>
      </c>
      <c r="P587">
        <f>Table3[[#This Row],[Molestation]]/Table3[[#This Row],[Population_in_lakhs]]</f>
        <v>0.6150061500615005</v>
      </c>
      <c r="Q587">
        <f>Table3[[#This Row],[Sexual_Harassment]]/Table3[[#This Row],[Population_in_lakhs]]</f>
        <v>0</v>
      </c>
      <c r="R587">
        <f>Table3[[#This Row],[Cruelty by Husband or his Relatives]]/Table3[[#This Row],[Population_in_lakhs]]</f>
        <v>0.98400984009840087</v>
      </c>
    </row>
    <row r="588" spans="1:18" x14ac:dyDescent="0.3">
      <c r="A588" t="s">
        <v>51</v>
      </c>
      <c r="B588" t="s">
        <v>66</v>
      </c>
      <c r="C588">
        <v>2002</v>
      </c>
      <c r="D588">
        <v>5</v>
      </c>
      <c r="E588">
        <v>9</v>
      </c>
      <c r="F588">
        <v>2</v>
      </c>
      <c r="G588">
        <v>6</v>
      </c>
      <c r="H588">
        <v>0</v>
      </c>
      <c r="I588">
        <v>6</v>
      </c>
      <c r="J588">
        <v>8.1300000000000008</v>
      </c>
      <c r="K588">
        <v>3.444034440344403</v>
      </c>
      <c r="L588">
        <f t="shared" si="9"/>
        <v>28</v>
      </c>
      <c r="M588" s="14">
        <f>Table3[[#This Row],[Rape]]/Table3[[#This Row],[Population_in_lakhs]]</f>
        <v>0.6150061500615005</v>
      </c>
      <c r="N588">
        <f>Table3[[#This Row],[Kidnapping and Abduction]]/Table3[[#This Row],[Population_in_lakhs]]</f>
        <v>1.107011070110701</v>
      </c>
      <c r="O588">
        <f>Table3[[#This Row],[Dowry Deaths]]/Table3[[#This Row],[Population_in_lakhs]]</f>
        <v>0.24600246002460022</v>
      </c>
      <c r="P588">
        <f>Table3[[#This Row],[Molestation]]/Table3[[#This Row],[Population_in_lakhs]]</f>
        <v>0.73800738007380062</v>
      </c>
      <c r="Q588">
        <f>Table3[[#This Row],[Sexual_Harassment]]/Table3[[#This Row],[Population_in_lakhs]]</f>
        <v>0</v>
      </c>
      <c r="R588">
        <f>Table3[[#This Row],[Cruelty by Husband or his Relatives]]/Table3[[#This Row],[Population_in_lakhs]]</f>
        <v>0.73800738007380062</v>
      </c>
    </row>
    <row r="589" spans="1:18" x14ac:dyDescent="0.3">
      <c r="A589" t="s">
        <v>51</v>
      </c>
      <c r="B589" t="s">
        <v>66</v>
      </c>
      <c r="C589">
        <v>2003</v>
      </c>
      <c r="D589">
        <v>16</v>
      </c>
      <c r="E589">
        <v>13</v>
      </c>
      <c r="F589">
        <v>0</v>
      </c>
      <c r="G589">
        <v>14</v>
      </c>
      <c r="H589">
        <v>0</v>
      </c>
      <c r="I589">
        <v>4</v>
      </c>
      <c r="J589">
        <v>8.1300000000000008</v>
      </c>
      <c r="K589">
        <v>5.7810578105781056</v>
      </c>
      <c r="L589">
        <f t="shared" si="9"/>
        <v>47</v>
      </c>
      <c r="M589" s="14">
        <f>Table3[[#This Row],[Rape]]/Table3[[#This Row],[Population_in_lakhs]]</f>
        <v>1.9680196801968017</v>
      </c>
      <c r="N589">
        <f>Table3[[#This Row],[Kidnapping and Abduction]]/Table3[[#This Row],[Population_in_lakhs]]</f>
        <v>1.5990159901599015</v>
      </c>
      <c r="O589">
        <f>Table3[[#This Row],[Dowry Deaths]]/Table3[[#This Row],[Population_in_lakhs]]</f>
        <v>0</v>
      </c>
      <c r="P589">
        <f>Table3[[#This Row],[Molestation]]/Table3[[#This Row],[Population_in_lakhs]]</f>
        <v>1.7220172201722015</v>
      </c>
      <c r="Q589">
        <f>Table3[[#This Row],[Sexual_Harassment]]/Table3[[#This Row],[Population_in_lakhs]]</f>
        <v>0</v>
      </c>
      <c r="R589">
        <f>Table3[[#This Row],[Cruelty by Husband or his Relatives]]/Table3[[#This Row],[Population_in_lakhs]]</f>
        <v>0.49200492004920043</v>
      </c>
    </row>
    <row r="590" spans="1:18" x14ac:dyDescent="0.3">
      <c r="A590" t="s">
        <v>51</v>
      </c>
      <c r="B590" t="s">
        <v>66</v>
      </c>
      <c r="C590">
        <v>2004</v>
      </c>
      <c r="D590">
        <v>14</v>
      </c>
      <c r="E590">
        <v>11</v>
      </c>
      <c r="F590">
        <v>0</v>
      </c>
      <c r="G590">
        <v>8</v>
      </c>
      <c r="H590">
        <v>0</v>
      </c>
      <c r="I590">
        <v>8</v>
      </c>
      <c r="J590">
        <v>8.1300000000000008</v>
      </c>
      <c r="K590">
        <v>5.0430504305043042</v>
      </c>
      <c r="L590">
        <f t="shared" si="9"/>
        <v>41</v>
      </c>
      <c r="M590" s="14">
        <f>Table3[[#This Row],[Rape]]/Table3[[#This Row],[Population_in_lakhs]]</f>
        <v>1.7220172201722015</v>
      </c>
      <c r="N590">
        <f>Table3[[#This Row],[Kidnapping and Abduction]]/Table3[[#This Row],[Population_in_lakhs]]</f>
        <v>1.3530135301353012</v>
      </c>
      <c r="O590">
        <f>Table3[[#This Row],[Dowry Deaths]]/Table3[[#This Row],[Population_in_lakhs]]</f>
        <v>0</v>
      </c>
      <c r="P590">
        <f>Table3[[#This Row],[Molestation]]/Table3[[#This Row],[Population_in_lakhs]]</f>
        <v>0.98400984009840087</v>
      </c>
      <c r="Q590">
        <f>Table3[[#This Row],[Sexual_Harassment]]/Table3[[#This Row],[Population_in_lakhs]]</f>
        <v>0</v>
      </c>
      <c r="R590">
        <f>Table3[[#This Row],[Cruelty by Husband or his Relatives]]/Table3[[#This Row],[Population_in_lakhs]]</f>
        <v>0.98400984009840087</v>
      </c>
    </row>
    <row r="591" spans="1:18" x14ac:dyDescent="0.3">
      <c r="A591" t="s">
        <v>51</v>
      </c>
      <c r="B591" t="s">
        <v>66</v>
      </c>
      <c r="C591">
        <v>2005</v>
      </c>
      <c r="D591">
        <v>8</v>
      </c>
      <c r="E591">
        <v>15</v>
      </c>
      <c r="F591">
        <v>2</v>
      </c>
      <c r="G591">
        <v>4</v>
      </c>
      <c r="H591">
        <v>1</v>
      </c>
      <c r="I591">
        <v>10</v>
      </c>
      <c r="J591">
        <v>8.1300000000000008</v>
      </c>
      <c r="K591">
        <v>4.920049200492004</v>
      </c>
      <c r="L591">
        <f t="shared" si="9"/>
        <v>40</v>
      </c>
      <c r="M591" s="14">
        <f>Table3[[#This Row],[Rape]]/Table3[[#This Row],[Population_in_lakhs]]</f>
        <v>0.98400984009840087</v>
      </c>
      <c r="N591">
        <f>Table3[[#This Row],[Kidnapping and Abduction]]/Table3[[#This Row],[Population_in_lakhs]]</f>
        <v>1.8450184501845017</v>
      </c>
      <c r="O591">
        <f>Table3[[#This Row],[Dowry Deaths]]/Table3[[#This Row],[Population_in_lakhs]]</f>
        <v>0.24600246002460022</v>
      </c>
      <c r="P591">
        <f>Table3[[#This Row],[Molestation]]/Table3[[#This Row],[Population_in_lakhs]]</f>
        <v>0.49200492004920043</v>
      </c>
      <c r="Q591">
        <f>Table3[[#This Row],[Sexual_Harassment]]/Table3[[#This Row],[Population_in_lakhs]]</f>
        <v>0.12300123001230011</v>
      </c>
      <c r="R591">
        <f>Table3[[#This Row],[Cruelty by Husband or his Relatives]]/Table3[[#This Row],[Population_in_lakhs]]</f>
        <v>1.230012300123001</v>
      </c>
    </row>
    <row r="592" spans="1:18" x14ac:dyDescent="0.3">
      <c r="A592" t="s">
        <v>51</v>
      </c>
      <c r="B592" t="s">
        <v>66</v>
      </c>
      <c r="C592">
        <v>2006</v>
      </c>
      <c r="D592">
        <v>14</v>
      </c>
      <c r="E592">
        <v>18</v>
      </c>
      <c r="F592">
        <v>2</v>
      </c>
      <c r="G592">
        <v>9</v>
      </c>
      <c r="H592">
        <v>0</v>
      </c>
      <c r="I592">
        <v>11</v>
      </c>
      <c r="J592">
        <v>8.1300000000000008</v>
      </c>
      <c r="K592">
        <v>6.6420664206642064</v>
      </c>
      <c r="L592">
        <f t="shared" si="9"/>
        <v>54</v>
      </c>
      <c r="M592" s="14">
        <f>Table3[[#This Row],[Rape]]/Table3[[#This Row],[Population_in_lakhs]]</f>
        <v>1.7220172201722015</v>
      </c>
      <c r="N592">
        <f>Table3[[#This Row],[Kidnapping and Abduction]]/Table3[[#This Row],[Population_in_lakhs]]</f>
        <v>2.214022140221402</v>
      </c>
      <c r="O592">
        <f>Table3[[#This Row],[Dowry Deaths]]/Table3[[#This Row],[Population_in_lakhs]]</f>
        <v>0.24600246002460022</v>
      </c>
      <c r="P592">
        <f>Table3[[#This Row],[Molestation]]/Table3[[#This Row],[Population_in_lakhs]]</f>
        <v>1.107011070110701</v>
      </c>
      <c r="Q592">
        <f>Table3[[#This Row],[Sexual_Harassment]]/Table3[[#This Row],[Population_in_lakhs]]</f>
        <v>0</v>
      </c>
      <c r="R592">
        <f>Table3[[#This Row],[Cruelty by Husband or his Relatives]]/Table3[[#This Row],[Population_in_lakhs]]</f>
        <v>1.3530135301353012</v>
      </c>
    </row>
    <row r="593" spans="1:18" x14ac:dyDescent="0.3">
      <c r="A593" t="s">
        <v>51</v>
      </c>
      <c r="B593" t="s">
        <v>66</v>
      </c>
      <c r="C593">
        <v>2007</v>
      </c>
      <c r="D593">
        <v>16</v>
      </c>
      <c r="E593">
        <v>15</v>
      </c>
      <c r="F593">
        <v>3</v>
      </c>
      <c r="G593">
        <v>10</v>
      </c>
      <c r="H593">
        <v>0</v>
      </c>
      <c r="I593">
        <v>18</v>
      </c>
      <c r="J593">
        <v>8.1300000000000008</v>
      </c>
      <c r="K593">
        <v>7.6260762607626065</v>
      </c>
      <c r="L593">
        <f t="shared" si="9"/>
        <v>62</v>
      </c>
      <c r="M593" s="14">
        <f>Table3[[#This Row],[Rape]]/Table3[[#This Row],[Population_in_lakhs]]</f>
        <v>1.9680196801968017</v>
      </c>
      <c r="N593">
        <f>Table3[[#This Row],[Kidnapping and Abduction]]/Table3[[#This Row],[Population_in_lakhs]]</f>
        <v>1.8450184501845017</v>
      </c>
      <c r="O593">
        <f>Table3[[#This Row],[Dowry Deaths]]/Table3[[#This Row],[Population_in_lakhs]]</f>
        <v>0.36900369003690031</v>
      </c>
      <c r="P593">
        <f>Table3[[#This Row],[Molestation]]/Table3[[#This Row],[Population_in_lakhs]]</f>
        <v>1.230012300123001</v>
      </c>
      <c r="Q593">
        <f>Table3[[#This Row],[Sexual_Harassment]]/Table3[[#This Row],[Population_in_lakhs]]</f>
        <v>0</v>
      </c>
      <c r="R593">
        <f>Table3[[#This Row],[Cruelty by Husband or his Relatives]]/Table3[[#This Row],[Population_in_lakhs]]</f>
        <v>2.214022140221402</v>
      </c>
    </row>
    <row r="594" spans="1:18" x14ac:dyDescent="0.3">
      <c r="A594" t="s">
        <v>51</v>
      </c>
      <c r="B594" t="s">
        <v>66</v>
      </c>
      <c r="C594">
        <v>2008</v>
      </c>
      <c r="D594">
        <v>16</v>
      </c>
      <c r="E594">
        <v>12</v>
      </c>
      <c r="F594">
        <v>1</v>
      </c>
      <c r="G594">
        <v>7</v>
      </c>
      <c r="H594">
        <v>0</v>
      </c>
      <c r="I594">
        <v>16</v>
      </c>
      <c r="J594">
        <v>8.1300000000000008</v>
      </c>
      <c r="K594">
        <v>6.3960639606396059</v>
      </c>
      <c r="L594">
        <f t="shared" si="9"/>
        <v>52</v>
      </c>
      <c r="M594" s="14">
        <f>Table3[[#This Row],[Rape]]/Table3[[#This Row],[Population_in_lakhs]]</f>
        <v>1.9680196801968017</v>
      </c>
      <c r="N594">
        <f>Table3[[#This Row],[Kidnapping and Abduction]]/Table3[[#This Row],[Population_in_lakhs]]</f>
        <v>1.4760147601476012</v>
      </c>
      <c r="O594">
        <f>Table3[[#This Row],[Dowry Deaths]]/Table3[[#This Row],[Population_in_lakhs]]</f>
        <v>0.12300123001230011</v>
      </c>
      <c r="P594">
        <f>Table3[[#This Row],[Molestation]]/Table3[[#This Row],[Population_in_lakhs]]</f>
        <v>0.86100861008610075</v>
      </c>
      <c r="Q594">
        <f>Table3[[#This Row],[Sexual_Harassment]]/Table3[[#This Row],[Population_in_lakhs]]</f>
        <v>0</v>
      </c>
      <c r="R594">
        <f>Table3[[#This Row],[Cruelty by Husband or his Relatives]]/Table3[[#This Row],[Population_in_lakhs]]</f>
        <v>1.9680196801968017</v>
      </c>
    </row>
    <row r="595" spans="1:18" x14ac:dyDescent="0.3">
      <c r="A595" t="s">
        <v>51</v>
      </c>
      <c r="B595" t="s">
        <v>66</v>
      </c>
      <c r="C595">
        <v>2009</v>
      </c>
      <c r="D595">
        <v>17</v>
      </c>
      <c r="E595">
        <v>14</v>
      </c>
      <c r="F595">
        <v>0</v>
      </c>
      <c r="G595">
        <v>9</v>
      </c>
      <c r="H595">
        <v>0</v>
      </c>
      <c r="I595">
        <v>23</v>
      </c>
      <c r="J595">
        <v>8.1300000000000008</v>
      </c>
      <c r="K595">
        <v>7.7490774907749067</v>
      </c>
      <c r="L595">
        <f t="shared" si="9"/>
        <v>63</v>
      </c>
      <c r="M595" s="14">
        <f>Table3[[#This Row],[Rape]]/Table3[[#This Row],[Population_in_lakhs]]</f>
        <v>2.0910209102091017</v>
      </c>
      <c r="N595">
        <f>Table3[[#This Row],[Kidnapping and Abduction]]/Table3[[#This Row],[Population_in_lakhs]]</f>
        <v>1.7220172201722015</v>
      </c>
      <c r="O595">
        <f>Table3[[#This Row],[Dowry Deaths]]/Table3[[#This Row],[Population_in_lakhs]]</f>
        <v>0</v>
      </c>
      <c r="P595">
        <f>Table3[[#This Row],[Molestation]]/Table3[[#This Row],[Population_in_lakhs]]</f>
        <v>1.107011070110701</v>
      </c>
      <c r="Q595">
        <f>Table3[[#This Row],[Sexual_Harassment]]/Table3[[#This Row],[Population_in_lakhs]]</f>
        <v>0</v>
      </c>
      <c r="R595">
        <f>Table3[[#This Row],[Cruelty by Husband or his Relatives]]/Table3[[#This Row],[Population_in_lakhs]]</f>
        <v>2.8290282902829027</v>
      </c>
    </row>
    <row r="596" spans="1:18" x14ac:dyDescent="0.3">
      <c r="A596" t="s">
        <v>51</v>
      </c>
      <c r="B596" t="s">
        <v>66</v>
      </c>
      <c r="C596">
        <v>2010</v>
      </c>
      <c r="D596">
        <v>19</v>
      </c>
      <c r="E596">
        <v>27</v>
      </c>
      <c r="F596">
        <v>0</v>
      </c>
      <c r="G596">
        <v>7</v>
      </c>
      <c r="H596">
        <v>0</v>
      </c>
      <c r="I596">
        <v>29</v>
      </c>
      <c r="J596">
        <v>8.1300000000000008</v>
      </c>
      <c r="K596">
        <v>10.086100861008608</v>
      </c>
      <c r="L596">
        <f t="shared" si="9"/>
        <v>82</v>
      </c>
      <c r="M596" s="14">
        <f>Table3[[#This Row],[Rape]]/Table3[[#This Row],[Population_in_lakhs]]</f>
        <v>2.3370233702337022</v>
      </c>
      <c r="N596">
        <f>Table3[[#This Row],[Kidnapping and Abduction]]/Table3[[#This Row],[Population_in_lakhs]]</f>
        <v>3.3210332103321032</v>
      </c>
      <c r="O596">
        <f>Table3[[#This Row],[Dowry Deaths]]/Table3[[#This Row],[Population_in_lakhs]]</f>
        <v>0</v>
      </c>
      <c r="P596">
        <f>Table3[[#This Row],[Molestation]]/Table3[[#This Row],[Population_in_lakhs]]</f>
        <v>0.86100861008610075</v>
      </c>
      <c r="Q596">
        <f>Table3[[#This Row],[Sexual_Harassment]]/Table3[[#This Row],[Population_in_lakhs]]</f>
        <v>0</v>
      </c>
      <c r="R596">
        <f>Table3[[#This Row],[Cruelty by Husband or his Relatives]]/Table3[[#This Row],[Population_in_lakhs]]</f>
        <v>3.5670356703567032</v>
      </c>
    </row>
    <row r="597" spans="1:18" x14ac:dyDescent="0.3">
      <c r="A597" t="s">
        <v>51</v>
      </c>
      <c r="B597" t="s">
        <v>66</v>
      </c>
      <c r="C597">
        <v>2011</v>
      </c>
      <c r="D597">
        <v>13</v>
      </c>
      <c r="E597">
        <v>35</v>
      </c>
      <c r="F597">
        <v>0</v>
      </c>
      <c r="G597">
        <v>22</v>
      </c>
      <c r="H597">
        <v>0</v>
      </c>
      <c r="I597">
        <v>20</v>
      </c>
      <c r="J597">
        <v>9.56</v>
      </c>
      <c r="K597">
        <v>9.4142259414225933</v>
      </c>
      <c r="L597">
        <f t="shared" si="9"/>
        <v>90</v>
      </c>
      <c r="M597" s="14">
        <f>Table3[[#This Row],[Rape]]/Table3[[#This Row],[Population_in_lakhs]]</f>
        <v>1.3598326359832635</v>
      </c>
      <c r="N597">
        <f>Table3[[#This Row],[Kidnapping and Abduction]]/Table3[[#This Row],[Population_in_lakhs]]</f>
        <v>3.6610878661087862</v>
      </c>
      <c r="O597">
        <f>Table3[[#This Row],[Dowry Deaths]]/Table3[[#This Row],[Population_in_lakhs]]</f>
        <v>0</v>
      </c>
      <c r="P597">
        <f>Table3[[#This Row],[Molestation]]/Table3[[#This Row],[Population_in_lakhs]]</f>
        <v>2.3012552301255229</v>
      </c>
      <c r="Q597">
        <f>Table3[[#This Row],[Sexual_Harassment]]/Table3[[#This Row],[Population_in_lakhs]]</f>
        <v>0</v>
      </c>
      <c r="R597">
        <f>Table3[[#This Row],[Cruelty by Husband or his Relatives]]/Table3[[#This Row],[Population_in_lakhs]]</f>
        <v>2.0920502092050208</v>
      </c>
    </row>
    <row r="598" spans="1:18" x14ac:dyDescent="0.3">
      <c r="A598" t="s">
        <v>51</v>
      </c>
      <c r="B598" t="s">
        <v>66</v>
      </c>
      <c r="C598">
        <v>2012</v>
      </c>
      <c r="D598">
        <v>93</v>
      </c>
      <c r="E598">
        <v>186</v>
      </c>
      <c r="F598">
        <v>0</v>
      </c>
      <c r="G598">
        <v>18</v>
      </c>
      <c r="H598">
        <v>0</v>
      </c>
      <c r="I598">
        <v>99</v>
      </c>
      <c r="J598">
        <v>9.56</v>
      </c>
      <c r="K598">
        <v>41.422594142259413</v>
      </c>
      <c r="L598">
        <f t="shared" si="9"/>
        <v>396</v>
      </c>
      <c r="M598" s="14">
        <f>Table3[[#This Row],[Rape]]/Table3[[#This Row],[Population_in_lakhs]]</f>
        <v>9.7280334728033466</v>
      </c>
      <c r="N598">
        <f>Table3[[#This Row],[Kidnapping and Abduction]]/Table3[[#This Row],[Population_in_lakhs]]</f>
        <v>19.456066945606693</v>
      </c>
      <c r="O598">
        <f>Table3[[#This Row],[Dowry Deaths]]/Table3[[#This Row],[Population_in_lakhs]]</f>
        <v>0</v>
      </c>
      <c r="P598">
        <f>Table3[[#This Row],[Molestation]]/Table3[[#This Row],[Population_in_lakhs]]</f>
        <v>1.8828451882845187</v>
      </c>
      <c r="Q598">
        <f>Table3[[#This Row],[Sexual_Harassment]]/Table3[[#This Row],[Population_in_lakhs]]</f>
        <v>0</v>
      </c>
      <c r="R598">
        <f>Table3[[#This Row],[Cruelty by Husband or his Relatives]]/Table3[[#This Row],[Population_in_lakhs]]</f>
        <v>10.355648535564853</v>
      </c>
    </row>
    <row r="599" spans="1:18" x14ac:dyDescent="0.3">
      <c r="A599" t="s">
        <v>51</v>
      </c>
      <c r="B599" t="s">
        <v>66</v>
      </c>
      <c r="C599">
        <v>2013</v>
      </c>
      <c r="D599">
        <v>66</v>
      </c>
      <c r="E599">
        <v>156</v>
      </c>
      <c r="F599">
        <v>0</v>
      </c>
      <c r="G599">
        <v>48</v>
      </c>
      <c r="H599">
        <v>0</v>
      </c>
      <c r="I599">
        <v>117</v>
      </c>
      <c r="J599">
        <v>9.56</v>
      </c>
      <c r="K599">
        <v>40.481171548117153</v>
      </c>
      <c r="L599">
        <f t="shared" si="9"/>
        <v>387</v>
      </c>
      <c r="M599" s="14">
        <f>Table3[[#This Row],[Rape]]/Table3[[#This Row],[Population_in_lakhs]]</f>
        <v>6.9037656903765683</v>
      </c>
      <c r="N599">
        <f>Table3[[#This Row],[Kidnapping and Abduction]]/Table3[[#This Row],[Population_in_lakhs]]</f>
        <v>16.317991631799163</v>
      </c>
      <c r="O599">
        <f>Table3[[#This Row],[Dowry Deaths]]/Table3[[#This Row],[Population_in_lakhs]]</f>
        <v>0</v>
      </c>
      <c r="P599">
        <f>Table3[[#This Row],[Molestation]]/Table3[[#This Row],[Population_in_lakhs]]</f>
        <v>5.02092050209205</v>
      </c>
      <c r="Q599">
        <f>Table3[[#This Row],[Sexual_Harassment]]/Table3[[#This Row],[Population_in_lakhs]]</f>
        <v>0</v>
      </c>
      <c r="R599">
        <f>Table3[[#This Row],[Cruelty by Husband or his Relatives]]/Table3[[#This Row],[Population_in_lakhs]]</f>
        <v>12.238493723849372</v>
      </c>
    </row>
    <row r="600" spans="1:18" x14ac:dyDescent="0.3">
      <c r="A600" t="s">
        <v>51</v>
      </c>
      <c r="B600" t="s">
        <v>67</v>
      </c>
      <c r="C600">
        <v>2001</v>
      </c>
      <c r="D600">
        <v>33</v>
      </c>
      <c r="E600">
        <v>8</v>
      </c>
      <c r="F600">
        <v>1</v>
      </c>
      <c r="G600">
        <v>9</v>
      </c>
      <c r="H600">
        <v>0</v>
      </c>
      <c r="I600">
        <v>30</v>
      </c>
      <c r="J600">
        <v>10.08</v>
      </c>
      <c r="K600">
        <v>8.0357142857142865</v>
      </c>
      <c r="L600">
        <f t="shared" si="9"/>
        <v>81</v>
      </c>
      <c r="M600" s="14">
        <f>Table3[[#This Row],[Rape]]/Table3[[#This Row],[Population_in_lakhs]]</f>
        <v>3.2738095238095237</v>
      </c>
      <c r="N600">
        <f>Table3[[#This Row],[Kidnapping and Abduction]]/Table3[[#This Row],[Population_in_lakhs]]</f>
        <v>0.79365079365079361</v>
      </c>
      <c r="O600">
        <f>Table3[[#This Row],[Dowry Deaths]]/Table3[[#This Row],[Population_in_lakhs]]</f>
        <v>9.9206349206349201E-2</v>
      </c>
      <c r="P600">
        <f>Table3[[#This Row],[Molestation]]/Table3[[#This Row],[Population_in_lakhs]]</f>
        <v>0.8928571428571429</v>
      </c>
      <c r="Q600">
        <f>Table3[[#This Row],[Sexual_Harassment]]/Table3[[#This Row],[Population_in_lakhs]]</f>
        <v>0</v>
      </c>
      <c r="R600">
        <f>Table3[[#This Row],[Cruelty by Husband or his Relatives]]/Table3[[#This Row],[Population_in_lakhs]]</f>
        <v>2.9761904761904763</v>
      </c>
    </row>
    <row r="601" spans="1:18" x14ac:dyDescent="0.3">
      <c r="A601" t="s">
        <v>51</v>
      </c>
      <c r="B601" t="s">
        <v>67</v>
      </c>
      <c r="C601">
        <v>2002</v>
      </c>
      <c r="D601">
        <v>23</v>
      </c>
      <c r="E601">
        <v>7</v>
      </c>
      <c r="F601">
        <v>6</v>
      </c>
      <c r="G601">
        <v>11</v>
      </c>
      <c r="H601">
        <v>0</v>
      </c>
      <c r="I601">
        <v>69</v>
      </c>
      <c r="J601">
        <v>10.08</v>
      </c>
      <c r="K601">
        <v>11.507936507936508</v>
      </c>
      <c r="L601">
        <f t="shared" si="9"/>
        <v>116</v>
      </c>
      <c r="M601" s="14">
        <f>Table3[[#This Row],[Rape]]/Table3[[#This Row],[Population_in_lakhs]]</f>
        <v>2.2817460317460316</v>
      </c>
      <c r="N601">
        <f>Table3[[#This Row],[Kidnapping and Abduction]]/Table3[[#This Row],[Population_in_lakhs]]</f>
        <v>0.69444444444444442</v>
      </c>
      <c r="O601">
        <f>Table3[[#This Row],[Dowry Deaths]]/Table3[[#This Row],[Population_in_lakhs]]</f>
        <v>0.59523809523809523</v>
      </c>
      <c r="P601">
        <f>Table3[[#This Row],[Molestation]]/Table3[[#This Row],[Population_in_lakhs]]</f>
        <v>1.0912698412698412</v>
      </c>
      <c r="Q601">
        <f>Table3[[#This Row],[Sexual_Harassment]]/Table3[[#This Row],[Population_in_lakhs]]</f>
        <v>0</v>
      </c>
      <c r="R601">
        <f>Table3[[#This Row],[Cruelty by Husband or his Relatives]]/Table3[[#This Row],[Population_in_lakhs]]</f>
        <v>6.8452380952380949</v>
      </c>
    </row>
    <row r="602" spans="1:18" x14ac:dyDescent="0.3">
      <c r="A602" t="s">
        <v>51</v>
      </c>
      <c r="B602" t="s">
        <v>67</v>
      </c>
      <c r="C602">
        <v>2003</v>
      </c>
      <c r="D602">
        <v>29</v>
      </c>
      <c r="E602">
        <v>40</v>
      </c>
      <c r="F602">
        <v>5</v>
      </c>
      <c r="G602">
        <v>4</v>
      </c>
      <c r="H602">
        <v>0</v>
      </c>
      <c r="I602">
        <v>84</v>
      </c>
      <c r="J602">
        <v>10.08</v>
      </c>
      <c r="K602">
        <v>16.071428571428573</v>
      </c>
      <c r="L602">
        <f t="shared" si="9"/>
        <v>162</v>
      </c>
      <c r="M602" s="14">
        <f>Table3[[#This Row],[Rape]]/Table3[[#This Row],[Population_in_lakhs]]</f>
        <v>2.876984126984127</v>
      </c>
      <c r="N602">
        <f>Table3[[#This Row],[Kidnapping and Abduction]]/Table3[[#This Row],[Population_in_lakhs]]</f>
        <v>3.9682539682539684</v>
      </c>
      <c r="O602">
        <f>Table3[[#This Row],[Dowry Deaths]]/Table3[[#This Row],[Population_in_lakhs]]</f>
        <v>0.49603174603174605</v>
      </c>
      <c r="P602">
        <f>Table3[[#This Row],[Molestation]]/Table3[[#This Row],[Population_in_lakhs]]</f>
        <v>0.3968253968253968</v>
      </c>
      <c r="Q602">
        <f>Table3[[#This Row],[Sexual_Harassment]]/Table3[[#This Row],[Population_in_lakhs]]</f>
        <v>0</v>
      </c>
      <c r="R602">
        <f>Table3[[#This Row],[Cruelty by Husband or his Relatives]]/Table3[[#This Row],[Population_in_lakhs]]</f>
        <v>8.3333333333333339</v>
      </c>
    </row>
    <row r="603" spans="1:18" x14ac:dyDescent="0.3">
      <c r="A603" t="s">
        <v>51</v>
      </c>
      <c r="B603" t="s">
        <v>67</v>
      </c>
      <c r="C603">
        <v>2004</v>
      </c>
      <c r="D603">
        <v>32</v>
      </c>
      <c r="E603">
        <v>31</v>
      </c>
      <c r="F603">
        <v>8</v>
      </c>
      <c r="G603">
        <v>4</v>
      </c>
      <c r="H603">
        <v>0</v>
      </c>
      <c r="I603">
        <v>67</v>
      </c>
      <c r="J603">
        <v>10.08</v>
      </c>
      <c r="K603">
        <v>14.087301587301587</v>
      </c>
      <c r="L603">
        <f t="shared" si="9"/>
        <v>142</v>
      </c>
      <c r="M603" s="14">
        <f>Table3[[#This Row],[Rape]]/Table3[[#This Row],[Population_in_lakhs]]</f>
        <v>3.1746031746031744</v>
      </c>
      <c r="N603">
        <f>Table3[[#This Row],[Kidnapping and Abduction]]/Table3[[#This Row],[Population_in_lakhs]]</f>
        <v>3.0753968253968256</v>
      </c>
      <c r="O603">
        <f>Table3[[#This Row],[Dowry Deaths]]/Table3[[#This Row],[Population_in_lakhs]]</f>
        <v>0.79365079365079361</v>
      </c>
      <c r="P603">
        <f>Table3[[#This Row],[Molestation]]/Table3[[#This Row],[Population_in_lakhs]]</f>
        <v>0.3968253968253968</v>
      </c>
      <c r="Q603">
        <f>Table3[[#This Row],[Sexual_Harassment]]/Table3[[#This Row],[Population_in_lakhs]]</f>
        <v>0</v>
      </c>
      <c r="R603">
        <f>Table3[[#This Row],[Cruelty by Husband or his Relatives]]/Table3[[#This Row],[Population_in_lakhs]]</f>
        <v>6.6468253968253972</v>
      </c>
    </row>
    <row r="604" spans="1:18" x14ac:dyDescent="0.3">
      <c r="A604" t="s">
        <v>51</v>
      </c>
      <c r="B604" t="s">
        <v>67</v>
      </c>
      <c r="C604">
        <v>2005</v>
      </c>
      <c r="D604">
        <v>28</v>
      </c>
      <c r="E604">
        <v>29</v>
      </c>
      <c r="F604">
        <v>9</v>
      </c>
      <c r="G604">
        <v>8</v>
      </c>
      <c r="H604">
        <v>0</v>
      </c>
      <c r="I604">
        <v>71</v>
      </c>
      <c r="J604">
        <v>10.08</v>
      </c>
      <c r="K604">
        <v>14.384920634920634</v>
      </c>
      <c r="L604">
        <f t="shared" si="9"/>
        <v>145</v>
      </c>
      <c r="M604" s="14">
        <f>Table3[[#This Row],[Rape]]/Table3[[#This Row],[Population_in_lakhs]]</f>
        <v>2.7777777777777777</v>
      </c>
      <c r="N604">
        <f>Table3[[#This Row],[Kidnapping and Abduction]]/Table3[[#This Row],[Population_in_lakhs]]</f>
        <v>2.876984126984127</v>
      </c>
      <c r="O604">
        <f>Table3[[#This Row],[Dowry Deaths]]/Table3[[#This Row],[Population_in_lakhs]]</f>
        <v>0.8928571428571429</v>
      </c>
      <c r="P604">
        <f>Table3[[#This Row],[Molestation]]/Table3[[#This Row],[Population_in_lakhs]]</f>
        <v>0.79365079365079361</v>
      </c>
      <c r="Q604">
        <f>Table3[[#This Row],[Sexual_Harassment]]/Table3[[#This Row],[Population_in_lakhs]]</f>
        <v>0</v>
      </c>
      <c r="R604">
        <f>Table3[[#This Row],[Cruelty by Husband or his Relatives]]/Table3[[#This Row],[Population_in_lakhs]]</f>
        <v>7.0436507936507935</v>
      </c>
    </row>
    <row r="605" spans="1:18" x14ac:dyDescent="0.3">
      <c r="A605" t="s">
        <v>51</v>
      </c>
      <c r="B605" t="s">
        <v>67</v>
      </c>
      <c r="C605">
        <v>2006</v>
      </c>
      <c r="D605">
        <v>44</v>
      </c>
      <c r="E605">
        <v>46</v>
      </c>
      <c r="F605">
        <v>4</v>
      </c>
      <c r="G605">
        <v>3</v>
      </c>
      <c r="H605">
        <v>0</v>
      </c>
      <c r="I605">
        <v>74</v>
      </c>
      <c r="J605">
        <v>10.08</v>
      </c>
      <c r="K605">
        <v>16.964285714285715</v>
      </c>
      <c r="L605">
        <f t="shared" si="9"/>
        <v>171</v>
      </c>
      <c r="M605" s="14">
        <f>Table3[[#This Row],[Rape]]/Table3[[#This Row],[Population_in_lakhs]]</f>
        <v>4.3650793650793647</v>
      </c>
      <c r="N605">
        <f>Table3[[#This Row],[Kidnapping and Abduction]]/Table3[[#This Row],[Population_in_lakhs]]</f>
        <v>4.5634920634920633</v>
      </c>
      <c r="O605">
        <f>Table3[[#This Row],[Dowry Deaths]]/Table3[[#This Row],[Population_in_lakhs]]</f>
        <v>0.3968253968253968</v>
      </c>
      <c r="P605">
        <f>Table3[[#This Row],[Molestation]]/Table3[[#This Row],[Population_in_lakhs]]</f>
        <v>0.29761904761904762</v>
      </c>
      <c r="Q605">
        <f>Table3[[#This Row],[Sexual_Harassment]]/Table3[[#This Row],[Population_in_lakhs]]</f>
        <v>0</v>
      </c>
      <c r="R605">
        <f>Table3[[#This Row],[Cruelty by Husband or his Relatives]]/Table3[[#This Row],[Population_in_lakhs]]</f>
        <v>7.3412698412698409</v>
      </c>
    </row>
    <row r="606" spans="1:18" x14ac:dyDescent="0.3">
      <c r="A606" t="s">
        <v>51</v>
      </c>
      <c r="B606" t="s">
        <v>67</v>
      </c>
      <c r="C606">
        <v>2007</v>
      </c>
      <c r="D606">
        <v>49</v>
      </c>
      <c r="E606">
        <v>37</v>
      </c>
      <c r="F606">
        <v>13</v>
      </c>
      <c r="G606">
        <v>5</v>
      </c>
      <c r="H606">
        <v>0</v>
      </c>
      <c r="I606">
        <v>82</v>
      </c>
      <c r="J606">
        <v>10.08</v>
      </c>
      <c r="K606">
        <v>18.452380952380953</v>
      </c>
      <c r="L606">
        <f t="shared" si="9"/>
        <v>186</v>
      </c>
      <c r="M606" s="14">
        <f>Table3[[#This Row],[Rape]]/Table3[[#This Row],[Population_in_lakhs]]</f>
        <v>4.8611111111111107</v>
      </c>
      <c r="N606">
        <f>Table3[[#This Row],[Kidnapping and Abduction]]/Table3[[#This Row],[Population_in_lakhs]]</f>
        <v>3.6706349206349205</v>
      </c>
      <c r="O606">
        <f>Table3[[#This Row],[Dowry Deaths]]/Table3[[#This Row],[Population_in_lakhs]]</f>
        <v>1.2896825396825398</v>
      </c>
      <c r="P606">
        <f>Table3[[#This Row],[Molestation]]/Table3[[#This Row],[Population_in_lakhs]]</f>
        <v>0.49603174603174605</v>
      </c>
      <c r="Q606">
        <f>Table3[[#This Row],[Sexual_Harassment]]/Table3[[#This Row],[Population_in_lakhs]]</f>
        <v>0</v>
      </c>
      <c r="R606">
        <f>Table3[[#This Row],[Cruelty by Husband or his Relatives]]/Table3[[#This Row],[Population_in_lakhs]]</f>
        <v>8.1349206349206344</v>
      </c>
    </row>
    <row r="607" spans="1:18" x14ac:dyDescent="0.3">
      <c r="A607" t="s">
        <v>51</v>
      </c>
      <c r="B607" t="s">
        <v>67</v>
      </c>
      <c r="C607">
        <v>2008</v>
      </c>
      <c r="D607">
        <v>19</v>
      </c>
      <c r="E607">
        <v>44</v>
      </c>
      <c r="F607">
        <v>5</v>
      </c>
      <c r="G607">
        <v>10</v>
      </c>
      <c r="H607">
        <v>0</v>
      </c>
      <c r="I607">
        <v>99</v>
      </c>
      <c r="J607">
        <v>10.08</v>
      </c>
      <c r="K607">
        <v>17.55952380952381</v>
      </c>
      <c r="L607">
        <f t="shared" si="9"/>
        <v>177</v>
      </c>
      <c r="M607" s="14">
        <f>Table3[[#This Row],[Rape]]/Table3[[#This Row],[Population_in_lakhs]]</f>
        <v>1.8849206349206349</v>
      </c>
      <c r="N607">
        <f>Table3[[#This Row],[Kidnapping and Abduction]]/Table3[[#This Row],[Population_in_lakhs]]</f>
        <v>4.3650793650793647</v>
      </c>
      <c r="O607">
        <f>Table3[[#This Row],[Dowry Deaths]]/Table3[[#This Row],[Population_in_lakhs]]</f>
        <v>0.49603174603174605</v>
      </c>
      <c r="P607">
        <f>Table3[[#This Row],[Molestation]]/Table3[[#This Row],[Population_in_lakhs]]</f>
        <v>0.99206349206349209</v>
      </c>
      <c r="Q607">
        <f>Table3[[#This Row],[Sexual_Harassment]]/Table3[[#This Row],[Population_in_lakhs]]</f>
        <v>0</v>
      </c>
      <c r="R607">
        <f>Table3[[#This Row],[Cruelty by Husband or his Relatives]]/Table3[[#This Row],[Population_in_lakhs]]</f>
        <v>9.8214285714285712</v>
      </c>
    </row>
    <row r="608" spans="1:18" x14ac:dyDescent="0.3">
      <c r="A608" t="s">
        <v>51</v>
      </c>
      <c r="B608" t="s">
        <v>67</v>
      </c>
      <c r="C608">
        <v>2009</v>
      </c>
      <c r="D608">
        <v>26</v>
      </c>
      <c r="E608">
        <v>36</v>
      </c>
      <c r="F608">
        <v>12</v>
      </c>
      <c r="G608">
        <v>9</v>
      </c>
      <c r="H608">
        <v>0</v>
      </c>
      <c r="I608">
        <v>106</v>
      </c>
      <c r="J608">
        <v>10.08</v>
      </c>
      <c r="K608">
        <v>18.75</v>
      </c>
      <c r="L608">
        <f t="shared" si="9"/>
        <v>189</v>
      </c>
      <c r="M608" s="14">
        <f>Table3[[#This Row],[Rape]]/Table3[[#This Row],[Population_in_lakhs]]</f>
        <v>2.5793650793650795</v>
      </c>
      <c r="N608">
        <f>Table3[[#This Row],[Kidnapping and Abduction]]/Table3[[#This Row],[Population_in_lakhs]]</f>
        <v>3.5714285714285716</v>
      </c>
      <c r="O608">
        <f>Table3[[#This Row],[Dowry Deaths]]/Table3[[#This Row],[Population_in_lakhs]]</f>
        <v>1.1904761904761905</v>
      </c>
      <c r="P608">
        <f>Table3[[#This Row],[Molestation]]/Table3[[#This Row],[Population_in_lakhs]]</f>
        <v>0.8928571428571429</v>
      </c>
      <c r="Q608">
        <f>Table3[[#This Row],[Sexual_Harassment]]/Table3[[#This Row],[Population_in_lakhs]]</f>
        <v>0</v>
      </c>
      <c r="R608">
        <f>Table3[[#This Row],[Cruelty by Husband or his Relatives]]/Table3[[#This Row],[Population_in_lakhs]]</f>
        <v>10.515873015873016</v>
      </c>
    </row>
    <row r="609" spans="1:18" x14ac:dyDescent="0.3">
      <c r="A609" t="s">
        <v>51</v>
      </c>
      <c r="B609" t="s">
        <v>67</v>
      </c>
      <c r="C609">
        <v>2010</v>
      </c>
      <c r="D609">
        <v>36</v>
      </c>
      <c r="E609">
        <v>47</v>
      </c>
      <c r="F609">
        <v>10</v>
      </c>
      <c r="G609">
        <v>7</v>
      </c>
      <c r="H609">
        <v>0</v>
      </c>
      <c r="I609">
        <v>141</v>
      </c>
      <c r="J609">
        <v>10.08</v>
      </c>
      <c r="K609">
        <v>23.908730158730158</v>
      </c>
      <c r="L609">
        <f t="shared" si="9"/>
        <v>241</v>
      </c>
      <c r="M609" s="14">
        <f>Table3[[#This Row],[Rape]]/Table3[[#This Row],[Population_in_lakhs]]</f>
        <v>3.5714285714285716</v>
      </c>
      <c r="N609">
        <f>Table3[[#This Row],[Kidnapping and Abduction]]/Table3[[#This Row],[Population_in_lakhs]]</f>
        <v>4.662698412698413</v>
      </c>
      <c r="O609">
        <f>Table3[[#This Row],[Dowry Deaths]]/Table3[[#This Row],[Population_in_lakhs]]</f>
        <v>0.99206349206349209</v>
      </c>
      <c r="P609">
        <f>Table3[[#This Row],[Molestation]]/Table3[[#This Row],[Population_in_lakhs]]</f>
        <v>0.69444444444444442</v>
      </c>
      <c r="Q609">
        <f>Table3[[#This Row],[Sexual_Harassment]]/Table3[[#This Row],[Population_in_lakhs]]</f>
        <v>0</v>
      </c>
      <c r="R609">
        <f>Table3[[#This Row],[Cruelty by Husband or his Relatives]]/Table3[[#This Row],[Population_in_lakhs]]</f>
        <v>13.988095238095237</v>
      </c>
    </row>
    <row r="610" spans="1:18" x14ac:dyDescent="0.3">
      <c r="A610" t="s">
        <v>51</v>
      </c>
      <c r="B610" t="s">
        <v>67</v>
      </c>
      <c r="C610">
        <v>2011</v>
      </c>
      <c r="D610">
        <v>46</v>
      </c>
      <c r="E610">
        <v>68</v>
      </c>
      <c r="F610">
        <v>4</v>
      </c>
      <c r="G610">
        <v>15</v>
      </c>
      <c r="H610">
        <v>0</v>
      </c>
      <c r="I610">
        <v>194</v>
      </c>
      <c r="J610">
        <v>12.29</v>
      </c>
      <c r="K610">
        <v>26.606997558991051</v>
      </c>
      <c r="L610">
        <f t="shared" si="9"/>
        <v>327</v>
      </c>
      <c r="M610" s="14">
        <f>Table3[[#This Row],[Rape]]/Table3[[#This Row],[Population_in_lakhs]]</f>
        <v>3.7428803905614325</v>
      </c>
      <c r="N610">
        <f>Table3[[#This Row],[Kidnapping and Abduction]]/Table3[[#This Row],[Population_in_lakhs]]</f>
        <v>5.532953620829943</v>
      </c>
      <c r="O610">
        <f>Table3[[#This Row],[Dowry Deaths]]/Table3[[#This Row],[Population_in_lakhs]]</f>
        <v>0.32546786004882022</v>
      </c>
      <c r="P610">
        <f>Table3[[#This Row],[Molestation]]/Table3[[#This Row],[Population_in_lakhs]]</f>
        <v>1.2205044751830758</v>
      </c>
      <c r="Q610">
        <f>Table3[[#This Row],[Sexual_Harassment]]/Table3[[#This Row],[Population_in_lakhs]]</f>
        <v>0</v>
      </c>
      <c r="R610">
        <f>Table3[[#This Row],[Cruelty by Husband or his Relatives]]/Table3[[#This Row],[Population_in_lakhs]]</f>
        <v>15.78519121236778</v>
      </c>
    </row>
    <row r="611" spans="1:18" x14ac:dyDescent="0.3">
      <c r="A611" t="s">
        <v>51</v>
      </c>
      <c r="B611" t="s">
        <v>67</v>
      </c>
      <c r="C611">
        <v>2012</v>
      </c>
      <c r="D611">
        <v>32</v>
      </c>
      <c r="E611">
        <v>85</v>
      </c>
      <c r="F611">
        <v>11</v>
      </c>
      <c r="G611">
        <v>4</v>
      </c>
      <c r="H611">
        <v>0</v>
      </c>
      <c r="I611">
        <v>262</v>
      </c>
      <c r="J611">
        <v>12.29</v>
      </c>
      <c r="K611">
        <v>32.058584214808789</v>
      </c>
      <c r="L611">
        <f t="shared" si="9"/>
        <v>394</v>
      </c>
      <c r="M611" s="14">
        <f>Table3[[#This Row],[Rape]]/Table3[[#This Row],[Population_in_lakhs]]</f>
        <v>2.6037428803905618</v>
      </c>
      <c r="N611">
        <f>Table3[[#This Row],[Kidnapping and Abduction]]/Table3[[#This Row],[Population_in_lakhs]]</f>
        <v>6.9161920260374297</v>
      </c>
      <c r="O611">
        <f>Table3[[#This Row],[Dowry Deaths]]/Table3[[#This Row],[Population_in_lakhs]]</f>
        <v>0.89503661513425559</v>
      </c>
      <c r="P611">
        <f>Table3[[#This Row],[Molestation]]/Table3[[#This Row],[Population_in_lakhs]]</f>
        <v>0.32546786004882022</v>
      </c>
      <c r="Q611">
        <f>Table3[[#This Row],[Sexual_Harassment]]/Table3[[#This Row],[Population_in_lakhs]]</f>
        <v>0</v>
      </c>
      <c r="R611">
        <f>Table3[[#This Row],[Cruelty by Husband or his Relatives]]/Table3[[#This Row],[Population_in_lakhs]]</f>
        <v>21.318144833197724</v>
      </c>
    </row>
    <row r="612" spans="1:18" x14ac:dyDescent="0.3">
      <c r="A612" t="s">
        <v>51</v>
      </c>
      <c r="B612" t="s">
        <v>67</v>
      </c>
      <c r="C612">
        <v>2013</v>
      </c>
      <c r="D612">
        <v>44</v>
      </c>
      <c r="E612">
        <v>108</v>
      </c>
      <c r="F612">
        <v>9</v>
      </c>
      <c r="G612">
        <v>9</v>
      </c>
      <c r="H612">
        <v>0</v>
      </c>
      <c r="I612">
        <v>266</v>
      </c>
      <c r="J612">
        <v>12.29</v>
      </c>
      <c r="K612">
        <v>35.475996745321403</v>
      </c>
      <c r="L612">
        <f t="shared" si="9"/>
        <v>436</v>
      </c>
      <c r="M612" s="14">
        <f>Table3[[#This Row],[Rape]]/Table3[[#This Row],[Population_in_lakhs]]</f>
        <v>3.5801464605370223</v>
      </c>
      <c r="N612">
        <f>Table3[[#This Row],[Kidnapping and Abduction]]/Table3[[#This Row],[Population_in_lakhs]]</f>
        <v>8.7876322213181446</v>
      </c>
      <c r="O612">
        <f>Table3[[#This Row],[Dowry Deaths]]/Table3[[#This Row],[Population_in_lakhs]]</f>
        <v>0.73230268510984542</v>
      </c>
      <c r="P612">
        <f>Table3[[#This Row],[Molestation]]/Table3[[#This Row],[Population_in_lakhs]]</f>
        <v>0.73230268510984542</v>
      </c>
      <c r="Q612">
        <f>Table3[[#This Row],[Sexual_Harassment]]/Table3[[#This Row],[Population_in_lakhs]]</f>
        <v>0</v>
      </c>
      <c r="R612">
        <f>Table3[[#This Row],[Cruelty by Husband or his Relatives]]/Table3[[#This Row],[Population_in_lakhs]]</f>
        <v>21.643612693246542</v>
      </c>
    </row>
    <row r="613" spans="1:18" x14ac:dyDescent="0.3">
      <c r="A613" t="s">
        <v>51</v>
      </c>
      <c r="B613" t="s">
        <v>68</v>
      </c>
      <c r="C613">
        <v>2001</v>
      </c>
      <c r="D613">
        <v>14</v>
      </c>
      <c r="E613">
        <v>12</v>
      </c>
      <c r="F613">
        <v>0</v>
      </c>
      <c r="G613">
        <v>37</v>
      </c>
      <c r="H613">
        <v>0</v>
      </c>
      <c r="I613">
        <v>20</v>
      </c>
      <c r="J613">
        <v>8.43</v>
      </c>
      <c r="K613">
        <v>9.8457888493475689</v>
      </c>
      <c r="L613">
        <f t="shared" si="9"/>
        <v>83</v>
      </c>
      <c r="M613" s="14">
        <f>Table3[[#This Row],[Rape]]/Table3[[#This Row],[Population_in_lakhs]]</f>
        <v>1.66073546856465</v>
      </c>
      <c r="N613">
        <f>Table3[[#This Row],[Kidnapping and Abduction]]/Table3[[#This Row],[Population_in_lakhs]]</f>
        <v>1.4234875444839858</v>
      </c>
      <c r="O613">
        <f>Table3[[#This Row],[Dowry Deaths]]/Table3[[#This Row],[Population_in_lakhs]]</f>
        <v>0</v>
      </c>
      <c r="P613">
        <f>Table3[[#This Row],[Molestation]]/Table3[[#This Row],[Population_in_lakhs]]</f>
        <v>4.38908659549229</v>
      </c>
      <c r="Q613">
        <f>Table3[[#This Row],[Sexual_Harassment]]/Table3[[#This Row],[Population_in_lakhs]]</f>
        <v>0</v>
      </c>
      <c r="R613">
        <f>Table3[[#This Row],[Cruelty by Husband or his Relatives]]/Table3[[#This Row],[Population_in_lakhs]]</f>
        <v>2.3724792408066429</v>
      </c>
    </row>
    <row r="614" spans="1:18" x14ac:dyDescent="0.3">
      <c r="A614" t="s">
        <v>51</v>
      </c>
      <c r="B614" t="s">
        <v>68</v>
      </c>
      <c r="C614">
        <v>2002</v>
      </c>
      <c r="D614">
        <v>15</v>
      </c>
      <c r="E614">
        <v>18</v>
      </c>
      <c r="F614">
        <v>3</v>
      </c>
      <c r="G614">
        <v>51</v>
      </c>
      <c r="H614">
        <v>0</v>
      </c>
      <c r="I614">
        <v>38</v>
      </c>
      <c r="J614">
        <v>8.43</v>
      </c>
      <c r="K614">
        <v>14.827995255041518</v>
      </c>
      <c r="L614">
        <f t="shared" si="9"/>
        <v>125</v>
      </c>
      <c r="M614" s="14">
        <f>Table3[[#This Row],[Rape]]/Table3[[#This Row],[Population_in_lakhs]]</f>
        <v>1.7793594306049823</v>
      </c>
      <c r="N614">
        <f>Table3[[#This Row],[Kidnapping and Abduction]]/Table3[[#This Row],[Population_in_lakhs]]</f>
        <v>2.1352313167259789</v>
      </c>
      <c r="O614">
        <f>Table3[[#This Row],[Dowry Deaths]]/Table3[[#This Row],[Population_in_lakhs]]</f>
        <v>0.35587188612099646</v>
      </c>
      <c r="P614">
        <f>Table3[[#This Row],[Molestation]]/Table3[[#This Row],[Population_in_lakhs]]</f>
        <v>6.04982206405694</v>
      </c>
      <c r="Q614">
        <f>Table3[[#This Row],[Sexual_Harassment]]/Table3[[#This Row],[Population_in_lakhs]]</f>
        <v>0</v>
      </c>
      <c r="R614">
        <f>Table3[[#This Row],[Cruelty by Husband or his Relatives]]/Table3[[#This Row],[Population_in_lakhs]]</f>
        <v>4.5077105575326222</v>
      </c>
    </row>
    <row r="615" spans="1:18" x14ac:dyDescent="0.3">
      <c r="A615" t="s">
        <v>51</v>
      </c>
      <c r="B615" t="s">
        <v>68</v>
      </c>
      <c r="C615">
        <v>2003</v>
      </c>
      <c r="D615">
        <v>22</v>
      </c>
      <c r="E615">
        <v>31</v>
      </c>
      <c r="F615">
        <v>2</v>
      </c>
      <c r="G615">
        <v>28</v>
      </c>
      <c r="H615">
        <v>0</v>
      </c>
      <c r="I615">
        <v>37</v>
      </c>
      <c r="J615">
        <v>8.43</v>
      </c>
      <c r="K615">
        <v>14.234875444839858</v>
      </c>
      <c r="L615">
        <f t="shared" si="9"/>
        <v>120</v>
      </c>
      <c r="M615" s="14">
        <f>Table3[[#This Row],[Rape]]/Table3[[#This Row],[Population_in_lakhs]]</f>
        <v>2.6097271648873073</v>
      </c>
      <c r="N615">
        <f>Table3[[#This Row],[Kidnapping and Abduction]]/Table3[[#This Row],[Population_in_lakhs]]</f>
        <v>3.6773428232502967</v>
      </c>
      <c r="O615">
        <f>Table3[[#This Row],[Dowry Deaths]]/Table3[[#This Row],[Population_in_lakhs]]</f>
        <v>0.23724792408066431</v>
      </c>
      <c r="P615">
        <f>Table3[[#This Row],[Molestation]]/Table3[[#This Row],[Population_in_lakhs]]</f>
        <v>3.3214709371293001</v>
      </c>
      <c r="Q615">
        <f>Table3[[#This Row],[Sexual_Harassment]]/Table3[[#This Row],[Population_in_lakhs]]</f>
        <v>0</v>
      </c>
      <c r="R615">
        <f>Table3[[#This Row],[Cruelty by Husband or his Relatives]]/Table3[[#This Row],[Population_in_lakhs]]</f>
        <v>4.38908659549229</v>
      </c>
    </row>
    <row r="616" spans="1:18" x14ac:dyDescent="0.3">
      <c r="A616" t="s">
        <v>51</v>
      </c>
      <c r="B616" t="s">
        <v>68</v>
      </c>
      <c r="C616">
        <v>2004</v>
      </c>
      <c r="D616">
        <v>33</v>
      </c>
      <c r="E616">
        <v>24</v>
      </c>
      <c r="F616">
        <v>2</v>
      </c>
      <c r="G616">
        <v>41</v>
      </c>
      <c r="H616">
        <v>0</v>
      </c>
      <c r="I616">
        <v>45</v>
      </c>
      <c r="J616">
        <v>8.43</v>
      </c>
      <c r="K616">
        <v>17.200474495848162</v>
      </c>
      <c r="L616">
        <f t="shared" si="9"/>
        <v>145</v>
      </c>
      <c r="M616" s="14">
        <f>Table3[[#This Row],[Rape]]/Table3[[#This Row],[Population_in_lakhs]]</f>
        <v>3.9145907473309611</v>
      </c>
      <c r="N616">
        <f>Table3[[#This Row],[Kidnapping and Abduction]]/Table3[[#This Row],[Population_in_lakhs]]</f>
        <v>2.8469750889679717</v>
      </c>
      <c r="O616">
        <f>Table3[[#This Row],[Dowry Deaths]]/Table3[[#This Row],[Population_in_lakhs]]</f>
        <v>0.23724792408066431</v>
      </c>
      <c r="P616">
        <f>Table3[[#This Row],[Molestation]]/Table3[[#This Row],[Population_in_lakhs]]</f>
        <v>4.8635824436536179</v>
      </c>
      <c r="Q616">
        <f>Table3[[#This Row],[Sexual_Harassment]]/Table3[[#This Row],[Population_in_lakhs]]</f>
        <v>0</v>
      </c>
      <c r="R616">
        <f>Table3[[#This Row],[Cruelty by Husband or his Relatives]]/Table3[[#This Row],[Population_in_lakhs]]</f>
        <v>5.3380782918149468</v>
      </c>
    </row>
    <row r="617" spans="1:18" x14ac:dyDescent="0.3">
      <c r="A617" t="s">
        <v>51</v>
      </c>
      <c r="B617" t="s">
        <v>68</v>
      </c>
      <c r="C617">
        <v>2005</v>
      </c>
      <c r="D617">
        <v>36</v>
      </c>
      <c r="E617">
        <v>29</v>
      </c>
      <c r="F617">
        <v>2</v>
      </c>
      <c r="G617">
        <v>17</v>
      </c>
      <c r="H617">
        <v>0</v>
      </c>
      <c r="I617">
        <v>53</v>
      </c>
      <c r="J617">
        <v>8.43</v>
      </c>
      <c r="K617">
        <v>16.251482799525505</v>
      </c>
      <c r="L617">
        <f t="shared" si="9"/>
        <v>137</v>
      </c>
      <c r="M617" s="14">
        <f>Table3[[#This Row],[Rape]]/Table3[[#This Row],[Population_in_lakhs]]</f>
        <v>4.2704626334519578</v>
      </c>
      <c r="N617">
        <f>Table3[[#This Row],[Kidnapping and Abduction]]/Table3[[#This Row],[Population_in_lakhs]]</f>
        <v>3.4400948991696323</v>
      </c>
      <c r="O617">
        <f>Table3[[#This Row],[Dowry Deaths]]/Table3[[#This Row],[Population_in_lakhs]]</f>
        <v>0.23724792408066431</v>
      </c>
      <c r="P617">
        <f>Table3[[#This Row],[Molestation]]/Table3[[#This Row],[Population_in_lakhs]]</f>
        <v>2.0166073546856467</v>
      </c>
      <c r="Q617">
        <f>Table3[[#This Row],[Sexual_Harassment]]/Table3[[#This Row],[Population_in_lakhs]]</f>
        <v>0</v>
      </c>
      <c r="R617">
        <f>Table3[[#This Row],[Cruelty by Husband or his Relatives]]/Table3[[#This Row],[Population_in_lakhs]]</f>
        <v>6.2870699881376044</v>
      </c>
    </row>
    <row r="618" spans="1:18" x14ac:dyDescent="0.3">
      <c r="A618" t="s">
        <v>51</v>
      </c>
      <c r="B618" t="s">
        <v>68</v>
      </c>
      <c r="C618">
        <v>2006</v>
      </c>
      <c r="D618">
        <v>29</v>
      </c>
      <c r="E618">
        <v>39</v>
      </c>
      <c r="F618">
        <v>14</v>
      </c>
      <c r="G618">
        <v>26</v>
      </c>
      <c r="H618">
        <v>0</v>
      </c>
      <c r="I618">
        <v>69</v>
      </c>
      <c r="J618">
        <v>8.43</v>
      </c>
      <c r="K618">
        <v>20.996441281138789</v>
      </c>
      <c r="L618">
        <f t="shared" si="9"/>
        <v>177</v>
      </c>
      <c r="M618" s="14">
        <f>Table3[[#This Row],[Rape]]/Table3[[#This Row],[Population_in_lakhs]]</f>
        <v>3.4400948991696323</v>
      </c>
      <c r="N618">
        <f>Table3[[#This Row],[Kidnapping and Abduction]]/Table3[[#This Row],[Population_in_lakhs]]</f>
        <v>4.6263345195729535</v>
      </c>
      <c r="O618">
        <f>Table3[[#This Row],[Dowry Deaths]]/Table3[[#This Row],[Population_in_lakhs]]</f>
        <v>1.66073546856465</v>
      </c>
      <c r="P618">
        <f>Table3[[#This Row],[Molestation]]/Table3[[#This Row],[Population_in_lakhs]]</f>
        <v>3.0842230130486361</v>
      </c>
      <c r="Q618">
        <f>Table3[[#This Row],[Sexual_Harassment]]/Table3[[#This Row],[Population_in_lakhs]]</f>
        <v>0</v>
      </c>
      <c r="R618">
        <f>Table3[[#This Row],[Cruelty by Husband or his Relatives]]/Table3[[#This Row],[Population_in_lakhs]]</f>
        <v>8.185053380782918</v>
      </c>
    </row>
    <row r="619" spans="1:18" x14ac:dyDescent="0.3">
      <c r="A619" t="s">
        <v>51</v>
      </c>
      <c r="B619" t="s">
        <v>68</v>
      </c>
      <c r="C619">
        <v>2007</v>
      </c>
      <c r="D619">
        <v>42</v>
      </c>
      <c r="E619">
        <v>38</v>
      </c>
      <c r="F619">
        <v>1</v>
      </c>
      <c r="G619">
        <v>35</v>
      </c>
      <c r="H619">
        <v>0</v>
      </c>
      <c r="I619">
        <v>82</v>
      </c>
      <c r="J619">
        <v>8.43</v>
      </c>
      <c r="K619">
        <v>23.487544483985765</v>
      </c>
      <c r="L619">
        <f t="shared" si="9"/>
        <v>198</v>
      </c>
      <c r="M619" s="14">
        <f>Table3[[#This Row],[Rape]]/Table3[[#This Row],[Population_in_lakhs]]</f>
        <v>4.9822064056939501</v>
      </c>
      <c r="N619">
        <f>Table3[[#This Row],[Kidnapping and Abduction]]/Table3[[#This Row],[Population_in_lakhs]]</f>
        <v>4.5077105575326222</v>
      </c>
      <c r="O619">
        <f>Table3[[#This Row],[Dowry Deaths]]/Table3[[#This Row],[Population_in_lakhs]]</f>
        <v>0.11862396204033215</v>
      </c>
      <c r="P619">
        <f>Table3[[#This Row],[Molestation]]/Table3[[#This Row],[Population_in_lakhs]]</f>
        <v>4.1518386714116255</v>
      </c>
      <c r="Q619">
        <f>Table3[[#This Row],[Sexual_Harassment]]/Table3[[#This Row],[Population_in_lakhs]]</f>
        <v>0</v>
      </c>
      <c r="R619">
        <f>Table3[[#This Row],[Cruelty by Husband or his Relatives]]/Table3[[#This Row],[Population_in_lakhs]]</f>
        <v>9.7271648873072358</v>
      </c>
    </row>
    <row r="620" spans="1:18" x14ac:dyDescent="0.3">
      <c r="A620" t="s">
        <v>51</v>
      </c>
      <c r="B620" t="s">
        <v>68</v>
      </c>
      <c r="C620">
        <v>2008</v>
      </c>
      <c r="D620">
        <v>55</v>
      </c>
      <c r="E620">
        <v>24</v>
      </c>
      <c r="F620">
        <v>4</v>
      </c>
      <c r="G620">
        <v>16</v>
      </c>
      <c r="H620">
        <v>0</v>
      </c>
      <c r="I620">
        <v>58</v>
      </c>
      <c r="J620">
        <v>8.43</v>
      </c>
      <c r="K620">
        <v>18.623962040332149</v>
      </c>
      <c r="L620">
        <f t="shared" si="9"/>
        <v>157</v>
      </c>
      <c r="M620" s="14">
        <f>Table3[[#This Row],[Rape]]/Table3[[#This Row],[Population_in_lakhs]]</f>
        <v>6.524317912218268</v>
      </c>
      <c r="N620">
        <f>Table3[[#This Row],[Kidnapping and Abduction]]/Table3[[#This Row],[Population_in_lakhs]]</f>
        <v>2.8469750889679717</v>
      </c>
      <c r="O620">
        <f>Table3[[#This Row],[Dowry Deaths]]/Table3[[#This Row],[Population_in_lakhs]]</f>
        <v>0.47449584816132861</v>
      </c>
      <c r="P620">
        <f>Table3[[#This Row],[Molestation]]/Table3[[#This Row],[Population_in_lakhs]]</f>
        <v>1.8979833926453145</v>
      </c>
      <c r="Q620">
        <f>Table3[[#This Row],[Sexual_Harassment]]/Table3[[#This Row],[Population_in_lakhs]]</f>
        <v>0</v>
      </c>
      <c r="R620">
        <f>Table3[[#This Row],[Cruelty by Husband or his Relatives]]/Table3[[#This Row],[Population_in_lakhs]]</f>
        <v>6.8801897983392646</v>
      </c>
    </row>
    <row r="621" spans="1:18" x14ac:dyDescent="0.3">
      <c r="A621" t="s">
        <v>51</v>
      </c>
      <c r="B621" t="s">
        <v>68</v>
      </c>
      <c r="C621">
        <v>2009</v>
      </c>
      <c r="D621">
        <v>44</v>
      </c>
      <c r="E621">
        <v>35</v>
      </c>
      <c r="F621">
        <v>1</v>
      </c>
      <c r="G621">
        <v>26</v>
      </c>
      <c r="H621">
        <v>0</v>
      </c>
      <c r="I621">
        <v>70</v>
      </c>
      <c r="J621">
        <v>8.43</v>
      </c>
      <c r="K621">
        <v>20.877817319098458</v>
      </c>
      <c r="L621">
        <f t="shared" si="9"/>
        <v>176</v>
      </c>
      <c r="M621" s="14">
        <f>Table3[[#This Row],[Rape]]/Table3[[#This Row],[Population_in_lakhs]]</f>
        <v>5.2194543297746145</v>
      </c>
      <c r="N621">
        <f>Table3[[#This Row],[Kidnapping and Abduction]]/Table3[[#This Row],[Population_in_lakhs]]</f>
        <v>4.1518386714116255</v>
      </c>
      <c r="O621">
        <f>Table3[[#This Row],[Dowry Deaths]]/Table3[[#This Row],[Population_in_lakhs]]</f>
        <v>0.11862396204033215</v>
      </c>
      <c r="P621">
        <f>Table3[[#This Row],[Molestation]]/Table3[[#This Row],[Population_in_lakhs]]</f>
        <v>3.0842230130486361</v>
      </c>
      <c r="Q621">
        <f>Table3[[#This Row],[Sexual_Harassment]]/Table3[[#This Row],[Population_in_lakhs]]</f>
        <v>0</v>
      </c>
      <c r="R621">
        <f>Table3[[#This Row],[Cruelty by Husband or his Relatives]]/Table3[[#This Row],[Population_in_lakhs]]</f>
        <v>8.3036773428232511</v>
      </c>
    </row>
    <row r="622" spans="1:18" x14ac:dyDescent="0.3">
      <c r="A622" t="s">
        <v>51</v>
      </c>
      <c r="B622" t="s">
        <v>68</v>
      </c>
      <c r="C622">
        <v>2010</v>
      </c>
      <c r="D622">
        <v>30</v>
      </c>
      <c r="E622">
        <v>58</v>
      </c>
      <c r="F622">
        <v>1</v>
      </c>
      <c r="G622">
        <v>3</v>
      </c>
      <c r="H622">
        <v>0</v>
      </c>
      <c r="I622">
        <v>86</v>
      </c>
      <c r="J622">
        <v>8.43</v>
      </c>
      <c r="K622">
        <v>21.115065243179124</v>
      </c>
      <c r="L622">
        <f t="shared" si="9"/>
        <v>178</v>
      </c>
      <c r="M622" s="14">
        <f>Table3[[#This Row],[Rape]]/Table3[[#This Row],[Population_in_lakhs]]</f>
        <v>3.5587188612099645</v>
      </c>
      <c r="N622">
        <f>Table3[[#This Row],[Kidnapping and Abduction]]/Table3[[#This Row],[Population_in_lakhs]]</f>
        <v>6.8801897983392646</v>
      </c>
      <c r="O622">
        <f>Table3[[#This Row],[Dowry Deaths]]/Table3[[#This Row],[Population_in_lakhs]]</f>
        <v>0.11862396204033215</v>
      </c>
      <c r="P622">
        <f>Table3[[#This Row],[Molestation]]/Table3[[#This Row],[Population_in_lakhs]]</f>
        <v>0.35587188612099646</v>
      </c>
      <c r="Q622">
        <f>Table3[[#This Row],[Sexual_Harassment]]/Table3[[#This Row],[Population_in_lakhs]]</f>
        <v>0</v>
      </c>
      <c r="R622">
        <f>Table3[[#This Row],[Cruelty by Husband or his Relatives]]/Table3[[#This Row],[Population_in_lakhs]]</f>
        <v>10.201660735468565</v>
      </c>
    </row>
    <row r="623" spans="1:18" x14ac:dyDescent="0.3">
      <c r="A623" t="s">
        <v>51</v>
      </c>
      <c r="B623" t="s">
        <v>68</v>
      </c>
      <c r="C623">
        <v>2011</v>
      </c>
      <c r="D623">
        <v>52</v>
      </c>
      <c r="E623">
        <v>79</v>
      </c>
      <c r="F623">
        <v>1</v>
      </c>
      <c r="G623">
        <v>31</v>
      </c>
      <c r="H623">
        <v>0</v>
      </c>
      <c r="I623">
        <v>120</v>
      </c>
      <c r="J623">
        <v>8.8699999999999992</v>
      </c>
      <c r="K623">
        <v>31.905298759864717</v>
      </c>
      <c r="L623">
        <f t="shared" si="9"/>
        <v>283</v>
      </c>
      <c r="M623" s="14">
        <f>Table3[[#This Row],[Rape]]/Table3[[#This Row],[Population_in_lakhs]]</f>
        <v>5.862457722660654</v>
      </c>
      <c r="N623">
        <f>Table3[[#This Row],[Kidnapping and Abduction]]/Table3[[#This Row],[Population_in_lakhs]]</f>
        <v>8.9064261555806095</v>
      </c>
      <c r="O623">
        <f>Table3[[#This Row],[Dowry Deaths]]/Table3[[#This Row],[Population_in_lakhs]]</f>
        <v>0.11273957158962797</v>
      </c>
      <c r="P623">
        <f>Table3[[#This Row],[Molestation]]/Table3[[#This Row],[Population_in_lakhs]]</f>
        <v>3.494926719278467</v>
      </c>
      <c r="Q623">
        <f>Table3[[#This Row],[Sexual_Harassment]]/Table3[[#This Row],[Population_in_lakhs]]</f>
        <v>0</v>
      </c>
      <c r="R623">
        <f>Table3[[#This Row],[Cruelty by Husband or his Relatives]]/Table3[[#This Row],[Population_in_lakhs]]</f>
        <v>13.528748590755356</v>
      </c>
    </row>
    <row r="624" spans="1:18" x14ac:dyDescent="0.3">
      <c r="A624" t="s">
        <v>51</v>
      </c>
      <c r="B624" t="s">
        <v>68</v>
      </c>
      <c r="C624">
        <v>2012</v>
      </c>
      <c r="D624">
        <v>27</v>
      </c>
      <c r="E624">
        <v>65</v>
      </c>
      <c r="F624">
        <v>3</v>
      </c>
      <c r="G624">
        <v>31</v>
      </c>
      <c r="H624">
        <v>0</v>
      </c>
      <c r="I624">
        <v>84</v>
      </c>
      <c r="J624">
        <v>8.8699999999999992</v>
      </c>
      <c r="K624">
        <v>23.675310033821873</v>
      </c>
      <c r="L624">
        <f t="shared" si="9"/>
        <v>210</v>
      </c>
      <c r="M624" s="14">
        <f>Table3[[#This Row],[Rape]]/Table3[[#This Row],[Population_in_lakhs]]</f>
        <v>3.043968432919955</v>
      </c>
      <c r="N624">
        <f>Table3[[#This Row],[Kidnapping and Abduction]]/Table3[[#This Row],[Population_in_lakhs]]</f>
        <v>7.3280721533258184</v>
      </c>
      <c r="O624">
        <f>Table3[[#This Row],[Dowry Deaths]]/Table3[[#This Row],[Population_in_lakhs]]</f>
        <v>0.33821871476888393</v>
      </c>
      <c r="P624">
        <f>Table3[[#This Row],[Molestation]]/Table3[[#This Row],[Population_in_lakhs]]</f>
        <v>3.494926719278467</v>
      </c>
      <c r="Q624">
        <f>Table3[[#This Row],[Sexual_Harassment]]/Table3[[#This Row],[Population_in_lakhs]]</f>
        <v>0</v>
      </c>
      <c r="R624">
        <f>Table3[[#This Row],[Cruelty by Husband or his Relatives]]/Table3[[#This Row],[Population_in_lakhs]]</f>
        <v>9.4701240135287499</v>
      </c>
    </row>
    <row r="625" spans="1:18" x14ac:dyDescent="0.3">
      <c r="A625" t="s">
        <v>51</v>
      </c>
      <c r="B625" t="s">
        <v>68</v>
      </c>
      <c r="C625">
        <v>2013</v>
      </c>
      <c r="D625">
        <v>32</v>
      </c>
      <c r="E625">
        <v>79</v>
      </c>
      <c r="F625">
        <v>5</v>
      </c>
      <c r="G625">
        <v>32</v>
      </c>
      <c r="H625">
        <v>0</v>
      </c>
      <c r="I625">
        <v>134</v>
      </c>
      <c r="J625">
        <v>8.8699999999999992</v>
      </c>
      <c r="K625">
        <v>31.792559188275089</v>
      </c>
      <c r="L625">
        <f t="shared" si="9"/>
        <v>282</v>
      </c>
      <c r="M625" s="14">
        <f>Table3[[#This Row],[Rape]]/Table3[[#This Row],[Population_in_lakhs]]</f>
        <v>3.607666290868095</v>
      </c>
      <c r="N625">
        <f>Table3[[#This Row],[Kidnapping and Abduction]]/Table3[[#This Row],[Population_in_lakhs]]</f>
        <v>8.9064261555806095</v>
      </c>
      <c r="O625">
        <f>Table3[[#This Row],[Dowry Deaths]]/Table3[[#This Row],[Population_in_lakhs]]</f>
        <v>0.56369785794813987</v>
      </c>
      <c r="P625">
        <f>Table3[[#This Row],[Molestation]]/Table3[[#This Row],[Population_in_lakhs]]</f>
        <v>3.607666290868095</v>
      </c>
      <c r="Q625">
        <f>Table3[[#This Row],[Sexual_Harassment]]/Table3[[#This Row],[Population_in_lakhs]]</f>
        <v>0</v>
      </c>
      <c r="R625">
        <f>Table3[[#This Row],[Cruelty by Husband or his Relatives]]/Table3[[#This Row],[Population_in_lakhs]]</f>
        <v>15.107102593010147</v>
      </c>
    </row>
    <row r="626" spans="1:18" x14ac:dyDescent="0.3">
      <c r="A626" t="s">
        <v>51</v>
      </c>
      <c r="B626" t="s">
        <v>69</v>
      </c>
      <c r="C626">
        <v>2001</v>
      </c>
      <c r="D626">
        <v>64</v>
      </c>
      <c r="E626">
        <v>62</v>
      </c>
      <c r="F626">
        <v>0</v>
      </c>
      <c r="G626">
        <v>22</v>
      </c>
      <c r="H626">
        <v>0</v>
      </c>
      <c r="I626">
        <v>93</v>
      </c>
      <c r="J626">
        <v>8.89</v>
      </c>
      <c r="K626">
        <v>27.109111361079862</v>
      </c>
      <c r="L626">
        <f t="shared" si="9"/>
        <v>241</v>
      </c>
      <c r="M626" s="14">
        <f>Table3[[#This Row],[Rape]]/Table3[[#This Row],[Population_in_lakhs]]</f>
        <v>7.1991001124859384</v>
      </c>
      <c r="N626">
        <f>Table3[[#This Row],[Kidnapping and Abduction]]/Table3[[#This Row],[Population_in_lakhs]]</f>
        <v>6.9741282339707533</v>
      </c>
      <c r="O626">
        <f>Table3[[#This Row],[Dowry Deaths]]/Table3[[#This Row],[Population_in_lakhs]]</f>
        <v>0</v>
      </c>
      <c r="P626">
        <f>Table3[[#This Row],[Molestation]]/Table3[[#This Row],[Population_in_lakhs]]</f>
        <v>2.4746906636670416</v>
      </c>
      <c r="Q626">
        <f>Table3[[#This Row],[Sexual_Harassment]]/Table3[[#This Row],[Population_in_lakhs]]</f>
        <v>0</v>
      </c>
      <c r="R626">
        <f>Table3[[#This Row],[Cruelty by Husband or his Relatives]]/Table3[[#This Row],[Population_in_lakhs]]</f>
        <v>10.46119235095613</v>
      </c>
    </row>
    <row r="627" spans="1:18" x14ac:dyDescent="0.3">
      <c r="A627" t="s">
        <v>51</v>
      </c>
      <c r="B627" t="s">
        <v>69</v>
      </c>
      <c r="C627">
        <v>2002</v>
      </c>
      <c r="D627">
        <v>69</v>
      </c>
      <c r="E627">
        <v>74</v>
      </c>
      <c r="F627">
        <v>0</v>
      </c>
      <c r="G627">
        <v>63</v>
      </c>
      <c r="H627">
        <v>0</v>
      </c>
      <c r="I627">
        <v>175</v>
      </c>
      <c r="J627">
        <v>8.89</v>
      </c>
      <c r="K627">
        <v>42.857142857142854</v>
      </c>
      <c r="L627">
        <f t="shared" si="9"/>
        <v>381</v>
      </c>
      <c r="M627" s="14">
        <f>Table3[[#This Row],[Rape]]/Table3[[#This Row],[Population_in_lakhs]]</f>
        <v>7.7615298087739024</v>
      </c>
      <c r="N627">
        <f>Table3[[#This Row],[Kidnapping and Abduction]]/Table3[[#This Row],[Population_in_lakhs]]</f>
        <v>8.3239595050618664</v>
      </c>
      <c r="O627">
        <f>Table3[[#This Row],[Dowry Deaths]]/Table3[[#This Row],[Population_in_lakhs]]</f>
        <v>0</v>
      </c>
      <c r="P627">
        <f>Table3[[#This Row],[Molestation]]/Table3[[#This Row],[Population_in_lakhs]]</f>
        <v>7.0866141732283463</v>
      </c>
      <c r="Q627">
        <f>Table3[[#This Row],[Sexual_Harassment]]/Table3[[#This Row],[Population_in_lakhs]]</f>
        <v>0</v>
      </c>
      <c r="R627">
        <f>Table3[[#This Row],[Cruelty by Husband or his Relatives]]/Table3[[#This Row],[Population_in_lakhs]]</f>
        <v>19.685039370078737</v>
      </c>
    </row>
    <row r="628" spans="1:18" x14ac:dyDescent="0.3">
      <c r="A628" t="s">
        <v>51</v>
      </c>
      <c r="B628" t="s">
        <v>69</v>
      </c>
      <c r="C628">
        <v>2003</v>
      </c>
      <c r="D628">
        <v>76</v>
      </c>
      <c r="E628">
        <v>77</v>
      </c>
      <c r="F628">
        <v>0</v>
      </c>
      <c r="G628">
        <v>44</v>
      </c>
      <c r="H628">
        <v>0</v>
      </c>
      <c r="I628">
        <v>108</v>
      </c>
      <c r="J628">
        <v>8.89</v>
      </c>
      <c r="K628">
        <v>34.308211473565805</v>
      </c>
      <c r="L628">
        <f t="shared" si="9"/>
        <v>305</v>
      </c>
      <c r="M628" s="14">
        <f>Table3[[#This Row],[Rape]]/Table3[[#This Row],[Population_in_lakhs]]</f>
        <v>8.5489313835770524</v>
      </c>
      <c r="N628">
        <f>Table3[[#This Row],[Kidnapping and Abduction]]/Table3[[#This Row],[Population_in_lakhs]]</f>
        <v>8.6614173228346445</v>
      </c>
      <c r="O628">
        <f>Table3[[#This Row],[Dowry Deaths]]/Table3[[#This Row],[Population_in_lakhs]]</f>
        <v>0</v>
      </c>
      <c r="P628">
        <f>Table3[[#This Row],[Molestation]]/Table3[[#This Row],[Population_in_lakhs]]</f>
        <v>4.9493813273340832</v>
      </c>
      <c r="Q628">
        <f>Table3[[#This Row],[Sexual_Harassment]]/Table3[[#This Row],[Population_in_lakhs]]</f>
        <v>0</v>
      </c>
      <c r="R628">
        <f>Table3[[#This Row],[Cruelty by Husband or his Relatives]]/Table3[[#This Row],[Population_in_lakhs]]</f>
        <v>12.148481439820022</v>
      </c>
    </row>
    <row r="629" spans="1:18" x14ac:dyDescent="0.3">
      <c r="A629" t="s">
        <v>51</v>
      </c>
      <c r="B629" t="s">
        <v>69</v>
      </c>
      <c r="C629">
        <v>2004</v>
      </c>
      <c r="D629">
        <v>56</v>
      </c>
      <c r="E629">
        <v>94</v>
      </c>
      <c r="F629">
        <v>1</v>
      </c>
      <c r="G629">
        <v>46</v>
      </c>
      <c r="H629">
        <v>0</v>
      </c>
      <c r="I629">
        <v>112</v>
      </c>
      <c r="J629">
        <v>8.89</v>
      </c>
      <c r="K629">
        <v>34.758155230596174</v>
      </c>
      <c r="L629">
        <f t="shared" si="9"/>
        <v>309</v>
      </c>
      <c r="M629" s="14">
        <f>Table3[[#This Row],[Rape]]/Table3[[#This Row],[Population_in_lakhs]]</f>
        <v>6.2992125984251963</v>
      </c>
      <c r="N629">
        <f>Table3[[#This Row],[Kidnapping and Abduction]]/Table3[[#This Row],[Population_in_lakhs]]</f>
        <v>10.573678290213723</v>
      </c>
      <c r="O629">
        <f>Table3[[#This Row],[Dowry Deaths]]/Table3[[#This Row],[Population_in_lakhs]]</f>
        <v>0.11248593925759279</v>
      </c>
      <c r="P629">
        <f>Table3[[#This Row],[Molestation]]/Table3[[#This Row],[Population_in_lakhs]]</f>
        <v>5.1743532058492683</v>
      </c>
      <c r="Q629">
        <f>Table3[[#This Row],[Sexual_Harassment]]/Table3[[#This Row],[Population_in_lakhs]]</f>
        <v>0</v>
      </c>
      <c r="R629">
        <f>Table3[[#This Row],[Cruelty by Husband or his Relatives]]/Table3[[#This Row],[Population_in_lakhs]]</f>
        <v>12.598425196850393</v>
      </c>
    </row>
    <row r="630" spans="1:18" x14ac:dyDescent="0.3">
      <c r="A630" t="s">
        <v>51</v>
      </c>
      <c r="B630" t="s">
        <v>69</v>
      </c>
      <c r="C630">
        <v>2005</v>
      </c>
      <c r="D630">
        <v>69</v>
      </c>
      <c r="E630">
        <v>110</v>
      </c>
      <c r="F630">
        <v>4</v>
      </c>
      <c r="G630">
        <v>34</v>
      </c>
      <c r="H630">
        <v>0</v>
      </c>
      <c r="I630">
        <v>125</v>
      </c>
      <c r="J630">
        <v>8.89</v>
      </c>
      <c r="K630">
        <v>38.470191226096738</v>
      </c>
      <c r="L630">
        <f t="shared" si="9"/>
        <v>342</v>
      </c>
      <c r="M630" s="14">
        <f>Table3[[#This Row],[Rape]]/Table3[[#This Row],[Population_in_lakhs]]</f>
        <v>7.7615298087739024</v>
      </c>
      <c r="N630">
        <f>Table3[[#This Row],[Kidnapping and Abduction]]/Table3[[#This Row],[Population_in_lakhs]]</f>
        <v>12.373453318335207</v>
      </c>
      <c r="O630">
        <f>Table3[[#This Row],[Dowry Deaths]]/Table3[[#This Row],[Population_in_lakhs]]</f>
        <v>0.44994375703037115</v>
      </c>
      <c r="P630">
        <f>Table3[[#This Row],[Molestation]]/Table3[[#This Row],[Population_in_lakhs]]</f>
        <v>3.8245219347581552</v>
      </c>
      <c r="Q630">
        <f>Table3[[#This Row],[Sexual_Harassment]]/Table3[[#This Row],[Population_in_lakhs]]</f>
        <v>0</v>
      </c>
      <c r="R630">
        <f>Table3[[#This Row],[Cruelty by Husband or his Relatives]]/Table3[[#This Row],[Population_in_lakhs]]</f>
        <v>14.060742407199099</v>
      </c>
    </row>
    <row r="631" spans="1:18" x14ac:dyDescent="0.3">
      <c r="A631" t="s">
        <v>51</v>
      </c>
      <c r="B631" t="s">
        <v>69</v>
      </c>
      <c r="C631">
        <v>2006</v>
      </c>
      <c r="D631">
        <v>79</v>
      </c>
      <c r="E631">
        <v>93</v>
      </c>
      <c r="F631">
        <v>6</v>
      </c>
      <c r="G631">
        <v>38</v>
      </c>
      <c r="H631">
        <v>0</v>
      </c>
      <c r="I631">
        <v>110</v>
      </c>
      <c r="J631">
        <v>8.89</v>
      </c>
      <c r="K631">
        <v>36.67041619797525</v>
      </c>
      <c r="L631">
        <f t="shared" si="9"/>
        <v>326</v>
      </c>
      <c r="M631" s="14">
        <f>Table3[[#This Row],[Rape]]/Table3[[#This Row],[Population_in_lakhs]]</f>
        <v>8.8863892013498305</v>
      </c>
      <c r="N631">
        <f>Table3[[#This Row],[Kidnapping and Abduction]]/Table3[[#This Row],[Population_in_lakhs]]</f>
        <v>10.46119235095613</v>
      </c>
      <c r="O631">
        <f>Table3[[#This Row],[Dowry Deaths]]/Table3[[#This Row],[Population_in_lakhs]]</f>
        <v>0.67491563554555678</v>
      </c>
      <c r="P631">
        <f>Table3[[#This Row],[Molestation]]/Table3[[#This Row],[Population_in_lakhs]]</f>
        <v>4.2744656917885262</v>
      </c>
      <c r="Q631">
        <f>Table3[[#This Row],[Sexual_Harassment]]/Table3[[#This Row],[Population_in_lakhs]]</f>
        <v>0</v>
      </c>
      <c r="R631">
        <f>Table3[[#This Row],[Cruelty by Husband or his Relatives]]/Table3[[#This Row],[Population_in_lakhs]]</f>
        <v>12.373453318335207</v>
      </c>
    </row>
    <row r="632" spans="1:18" x14ac:dyDescent="0.3">
      <c r="A632" t="s">
        <v>51</v>
      </c>
      <c r="B632" t="s">
        <v>69</v>
      </c>
      <c r="C632">
        <v>2007</v>
      </c>
      <c r="D632">
        <v>62</v>
      </c>
      <c r="E632">
        <v>82</v>
      </c>
      <c r="F632">
        <v>0</v>
      </c>
      <c r="G632">
        <v>47</v>
      </c>
      <c r="H632">
        <v>0</v>
      </c>
      <c r="I632">
        <v>147</v>
      </c>
      <c r="J632">
        <v>8.89</v>
      </c>
      <c r="K632">
        <v>38.020247469066362</v>
      </c>
      <c r="L632">
        <f t="shared" si="9"/>
        <v>338</v>
      </c>
      <c r="M632" s="14">
        <f>Table3[[#This Row],[Rape]]/Table3[[#This Row],[Population_in_lakhs]]</f>
        <v>6.9741282339707533</v>
      </c>
      <c r="N632">
        <f>Table3[[#This Row],[Kidnapping and Abduction]]/Table3[[#This Row],[Population_in_lakhs]]</f>
        <v>9.2238470191226085</v>
      </c>
      <c r="O632">
        <f>Table3[[#This Row],[Dowry Deaths]]/Table3[[#This Row],[Population_in_lakhs]]</f>
        <v>0</v>
      </c>
      <c r="P632">
        <f>Table3[[#This Row],[Molestation]]/Table3[[#This Row],[Population_in_lakhs]]</f>
        <v>5.2868391451068613</v>
      </c>
      <c r="Q632">
        <f>Table3[[#This Row],[Sexual_Harassment]]/Table3[[#This Row],[Population_in_lakhs]]</f>
        <v>0</v>
      </c>
      <c r="R632">
        <f>Table3[[#This Row],[Cruelty by Husband or his Relatives]]/Table3[[#This Row],[Population_in_lakhs]]</f>
        <v>16.535433070866141</v>
      </c>
    </row>
    <row r="633" spans="1:18" x14ac:dyDescent="0.3">
      <c r="A633" t="s">
        <v>51</v>
      </c>
      <c r="B633" t="s">
        <v>69</v>
      </c>
      <c r="C633">
        <v>2008</v>
      </c>
      <c r="D633">
        <v>52</v>
      </c>
      <c r="E633">
        <v>71</v>
      </c>
      <c r="F633">
        <v>1</v>
      </c>
      <c r="G633">
        <v>24</v>
      </c>
      <c r="H633">
        <v>0</v>
      </c>
      <c r="I633">
        <v>160</v>
      </c>
      <c r="J633">
        <v>8.89</v>
      </c>
      <c r="K633">
        <v>34.645669291338578</v>
      </c>
      <c r="L633">
        <f t="shared" si="9"/>
        <v>308</v>
      </c>
      <c r="M633" s="14">
        <f>Table3[[#This Row],[Rape]]/Table3[[#This Row],[Population_in_lakhs]]</f>
        <v>5.8492688413948253</v>
      </c>
      <c r="N633">
        <f>Table3[[#This Row],[Kidnapping and Abduction]]/Table3[[#This Row],[Population_in_lakhs]]</f>
        <v>7.9865016872890884</v>
      </c>
      <c r="O633">
        <f>Table3[[#This Row],[Dowry Deaths]]/Table3[[#This Row],[Population_in_lakhs]]</f>
        <v>0.11248593925759279</v>
      </c>
      <c r="P633">
        <f>Table3[[#This Row],[Molestation]]/Table3[[#This Row],[Population_in_lakhs]]</f>
        <v>2.6996625421822271</v>
      </c>
      <c r="Q633">
        <f>Table3[[#This Row],[Sexual_Harassment]]/Table3[[#This Row],[Population_in_lakhs]]</f>
        <v>0</v>
      </c>
      <c r="R633">
        <f>Table3[[#This Row],[Cruelty by Husband or his Relatives]]/Table3[[#This Row],[Population_in_lakhs]]</f>
        <v>17.997750281214849</v>
      </c>
    </row>
    <row r="634" spans="1:18" x14ac:dyDescent="0.3">
      <c r="A634" t="s">
        <v>51</v>
      </c>
      <c r="B634" t="s">
        <v>69</v>
      </c>
      <c r="C634">
        <v>2009</v>
      </c>
      <c r="D634">
        <v>54</v>
      </c>
      <c r="E634">
        <v>97</v>
      </c>
      <c r="F634">
        <v>3</v>
      </c>
      <c r="G634">
        <v>42</v>
      </c>
      <c r="H634">
        <v>0</v>
      </c>
      <c r="I634">
        <v>187</v>
      </c>
      <c r="J634">
        <v>8.89</v>
      </c>
      <c r="K634">
        <v>43.082114735658038</v>
      </c>
      <c r="L634">
        <f t="shared" si="9"/>
        <v>383</v>
      </c>
      <c r="M634" s="14">
        <f>Table3[[#This Row],[Rape]]/Table3[[#This Row],[Population_in_lakhs]]</f>
        <v>6.0742407199100112</v>
      </c>
      <c r="N634">
        <f>Table3[[#This Row],[Kidnapping and Abduction]]/Table3[[#This Row],[Population_in_lakhs]]</f>
        <v>10.911136107986501</v>
      </c>
      <c r="O634">
        <f>Table3[[#This Row],[Dowry Deaths]]/Table3[[#This Row],[Population_in_lakhs]]</f>
        <v>0.33745781777277839</v>
      </c>
      <c r="P634">
        <f>Table3[[#This Row],[Molestation]]/Table3[[#This Row],[Population_in_lakhs]]</f>
        <v>4.7244094488188972</v>
      </c>
      <c r="Q634">
        <f>Table3[[#This Row],[Sexual_Harassment]]/Table3[[#This Row],[Population_in_lakhs]]</f>
        <v>0</v>
      </c>
      <c r="R634">
        <f>Table3[[#This Row],[Cruelty by Husband or his Relatives]]/Table3[[#This Row],[Population_in_lakhs]]</f>
        <v>21.034870641169853</v>
      </c>
    </row>
    <row r="635" spans="1:18" x14ac:dyDescent="0.3">
      <c r="A635" t="s">
        <v>51</v>
      </c>
      <c r="B635" t="s">
        <v>69</v>
      </c>
      <c r="C635">
        <v>2010</v>
      </c>
      <c r="D635">
        <v>39</v>
      </c>
      <c r="E635">
        <v>109</v>
      </c>
      <c r="F635">
        <v>0</v>
      </c>
      <c r="G635">
        <v>60</v>
      </c>
      <c r="H635">
        <v>0</v>
      </c>
      <c r="I635">
        <v>229</v>
      </c>
      <c r="J635">
        <v>8.89</v>
      </c>
      <c r="K635">
        <v>49.156355455568054</v>
      </c>
      <c r="L635">
        <f t="shared" si="9"/>
        <v>437</v>
      </c>
      <c r="M635" s="14">
        <f>Table3[[#This Row],[Rape]]/Table3[[#This Row],[Population_in_lakhs]]</f>
        <v>4.3869516310461192</v>
      </c>
      <c r="N635">
        <f>Table3[[#This Row],[Kidnapping and Abduction]]/Table3[[#This Row],[Population_in_lakhs]]</f>
        <v>12.260967379077615</v>
      </c>
      <c r="O635">
        <f>Table3[[#This Row],[Dowry Deaths]]/Table3[[#This Row],[Population_in_lakhs]]</f>
        <v>0</v>
      </c>
      <c r="P635">
        <f>Table3[[#This Row],[Molestation]]/Table3[[#This Row],[Population_in_lakhs]]</f>
        <v>6.7491563554555674</v>
      </c>
      <c r="Q635">
        <f>Table3[[#This Row],[Sexual_Harassment]]/Table3[[#This Row],[Population_in_lakhs]]</f>
        <v>0</v>
      </c>
      <c r="R635">
        <f>Table3[[#This Row],[Cruelty by Husband or his Relatives]]/Table3[[#This Row],[Population_in_lakhs]]</f>
        <v>25.759280089988749</v>
      </c>
    </row>
    <row r="636" spans="1:18" x14ac:dyDescent="0.3">
      <c r="A636" t="s">
        <v>51</v>
      </c>
      <c r="B636" t="s">
        <v>69</v>
      </c>
      <c r="C636">
        <v>2011</v>
      </c>
      <c r="D636">
        <v>52</v>
      </c>
      <c r="E636">
        <v>120</v>
      </c>
      <c r="F636">
        <v>0</v>
      </c>
      <c r="G636">
        <v>57</v>
      </c>
      <c r="H636">
        <v>0</v>
      </c>
      <c r="I636">
        <v>119</v>
      </c>
      <c r="J636">
        <v>10.42</v>
      </c>
      <c r="K636">
        <v>33.397312859884835</v>
      </c>
      <c r="L636">
        <f t="shared" si="9"/>
        <v>348</v>
      </c>
      <c r="M636" s="14">
        <f>Table3[[#This Row],[Rape]]/Table3[[#This Row],[Population_in_lakhs]]</f>
        <v>4.9904030710172744</v>
      </c>
      <c r="N636">
        <f>Table3[[#This Row],[Kidnapping and Abduction]]/Table3[[#This Row],[Population_in_lakhs]]</f>
        <v>11.516314779270633</v>
      </c>
      <c r="O636">
        <f>Table3[[#This Row],[Dowry Deaths]]/Table3[[#This Row],[Population_in_lakhs]]</f>
        <v>0</v>
      </c>
      <c r="P636">
        <f>Table3[[#This Row],[Molestation]]/Table3[[#This Row],[Population_in_lakhs]]</f>
        <v>5.4702495201535513</v>
      </c>
      <c r="Q636">
        <f>Table3[[#This Row],[Sexual_Harassment]]/Table3[[#This Row],[Population_in_lakhs]]</f>
        <v>0</v>
      </c>
      <c r="R636">
        <f>Table3[[#This Row],[Cruelty by Husband or his Relatives]]/Table3[[#This Row],[Population_in_lakhs]]</f>
        <v>11.420345489443378</v>
      </c>
    </row>
    <row r="637" spans="1:18" x14ac:dyDescent="0.3">
      <c r="A637" t="s">
        <v>51</v>
      </c>
      <c r="B637" t="s">
        <v>69</v>
      </c>
      <c r="C637">
        <v>2012</v>
      </c>
      <c r="D637">
        <v>62</v>
      </c>
      <c r="E637">
        <v>97</v>
      </c>
      <c r="F637">
        <v>0</v>
      </c>
      <c r="G637">
        <v>25</v>
      </c>
      <c r="H637">
        <v>0</v>
      </c>
      <c r="I637">
        <v>19</v>
      </c>
      <c r="J637">
        <v>10.42</v>
      </c>
      <c r="K637">
        <v>19.481765834932823</v>
      </c>
      <c r="L637">
        <f t="shared" si="9"/>
        <v>203</v>
      </c>
      <c r="M637" s="14">
        <f>Table3[[#This Row],[Rape]]/Table3[[#This Row],[Population_in_lakhs]]</f>
        <v>5.9500959692898272</v>
      </c>
      <c r="N637">
        <f>Table3[[#This Row],[Kidnapping and Abduction]]/Table3[[#This Row],[Population_in_lakhs]]</f>
        <v>9.3090211132437624</v>
      </c>
      <c r="O637">
        <f>Table3[[#This Row],[Dowry Deaths]]/Table3[[#This Row],[Population_in_lakhs]]</f>
        <v>0</v>
      </c>
      <c r="P637">
        <f>Table3[[#This Row],[Molestation]]/Table3[[#This Row],[Population_in_lakhs]]</f>
        <v>2.3992322456813819</v>
      </c>
      <c r="Q637">
        <f>Table3[[#This Row],[Sexual_Harassment]]/Table3[[#This Row],[Population_in_lakhs]]</f>
        <v>0</v>
      </c>
      <c r="R637">
        <f>Table3[[#This Row],[Cruelty by Husband or his Relatives]]/Table3[[#This Row],[Population_in_lakhs]]</f>
        <v>1.8234165067178503</v>
      </c>
    </row>
    <row r="638" spans="1:18" x14ac:dyDescent="0.3">
      <c r="A638" t="s">
        <v>51</v>
      </c>
      <c r="B638" t="s">
        <v>69</v>
      </c>
      <c r="C638">
        <v>2013</v>
      </c>
      <c r="D638">
        <v>59</v>
      </c>
      <c r="E638">
        <v>123</v>
      </c>
      <c r="F638">
        <v>3</v>
      </c>
      <c r="G638">
        <v>55</v>
      </c>
      <c r="H638">
        <v>0</v>
      </c>
      <c r="I638">
        <v>300</v>
      </c>
      <c r="J638">
        <v>10.42</v>
      </c>
      <c r="K638">
        <v>51.823416506717848</v>
      </c>
      <c r="L638">
        <f t="shared" si="9"/>
        <v>540</v>
      </c>
      <c r="M638" s="14">
        <f>Table3[[#This Row],[Rape]]/Table3[[#This Row],[Population_in_lakhs]]</f>
        <v>5.6621880998080618</v>
      </c>
      <c r="N638">
        <f>Table3[[#This Row],[Kidnapping and Abduction]]/Table3[[#This Row],[Population_in_lakhs]]</f>
        <v>11.804222648752399</v>
      </c>
      <c r="O638">
        <f>Table3[[#This Row],[Dowry Deaths]]/Table3[[#This Row],[Population_in_lakhs]]</f>
        <v>0.28790786948176583</v>
      </c>
      <c r="P638">
        <f>Table3[[#This Row],[Molestation]]/Table3[[#This Row],[Population_in_lakhs]]</f>
        <v>5.2783109404990407</v>
      </c>
      <c r="Q638">
        <f>Table3[[#This Row],[Sexual_Harassment]]/Table3[[#This Row],[Population_in_lakhs]]</f>
        <v>0</v>
      </c>
      <c r="R638">
        <f>Table3[[#This Row],[Cruelty by Husband or his Relatives]]/Table3[[#This Row],[Population_in_lakhs]]</f>
        <v>28.790786948176585</v>
      </c>
    </row>
    <row r="639" spans="1:18" x14ac:dyDescent="0.3">
      <c r="A639" t="s">
        <v>51</v>
      </c>
      <c r="B639" t="s">
        <v>70</v>
      </c>
      <c r="C639">
        <v>2001</v>
      </c>
      <c r="D639">
        <v>23</v>
      </c>
      <c r="E639">
        <v>37</v>
      </c>
      <c r="F639">
        <v>0</v>
      </c>
      <c r="G639">
        <v>6</v>
      </c>
      <c r="H639">
        <v>0</v>
      </c>
      <c r="I639">
        <v>28</v>
      </c>
      <c r="J639">
        <v>7.76</v>
      </c>
      <c r="K639">
        <v>12.11340206185567</v>
      </c>
      <c r="L639">
        <f t="shared" si="9"/>
        <v>94</v>
      </c>
      <c r="M639" s="14">
        <f>Table3[[#This Row],[Rape]]/Table3[[#This Row],[Population_in_lakhs]]</f>
        <v>2.963917525773196</v>
      </c>
      <c r="N639">
        <f>Table3[[#This Row],[Kidnapping and Abduction]]/Table3[[#This Row],[Population_in_lakhs]]</f>
        <v>4.768041237113402</v>
      </c>
      <c r="O639">
        <f>Table3[[#This Row],[Dowry Deaths]]/Table3[[#This Row],[Population_in_lakhs]]</f>
        <v>0</v>
      </c>
      <c r="P639">
        <f>Table3[[#This Row],[Molestation]]/Table3[[#This Row],[Population_in_lakhs]]</f>
        <v>0.77319587628865982</v>
      </c>
      <c r="Q639">
        <f>Table3[[#This Row],[Sexual_Harassment]]/Table3[[#This Row],[Population_in_lakhs]]</f>
        <v>0</v>
      </c>
      <c r="R639">
        <f>Table3[[#This Row],[Cruelty by Husband or his Relatives]]/Table3[[#This Row],[Population_in_lakhs]]</f>
        <v>3.6082474226804124</v>
      </c>
    </row>
    <row r="640" spans="1:18" x14ac:dyDescent="0.3">
      <c r="A640" t="s">
        <v>51</v>
      </c>
      <c r="B640" t="s">
        <v>70</v>
      </c>
      <c r="C640">
        <v>2002</v>
      </c>
      <c r="D640">
        <v>40</v>
      </c>
      <c r="E640">
        <v>34</v>
      </c>
      <c r="F640">
        <v>1</v>
      </c>
      <c r="G640">
        <v>39</v>
      </c>
      <c r="H640">
        <v>0</v>
      </c>
      <c r="I640">
        <v>28</v>
      </c>
      <c r="J640">
        <v>7.76</v>
      </c>
      <c r="K640">
        <v>18.298969072164947</v>
      </c>
      <c r="L640">
        <f t="shared" si="9"/>
        <v>142</v>
      </c>
      <c r="M640" s="14">
        <f>Table3[[#This Row],[Rape]]/Table3[[#This Row],[Population_in_lakhs]]</f>
        <v>5.1546391752577323</v>
      </c>
      <c r="N640">
        <f>Table3[[#This Row],[Kidnapping and Abduction]]/Table3[[#This Row],[Population_in_lakhs]]</f>
        <v>4.3814432989690726</v>
      </c>
      <c r="O640">
        <f>Table3[[#This Row],[Dowry Deaths]]/Table3[[#This Row],[Population_in_lakhs]]</f>
        <v>0.12886597938144331</v>
      </c>
      <c r="P640">
        <f>Table3[[#This Row],[Molestation]]/Table3[[#This Row],[Population_in_lakhs]]</f>
        <v>5.0257731958762886</v>
      </c>
      <c r="Q640">
        <f>Table3[[#This Row],[Sexual_Harassment]]/Table3[[#This Row],[Population_in_lakhs]]</f>
        <v>0</v>
      </c>
      <c r="R640">
        <f>Table3[[#This Row],[Cruelty by Husband or his Relatives]]/Table3[[#This Row],[Population_in_lakhs]]</f>
        <v>3.6082474226804124</v>
      </c>
    </row>
    <row r="641" spans="1:18" x14ac:dyDescent="0.3">
      <c r="A641" t="s">
        <v>51</v>
      </c>
      <c r="B641" t="s">
        <v>70</v>
      </c>
      <c r="C641">
        <v>2003</v>
      </c>
      <c r="D641">
        <v>35</v>
      </c>
      <c r="E641">
        <v>46</v>
      </c>
      <c r="F641">
        <v>1</v>
      </c>
      <c r="G641">
        <v>34</v>
      </c>
      <c r="H641">
        <v>0</v>
      </c>
      <c r="I641">
        <v>26</v>
      </c>
      <c r="J641">
        <v>7.76</v>
      </c>
      <c r="K641">
        <v>18.298969072164947</v>
      </c>
      <c r="L641">
        <f t="shared" si="9"/>
        <v>142</v>
      </c>
      <c r="M641" s="14">
        <f>Table3[[#This Row],[Rape]]/Table3[[#This Row],[Population_in_lakhs]]</f>
        <v>4.5103092783505154</v>
      </c>
      <c r="N641">
        <f>Table3[[#This Row],[Kidnapping and Abduction]]/Table3[[#This Row],[Population_in_lakhs]]</f>
        <v>5.927835051546392</v>
      </c>
      <c r="O641">
        <f>Table3[[#This Row],[Dowry Deaths]]/Table3[[#This Row],[Population_in_lakhs]]</f>
        <v>0.12886597938144331</v>
      </c>
      <c r="P641">
        <f>Table3[[#This Row],[Molestation]]/Table3[[#This Row],[Population_in_lakhs]]</f>
        <v>4.3814432989690726</v>
      </c>
      <c r="Q641">
        <f>Table3[[#This Row],[Sexual_Harassment]]/Table3[[#This Row],[Population_in_lakhs]]</f>
        <v>0</v>
      </c>
      <c r="R641">
        <f>Table3[[#This Row],[Cruelty by Husband or his Relatives]]/Table3[[#This Row],[Population_in_lakhs]]</f>
        <v>3.3505154639175259</v>
      </c>
    </row>
    <row r="642" spans="1:18" x14ac:dyDescent="0.3">
      <c r="A642" t="s">
        <v>51</v>
      </c>
      <c r="B642" t="s">
        <v>70</v>
      </c>
      <c r="C642">
        <v>2004</v>
      </c>
      <c r="D642">
        <v>36</v>
      </c>
      <c r="E642">
        <v>43</v>
      </c>
      <c r="F642">
        <v>2</v>
      </c>
      <c r="G642">
        <v>12</v>
      </c>
      <c r="H642">
        <v>0</v>
      </c>
      <c r="I642">
        <v>23</v>
      </c>
      <c r="J642">
        <v>7.76</v>
      </c>
      <c r="K642">
        <v>14.948453608247423</v>
      </c>
      <c r="L642">
        <f t="shared" ref="L642:L705" si="10">SUM(D642,E642,F642,G642,H642,I642)</f>
        <v>116</v>
      </c>
      <c r="M642" s="14">
        <f>Table3[[#This Row],[Rape]]/Table3[[#This Row],[Population_in_lakhs]]</f>
        <v>4.6391752577319592</v>
      </c>
      <c r="N642">
        <f>Table3[[#This Row],[Kidnapping and Abduction]]/Table3[[#This Row],[Population_in_lakhs]]</f>
        <v>5.5412371134020617</v>
      </c>
      <c r="O642">
        <f>Table3[[#This Row],[Dowry Deaths]]/Table3[[#This Row],[Population_in_lakhs]]</f>
        <v>0.25773195876288663</v>
      </c>
      <c r="P642">
        <f>Table3[[#This Row],[Molestation]]/Table3[[#This Row],[Population_in_lakhs]]</f>
        <v>1.5463917525773196</v>
      </c>
      <c r="Q642">
        <f>Table3[[#This Row],[Sexual_Harassment]]/Table3[[#This Row],[Population_in_lakhs]]</f>
        <v>0</v>
      </c>
      <c r="R642">
        <f>Table3[[#This Row],[Cruelty by Husband or his Relatives]]/Table3[[#This Row],[Population_in_lakhs]]</f>
        <v>2.963917525773196</v>
      </c>
    </row>
    <row r="643" spans="1:18" x14ac:dyDescent="0.3">
      <c r="A643" t="s">
        <v>51</v>
      </c>
      <c r="B643" t="s">
        <v>70</v>
      </c>
      <c r="C643">
        <v>2005</v>
      </c>
      <c r="D643">
        <v>52</v>
      </c>
      <c r="E643">
        <v>47</v>
      </c>
      <c r="F643">
        <v>3</v>
      </c>
      <c r="G643">
        <v>67</v>
      </c>
      <c r="H643">
        <v>9</v>
      </c>
      <c r="I643">
        <v>65</v>
      </c>
      <c r="J643">
        <v>7.76</v>
      </c>
      <c r="K643">
        <v>31.314432989690722</v>
      </c>
      <c r="L643">
        <f t="shared" si="10"/>
        <v>243</v>
      </c>
      <c r="M643" s="14">
        <f>Table3[[#This Row],[Rape]]/Table3[[#This Row],[Population_in_lakhs]]</f>
        <v>6.7010309278350517</v>
      </c>
      <c r="N643">
        <f>Table3[[#This Row],[Kidnapping and Abduction]]/Table3[[#This Row],[Population_in_lakhs]]</f>
        <v>6.0567010309278349</v>
      </c>
      <c r="O643">
        <f>Table3[[#This Row],[Dowry Deaths]]/Table3[[#This Row],[Population_in_lakhs]]</f>
        <v>0.38659793814432991</v>
      </c>
      <c r="P643">
        <f>Table3[[#This Row],[Molestation]]/Table3[[#This Row],[Population_in_lakhs]]</f>
        <v>8.6340206185567006</v>
      </c>
      <c r="Q643">
        <f>Table3[[#This Row],[Sexual_Harassment]]/Table3[[#This Row],[Population_in_lakhs]]</f>
        <v>1.1597938144329898</v>
      </c>
      <c r="R643">
        <f>Table3[[#This Row],[Cruelty by Husband or his Relatives]]/Table3[[#This Row],[Population_in_lakhs]]</f>
        <v>8.3762886597938149</v>
      </c>
    </row>
    <row r="644" spans="1:18" x14ac:dyDescent="0.3">
      <c r="A644" t="s">
        <v>51</v>
      </c>
      <c r="B644" t="s">
        <v>70</v>
      </c>
      <c r="C644">
        <v>2006</v>
      </c>
      <c r="D644">
        <v>58</v>
      </c>
      <c r="E644">
        <v>56</v>
      </c>
      <c r="F644">
        <v>10</v>
      </c>
      <c r="G644">
        <v>72</v>
      </c>
      <c r="H644">
        <v>0</v>
      </c>
      <c r="I644">
        <v>60</v>
      </c>
      <c r="J644">
        <v>7.76</v>
      </c>
      <c r="K644">
        <v>32.989690721649488</v>
      </c>
      <c r="L644">
        <f t="shared" si="10"/>
        <v>256</v>
      </c>
      <c r="M644" s="14">
        <f>Table3[[#This Row],[Rape]]/Table3[[#This Row],[Population_in_lakhs]]</f>
        <v>7.4742268041237114</v>
      </c>
      <c r="N644">
        <f>Table3[[#This Row],[Kidnapping and Abduction]]/Table3[[#This Row],[Population_in_lakhs]]</f>
        <v>7.2164948453608249</v>
      </c>
      <c r="O644">
        <f>Table3[[#This Row],[Dowry Deaths]]/Table3[[#This Row],[Population_in_lakhs]]</f>
        <v>1.2886597938144331</v>
      </c>
      <c r="P644">
        <f>Table3[[#This Row],[Molestation]]/Table3[[#This Row],[Population_in_lakhs]]</f>
        <v>9.2783505154639183</v>
      </c>
      <c r="Q644">
        <f>Table3[[#This Row],[Sexual_Harassment]]/Table3[[#This Row],[Population_in_lakhs]]</f>
        <v>0</v>
      </c>
      <c r="R644">
        <f>Table3[[#This Row],[Cruelty by Husband or his Relatives]]/Table3[[#This Row],[Population_in_lakhs]]</f>
        <v>7.731958762886598</v>
      </c>
    </row>
    <row r="645" spans="1:18" x14ac:dyDescent="0.3">
      <c r="A645" t="s">
        <v>51</v>
      </c>
      <c r="B645" t="s">
        <v>70</v>
      </c>
      <c r="C645">
        <v>2007</v>
      </c>
      <c r="D645">
        <v>65</v>
      </c>
      <c r="E645">
        <v>57</v>
      </c>
      <c r="F645">
        <v>3</v>
      </c>
      <c r="G645">
        <v>63</v>
      </c>
      <c r="H645">
        <v>0</v>
      </c>
      <c r="I645">
        <v>110</v>
      </c>
      <c r="J645">
        <v>7.76</v>
      </c>
      <c r="K645">
        <v>38.402061855670105</v>
      </c>
      <c r="L645">
        <f t="shared" si="10"/>
        <v>298</v>
      </c>
      <c r="M645" s="14">
        <f>Table3[[#This Row],[Rape]]/Table3[[#This Row],[Population_in_lakhs]]</f>
        <v>8.3762886597938149</v>
      </c>
      <c r="N645">
        <f>Table3[[#This Row],[Kidnapping and Abduction]]/Table3[[#This Row],[Population_in_lakhs]]</f>
        <v>7.3453608247422686</v>
      </c>
      <c r="O645">
        <f>Table3[[#This Row],[Dowry Deaths]]/Table3[[#This Row],[Population_in_lakhs]]</f>
        <v>0.38659793814432991</v>
      </c>
      <c r="P645">
        <f>Table3[[#This Row],[Molestation]]/Table3[[#This Row],[Population_in_lakhs]]</f>
        <v>8.1185567010309274</v>
      </c>
      <c r="Q645">
        <f>Table3[[#This Row],[Sexual_Harassment]]/Table3[[#This Row],[Population_in_lakhs]]</f>
        <v>0</v>
      </c>
      <c r="R645">
        <f>Table3[[#This Row],[Cruelty by Husband or his Relatives]]/Table3[[#This Row],[Population_in_lakhs]]</f>
        <v>14.175257731958764</v>
      </c>
    </row>
    <row r="646" spans="1:18" x14ac:dyDescent="0.3">
      <c r="A646" t="s">
        <v>51</v>
      </c>
      <c r="B646" t="s">
        <v>70</v>
      </c>
      <c r="C646">
        <v>2008</v>
      </c>
      <c r="D646">
        <v>75</v>
      </c>
      <c r="E646">
        <v>68</v>
      </c>
      <c r="F646">
        <v>4</v>
      </c>
      <c r="G646">
        <v>57</v>
      </c>
      <c r="H646">
        <v>0</v>
      </c>
      <c r="I646">
        <v>114</v>
      </c>
      <c r="J646">
        <v>7.76</v>
      </c>
      <c r="K646">
        <v>40.979381443298969</v>
      </c>
      <c r="L646">
        <f t="shared" si="10"/>
        <v>318</v>
      </c>
      <c r="M646" s="14">
        <f>Table3[[#This Row],[Rape]]/Table3[[#This Row],[Population_in_lakhs]]</f>
        <v>9.6649484536082468</v>
      </c>
      <c r="N646">
        <f>Table3[[#This Row],[Kidnapping and Abduction]]/Table3[[#This Row],[Population_in_lakhs]]</f>
        <v>8.7628865979381452</v>
      </c>
      <c r="O646">
        <f>Table3[[#This Row],[Dowry Deaths]]/Table3[[#This Row],[Population_in_lakhs]]</f>
        <v>0.51546391752577325</v>
      </c>
      <c r="P646">
        <f>Table3[[#This Row],[Molestation]]/Table3[[#This Row],[Population_in_lakhs]]</f>
        <v>7.3453608247422686</v>
      </c>
      <c r="Q646">
        <f>Table3[[#This Row],[Sexual_Harassment]]/Table3[[#This Row],[Population_in_lakhs]]</f>
        <v>0</v>
      </c>
      <c r="R646">
        <f>Table3[[#This Row],[Cruelty by Husband or his Relatives]]/Table3[[#This Row],[Population_in_lakhs]]</f>
        <v>14.690721649484537</v>
      </c>
    </row>
    <row r="647" spans="1:18" x14ac:dyDescent="0.3">
      <c r="A647" t="s">
        <v>51</v>
      </c>
      <c r="B647" t="s">
        <v>70</v>
      </c>
      <c r="C647">
        <v>2009</v>
      </c>
      <c r="D647">
        <v>88</v>
      </c>
      <c r="E647">
        <v>69</v>
      </c>
      <c r="F647">
        <v>3</v>
      </c>
      <c r="G647">
        <v>60</v>
      </c>
      <c r="H647">
        <v>0</v>
      </c>
      <c r="I647">
        <v>98</v>
      </c>
      <c r="J647">
        <v>7.76</v>
      </c>
      <c r="K647">
        <v>40.979381443298969</v>
      </c>
      <c r="L647">
        <f t="shared" si="10"/>
        <v>318</v>
      </c>
      <c r="M647" s="14">
        <f>Table3[[#This Row],[Rape]]/Table3[[#This Row],[Population_in_lakhs]]</f>
        <v>11.340206185567011</v>
      </c>
      <c r="N647">
        <f>Table3[[#This Row],[Kidnapping and Abduction]]/Table3[[#This Row],[Population_in_lakhs]]</f>
        <v>8.891752577319588</v>
      </c>
      <c r="O647">
        <f>Table3[[#This Row],[Dowry Deaths]]/Table3[[#This Row],[Population_in_lakhs]]</f>
        <v>0.38659793814432991</v>
      </c>
      <c r="P647">
        <f>Table3[[#This Row],[Molestation]]/Table3[[#This Row],[Population_in_lakhs]]</f>
        <v>7.731958762886598</v>
      </c>
      <c r="Q647">
        <f>Table3[[#This Row],[Sexual_Harassment]]/Table3[[#This Row],[Population_in_lakhs]]</f>
        <v>0</v>
      </c>
      <c r="R647">
        <f>Table3[[#This Row],[Cruelty by Husband or his Relatives]]/Table3[[#This Row],[Population_in_lakhs]]</f>
        <v>12.628865979381443</v>
      </c>
    </row>
    <row r="648" spans="1:18" x14ac:dyDescent="0.3">
      <c r="A648" t="s">
        <v>51</v>
      </c>
      <c r="B648" t="s">
        <v>70</v>
      </c>
      <c r="C648">
        <v>2010</v>
      </c>
      <c r="D648">
        <v>74</v>
      </c>
      <c r="E648">
        <v>88</v>
      </c>
      <c r="F648">
        <v>3</v>
      </c>
      <c r="G648">
        <v>63</v>
      </c>
      <c r="H648">
        <v>0</v>
      </c>
      <c r="I648">
        <v>110</v>
      </c>
      <c r="J648">
        <v>7.76</v>
      </c>
      <c r="K648">
        <v>43.556701030927833</v>
      </c>
      <c r="L648">
        <f t="shared" si="10"/>
        <v>338</v>
      </c>
      <c r="M648" s="14">
        <f>Table3[[#This Row],[Rape]]/Table3[[#This Row],[Population_in_lakhs]]</f>
        <v>9.536082474226804</v>
      </c>
      <c r="N648">
        <f>Table3[[#This Row],[Kidnapping and Abduction]]/Table3[[#This Row],[Population_in_lakhs]]</f>
        <v>11.340206185567011</v>
      </c>
      <c r="O648">
        <f>Table3[[#This Row],[Dowry Deaths]]/Table3[[#This Row],[Population_in_lakhs]]</f>
        <v>0.38659793814432991</v>
      </c>
      <c r="P648">
        <f>Table3[[#This Row],[Molestation]]/Table3[[#This Row],[Population_in_lakhs]]</f>
        <v>8.1185567010309274</v>
      </c>
      <c r="Q648">
        <f>Table3[[#This Row],[Sexual_Harassment]]/Table3[[#This Row],[Population_in_lakhs]]</f>
        <v>0</v>
      </c>
      <c r="R648">
        <f>Table3[[#This Row],[Cruelty by Husband or his Relatives]]/Table3[[#This Row],[Population_in_lakhs]]</f>
        <v>14.175257731958764</v>
      </c>
    </row>
    <row r="649" spans="1:18" x14ac:dyDescent="0.3">
      <c r="A649" t="s">
        <v>51</v>
      </c>
      <c r="B649" t="s">
        <v>70</v>
      </c>
      <c r="C649">
        <v>2011</v>
      </c>
      <c r="D649">
        <v>54</v>
      </c>
      <c r="E649">
        <v>93</v>
      </c>
      <c r="F649">
        <v>3</v>
      </c>
      <c r="G649">
        <v>12</v>
      </c>
      <c r="H649">
        <v>0</v>
      </c>
      <c r="I649">
        <v>112</v>
      </c>
      <c r="J649">
        <v>9.57</v>
      </c>
      <c r="K649">
        <v>28.631138975966561</v>
      </c>
      <c r="L649">
        <f t="shared" si="10"/>
        <v>274</v>
      </c>
      <c r="M649" s="14">
        <f>Table3[[#This Row],[Rape]]/Table3[[#This Row],[Population_in_lakhs]]</f>
        <v>5.6426332288401255</v>
      </c>
      <c r="N649">
        <f>Table3[[#This Row],[Kidnapping and Abduction]]/Table3[[#This Row],[Population_in_lakhs]]</f>
        <v>9.7178683385579934</v>
      </c>
      <c r="O649">
        <f>Table3[[#This Row],[Dowry Deaths]]/Table3[[#This Row],[Population_in_lakhs]]</f>
        <v>0.31347962382445138</v>
      </c>
      <c r="P649">
        <f>Table3[[#This Row],[Molestation]]/Table3[[#This Row],[Population_in_lakhs]]</f>
        <v>1.2539184952978055</v>
      </c>
      <c r="Q649">
        <f>Table3[[#This Row],[Sexual_Harassment]]/Table3[[#This Row],[Population_in_lakhs]]</f>
        <v>0</v>
      </c>
      <c r="R649">
        <f>Table3[[#This Row],[Cruelty by Husband or his Relatives]]/Table3[[#This Row],[Population_in_lakhs]]</f>
        <v>11.703239289446186</v>
      </c>
    </row>
    <row r="650" spans="1:18" x14ac:dyDescent="0.3">
      <c r="A650" t="s">
        <v>51</v>
      </c>
      <c r="B650" t="s">
        <v>70</v>
      </c>
      <c r="C650">
        <v>2012</v>
      </c>
      <c r="D650">
        <v>58</v>
      </c>
      <c r="E650">
        <v>88</v>
      </c>
      <c r="F650">
        <v>4</v>
      </c>
      <c r="G650">
        <v>25</v>
      </c>
      <c r="H650">
        <v>0</v>
      </c>
      <c r="I650">
        <v>115</v>
      </c>
      <c r="J650">
        <v>9.57</v>
      </c>
      <c r="K650">
        <v>30.303030303030301</v>
      </c>
      <c r="L650">
        <f t="shared" si="10"/>
        <v>290</v>
      </c>
      <c r="M650" s="14">
        <f>Table3[[#This Row],[Rape]]/Table3[[#This Row],[Population_in_lakhs]]</f>
        <v>6.0606060606060606</v>
      </c>
      <c r="N650">
        <f>Table3[[#This Row],[Kidnapping and Abduction]]/Table3[[#This Row],[Population_in_lakhs]]</f>
        <v>9.1954022988505741</v>
      </c>
      <c r="O650">
        <f>Table3[[#This Row],[Dowry Deaths]]/Table3[[#This Row],[Population_in_lakhs]]</f>
        <v>0.41797283176593519</v>
      </c>
      <c r="P650">
        <f>Table3[[#This Row],[Molestation]]/Table3[[#This Row],[Population_in_lakhs]]</f>
        <v>2.6123301985370948</v>
      </c>
      <c r="Q650">
        <f>Table3[[#This Row],[Sexual_Harassment]]/Table3[[#This Row],[Population_in_lakhs]]</f>
        <v>0</v>
      </c>
      <c r="R650">
        <f>Table3[[#This Row],[Cruelty by Husband or his Relatives]]/Table3[[#This Row],[Population_in_lakhs]]</f>
        <v>12.016718913270637</v>
      </c>
    </row>
    <row r="651" spans="1:18" x14ac:dyDescent="0.3">
      <c r="A651" t="s">
        <v>51</v>
      </c>
      <c r="B651" t="s">
        <v>70</v>
      </c>
      <c r="C651">
        <v>2013</v>
      </c>
      <c r="D651">
        <v>76</v>
      </c>
      <c r="E651">
        <v>123</v>
      </c>
      <c r="F651">
        <v>8</v>
      </c>
      <c r="G651">
        <v>45</v>
      </c>
      <c r="H651">
        <v>0</v>
      </c>
      <c r="I651">
        <v>271</v>
      </c>
      <c r="J651">
        <v>9.57</v>
      </c>
      <c r="K651">
        <v>54.649947753396027</v>
      </c>
      <c r="L651">
        <f t="shared" si="10"/>
        <v>523</v>
      </c>
      <c r="M651" s="14">
        <f>Table3[[#This Row],[Rape]]/Table3[[#This Row],[Population_in_lakhs]]</f>
        <v>7.9414838035527691</v>
      </c>
      <c r="N651">
        <f>Table3[[#This Row],[Kidnapping and Abduction]]/Table3[[#This Row],[Population_in_lakhs]]</f>
        <v>12.852664576802507</v>
      </c>
      <c r="O651">
        <f>Table3[[#This Row],[Dowry Deaths]]/Table3[[#This Row],[Population_in_lakhs]]</f>
        <v>0.83594566353187039</v>
      </c>
      <c r="P651">
        <f>Table3[[#This Row],[Molestation]]/Table3[[#This Row],[Population_in_lakhs]]</f>
        <v>4.7021943573667713</v>
      </c>
      <c r="Q651">
        <f>Table3[[#This Row],[Sexual_Harassment]]/Table3[[#This Row],[Population_in_lakhs]]</f>
        <v>0</v>
      </c>
      <c r="R651">
        <f>Table3[[#This Row],[Cruelty by Husband or his Relatives]]/Table3[[#This Row],[Population_in_lakhs]]</f>
        <v>28.317659352142108</v>
      </c>
    </row>
    <row r="652" spans="1:18" x14ac:dyDescent="0.3">
      <c r="A652" t="s">
        <v>51</v>
      </c>
      <c r="B652" t="s">
        <v>72</v>
      </c>
      <c r="C652">
        <v>2001</v>
      </c>
      <c r="D652">
        <v>51</v>
      </c>
      <c r="E652">
        <v>109</v>
      </c>
      <c r="F652">
        <v>1</v>
      </c>
      <c r="G652">
        <v>113</v>
      </c>
      <c r="H652">
        <v>4</v>
      </c>
      <c r="I652">
        <v>132</v>
      </c>
      <c r="J652">
        <v>23.15</v>
      </c>
      <c r="K652">
        <v>17.710583153347734</v>
      </c>
      <c r="L652">
        <f t="shared" si="10"/>
        <v>410</v>
      </c>
      <c r="M652" s="14">
        <f>Table3[[#This Row],[Rape]]/Table3[[#This Row],[Population_in_lakhs]]</f>
        <v>2.2030237580993521</v>
      </c>
      <c r="N652">
        <f>Table3[[#This Row],[Kidnapping and Abduction]]/Table3[[#This Row],[Population_in_lakhs]]</f>
        <v>4.7084233261339099</v>
      </c>
      <c r="O652">
        <f>Table3[[#This Row],[Dowry Deaths]]/Table3[[#This Row],[Population_in_lakhs]]</f>
        <v>4.3196544276457888E-2</v>
      </c>
      <c r="P652">
        <f>Table3[[#This Row],[Molestation]]/Table3[[#This Row],[Population_in_lakhs]]</f>
        <v>4.8812095032397407</v>
      </c>
      <c r="Q652">
        <f>Table3[[#This Row],[Sexual_Harassment]]/Table3[[#This Row],[Population_in_lakhs]]</f>
        <v>0.17278617710583155</v>
      </c>
      <c r="R652">
        <f>Table3[[#This Row],[Cruelty by Husband or his Relatives]]/Table3[[#This Row],[Population_in_lakhs]]</f>
        <v>5.7019438444924413</v>
      </c>
    </row>
    <row r="653" spans="1:18" x14ac:dyDescent="0.3">
      <c r="A653" t="s">
        <v>51</v>
      </c>
      <c r="B653" t="s">
        <v>72</v>
      </c>
      <c r="C653">
        <v>2002</v>
      </c>
      <c r="D653">
        <v>61</v>
      </c>
      <c r="E653">
        <v>124</v>
      </c>
      <c r="F653">
        <v>7</v>
      </c>
      <c r="G653">
        <v>115</v>
      </c>
      <c r="H653">
        <v>5</v>
      </c>
      <c r="I653">
        <v>158</v>
      </c>
      <c r="J653">
        <v>23.15</v>
      </c>
      <c r="K653">
        <v>20.302375809935207</v>
      </c>
      <c r="L653">
        <f t="shared" si="10"/>
        <v>470</v>
      </c>
      <c r="M653" s="14">
        <f>Table3[[#This Row],[Rape]]/Table3[[#This Row],[Population_in_lakhs]]</f>
        <v>2.6349892008639308</v>
      </c>
      <c r="N653">
        <f>Table3[[#This Row],[Kidnapping and Abduction]]/Table3[[#This Row],[Population_in_lakhs]]</f>
        <v>5.356371490280778</v>
      </c>
      <c r="O653">
        <f>Table3[[#This Row],[Dowry Deaths]]/Table3[[#This Row],[Population_in_lakhs]]</f>
        <v>0.30237580993520519</v>
      </c>
      <c r="P653">
        <f>Table3[[#This Row],[Molestation]]/Table3[[#This Row],[Population_in_lakhs]]</f>
        <v>4.967602591792657</v>
      </c>
      <c r="Q653">
        <f>Table3[[#This Row],[Sexual_Harassment]]/Table3[[#This Row],[Population_in_lakhs]]</f>
        <v>0.21598272138228944</v>
      </c>
      <c r="R653">
        <f>Table3[[#This Row],[Cruelty by Husband or his Relatives]]/Table3[[#This Row],[Population_in_lakhs]]</f>
        <v>6.8250539956803458</v>
      </c>
    </row>
    <row r="654" spans="1:18" x14ac:dyDescent="0.3">
      <c r="A654" t="s">
        <v>51</v>
      </c>
      <c r="B654" t="s">
        <v>72</v>
      </c>
      <c r="C654">
        <v>2003</v>
      </c>
      <c r="D654">
        <v>105</v>
      </c>
      <c r="E654">
        <v>159</v>
      </c>
      <c r="F654">
        <v>7</v>
      </c>
      <c r="G654">
        <v>107</v>
      </c>
      <c r="H654">
        <v>4</v>
      </c>
      <c r="I654">
        <v>181</v>
      </c>
      <c r="J654">
        <v>23.15</v>
      </c>
      <c r="K654">
        <v>24.319654427645791</v>
      </c>
      <c r="L654">
        <f t="shared" si="10"/>
        <v>563</v>
      </c>
      <c r="M654" s="14">
        <f>Table3[[#This Row],[Rape]]/Table3[[#This Row],[Population_in_lakhs]]</f>
        <v>4.5356371490280782</v>
      </c>
      <c r="N654">
        <f>Table3[[#This Row],[Kidnapping and Abduction]]/Table3[[#This Row],[Population_in_lakhs]]</f>
        <v>6.8682505399568035</v>
      </c>
      <c r="O654">
        <f>Table3[[#This Row],[Dowry Deaths]]/Table3[[#This Row],[Population_in_lakhs]]</f>
        <v>0.30237580993520519</v>
      </c>
      <c r="P654">
        <f>Table3[[#This Row],[Molestation]]/Table3[[#This Row],[Population_in_lakhs]]</f>
        <v>4.6220302375809936</v>
      </c>
      <c r="Q654">
        <f>Table3[[#This Row],[Sexual_Harassment]]/Table3[[#This Row],[Population_in_lakhs]]</f>
        <v>0.17278617710583155</v>
      </c>
      <c r="R654">
        <f>Table3[[#This Row],[Cruelty by Husband or his Relatives]]/Table3[[#This Row],[Population_in_lakhs]]</f>
        <v>7.8185745140388772</v>
      </c>
    </row>
    <row r="655" spans="1:18" x14ac:dyDescent="0.3">
      <c r="A655" t="s">
        <v>51</v>
      </c>
      <c r="B655" t="s">
        <v>72</v>
      </c>
      <c r="C655">
        <v>2004</v>
      </c>
      <c r="D655">
        <v>91</v>
      </c>
      <c r="E655">
        <v>134</v>
      </c>
      <c r="F655">
        <v>6</v>
      </c>
      <c r="G655">
        <v>69</v>
      </c>
      <c r="H655">
        <v>5</v>
      </c>
      <c r="I655">
        <v>203</v>
      </c>
      <c r="J655">
        <v>23.15</v>
      </c>
      <c r="K655">
        <v>21.943844492440608</v>
      </c>
      <c r="L655">
        <f t="shared" si="10"/>
        <v>508</v>
      </c>
      <c r="M655" s="14">
        <f>Table3[[#This Row],[Rape]]/Table3[[#This Row],[Population_in_lakhs]]</f>
        <v>3.9308855291576674</v>
      </c>
      <c r="N655">
        <f>Table3[[#This Row],[Kidnapping and Abduction]]/Table3[[#This Row],[Population_in_lakhs]]</f>
        <v>5.7883369330453567</v>
      </c>
      <c r="O655">
        <f>Table3[[#This Row],[Dowry Deaths]]/Table3[[#This Row],[Population_in_lakhs]]</f>
        <v>0.25917926565874733</v>
      </c>
      <c r="P655">
        <f>Table3[[#This Row],[Molestation]]/Table3[[#This Row],[Population_in_lakhs]]</f>
        <v>2.9805615550755942</v>
      </c>
      <c r="Q655">
        <f>Table3[[#This Row],[Sexual_Harassment]]/Table3[[#This Row],[Population_in_lakhs]]</f>
        <v>0.21598272138228944</v>
      </c>
      <c r="R655">
        <f>Table3[[#This Row],[Cruelty by Husband or his Relatives]]/Table3[[#This Row],[Population_in_lakhs]]</f>
        <v>8.7688984881209517</v>
      </c>
    </row>
    <row r="656" spans="1:18" x14ac:dyDescent="0.3">
      <c r="A656" t="s">
        <v>51</v>
      </c>
      <c r="B656" t="s">
        <v>72</v>
      </c>
      <c r="C656">
        <v>2005</v>
      </c>
      <c r="D656">
        <v>149</v>
      </c>
      <c r="E656">
        <v>181</v>
      </c>
      <c r="F656">
        <v>2</v>
      </c>
      <c r="G656">
        <v>27</v>
      </c>
      <c r="H656">
        <v>8</v>
      </c>
      <c r="I656">
        <v>291</v>
      </c>
      <c r="J656">
        <v>23.15</v>
      </c>
      <c r="K656">
        <v>28.423326133909288</v>
      </c>
      <c r="L656">
        <f t="shared" si="10"/>
        <v>658</v>
      </c>
      <c r="M656" s="14">
        <f>Table3[[#This Row],[Rape]]/Table3[[#This Row],[Population_in_lakhs]]</f>
        <v>6.4362850971922247</v>
      </c>
      <c r="N656">
        <f>Table3[[#This Row],[Kidnapping and Abduction]]/Table3[[#This Row],[Population_in_lakhs]]</f>
        <v>7.8185745140388772</v>
      </c>
      <c r="O656">
        <f>Table3[[#This Row],[Dowry Deaths]]/Table3[[#This Row],[Population_in_lakhs]]</f>
        <v>8.6393088552915775E-2</v>
      </c>
      <c r="P656">
        <f>Table3[[#This Row],[Molestation]]/Table3[[#This Row],[Population_in_lakhs]]</f>
        <v>1.1663066954643628</v>
      </c>
      <c r="Q656">
        <f>Table3[[#This Row],[Sexual_Harassment]]/Table3[[#This Row],[Population_in_lakhs]]</f>
        <v>0.3455723542116631</v>
      </c>
      <c r="R656">
        <f>Table3[[#This Row],[Cruelty by Husband or his Relatives]]/Table3[[#This Row],[Population_in_lakhs]]</f>
        <v>12.570194384449245</v>
      </c>
    </row>
    <row r="657" spans="1:18" x14ac:dyDescent="0.3">
      <c r="A657" t="s">
        <v>51</v>
      </c>
      <c r="B657" t="s">
        <v>72</v>
      </c>
      <c r="C657">
        <v>2006</v>
      </c>
      <c r="D657">
        <v>133</v>
      </c>
      <c r="E657">
        <v>177</v>
      </c>
      <c r="F657">
        <v>8</v>
      </c>
      <c r="G657">
        <v>10</v>
      </c>
      <c r="H657">
        <v>10</v>
      </c>
      <c r="I657">
        <v>278</v>
      </c>
      <c r="J657">
        <v>23.15</v>
      </c>
      <c r="K657">
        <v>26.609071274298056</v>
      </c>
      <c r="L657">
        <f t="shared" si="10"/>
        <v>616</v>
      </c>
      <c r="M657" s="14">
        <f>Table3[[#This Row],[Rape]]/Table3[[#This Row],[Population_in_lakhs]]</f>
        <v>5.745140388768899</v>
      </c>
      <c r="N657">
        <f>Table3[[#This Row],[Kidnapping and Abduction]]/Table3[[#This Row],[Population_in_lakhs]]</f>
        <v>7.6457883369330455</v>
      </c>
      <c r="O657">
        <f>Table3[[#This Row],[Dowry Deaths]]/Table3[[#This Row],[Population_in_lakhs]]</f>
        <v>0.3455723542116631</v>
      </c>
      <c r="P657">
        <f>Table3[[#This Row],[Molestation]]/Table3[[#This Row],[Population_in_lakhs]]</f>
        <v>0.43196544276457888</v>
      </c>
      <c r="Q657">
        <f>Table3[[#This Row],[Sexual_Harassment]]/Table3[[#This Row],[Population_in_lakhs]]</f>
        <v>0.43196544276457888</v>
      </c>
      <c r="R657">
        <f>Table3[[#This Row],[Cruelty by Husband or his Relatives]]/Table3[[#This Row],[Population_in_lakhs]]</f>
        <v>12.008639308855292</v>
      </c>
    </row>
    <row r="658" spans="1:18" x14ac:dyDescent="0.3">
      <c r="A658" t="s">
        <v>51</v>
      </c>
      <c r="B658" t="s">
        <v>72</v>
      </c>
      <c r="C658">
        <v>2007</v>
      </c>
      <c r="D658">
        <v>114</v>
      </c>
      <c r="E658">
        <v>203</v>
      </c>
      <c r="F658">
        <v>11</v>
      </c>
      <c r="G658">
        <v>5</v>
      </c>
      <c r="H658">
        <v>9</v>
      </c>
      <c r="I658">
        <v>225</v>
      </c>
      <c r="J658">
        <v>23.15</v>
      </c>
      <c r="K658">
        <v>24.492440604751621</v>
      </c>
      <c r="L658">
        <f t="shared" si="10"/>
        <v>567</v>
      </c>
      <c r="M658" s="14">
        <f>Table3[[#This Row],[Rape]]/Table3[[#This Row],[Population_in_lakhs]]</f>
        <v>4.9244060475161993</v>
      </c>
      <c r="N658">
        <f>Table3[[#This Row],[Kidnapping and Abduction]]/Table3[[#This Row],[Population_in_lakhs]]</f>
        <v>8.7688984881209517</v>
      </c>
      <c r="O658">
        <f>Table3[[#This Row],[Dowry Deaths]]/Table3[[#This Row],[Population_in_lakhs]]</f>
        <v>0.47516198704103674</v>
      </c>
      <c r="P658">
        <f>Table3[[#This Row],[Molestation]]/Table3[[#This Row],[Population_in_lakhs]]</f>
        <v>0.21598272138228944</v>
      </c>
      <c r="Q658">
        <f>Table3[[#This Row],[Sexual_Harassment]]/Table3[[#This Row],[Population_in_lakhs]]</f>
        <v>0.38876889848812096</v>
      </c>
      <c r="R658">
        <f>Table3[[#This Row],[Cruelty by Husband or his Relatives]]/Table3[[#This Row],[Population_in_lakhs]]</f>
        <v>9.7192224622030245</v>
      </c>
    </row>
    <row r="659" spans="1:18" x14ac:dyDescent="0.3">
      <c r="A659" t="s">
        <v>51</v>
      </c>
      <c r="B659" t="s">
        <v>72</v>
      </c>
      <c r="C659">
        <v>2008</v>
      </c>
      <c r="D659">
        <v>112</v>
      </c>
      <c r="E659">
        <v>209</v>
      </c>
      <c r="F659">
        <v>9</v>
      </c>
      <c r="G659">
        <v>200</v>
      </c>
      <c r="H659">
        <v>0</v>
      </c>
      <c r="I659">
        <v>371</v>
      </c>
      <c r="J659">
        <v>23.15</v>
      </c>
      <c r="K659">
        <v>38.920086393088553</v>
      </c>
      <c r="L659">
        <f t="shared" si="10"/>
        <v>901</v>
      </c>
      <c r="M659" s="14">
        <f>Table3[[#This Row],[Rape]]/Table3[[#This Row],[Population_in_lakhs]]</f>
        <v>4.838012958963283</v>
      </c>
      <c r="N659">
        <f>Table3[[#This Row],[Kidnapping and Abduction]]/Table3[[#This Row],[Population_in_lakhs]]</f>
        <v>9.0280777537796979</v>
      </c>
      <c r="O659">
        <f>Table3[[#This Row],[Dowry Deaths]]/Table3[[#This Row],[Population_in_lakhs]]</f>
        <v>0.38876889848812096</v>
      </c>
      <c r="P659">
        <f>Table3[[#This Row],[Molestation]]/Table3[[#This Row],[Population_in_lakhs]]</f>
        <v>8.6393088552915778</v>
      </c>
      <c r="Q659">
        <f>Table3[[#This Row],[Sexual_Harassment]]/Table3[[#This Row],[Population_in_lakhs]]</f>
        <v>0</v>
      </c>
      <c r="R659">
        <f>Table3[[#This Row],[Cruelty by Husband or his Relatives]]/Table3[[#This Row],[Population_in_lakhs]]</f>
        <v>16.025917926565874</v>
      </c>
    </row>
    <row r="660" spans="1:18" x14ac:dyDescent="0.3">
      <c r="A660" t="s">
        <v>51</v>
      </c>
      <c r="B660" t="s">
        <v>72</v>
      </c>
      <c r="C660">
        <v>2009</v>
      </c>
      <c r="D660">
        <v>162</v>
      </c>
      <c r="E660">
        <v>221</v>
      </c>
      <c r="F660">
        <v>12</v>
      </c>
      <c r="G660">
        <v>134</v>
      </c>
      <c r="H660">
        <v>7</v>
      </c>
      <c r="I660">
        <v>655</v>
      </c>
      <c r="J660">
        <v>23.15</v>
      </c>
      <c r="K660">
        <v>51.447084233261343</v>
      </c>
      <c r="L660">
        <f t="shared" si="10"/>
        <v>1191</v>
      </c>
      <c r="M660" s="14">
        <f>Table3[[#This Row],[Rape]]/Table3[[#This Row],[Population_in_lakhs]]</f>
        <v>6.9978401727861774</v>
      </c>
      <c r="N660">
        <f>Table3[[#This Row],[Kidnapping and Abduction]]/Table3[[#This Row],[Population_in_lakhs]]</f>
        <v>9.546436285097192</v>
      </c>
      <c r="O660">
        <f>Table3[[#This Row],[Dowry Deaths]]/Table3[[#This Row],[Population_in_lakhs]]</f>
        <v>0.51835853131749465</v>
      </c>
      <c r="P660">
        <f>Table3[[#This Row],[Molestation]]/Table3[[#This Row],[Population_in_lakhs]]</f>
        <v>5.7883369330453567</v>
      </c>
      <c r="Q660">
        <f>Table3[[#This Row],[Sexual_Harassment]]/Table3[[#This Row],[Population_in_lakhs]]</f>
        <v>0.30237580993520519</v>
      </c>
      <c r="R660">
        <f>Table3[[#This Row],[Cruelty by Husband or his Relatives]]/Table3[[#This Row],[Population_in_lakhs]]</f>
        <v>28.293736501079916</v>
      </c>
    </row>
    <row r="661" spans="1:18" x14ac:dyDescent="0.3">
      <c r="A661" t="s">
        <v>51</v>
      </c>
      <c r="B661" t="s">
        <v>72</v>
      </c>
      <c r="C661">
        <v>2010</v>
      </c>
      <c r="D661">
        <v>148</v>
      </c>
      <c r="E661">
        <v>293</v>
      </c>
      <c r="F661">
        <v>15</v>
      </c>
      <c r="G661">
        <v>18</v>
      </c>
      <c r="H661">
        <v>9</v>
      </c>
      <c r="I661">
        <v>769</v>
      </c>
      <c r="J661">
        <v>23.15</v>
      </c>
      <c r="K661">
        <v>54.08207343412527</v>
      </c>
      <c r="L661">
        <f t="shared" si="10"/>
        <v>1252</v>
      </c>
      <c r="M661" s="14">
        <f>Table3[[#This Row],[Rape]]/Table3[[#This Row],[Population_in_lakhs]]</f>
        <v>6.3930885529157671</v>
      </c>
      <c r="N661">
        <f>Table3[[#This Row],[Kidnapping and Abduction]]/Table3[[#This Row],[Population_in_lakhs]]</f>
        <v>12.65658747300216</v>
      </c>
      <c r="O661">
        <f>Table3[[#This Row],[Dowry Deaths]]/Table3[[#This Row],[Population_in_lakhs]]</f>
        <v>0.64794816414686829</v>
      </c>
      <c r="P661">
        <f>Table3[[#This Row],[Molestation]]/Table3[[#This Row],[Population_in_lakhs]]</f>
        <v>0.77753779697624192</v>
      </c>
      <c r="Q661">
        <f>Table3[[#This Row],[Sexual_Harassment]]/Table3[[#This Row],[Population_in_lakhs]]</f>
        <v>0.38876889848812096</v>
      </c>
      <c r="R661">
        <f>Table3[[#This Row],[Cruelty by Husband or his Relatives]]/Table3[[#This Row],[Population_in_lakhs]]</f>
        <v>33.218142548596113</v>
      </c>
    </row>
    <row r="662" spans="1:18" x14ac:dyDescent="0.3">
      <c r="A662" t="s">
        <v>51</v>
      </c>
      <c r="B662" t="s">
        <v>72</v>
      </c>
      <c r="C662">
        <v>2011</v>
      </c>
      <c r="D662">
        <v>165</v>
      </c>
      <c r="E662">
        <v>358</v>
      </c>
      <c r="F662">
        <v>20</v>
      </c>
      <c r="G662">
        <v>82</v>
      </c>
      <c r="H662">
        <v>4</v>
      </c>
      <c r="I662">
        <v>772</v>
      </c>
      <c r="J662">
        <v>28.24</v>
      </c>
      <c r="K662">
        <v>49.610481586402273</v>
      </c>
      <c r="L662">
        <f t="shared" si="10"/>
        <v>1401</v>
      </c>
      <c r="M662" s="14">
        <f>Table3[[#This Row],[Rape]]/Table3[[#This Row],[Population_in_lakhs]]</f>
        <v>5.8427762039660056</v>
      </c>
      <c r="N662">
        <f>Table3[[#This Row],[Kidnapping and Abduction]]/Table3[[#This Row],[Population_in_lakhs]]</f>
        <v>12.677053824362607</v>
      </c>
      <c r="O662">
        <f>Table3[[#This Row],[Dowry Deaths]]/Table3[[#This Row],[Population_in_lakhs]]</f>
        <v>0.708215297450425</v>
      </c>
      <c r="P662">
        <f>Table3[[#This Row],[Molestation]]/Table3[[#This Row],[Population_in_lakhs]]</f>
        <v>2.9036827195467425</v>
      </c>
      <c r="Q662">
        <f>Table3[[#This Row],[Sexual_Harassment]]/Table3[[#This Row],[Population_in_lakhs]]</f>
        <v>0.14164305949008499</v>
      </c>
      <c r="R662">
        <f>Table3[[#This Row],[Cruelty by Husband or his Relatives]]/Table3[[#This Row],[Population_in_lakhs]]</f>
        <v>27.337110481586404</v>
      </c>
    </row>
    <row r="663" spans="1:18" x14ac:dyDescent="0.3">
      <c r="A663" t="s">
        <v>51</v>
      </c>
      <c r="B663" t="s">
        <v>72</v>
      </c>
      <c r="C663">
        <v>2012</v>
      </c>
      <c r="D663">
        <v>173</v>
      </c>
      <c r="E663">
        <v>348</v>
      </c>
      <c r="F663">
        <v>10</v>
      </c>
      <c r="G663">
        <v>245</v>
      </c>
      <c r="H663">
        <v>3</v>
      </c>
      <c r="I663">
        <v>875</v>
      </c>
      <c r="J663">
        <v>28.24</v>
      </c>
      <c r="K663">
        <v>58.569405099150146</v>
      </c>
      <c r="L663">
        <f t="shared" si="10"/>
        <v>1654</v>
      </c>
      <c r="M663" s="14">
        <f>Table3[[#This Row],[Rape]]/Table3[[#This Row],[Population_in_lakhs]]</f>
        <v>6.1260623229461757</v>
      </c>
      <c r="N663">
        <f>Table3[[#This Row],[Kidnapping and Abduction]]/Table3[[#This Row],[Population_in_lakhs]]</f>
        <v>12.322946175637394</v>
      </c>
      <c r="O663">
        <f>Table3[[#This Row],[Dowry Deaths]]/Table3[[#This Row],[Population_in_lakhs]]</f>
        <v>0.3541076487252125</v>
      </c>
      <c r="P663">
        <f>Table3[[#This Row],[Molestation]]/Table3[[#This Row],[Population_in_lakhs]]</f>
        <v>8.6756373937677065</v>
      </c>
      <c r="Q663">
        <f>Table3[[#This Row],[Sexual_Harassment]]/Table3[[#This Row],[Population_in_lakhs]]</f>
        <v>0.10623229461756374</v>
      </c>
      <c r="R663">
        <f>Table3[[#This Row],[Cruelty by Husband or his Relatives]]/Table3[[#This Row],[Population_in_lakhs]]</f>
        <v>30.984419263456093</v>
      </c>
    </row>
    <row r="664" spans="1:18" x14ac:dyDescent="0.3">
      <c r="A664" t="s">
        <v>51</v>
      </c>
      <c r="B664" t="s">
        <v>72</v>
      </c>
      <c r="C664">
        <v>2013</v>
      </c>
      <c r="D664">
        <v>190</v>
      </c>
      <c r="E664">
        <v>438</v>
      </c>
      <c r="F664">
        <v>23</v>
      </c>
      <c r="G664">
        <v>103</v>
      </c>
      <c r="H664">
        <v>3</v>
      </c>
      <c r="I664">
        <v>1120</v>
      </c>
      <c r="J664">
        <v>28.24</v>
      </c>
      <c r="K664">
        <v>66.466005665722378</v>
      </c>
      <c r="L664">
        <f t="shared" si="10"/>
        <v>1877</v>
      </c>
      <c r="M664" s="14">
        <f>Table3[[#This Row],[Rape]]/Table3[[#This Row],[Population_in_lakhs]]</f>
        <v>6.7280453257790374</v>
      </c>
      <c r="N664">
        <f>Table3[[#This Row],[Kidnapping and Abduction]]/Table3[[#This Row],[Population_in_lakhs]]</f>
        <v>15.509915014164307</v>
      </c>
      <c r="O664">
        <f>Table3[[#This Row],[Dowry Deaths]]/Table3[[#This Row],[Population_in_lakhs]]</f>
        <v>0.81444759206798867</v>
      </c>
      <c r="P664">
        <f>Table3[[#This Row],[Molestation]]/Table3[[#This Row],[Population_in_lakhs]]</f>
        <v>3.6473087818696888</v>
      </c>
      <c r="Q664">
        <f>Table3[[#This Row],[Sexual_Harassment]]/Table3[[#This Row],[Population_in_lakhs]]</f>
        <v>0.10623229461756374</v>
      </c>
      <c r="R664">
        <f>Table3[[#This Row],[Cruelty by Husband or his Relatives]]/Table3[[#This Row],[Population_in_lakhs]]</f>
        <v>39.660056657223798</v>
      </c>
    </row>
    <row r="665" spans="1:18" x14ac:dyDescent="0.3">
      <c r="A665" t="s">
        <v>51</v>
      </c>
      <c r="B665" t="s">
        <v>73</v>
      </c>
      <c r="C665">
        <v>2001</v>
      </c>
      <c r="D665">
        <v>30</v>
      </c>
      <c r="E665">
        <v>27</v>
      </c>
      <c r="F665">
        <v>3</v>
      </c>
      <c r="G665">
        <v>16</v>
      </c>
      <c r="H665">
        <v>0</v>
      </c>
      <c r="I665">
        <v>15</v>
      </c>
      <c r="J665">
        <v>6.89</v>
      </c>
      <c r="K665">
        <v>13.20754716981132</v>
      </c>
      <c r="L665">
        <f t="shared" si="10"/>
        <v>91</v>
      </c>
      <c r="M665" s="14">
        <f>Table3[[#This Row],[Rape]]/Table3[[#This Row],[Population_in_lakhs]]</f>
        <v>4.3541364296081282</v>
      </c>
      <c r="N665">
        <f>Table3[[#This Row],[Kidnapping and Abduction]]/Table3[[#This Row],[Population_in_lakhs]]</f>
        <v>3.9187227866473151</v>
      </c>
      <c r="O665">
        <f>Table3[[#This Row],[Dowry Deaths]]/Table3[[#This Row],[Population_in_lakhs]]</f>
        <v>0.43541364296081281</v>
      </c>
      <c r="P665">
        <f>Table3[[#This Row],[Molestation]]/Table3[[#This Row],[Population_in_lakhs]]</f>
        <v>2.3222060957910013</v>
      </c>
      <c r="Q665">
        <f>Table3[[#This Row],[Sexual_Harassment]]/Table3[[#This Row],[Population_in_lakhs]]</f>
        <v>0</v>
      </c>
      <c r="R665">
        <f>Table3[[#This Row],[Cruelty by Husband or his Relatives]]/Table3[[#This Row],[Population_in_lakhs]]</f>
        <v>2.1770682148040641</v>
      </c>
    </row>
    <row r="666" spans="1:18" x14ac:dyDescent="0.3">
      <c r="A666" t="s">
        <v>51</v>
      </c>
      <c r="B666" t="s">
        <v>73</v>
      </c>
      <c r="C666">
        <v>2002</v>
      </c>
      <c r="D666">
        <v>27</v>
      </c>
      <c r="E666">
        <v>31</v>
      </c>
      <c r="F666">
        <v>0</v>
      </c>
      <c r="G666">
        <v>11</v>
      </c>
      <c r="H666">
        <v>0</v>
      </c>
      <c r="I666">
        <v>24</v>
      </c>
      <c r="J666">
        <v>6.89</v>
      </c>
      <c r="K666">
        <v>13.497822931785196</v>
      </c>
      <c r="L666">
        <f t="shared" si="10"/>
        <v>93</v>
      </c>
      <c r="M666" s="14">
        <f>Table3[[#This Row],[Rape]]/Table3[[#This Row],[Population_in_lakhs]]</f>
        <v>3.9187227866473151</v>
      </c>
      <c r="N666">
        <f>Table3[[#This Row],[Kidnapping and Abduction]]/Table3[[#This Row],[Population_in_lakhs]]</f>
        <v>4.4992743105950659</v>
      </c>
      <c r="O666">
        <f>Table3[[#This Row],[Dowry Deaths]]/Table3[[#This Row],[Population_in_lakhs]]</f>
        <v>0</v>
      </c>
      <c r="P666">
        <f>Table3[[#This Row],[Molestation]]/Table3[[#This Row],[Population_in_lakhs]]</f>
        <v>1.5965166908563135</v>
      </c>
      <c r="Q666">
        <f>Table3[[#This Row],[Sexual_Harassment]]/Table3[[#This Row],[Population_in_lakhs]]</f>
        <v>0</v>
      </c>
      <c r="R666">
        <f>Table3[[#This Row],[Cruelty by Husband or his Relatives]]/Table3[[#This Row],[Population_in_lakhs]]</f>
        <v>3.4833091436865025</v>
      </c>
    </row>
    <row r="667" spans="1:18" x14ac:dyDescent="0.3">
      <c r="A667" t="s">
        <v>51</v>
      </c>
      <c r="B667" t="s">
        <v>73</v>
      </c>
      <c r="C667">
        <v>2003</v>
      </c>
      <c r="D667">
        <v>33</v>
      </c>
      <c r="E667">
        <v>43</v>
      </c>
      <c r="F667">
        <v>0</v>
      </c>
      <c r="G667">
        <v>18</v>
      </c>
      <c r="H667">
        <v>0</v>
      </c>
      <c r="I667">
        <v>23</v>
      </c>
      <c r="J667">
        <v>6.89</v>
      </c>
      <c r="K667">
        <v>16.981132075471699</v>
      </c>
      <c r="L667">
        <f t="shared" si="10"/>
        <v>117</v>
      </c>
      <c r="M667" s="14">
        <f>Table3[[#This Row],[Rape]]/Table3[[#This Row],[Population_in_lakhs]]</f>
        <v>4.7895500725689404</v>
      </c>
      <c r="N667">
        <f>Table3[[#This Row],[Kidnapping and Abduction]]/Table3[[#This Row],[Population_in_lakhs]]</f>
        <v>6.2409288824383164</v>
      </c>
      <c r="O667">
        <f>Table3[[#This Row],[Dowry Deaths]]/Table3[[#This Row],[Population_in_lakhs]]</f>
        <v>0</v>
      </c>
      <c r="P667">
        <f>Table3[[#This Row],[Molestation]]/Table3[[#This Row],[Population_in_lakhs]]</f>
        <v>2.6124818577648767</v>
      </c>
      <c r="Q667">
        <f>Table3[[#This Row],[Sexual_Harassment]]/Table3[[#This Row],[Population_in_lakhs]]</f>
        <v>0</v>
      </c>
      <c r="R667">
        <f>Table3[[#This Row],[Cruelty by Husband or his Relatives]]/Table3[[#This Row],[Population_in_lakhs]]</f>
        <v>3.3381712626995648</v>
      </c>
    </row>
    <row r="668" spans="1:18" x14ac:dyDescent="0.3">
      <c r="A668" t="s">
        <v>51</v>
      </c>
      <c r="B668" t="s">
        <v>73</v>
      </c>
      <c r="C668">
        <v>2004</v>
      </c>
      <c r="D668">
        <v>29</v>
      </c>
      <c r="E668">
        <v>48</v>
      </c>
      <c r="F668">
        <v>3</v>
      </c>
      <c r="G668">
        <v>48</v>
      </c>
      <c r="H668">
        <v>0</v>
      </c>
      <c r="I668">
        <v>23</v>
      </c>
      <c r="J668">
        <v>6.89</v>
      </c>
      <c r="K668">
        <v>21.915820029027579</v>
      </c>
      <c r="L668">
        <f t="shared" si="10"/>
        <v>151</v>
      </c>
      <c r="M668" s="14">
        <f>Table3[[#This Row],[Rape]]/Table3[[#This Row],[Population_in_lakhs]]</f>
        <v>4.2089985486211905</v>
      </c>
      <c r="N668">
        <f>Table3[[#This Row],[Kidnapping and Abduction]]/Table3[[#This Row],[Population_in_lakhs]]</f>
        <v>6.9666182873730049</v>
      </c>
      <c r="O668">
        <f>Table3[[#This Row],[Dowry Deaths]]/Table3[[#This Row],[Population_in_lakhs]]</f>
        <v>0.43541364296081281</v>
      </c>
      <c r="P668">
        <f>Table3[[#This Row],[Molestation]]/Table3[[#This Row],[Population_in_lakhs]]</f>
        <v>6.9666182873730049</v>
      </c>
      <c r="Q668">
        <f>Table3[[#This Row],[Sexual_Harassment]]/Table3[[#This Row],[Population_in_lakhs]]</f>
        <v>0</v>
      </c>
      <c r="R668">
        <f>Table3[[#This Row],[Cruelty by Husband or his Relatives]]/Table3[[#This Row],[Population_in_lakhs]]</f>
        <v>3.3381712626995648</v>
      </c>
    </row>
    <row r="669" spans="1:18" x14ac:dyDescent="0.3">
      <c r="A669" t="s">
        <v>51</v>
      </c>
      <c r="B669" t="s">
        <v>73</v>
      </c>
      <c r="C669">
        <v>2005</v>
      </c>
      <c r="D669">
        <v>27</v>
      </c>
      <c r="E669">
        <v>29</v>
      </c>
      <c r="F669">
        <v>2</v>
      </c>
      <c r="G669">
        <v>39</v>
      </c>
      <c r="H669">
        <v>0</v>
      </c>
      <c r="I669">
        <v>19</v>
      </c>
      <c r="J669">
        <v>6.89</v>
      </c>
      <c r="K669">
        <v>16.835994194484762</v>
      </c>
      <c r="L669">
        <f t="shared" si="10"/>
        <v>116</v>
      </c>
      <c r="M669" s="14">
        <f>Table3[[#This Row],[Rape]]/Table3[[#This Row],[Population_in_lakhs]]</f>
        <v>3.9187227866473151</v>
      </c>
      <c r="N669">
        <f>Table3[[#This Row],[Kidnapping and Abduction]]/Table3[[#This Row],[Population_in_lakhs]]</f>
        <v>4.2089985486211905</v>
      </c>
      <c r="O669">
        <f>Table3[[#This Row],[Dowry Deaths]]/Table3[[#This Row],[Population_in_lakhs]]</f>
        <v>0.29027576197387517</v>
      </c>
      <c r="P669">
        <f>Table3[[#This Row],[Molestation]]/Table3[[#This Row],[Population_in_lakhs]]</f>
        <v>5.6603773584905666</v>
      </c>
      <c r="Q669">
        <f>Table3[[#This Row],[Sexual_Harassment]]/Table3[[#This Row],[Population_in_lakhs]]</f>
        <v>0</v>
      </c>
      <c r="R669">
        <f>Table3[[#This Row],[Cruelty by Husband or his Relatives]]/Table3[[#This Row],[Population_in_lakhs]]</f>
        <v>2.7576197387518144</v>
      </c>
    </row>
    <row r="670" spans="1:18" x14ac:dyDescent="0.3">
      <c r="A670" t="s">
        <v>51</v>
      </c>
      <c r="B670" t="s">
        <v>73</v>
      </c>
      <c r="C670">
        <v>2006</v>
      </c>
      <c r="D670">
        <v>17</v>
      </c>
      <c r="E670">
        <v>26</v>
      </c>
      <c r="F670">
        <v>1</v>
      </c>
      <c r="G670">
        <v>32</v>
      </c>
      <c r="H670">
        <v>0</v>
      </c>
      <c r="I670">
        <v>24</v>
      </c>
      <c r="J670">
        <v>6.89</v>
      </c>
      <c r="K670">
        <v>14.513788098693761</v>
      </c>
      <c r="L670">
        <f t="shared" si="10"/>
        <v>100</v>
      </c>
      <c r="M670" s="14">
        <f>Table3[[#This Row],[Rape]]/Table3[[#This Row],[Population_in_lakhs]]</f>
        <v>2.467343976777939</v>
      </c>
      <c r="N670">
        <f>Table3[[#This Row],[Kidnapping and Abduction]]/Table3[[#This Row],[Population_in_lakhs]]</f>
        <v>3.7735849056603774</v>
      </c>
      <c r="O670">
        <f>Table3[[#This Row],[Dowry Deaths]]/Table3[[#This Row],[Population_in_lakhs]]</f>
        <v>0.14513788098693758</v>
      </c>
      <c r="P670">
        <f>Table3[[#This Row],[Molestation]]/Table3[[#This Row],[Population_in_lakhs]]</f>
        <v>4.6444121915820027</v>
      </c>
      <c r="Q670">
        <f>Table3[[#This Row],[Sexual_Harassment]]/Table3[[#This Row],[Population_in_lakhs]]</f>
        <v>0</v>
      </c>
      <c r="R670">
        <f>Table3[[#This Row],[Cruelty by Husband or his Relatives]]/Table3[[#This Row],[Population_in_lakhs]]</f>
        <v>3.4833091436865025</v>
      </c>
    </row>
    <row r="671" spans="1:18" x14ac:dyDescent="0.3">
      <c r="A671" t="s">
        <v>51</v>
      </c>
      <c r="B671" t="s">
        <v>73</v>
      </c>
      <c r="C671">
        <v>2007</v>
      </c>
      <c r="D671">
        <v>12</v>
      </c>
      <c r="E671">
        <v>22</v>
      </c>
      <c r="F671">
        <v>3</v>
      </c>
      <c r="G671">
        <v>18</v>
      </c>
      <c r="H671">
        <v>0</v>
      </c>
      <c r="I671">
        <v>32</v>
      </c>
      <c r="J671">
        <v>6.89</v>
      </c>
      <c r="K671">
        <v>12.626995645863571</v>
      </c>
      <c r="L671">
        <f t="shared" si="10"/>
        <v>87</v>
      </c>
      <c r="M671" s="14">
        <f>Table3[[#This Row],[Rape]]/Table3[[#This Row],[Population_in_lakhs]]</f>
        <v>1.7416545718432512</v>
      </c>
      <c r="N671">
        <f>Table3[[#This Row],[Kidnapping and Abduction]]/Table3[[#This Row],[Population_in_lakhs]]</f>
        <v>3.1930333817126271</v>
      </c>
      <c r="O671">
        <f>Table3[[#This Row],[Dowry Deaths]]/Table3[[#This Row],[Population_in_lakhs]]</f>
        <v>0.43541364296081281</v>
      </c>
      <c r="P671">
        <f>Table3[[#This Row],[Molestation]]/Table3[[#This Row],[Population_in_lakhs]]</f>
        <v>2.6124818577648767</v>
      </c>
      <c r="Q671">
        <f>Table3[[#This Row],[Sexual_Harassment]]/Table3[[#This Row],[Population_in_lakhs]]</f>
        <v>0</v>
      </c>
      <c r="R671">
        <f>Table3[[#This Row],[Cruelty by Husband or his Relatives]]/Table3[[#This Row],[Population_in_lakhs]]</f>
        <v>4.6444121915820027</v>
      </c>
    </row>
    <row r="672" spans="1:18" x14ac:dyDescent="0.3">
      <c r="A672" t="s">
        <v>51</v>
      </c>
      <c r="B672" t="s">
        <v>73</v>
      </c>
      <c r="C672">
        <v>2008</v>
      </c>
      <c r="D672">
        <v>30</v>
      </c>
      <c r="E672">
        <v>47</v>
      </c>
      <c r="F672">
        <v>6</v>
      </c>
      <c r="G672">
        <v>42</v>
      </c>
      <c r="H672">
        <v>0</v>
      </c>
      <c r="I672">
        <v>54</v>
      </c>
      <c r="J672">
        <v>6.89</v>
      </c>
      <c r="K672">
        <v>25.979680696661831</v>
      </c>
      <c r="L672">
        <f t="shared" si="10"/>
        <v>179</v>
      </c>
      <c r="M672" s="14">
        <f>Table3[[#This Row],[Rape]]/Table3[[#This Row],[Population_in_lakhs]]</f>
        <v>4.3541364296081282</v>
      </c>
      <c r="N672">
        <f>Table3[[#This Row],[Kidnapping and Abduction]]/Table3[[#This Row],[Population_in_lakhs]]</f>
        <v>6.8214804063860672</v>
      </c>
      <c r="O672">
        <f>Table3[[#This Row],[Dowry Deaths]]/Table3[[#This Row],[Population_in_lakhs]]</f>
        <v>0.87082728592162562</v>
      </c>
      <c r="P672">
        <f>Table3[[#This Row],[Molestation]]/Table3[[#This Row],[Population_in_lakhs]]</f>
        <v>6.0957910014513788</v>
      </c>
      <c r="Q672">
        <f>Table3[[#This Row],[Sexual_Harassment]]/Table3[[#This Row],[Population_in_lakhs]]</f>
        <v>0</v>
      </c>
      <c r="R672">
        <f>Table3[[#This Row],[Cruelty by Husband or his Relatives]]/Table3[[#This Row],[Population_in_lakhs]]</f>
        <v>7.8374455732946302</v>
      </c>
    </row>
    <row r="673" spans="1:18" x14ac:dyDescent="0.3">
      <c r="A673" t="s">
        <v>51</v>
      </c>
      <c r="B673" t="s">
        <v>73</v>
      </c>
      <c r="C673">
        <v>2009</v>
      </c>
      <c r="D673">
        <v>31</v>
      </c>
      <c r="E673">
        <v>48</v>
      </c>
      <c r="F673">
        <v>6</v>
      </c>
      <c r="G673">
        <v>76</v>
      </c>
      <c r="H673">
        <v>0</v>
      </c>
      <c r="I673">
        <v>73</v>
      </c>
      <c r="J673">
        <v>6.89</v>
      </c>
      <c r="K673">
        <v>33.962264150943398</v>
      </c>
      <c r="L673">
        <f t="shared" si="10"/>
        <v>234</v>
      </c>
      <c r="M673" s="14">
        <f>Table3[[#This Row],[Rape]]/Table3[[#This Row],[Population_in_lakhs]]</f>
        <v>4.4992743105950659</v>
      </c>
      <c r="N673">
        <f>Table3[[#This Row],[Kidnapping and Abduction]]/Table3[[#This Row],[Population_in_lakhs]]</f>
        <v>6.9666182873730049</v>
      </c>
      <c r="O673">
        <f>Table3[[#This Row],[Dowry Deaths]]/Table3[[#This Row],[Population_in_lakhs]]</f>
        <v>0.87082728592162562</v>
      </c>
      <c r="P673">
        <f>Table3[[#This Row],[Molestation]]/Table3[[#This Row],[Population_in_lakhs]]</f>
        <v>11.030478955007258</v>
      </c>
      <c r="Q673">
        <f>Table3[[#This Row],[Sexual_Harassment]]/Table3[[#This Row],[Population_in_lakhs]]</f>
        <v>0</v>
      </c>
      <c r="R673">
        <f>Table3[[#This Row],[Cruelty by Husband or his Relatives]]/Table3[[#This Row],[Population_in_lakhs]]</f>
        <v>10.595065312046444</v>
      </c>
    </row>
    <row r="674" spans="1:18" x14ac:dyDescent="0.3">
      <c r="A674" t="s">
        <v>51</v>
      </c>
      <c r="B674" t="s">
        <v>73</v>
      </c>
      <c r="C674">
        <v>2010</v>
      </c>
      <c r="D674">
        <v>24</v>
      </c>
      <c r="E674">
        <v>51</v>
      </c>
      <c r="F674">
        <v>0</v>
      </c>
      <c r="G674">
        <v>75</v>
      </c>
      <c r="H674">
        <v>0</v>
      </c>
      <c r="I674">
        <v>51</v>
      </c>
      <c r="J674">
        <v>6.89</v>
      </c>
      <c r="K674">
        <v>29.172714078374458</v>
      </c>
      <c r="L674">
        <f t="shared" si="10"/>
        <v>201</v>
      </c>
      <c r="M674" s="14">
        <f>Table3[[#This Row],[Rape]]/Table3[[#This Row],[Population_in_lakhs]]</f>
        <v>3.4833091436865025</v>
      </c>
      <c r="N674">
        <f>Table3[[#This Row],[Kidnapping and Abduction]]/Table3[[#This Row],[Population_in_lakhs]]</f>
        <v>7.4020319303338171</v>
      </c>
      <c r="O674">
        <f>Table3[[#This Row],[Dowry Deaths]]/Table3[[#This Row],[Population_in_lakhs]]</f>
        <v>0</v>
      </c>
      <c r="P674">
        <f>Table3[[#This Row],[Molestation]]/Table3[[#This Row],[Population_in_lakhs]]</f>
        <v>10.885341074020319</v>
      </c>
      <c r="Q674">
        <f>Table3[[#This Row],[Sexual_Harassment]]/Table3[[#This Row],[Population_in_lakhs]]</f>
        <v>0</v>
      </c>
      <c r="R674">
        <f>Table3[[#This Row],[Cruelty by Husband or his Relatives]]/Table3[[#This Row],[Population_in_lakhs]]</f>
        <v>7.4020319303338171</v>
      </c>
    </row>
    <row r="675" spans="1:18" x14ac:dyDescent="0.3">
      <c r="A675" t="s">
        <v>51</v>
      </c>
      <c r="B675" t="s">
        <v>73</v>
      </c>
      <c r="C675">
        <v>2011</v>
      </c>
      <c r="D675">
        <v>28</v>
      </c>
      <c r="E675">
        <v>83</v>
      </c>
      <c r="F675">
        <v>4</v>
      </c>
      <c r="G675">
        <v>95</v>
      </c>
      <c r="H675">
        <v>0</v>
      </c>
      <c r="I675">
        <v>140</v>
      </c>
      <c r="J675">
        <v>7.72</v>
      </c>
      <c r="K675">
        <v>45.336787564766844</v>
      </c>
      <c r="L675">
        <f t="shared" si="10"/>
        <v>350</v>
      </c>
      <c r="M675" s="14">
        <f>Table3[[#This Row],[Rape]]/Table3[[#This Row],[Population_in_lakhs]]</f>
        <v>3.6269430051813472</v>
      </c>
      <c r="N675">
        <f>Table3[[#This Row],[Kidnapping and Abduction]]/Table3[[#This Row],[Population_in_lakhs]]</f>
        <v>10.751295336787566</v>
      </c>
      <c r="O675">
        <f>Table3[[#This Row],[Dowry Deaths]]/Table3[[#This Row],[Population_in_lakhs]]</f>
        <v>0.5181347150259068</v>
      </c>
      <c r="P675">
        <f>Table3[[#This Row],[Molestation]]/Table3[[#This Row],[Population_in_lakhs]]</f>
        <v>12.305699481865286</v>
      </c>
      <c r="Q675">
        <f>Table3[[#This Row],[Sexual_Harassment]]/Table3[[#This Row],[Population_in_lakhs]]</f>
        <v>0</v>
      </c>
      <c r="R675">
        <f>Table3[[#This Row],[Cruelty by Husband or his Relatives]]/Table3[[#This Row],[Population_in_lakhs]]</f>
        <v>18.134715025906736</v>
      </c>
    </row>
    <row r="676" spans="1:18" x14ac:dyDescent="0.3">
      <c r="A676" t="s">
        <v>51</v>
      </c>
      <c r="B676" t="s">
        <v>73</v>
      </c>
      <c r="C676">
        <v>2012</v>
      </c>
      <c r="D676">
        <v>34</v>
      </c>
      <c r="E676">
        <v>89</v>
      </c>
      <c r="F676">
        <v>3</v>
      </c>
      <c r="G676">
        <v>83</v>
      </c>
      <c r="H676">
        <v>0</v>
      </c>
      <c r="I676">
        <v>131</v>
      </c>
      <c r="J676">
        <v>7.72</v>
      </c>
      <c r="K676">
        <v>44.041450777202073</v>
      </c>
      <c r="L676">
        <f t="shared" si="10"/>
        <v>340</v>
      </c>
      <c r="M676" s="14">
        <f>Table3[[#This Row],[Rape]]/Table3[[#This Row],[Population_in_lakhs]]</f>
        <v>4.4041450777202078</v>
      </c>
      <c r="N676">
        <f>Table3[[#This Row],[Kidnapping and Abduction]]/Table3[[#This Row],[Population_in_lakhs]]</f>
        <v>11.528497409326425</v>
      </c>
      <c r="O676">
        <f>Table3[[#This Row],[Dowry Deaths]]/Table3[[#This Row],[Population_in_lakhs]]</f>
        <v>0.38860103626943004</v>
      </c>
      <c r="P676">
        <f>Table3[[#This Row],[Molestation]]/Table3[[#This Row],[Population_in_lakhs]]</f>
        <v>10.751295336787566</v>
      </c>
      <c r="Q676">
        <f>Table3[[#This Row],[Sexual_Harassment]]/Table3[[#This Row],[Population_in_lakhs]]</f>
        <v>0</v>
      </c>
      <c r="R676">
        <f>Table3[[#This Row],[Cruelty by Husband or his Relatives]]/Table3[[#This Row],[Population_in_lakhs]]</f>
        <v>16.968911917098445</v>
      </c>
    </row>
    <row r="677" spans="1:18" x14ac:dyDescent="0.3">
      <c r="A677" t="s">
        <v>51</v>
      </c>
      <c r="B677" t="s">
        <v>73</v>
      </c>
      <c r="C677">
        <v>2013</v>
      </c>
      <c r="D677">
        <v>44</v>
      </c>
      <c r="E677">
        <v>90</v>
      </c>
      <c r="F677">
        <v>3</v>
      </c>
      <c r="G677">
        <v>84</v>
      </c>
      <c r="H677">
        <v>0</v>
      </c>
      <c r="I677">
        <v>178</v>
      </c>
      <c r="J677">
        <v>7.72</v>
      </c>
      <c r="K677">
        <v>51.683937823834199</v>
      </c>
      <c r="L677">
        <f t="shared" si="10"/>
        <v>399</v>
      </c>
      <c r="M677" s="14">
        <f>Table3[[#This Row],[Rape]]/Table3[[#This Row],[Population_in_lakhs]]</f>
        <v>5.6994818652849739</v>
      </c>
      <c r="N677">
        <f>Table3[[#This Row],[Kidnapping and Abduction]]/Table3[[#This Row],[Population_in_lakhs]]</f>
        <v>11.658031088082902</v>
      </c>
      <c r="O677">
        <f>Table3[[#This Row],[Dowry Deaths]]/Table3[[#This Row],[Population_in_lakhs]]</f>
        <v>0.38860103626943004</v>
      </c>
      <c r="P677">
        <f>Table3[[#This Row],[Molestation]]/Table3[[#This Row],[Population_in_lakhs]]</f>
        <v>10.880829015544041</v>
      </c>
      <c r="Q677">
        <f>Table3[[#This Row],[Sexual_Harassment]]/Table3[[#This Row],[Population_in_lakhs]]</f>
        <v>0</v>
      </c>
      <c r="R677">
        <f>Table3[[#This Row],[Cruelty by Husband or his Relatives]]/Table3[[#This Row],[Population_in_lakhs]]</f>
        <v>23.05699481865285</v>
      </c>
    </row>
    <row r="678" spans="1:18" x14ac:dyDescent="0.3">
      <c r="A678" t="s">
        <v>51</v>
      </c>
      <c r="B678" t="s">
        <v>74</v>
      </c>
      <c r="C678">
        <v>2001</v>
      </c>
      <c r="D678">
        <v>47</v>
      </c>
      <c r="E678">
        <v>64</v>
      </c>
      <c r="F678">
        <v>0</v>
      </c>
      <c r="G678">
        <v>28</v>
      </c>
      <c r="H678">
        <v>0</v>
      </c>
      <c r="I678">
        <v>0</v>
      </c>
      <c r="J678">
        <v>10.52</v>
      </c>
      <c r="K678">
        <v>13.212927756653993</v>
      </c>
      <c r="L678">
        <f t="shared" si="10"/>
        <v>139</v>
      </c>
      <c r="M678" s="14">
        <f>Table3[[#This Row],[Rape]]/Table3[[#This Row],[Population_in_lakhs]]</f>
        <v>4.4676806083650193</v>
      </c>
      <c r="N678">
        <f>Table3[[#This Row],[Kidnapping and Abduction]]/Table3[[#This Row],[Population_in_lakhs]]</f>
        <v>6.0836501901140689</v>
      </c>
      <c r="O678">
        <f>Table3[[#This Row],[Dowry Deaths]]/Table3[[#This Row],[Population_in_lakhs]]</f>
        <v>0</v>
      </c>
      <c r="P678">
        <f>Table3[[#This Row],[Molestation]]/Table3[[#This Row],[Population_in_lakhs]]</f>
        <v>2.661596958174905</v>
      </c>
      <c r="Q678">
        <f>Table3[[#This Row],[Sexual_Harassment]]/Table3[[#This Row],[Population_in_lakhs]]</f>
        <v>0</v>
      </c>
      <c r="R678">
        <f>Table3[[#This Row],[Cruelty by Husband or his Relatives]]/Table3[[#This Row],[Population_in_lakhs]]</f>
        <v>0</v>
      </c>
    </row>
    <row r="679" spans="1:18" x14ac:dyDescent="0.3">
      <c r="A679" t="s">
        <v>51</v>
      </c>
      <c r="B679" t="s">
        <v>74</v>
      </c>
      <c r="C679">
        <v>2002</v>
      </c>
      <c r="D679">
        <v>57</v>
      </c>
      <c r="E679">
        <v>57</v>
      </c>
      <c r="F679">
        <v>6</v>
      </c>
      <c r="G679">
        <v>28</v>
      </c>
      <c r="H679">
        <v>0</v>
      </c>
      <c r="I679">
        <v>71</v>
      </c>
      <c r="J679">
        <v>10.52</v>
      </c>
      <c r="K679">
        <v>20.817490494296578</v>
      </c>
      <c r="L679">
        <f t="shared" si="10"/>
        <v>219</v>
      </c>
      <c r="M679" s="14">
        <f>Table3[[#This Row],[Rape]]/Table3[[#This Row],[Population_in_lakhs]]</f>
        <v>5.418250950570342</v>
      </c>
      <c r="N679">
        <f>Table3[[#This Row],[Kidnapping and Abduction]]/Table3[[#This Row],[Population_in_lakhs]]</f>
        <v>5.418250950570342</v>
      </c>
      <c r="O679">
        <f>Table3[[#This Row],[Dowry Deaths]]/Table3[[#This Row],[Population_in_lakhs]]</f>
        <v>0.57034220532319391</v>
      </c>
      <c r="P679">
        <f>Table3[[#This Row],[Molestation]]/Table3[[#This Row],[Population_in_lakhs]]</f>
        <v>2.661596958174905</v>
      </c>
      <c r="Q679">
        <f>Table3[[#This Row],[Sexual_Harassment]]/Table3[[#This Row],[Population_in_lakhs]]</f>
        <v>0</v>
      </c>
      <c r="R679">
        <f>Table3[[#This Row],[Cruelty by Husband or his Relatives]]/Table3[[#This Row],[Population_in_lakhs]]</f>
        <v>6.749049429657795</v>
      </c>
    </row>
    <row r="680" spans="1:18" x14ac:dyDescent="0.3">
      <c r="A680" t="s">
        <v>51</v>
      </c>
      <c r="B680" t="s">
        <v>74</v>
      </c>
      <c r="C680">
        <v>2003</v>
      </c>
      <c r="D680">
        <v>38</v>
      </c>
      <c r="E680">
        <v>76</v>
      </c>
      <c r="F680">
        <v>4</v>
      </c>
      <c r="G680">
        <v>15</v>
      </c>
      <c r="H680">
        <v>0</v>
      </c>
      <c r="I680">
        <v>74</v>
      </c>
      <c r="J680">
        <v>10.52</v>
      </c>
      <c r="K680">
        <v>19.676806083650192</v>
      </c>
      <c r="L680">
        <f t="shared" si="10"/>
        <v>207</v>
      </c>
      <c r="M680" s="14">
        <f>Table3[[#This Row],[Rape]]/Table3[[#This Row],[Population_in_lakhs]]</f>
        <v>3.6121673003802282</v>
      </c>
      <c r="N680">
        <f>Table3[[#This Row],[Kidnapping and Abduction]]/Table3[[#This Row],[Population_in_lakhs]]</f>
        <v>7.2243346007604563</v>
      </c>
      <c r="O680">
        <f>Table3[[#This Row],[Dowry Deaths]]/Table3[[#This Row],[Population_in_lakhs]]</f>
        <v>0.38022813688212931</v>
      </c>
      <c r="P680">
        <f>Table3[[#This Row],[Molestation]]/Table3[[#This Row],[Population_in_lakhs]]</f>
        <v>1.4258555133079849</v>
      </c>
      <c r="Q680">
        <f>Table3[[#This Row],[Sexual_Harassment]]/Table3[[#This Row],[Population_in_lakhs]]</f>
        <v>0</v>
      </c>
      <c r="R680">
        <f>Table3[[#This Row],[Cruelty by Husband or his Relatives]]/Table3[[#This Row],[Population_in_lakhs]]</f>
        <v>7.0342205323193916</v>
      </c>
    </row>
    <row r="681" spans="1:18" x14ac:dyDescent="0.3">
      <c r="A681" t="s">
        <v>51</v>
      </c>
      <c r="B681" t="s">
        <v>74</v>
      </c>
      <c r="C681">
        <v>2004</v>
      </c>
      <c r="D681">
        <v>49</v>
      </c>
      <c r="E681">
        <v>81</v>
      </c>
      <c r="F681">
        <v>0</v>
      </c>
      <c r="G681">
        <v>12</v>
      </c>
      <c r="H681">
        <v>0</v>
      </c>
      <c r="I681">
        <v>92</v>
      </c>
      <c r="J681">
        <v>10.52</v>
      </c>
      <c r="K681">
        <v>22.243346007604565</v>
      </c>
      <c r="L681">
        <f t="shared" si="10"/>
        <v>234</v>
      </c>
      <c r="M681" s="14">
        <f>Table3[[#This Row],[Rape]]/Table3[[#This Row],[Population_in_lakhs]]</f>
        <v>4.6577946768060841</v>
      </c>
      <c r="N681">
        <f>Table3[[#This Row],[Kidnapping and Abduction]]/Table3[[#This Row],[Population_in_lakhs]]</f>
        <v>7.6996197718631185</v>
      </c>
      <c r="O681">
        <f>Table3[[#This Row],[Dowry Deaths]]/Table3[[#This Row],[Population_in_lakhs]]</f>
        <v>0</v>
      </c>
      <c r="P681">
        <f>Table3[[#This Row],[Molestation]]/Table3[[#This Row],[Population_in_lakhs]]</f>
        <v>1.1406844106463878</v>
      </c>
      <c r="Q681">
        <f>Table3[[#This Row],[Sexual_Harassment]]/Table3[[#This Row],[Population_in_lakhs]]</f>
        <v>0</v>
      </c>
      <c r="R681">
        <f>Table3[[#This Row],[Cruelty by Husband or his Relatives]]/Table3[[#This Row],[Population_in_lakhs]]</f>
        <v>8.7452471482889731</v>
      </c>
    </row>
    <row r="682" spans="1:18" x14ac:dyDescent="0.3">
      <c r="A682" t="s">
        <v>51</v>
      </c>
      <c r="B682" t="s">
        <v>74</v>
      </c>
      <c r="C682">
        <v>2005</v>
      </c>
      <c r="D682">
        <v>38</v>
      </c>
      <c r="E682">
        <v>73</v>
      </c>
      <c r="F682">
        <v>2</v>
      </c>
      <c r="G682">
        <v>68</v>
      </c>
      <c r="H682">
        <v>0</v>
      </c>
      <c r="I682">
        <v>81</v>
      </c>
      <c r="J682">
        <v>10.52</v>
      </c>
      <c r="K682">
        <v>24.904942965779469</v>
      </c>
      <c r="L682">
        <f t="shared" si="10"/>
        <v>262</v>
      </c>
      <c r="M682" s="14">
        <f>Table3[[#This Row],[Rape]]/Table3[[#This Row],[Population_in_lakhs]]</f>
        <v>3.6121673003802282</v>
      </c>
      <c r="N682">
        <f>Table3[[#This Row],[Kidnapping and Abduction]]/Table3[[#This Row],[Population_in_lakhs]]</f>
        <v>6.9391634980988597</v>
      </c>
      <c r="O682">
        <f>Table3[[#This Row],[Dowry Deaths]]/Table3[[#This Row],[Population_in_lakhs]]</f>
        <v>0.19011406844106465</v>
      </c>
      <c r="P682">
        <f>Table3[[#This Row],[Molestation]]/Table3[[#This Row],[Population_in_lakhs]]</f>
        <v>6.4638783269961984</v>
      </c>
      <c r="Q682">
        <f>Table3[[#This Row],[Sexual_Harassment]]/Table3[[#This Row],[Population_in_lakhs]]</f>
        <v>0</v>
      </c>
      <c r="R682">
        <f>Table3[[#This Row],[Cruelty by Husband or his Relatives]]/Table3[[#This Row],[Population_in_lakhs]]</f>
        <v>7.6996197718631185</v>
      </c>
    </row>
    <row r="683" spans="1:18" x14ac:dyDescent="0.3">
      <c r="A683" t="s">
        <v>51</v>
      </c>
      <c r="B683" t="s">
        <v>74</v>
      </c>
      <c r="C683">
        <v>2006</v>
      </c>
      <c r="D683">
        <v>54</v>
      </c>
      <c r="E683">
        <v>79</v>
      </c>
      <c r="F683">
        <v>3</v>
      </c>
      <c r="G683">
        <v>65</v>
      </c>
      <c r="H683">
        <v>0</v>
      </c>
      <c r="I683">
        <v>133</v>
      </c>
      <c r="J683">
        <v>10.52</v>
      </c>
      <c r="K683">
        <v>31.749049429657795</v>
      </c>
      <c r="L683">
        <f t="shared" si="10"/>
        <v>334</v>
      </c>
      <c r="M683" s="14">
        <f>Table3[[#This Row],[Rape]]/Table3[[#This Row],[Population_in_lakhs]]</f>
        <v>5.1330798479087454</v>
      </c>
      <c r="N683">
        <f>Table3[[#This Row],[Kidnapping and Abduction]]/Table3[[#This Row],[Population_in_lakhs]]</f>
        <v>7.5095057034220538</v>
      </c>
      <c r="O683">
        <f>Table3[[#This Row],[Dowry Deaths]]/Table3[[#This Row],[Population_in_lakhs]]</f>
        <v>0.28517110266159695</v>
      </c>
      <c r="P683">
        <f>Table3[[#This Row],[Molestation]]/Table3[[#This Row],[Population_in_lakhs]]</f>
        <v>6.1787072243346008</v>
      </c>
      <c r="Q683">
        <f>Table3[[#This Row],[Sexual_Harassment]]/Table3[[#This Row],[Population_in_lakhs]]</f>
        <v>0</v>
      </c>
      <c r="R683">
        <f>Table3[[#This Row],[Cruelty by Husband or his Relatives]]/Table3[[#This Row],[Population_in_lakhs]]</f>
        <v>12.642585551330798</v>
      </c>
    </row>
    <row r="684" spans="1:18" x14ac:dyDescent="0.3">
      <c r="A684" t="s">
        <v>51</v>
      </c>
      <c r="B684" t="s">
        <v>74</v>
      </c>
      <c r="C684">
        <v>2007</v>
      </c>
      <c r="D684">
        <v>53</v>
      </c>
      <c r="E684">
        <v>43</v>
      </c>
      <c r="F684">
        <v>0</v>
      </c>
      <c r="G684">
        <v>24</v>
      </c>
      <c r="H684">
        <v>0</v>
      </c>
      <c r="I684">
        <v>104</v>
      </c>
      <c r="J684">
        <v>10.52</v>
      </c>
      <c r="K684">
        <v>21.29277566539924</v>
      </c>
      <c r="L684">
        <f t="shared" si="10"/>
        <v>224</v>
      </c>
      <c r="M684" s="14">
        <f>Table3[[#This Row],[Rape]]/Table3[[#This Row],[Population_in_lakhs]]</f>
        <v>5.0380228136882135</v>
      </c>
      <c r="N684">
        <f>Table3[[#This Row],[Kidnapping and Abduction]]/Table3[[#This Row],[Population_in_lakhs]]</f>
        <v>4.0874524714828899</v>
      </c>
      <c r="O684">
        <f>Table3[[#This Row],[Dowry Deaths]]/Table3[[#This Row],[Population_in_lakhs]]</f>
        <v>0</v>
      </c>
      <c r="P684">
        <f>Table3[[#This Row],[Molestation]]/Table3[[#This Row],[Population_in_lakhs]]</f>
        <v>2.2813688212927756</v>
      </c>
      <c r="Q684">
        <f>Table3[[#This Row],[Sexual_Harassment]]/Table3[[#This Row],[Population_in_lakhs]]</f>
        <v>0</v>
      </c>
      <c r="R684">
        <f>Table3[[#This Row],[Cruelty by Husband or his Relatives]]/Table3[[#This Row],[Population_in_lakhs]]</f>
        <v>9.8859315589353614</v>
      </c>
    </row>
    <row r="685" spans="1:18" x14ac:dyDescent="0.3">
      <c r="A685" t="s">
        <v>51</v>
      </c>
      <c r="B685" t="s">
        <v>74</v>
      </c>
      <c r="C685">
        <v>2008</v>
      </c>
      <c r="D685">
        <v>46</v>
      </c>
      <c r="E685">
        <v>94</v>
      </c>
      <c r="F685">
        <v>4</v>
      </c>
      <c r="G685">
        <v>27</v>
      </c>
      <c r="H685">
        <v>0</v>
      </c>
      <c r="I685">
        <v>139</v>
      </c>
      <c r="J685">
        <v>10.52</v>
      </c>
      <c r="K685">
        <v>29.467680608365018</v>
      </c>
      <c r="L685">
        <f t="shared" si="10"/>
        <v>310</v>
      </c>
      <c r="M685" s="14">
        <f>Table3[[#This Row],[Rape]]/Table3[[#This Row],[Population_in_lakhs]]</f>
        <v>4.3726235741444865</v>
      </c>
      <c r="N685">
        <f>Table3[[#This Row],[Kidnapping and Abduction]]/Table3[[#This Row],[Population_in_lakhs]]</f>
        <v>8.9353612167300387</v>
      </c>
      <c r="O685">
        <f>Table3[[#This Row],[Dowry Deaths]]/Table3[[#This Row],[Population_in_lakhs]]</f>
        <v>0.38022813688212931</v>
      </c>
      <c r="P685">
        <f>Table3[[#This Row],[Molestation]]/Table3[[#This Row],[Population_in_lakhs]]</f>
        <v>2.5665399239543727</v>
      </c>
      <c r="Q685">
        <f>Table3[[#This Row],[Sexual_Harassment]]/Table3[[#This Row],[Population_in_lakhs]]</f>
        <v>0</v>
      </c>
      <c r="R685">
        <f>Table3[[#This Row],[Cruelty by Husband or his Relatives]]/Table3[[#This Row],[Population_in_lakhs]]</f>
        <v>13.212927756653993</v>
      </c>
    </row>
    <row r="686" spans="1:18" x14ac:dyDescent="0.3">
      <c r="A686" t="s">
        <v>51</v>
      </c>
      <c r="B686" t="s">
        <v>74</v>
      </c>
      <c r="C686">
        <v>2009</v>
      </c>
      <c r="D686">
        <v>71</v>
      </c>
      <c r="E686">
        <v>0</v>
      </c>
      <c r="F686">
        <v>4</v>
      </c>
      <c r="G686">
        <v>52</v>
      </c>
      <c r="H686">
        <v>0</v>
      </c>
      <c r="I686">
        <v>149</v>
      </c>
      <c r="J686">
        <v>10.52</v>
      </c>
      <c r="K686">
        <v>26.235741444866921</v>
      </c>
      <c r="L686">
        <f t="shared" si="10"/>
        <v>276</v>
      </c>
      <c r="M686" s="14">
        <f>Table3[[#This Row],[Rape]]/Table3[[#This Row],[Population_in_lakhs]]</f>
        <v>6.749049429657795</v>
      </c>
      <c r="N686">
        <f>Table3[[#This Row],[Kidnapping and Abduction]]/Table3[[#This Row],[Population_in_lakhs]]</f>
        <v>0</v>
      </c>
      <c r="O686">
        <f>Table3[[#This Row],[Dowry Deaths]]/Table3[[#This Row],[Population_in_lakhs]]</f>
        <v>0.38022813688212931</v>
      </c>
      <c r="P686">
        <f>Table3[[#This Row],[Molestation]]/Table3[[#This Row],[Population_in_lakhs]]</f>
        <v>4.9429657794676807</v>
      </c>
      <c r="Q686">
        <f>Table3[[#This Row],[Sexual_Harassment]]/Table3[[#This Row],[Population_in_lakhs]]</f>
        <v>0</v>
      </c>
      <c r="R686">
        <f>Table3[[#This Row],[Cruelty by Husband or his Relatives]]/Table3[[#This Row],[Population_in_lakhs]]</f>
        <v>14.163498098859316</v>
      </c>
    </row>
    <row r="687" spans="1:18" x14ac:dyDescent="0.3">
      <c r="A687" t="s">
        <v>51</v>
      </c>
      <c r="B687" t="s">
        <v>74</v>
      </c>
      <c r="C687">
        <v>2010</v>
      </c>
      <c r="D687">
        <v>75</v>
      </c>
      <c r="E687">
        <v>127</v>
      </c>
      <c r="F687">
        <v>2</v>
      </c>
      <c r="G687">
        <v>85</v>
      </c>
      <c r="H687">
        <v>0</v>
      </c>
      <c r="I687">
        <v>101</v>
      </c>
      <c r="J687">
        <v>10.52</v>
      </c>
      <c r="K687">
        <v>37.072243346007603</v>
      </c>
      <c r="L687">
        <f t="shared" si="10"/>
        <v>390</v>
      </c>
      <c r="M687" s="14">
        <f>Table3[[#This Row],[Rape]]/Table3[[#This Row],[Population_in_lakhs]]</f>
        <v>7.1292775665399244</v>
      </c>
      <c r="N687">
        <f>Table3[[#This Row],[Kidnapping and Abduction]]/Table3[[#This Row],[Population_in_lakhs]]</f>
        <v>12.072243346007605</v>
      </c>
      <c r="O687">
        <f>Table3[[#This Row],[Dowry Deaths]]/Table3[[#This Row],[Population_in_lakhs]]</f>
        <v>0.19011406844106465</v>
      </c>
      <c r="P687">
        <f>Table3[[#This Row],[Molestation]]/Table3[[#This Row],[Population_in_lakhs]]</f>
        <v>8.0798479087452471</v>
      </c>
      <c r="Q687">
        <f>Table3[[#This Row],[Sexual_Harassment]]/Table3[[#This Row],[Population_in_lakhs]]</f>
        <v>0</v>
      </c>
      <c r="R687">
        <f>Table3[[#This Row],[Cruelty by Husband or his Relatives]]/Table3[[#This Row],[Population_in_lakhs]]</f>
        <v>9.6007604562737647</v>
      </c>
    </row>
    <row r="688" spans="1:18" x14ac:dyDescent="0.3">
      <c r="A688" t="s">
        <v>51</v>
      </c>
      <c r="B688" t="s">
        <v>74</v>
      </c>
      <c r="C688">
        <v>2011</v>
      </c>
      <c r="D688">
        <v>49</v>
      </c>
      <c r="E688">
        <v>118</v>
      </c>
      <c r="F688">
        <v>8</v>
      </c>
      <c r="G688">
        <v>78</v>
      </c>
      <c r="H688">
        <v>0</v>
      </c>
      <c r="I688">
        <v>99</v>
      </c>
      <c r="J688">
        <v>11.51</v>
      </c>
      <c r="K688">
        <v>30.582102519548219</v>
      </c>
      <c r="L688">
        <f t="shared" si="10"/>
        <v>352</v>
      </c>
      <c r="M688" s="14">
        <f>Table3[[#This Row],[Rape]]/Table3[[#This Row],[Population_in_lakhs]]</f>
        <v>4.2571676802780196</v>
      </c>
      <c r="N688">
        <f>Table3[[#This Row],[Kidnapping and Abduction]]/Table3[[#This Row],[Population_in_lakhs]]</f>
        <v>10.251954821894005</v>
      </c>
      <c r="O688">
        <f>Table3[[#This Row],[Dowry Deaths]]/Table3[[#This Row],[Population_in_lakhs]]</f>
        <v>0.69504778453518679</v>
      </c>
      <c r="P688">
        <f>Table3[[#This Row],[Molestation]]/Table3[[#This Row],[Population_in_lakhs]]</f>
        <v>6.7767158992180709</v>
      </c>
      <c r="Q688">
        <f>Table3[[#This Row],[Sexual_Harassment]]/Table3[[#This Row],[Population_in_lakhs]]</f>
        <v>0</v>
      </c>
      <c r="R688">
        <f>Table3[[#This Row],[Cruelty by Husband or his Relatives]]/Table3[[#This Row],[Population_in_lakhs]]</f>
        <v>8.6012163336229364</v>
      </c>
    </row>
    <row r="689" spans="1:18" x14ac:dyDescent="0.3">
      <c r="A689" t="s">
        <v>51</v>
      </c>
      <c r="B689" t="s">
        <v>74</v>
      </c>
      <c r="C689">
        <v>2012</v>
      </c>
      <c r="D689">
        <v>78</v>
      </c>
      <c r="E689">
        <v>153</v>
      </c>
      <c r="F689">
        <v>5</v>
      </c>
      <c r="G689">
        <v>134</v>
      </c>
      <c r="H689">
        <v>0</v>
      </c>
      <c r="I689">
        <v>269</v>
      </c>
      <c r="J689">
        <v>11.51</v>
      </c>
      <c r="K689">
        <v>55.516941789748046</v>
      </c>
      <c r="L689">
        <f t="shared" si="10"/>
        <v>639</v>
      </c>
      <c r="M689" s="14">
        <f>Table3[[#This Row],[Rape]]/Table3[[#This Row],[Population_in_lakhs]]</f>
        <v>6.7767158992180709</v>
      </c>
      <c r="N689">
        <f>Table3[[#This Row],[Kidnapping and Abduction]]/Table3[[#This Row],[Population_in_lakhs]]</f>
        <v>13.292788879235447</v>
      </c>
      <c r="O689">
        <f>Table3[[#This Row],[Dowry Deaths]]/Table3[[#This Row],[Population_in_lakhs]]</f>
        <v>0.43440486533449174</v>
      </c>
      <c r="P689">
        <f>Table3[[#This Row],[Molestation]]/Table3[[#This Row],[Population_in_lakhs]]</f>
        <v>11.642050390964378</v>
      </c>
      <c r="Q689">
        <f>Table3[[#This Row],[Sexual_Harassment]]/Table3[[#This Row],[Population_in_lakhs]]</f>
        <v>0</v>
      </c>
      <c r="R689">
        <f>Table3[[#This Row],[Cruelty by Husband or his Relatives]]/Table3[[#This Row],[Population_in_lakhs]]</f>
        <v>23.370981754995658</v>
      </c>
    </row>
    <row r="690" spans="1:18" x14ac:dyDescent="0.3">
      <c r="A690" t="s">
        <v>51</v>
      </c>
      <c r="B690" t="s">
        <v>74</v>
      </c>
      <c r="C690">
        <v>2013</v>
      </c>
      <c r="D690">
        <v>60</v>
      </c>
      <c r="E690">
        <v>179</v>
      </c>
      <c r="F690">
        <v>5</v>
      </c>
      <c r="G690">
        <v>53</v>
      </c>
      <c r="H690">
        <v>0</v>
      </c>
      <c r="I690">
        <v>311</v>
      </c>
      <c r="J690">
        <v>11.51</v>
      </c>
      <c r="K690">
        <v>52.823631624674199</v>
      </c>
      <c r="L690">
        <f t="shared" si="10"/>
        <v>608</v>
      </c>
      <c r="M690" s="14">
        <f>Table3[[#This Row],[Rape]]/Table3[[#This Row],[Population_in_lakhs]]</f>
        <v>5.2128583840139013</v>
      </c>
      <c r="N690">
        <f>Table3[[#This Row],[Kidnapping and Abduction]]/Table3[[#This Row],[Population_in_lakhs]]</f>
        <v>15.551694178974804</v>
      </c>
      <c r="O690">
        <f>Table3[[#This Row],[Dowry Deaths]]/Table3[[#This Row],[Population_in_lakhs]]</f>
        <v>0.43440486533449174</v>
      </c>
      <c r="P690">
        <f>Table3[[#This Row],[Molestation]]/Table3[[#This Row],[Population_in_lakhs]]</f>
        <v>4.6046915725456126</v>
      </c>
      <c r="Q690">
        <f>Table3[[#This Row],[Sexual_Harassment]]/Table3[[#This Row],[Population_in_lakhs]]</f>
        <v>0</v>
      </c>
      <c r="R690">
        <f>Table3[[#This Row],[Cruelty by Husband or his Relatives]]/Table3[[#This Row],[Population_in_lakhs]]</f>
        <v>27.019982623805387</v>
      </c>
    </row>
    <row r="691" spans="1:18" x14ac:dyDescent="0.3">
      <c r="A691" t="s">
        <v>51</v>
      </c>
      <c r="B691" t="s">
        <v>75</v>
      </c>
      <c r="C691">
        <v>2001</v>
      </c>
      <c r="D691">
        <v>53</v>
      </c>
      <c r="E691">
        <v>80</v>
      </c>
      <c r="F691">
        <v>1</v>
      </c>
      <c r="G691">
        <v>43</v>
      </c>
      <c r="H691">
        <v>0</v>
      </c>
      <c r="I691">
        <v>99</v>
      </c>
      <c r="J691">
        <v>16.649999999999999</v>
      </c>
      <c r="K691">
        <v>16.576576576576578</v>
      </c>
      <c r="L691">
        <f t="shared" si="10"/>
        <v>276</v>
      </c>
      <c r="M691" s="14">
        <f>Table3[[#This Row],[Rape]]/Table3[[#This Row],[Population_in_lakhs]]</f>
        <v>3.1831831831831834</v>
      </c>
      <c r="N691">
        <f>Table3[[#This Row],[Kidnapping and Abduction]]/Table3[[#This Row],[Population_in_lakhs]]</f>
        <v>4.8048048048048049</v>
      </c>
      <c r="O691">
        <f>Table3[[#This Row],[Dowry Deaths]]/Table3[[#This Row],[Population_in_lakhs]]</f>
        <v>6.0060060060060066E-2</v>
      </c>
      <c r="P691">
        <f>Table3[[#This Row],[Molestation]]/Table3[[#This Row],[Population_in_lakhs]]</f>
        <v>2.582582582582583</v>
      </c>
      <c r="Q691">
        <f>Table3[[#This Row],[Sexual_Harassment]]/Table3[[#This Row],[Population_in_lakhs]]</f>
        <v>0</v>
      </c>
      <c r="R691">
        <f>Table3[[#This Row],[Cruelty by Husband or his Relatives]]/Table3[[#This Row],[Population_in_lakhs]]</f>
        <v>5.9459459459459465</v>
      </c>
    </row>
    <row r="692" spans="1:18" x14ac:dyDescent="0.3">
      <c r="A692" t="s">
        <v>51</v>
      </c>
      <c r="B692" t="s">
        <v>75</v>
      </c>
      <c r="C692">
        <v>2002</v>
      </c>
      <c r="D692">
        <v>67</v>
      </c>
      <c r="E692">
        <v>109</v>
      </c>
      <c r="F692">
        <v>9</v>
      </c>
      <c r="G692">
        <v>53</v>
      </c>
      <c r="H692">
        <v>0</v>
      </c>
      <c r="I692">
        <v>146</v>
      </c>
      <c r="J692">
        <v>16.649999999999999</v>
      </c>
      <c r="K692">
        <v>23.063063063063066</v>
      </c>
      <c r="L692">
        <f t="shared" si="10"/>
        <v>384</v>
      </c>
      <c r="M692" s="14">
        <f>Table3[[#This Row],[Rape]]/Table3[[#This Row],[Population_in_lakhs]]</f>
        <v>4.0240240240240244</v>
      </c>
      <c r="N692">
        <f>Table3[[#This Row],[Kidnapping and Abduction]]/Table3[[#This Row],[Population_in_lakhs]]</f>
        <v>6.5465465465465469</v>
      </c>
      <c r="O692">
        <f>Table3[[#This Row],[Dowry Deaths]]/Table3[[#This Row],[Population_in_lakhs]]</f>
        <v>0.54054054054054057</v>
      </c>
      <c r="P692">
        <f>Table3[[#This Row],[Molestation]]/Table3[[#This Row],[Population_in_lakhs]]</f>
        <v>3.1831831831831834</v>
      </c>
      <c r="Q692">
        <f>Table3[[#This Row],[Sexual_Harassment]]/Table3[[#This Row],[Population_in_lakhs]]</f>
        <v>0</v>
      </c>
      <c r="R692">
        <f>Table3[[#This Row],[Cruelty by Husband or his Relatives]]/Table3[[#This Row],[Population_in_lakhs]]</f>
        <v>8.7687687687687692</v>
      </c>
    </row>
    <row r="693" spans="1:18" x14ac:dyDescent="0.3">
      <c r="A693" t="s">
        <v>51</v>
      </c>
      <c r="B693" t="s">
        <v>75</v>
      </c>
      <c r="C693">
        <v>2003</v>
      </c>
      <c r="D693">
        <v>64</v>
      </c>
      <c r="E693">
        <v>90</v>
      </c>
      <c r="F693">
        <v>3</v>
      </c>
      <c r="G693">
        <v>56</v>
      </c>
      <c r="H693">
        <v>0</v>
      </c>
      <c r="I693">
        <v>146</v>
      </c>
      <c r="J693">
        <v>16.649999999999999</v>
      </c>
      <c r="K693">
        <v>21.561561561561565</v>
      </c>
      <c r="L693">
        <f t="shared" si="10"/>
        <v>359</v>
      </c>
      <c r="M693" s="14">
        <f>Table3[[#This Row],[Rape]]/Table3[[#This Row],[Population_in_lakhs]]</f>
        <v>3.8438438438438443</v>
      </c>
      <c r="N693">
        <f>Table3[[#This Row],[Kidnapping and Abduction]]/Table3[[#This Row],[Population_in_lakhs]]</f>
        <v>5.4054054054054061</v>
      </c>
      <c r="O693">
        <f>Table3[[#This Row],[Dowry Deaths]]/Table3[[#This Row],[Population_in_lakhs]]</f>
        <v>0.1801801801801802</v>
      </c>
      <c r="P693">
        <f>Table3[[#This Row],[Molestation]]/Table3[[#This Row],[Population_in_lakhs]]</f>
        <v>3.3633633633633635</v>
      </c>
      <c r="Q693">
        <f>Table3[[#This Row],[Sexual_Harassment]]/Table3[[#This Row],[Population_in_lakhs]]</f>
        <v>0</v>
      </c>
      <c r="R693">
        <f>Table3[[#This Row],[Cruelty by Husband or his Relatives]]/Table3[[#This Row],[Population_in_lakhs]]</f>
        <v>8.7687687687687692</v>
      </c>
    </row>
    <row r="694" spans="1:18" x14ac:dyDescent="0.3">
      <c r="A694" t="s">
        <v>51</v>
      </c>
      <c r="B694" t="s">
        <v>75</v>
      </c>
      <c r="C694">
        <v>2004</v>
      </c>
      <c r="D694">
        <v>87</v>
      </c>
      <c r="E694">
        <v>101</v>
      </c>
      <c r="F694">
        <v>5</v>
      </c>
      <c r="G694">
        <v>60</v>
      </c>
      <c r="H694">
        <v>0</v>
      </c>
      <c r="I694">
        <v>167</v>
      </c>
      <c r="J694">
        <v>16.649999999999999</v>
      </c>
      <c r="K694">
        <v>25.225225225225227</v>
      </c>
      <c r="L694">
        <f t="shared" si="10"/>
        <v>420</v>
      </c>
      <c r="M694" s="14">
        <f>Table3[[#This Row],[Rape]]/Table3[[#This Row],[Population_in_lakhs]]</f>
        <v>5.225225225225226</v>
      </c>
      <c r="N694">
        <f>Table3[[#This Row],[Kidnapping and Abduction]]/Table3[[#This Row],[Population_in_lakhs]]</f>
        <v>6.0660660660660666</v>
      </c>
      <c r="O694">
        <f>Table3[[#This Row],[Dowry Deaths]]/Table3[[#This Row],[Population_in_lakhs]]</f>
        <v>0.3003003003003003</v>
      </c>
      <c r="P694">
        <f>Table3[[#This Row],[Molestation]]/Table3[[#This Row],[Population_in_lakhs]]</f>
        <v>3.6036036036036041</v>
      </c>
      <c r="Q694">
        <f>Table3[[#This Row],[Sexual_Harassment]]/Table3[[#This Row],[Population_in_lakhs]]</f>
        <v>0</v>
      </c>
      <c r="R694">
        <f>Table3[[#This Row],[Cruelty by Husband or his Relatives]]/Table3[[#This Row],[Population_in_lakhs]]</f>
        <v>10.03003003003003</v>
      </c>
    </row>
    <row r="695" spans="1:18" x14ac:dyDescent="0.3">
      <c r="A695" t="s">
        <v>51</v>
      </c>
      <c r="B695" t="s">
        <v>75</v>
      </c>
      <c r="C695">
        <v>2005</v>
      </c>
      <c r="D695">
        <v>77</v>
      </c>
      <c r="E695">
        <v>106</v>
      </c>
      <c r="F695">
        <v>3</v>
      </c>
      <c r="G695">
        <v>2</v>
      </c>
      <c r="H695">
        <v>0</v>
      </c>
      <c r="I695">
        <v>145</v>
      </c>
      <c r="J695">
        <v>16.649999999999999</v>
      </c>
      <c r="K695">
        <v>20</v>
      </c>
      <c r="L695">
        <f t="shared" si="10"/>
        <v>333</v>
      </c>
      <c r="M695" s="14">
        <f>Table3[[#This Row],[Rape]]/Table3[[#This Row],[Population_in_lakhs]]</f>
        <v>4.6246246246246248</v>
      </c>
      <c r="N695">
        <f>Table3[[#This Row],[Kidnapping and Abduction]]/Table3[[#This Row],[Population_in_lakhs]]</f>
        <v>6.3663663663663668</v>
      </c>
      <c r="O695">
        <f>Table3[[#This Row],[Dowry Deaths]]/Table3[[#This Row],[Population_in_lakhs]]</f>
        <v>0.1801801801801802</v>
      </c>
      <c r="P695">
        <f>Table3[[#This Row],[Molestation]]/Table3[[#This Row],[Population_in_lakhs]]</f>
        <v>0.12012012012012013</v>
      </c>
      <c r="Q695">
        <f>Table3[[#This Row],[Sexual_Harassment]]/Table3[[#This Row],[Population_in_lakhs]]</f>
        <v>0</v>
      </c>
      <c r="R695">
        <f>Table3[[#This Row],[Cruelty by Husband or his Relatives]]/Table3[[#This Row],[Population_in_lakhs]]</f>
        <v>8.7087087087087092</v>
      </c>
    </row>
    <row r="696" spans="1:18" x14ac:dyDescent="0.3">
      <c r="A696" t="s">
        <v>51</v>
      </c>
      <c r="B696" t="s">
        <v>75</v>
      </c>
      <c r="C696">
        <v>2006</v>
      </c>
      <c r="D696">
        <v>56</v>
      </c>
      <c r="E696">
        <v>105</v>
      </c>
      <c r="F696">
        <v>7</v>
      </c>
      <c r="G696">
        <v>7</v>
      </c>
      <c r="H696">
        <v>0</v>
      </c>
      <c r="I696">
        <v>155</v>
      </c>
      <c r="J696">
        <v>16.649999999999999</v>
      </c>
      <c r="K696">
        <v>19.81981981981982</v>
      </c>
      <c r="L696">
        <f t="shared" si="10"/>
        <v>330</v>
      </c>
      <c r="M696" s="14">
        <f>Table3[[#This Row],[Rape]]/Table3[[#This Row],[Population_in_lakhs]]</f>
        <v>3.3633633633633635</v>
      </c>
      <c r="N696">
        <f>Table3[[#This Row],[Kidnapping and Abduction]]/Table3[[#This Row],[Population_in_lakhs]]</f>
        <v>6.3063063063063067</v>
      </c>
      <c r="O696">
        <f>Table3[[#This Row],[Dowry Deaths]]/Table3[[#This Row],[Population_in_lakhs]]</f>
        <v>0.42042042042042044</v>
      </c>
      <c r="P696">
        <f>Table3[[#This Row],[Molestation]]/Table3[[#This Row],[Population_in_lakhs]]</f>
        <v>0.42042042042042044</v>
      </c>
      <c r="Q696">
        <f>Table3[[#This Row],[Sexual_Harassment]]/Table3[[#This Row],[Population_in_lakhs]]</f>
        <v>0</v>
      </c>
      <c r="R696">
        <f>Table3[[#This Row],[Cruelty by Husband or his Relatives]]/Table3[[#This Row],[Population_in_lakhs]]</f>
        <v>9.3093093093093096</v>
      </c>
    </row>
    <row r="697" spans="1:18" x14ac:dyDescent="0.3">
      <c r="A697" t="s">
        <v>51</v>
      </c>
      <c r="B697" t="s">
        <v>75</v>
      </c>
      <c r="C697">
        <v>2007</v>
      </c>
      <c r="D697">
        <v>70</v>
      </c>
      <c r="E697">
        <v>75</v>
      </c>
      <c r="F697">
        <v>8</v>
      </c>
      <c r="G697">
        <v>20</v>
      </c>
      <c r="H697">
        <v>0</v>
      </c>
      <c r="I697">
        <v>155</v>
      </c>
      <c r="J697">
        <v>16.649999999999999</v>
      </c>
      <c r="K697">
        <v>19.6996996996997</v>
      </c>
      <c r="L697">
        <f t="shared" si="10"/>
        <v>328</v>
      </c>
      <c r="M697" s="14">
        <f>Table3[[#This Row],[Rape]]/Table3[[#This Row],[Population_in_lakhs]]</f>
        <v>4.2042042042042045</v>
      </c>
      <c r="N697">
        <f>Table3[[#This Row],[Kidnapping and Abduction]]/Table3[[#This Row],[Population_in_lakhs]]</f>
        <v>4.5045045045045047</v>
      </c>
      <c r="O697">
        <f>Table3[[#This Row],[Dowry Deaths]]/Table3[[#This Row],[Population_in_lakhs]]</f>
        <v>0.48048048048048053</v>
      </c>
      <c r="P697">
        <f>Table3[[#This Row],[Molestation]]/Table3[[#This Row],[Population_in_lakhs]]</f>
        <v>1.2012012012012012</v>
      </c>
      <c r="Q697">
        <f>Table3[[#This Row],[Sexual_Harassment]]/Table3[[#This Row],[Population_in_lakhs]]</f>
        <v>0</v>
      </c>
      <c r="R697">
        <f>Table3[[#This Row],[Cruelty by Husband or his Relatives]]/Table3[[#This Row],[Population_in_lakhs]]</f>
        <v>9.3093093093093096</v>
      </c>
    </row>
    <row r="698" spans="1:18" x14ac:dyDescent="0.3">
      <c r="A698" t="s">
        <v>51</v>
      </c>
      <c r="B698" t="s">
        <v>75</v>
      </c>
      <c r="C698">
        <v>2008</v>
      </c>
      <c r="D698">
        <v>56</v>
      </c>
      <c r="E698">
        <v>125</v>
      </c>
      <c r="F698">
        <v>6</v>
      </c>
      <c r="G698">
        <v>34</v>
      </c>
      <c r="H698">
        <v>0</v>
      </c>
      <c r="I698">
        <v>294</v>
      </c>
      <c r="J698">
        <v>16.649999999999999</v>
      </c>
      <c r="K698">
        <v>30.930930930930934</v>
      </c>
      <c r="L698">
        <f t="shared" si="10"/>
        <v>515</v>
      </c>
      <c r="M698" s="14">
        <f>Table3[[#This Row],[Rape]]/Table3[[#This Row],[Population_in_lakhs]]</f>
        <v>3.3633633633633635</v>
      </c>
      <c r="N698">
        <f>Table3[[#This Row],[Kidnapping and Abduction]]/Table3[[#This Row],[Population_in_lakhs]]</f>
        <v>7.5075075075075084</v>
      </c>
      <c r="O698">
        <f>Table3[[#This Row],[Dowry Deaths]]/Table3[[#This Row],[Population_in_lakhs]]</f>
        <v>0.3603603603603604</v>
      </c>
      <c r="P698">
        <f>Table3[[#This Row],[Molestation]]/Table3[[#This Row],[Population_in_lakhs]]</f>
        <v>2.0420420420420422</v>
      </c>
      <c r="Q698">
        <f>Table3[[#This Row],[Sexual_Harassment]]/Table3[[#This Row],[Population_in_lakhs]]</f>
        <v>0</v>
      </c>
      <c r="R698">
        <f>Table3[[#This Row],[Cruelty by Husband or his Relatives]]/Table3[[#This Row],[Population_in_lakhs]]</f>
        <v>17.657657657657658</v>
      </c>
    </row>
    <row r="699" spans="1:18" x14ac:dyDescent="0.3">
      <c r="A699" t="s">
        <v>51</v>
      </c>
      <c r="B699" t="s">
        <v>75</v>
      </c>
      <c r="C699">
        <v>2009</v>
      </c>
      <c r="D699">
        <v>89</v>
      </c>
      <c r="E699">
        <v>169</v>
      </c>
      <c r="F699">
        <v>11</v>
      </c>
      <c r="G699">
        <v>38</v>
      </c>
      <c r="H699">
        <v>0</v>
      </c>
      <c r="I699">
        <v>246</v>
      </c>
      <c r="J699">
        <v>16.649999999999999</v>
      </c>
      <c r="K699">
        <v>33.213213213213216</v>
      </c>
      <c r="L699">
        <f t="shared" si="10"/>
        <v>553</v>
      </c>
      <c r="M699" s="14">
        <f>Table3[[#This Row],[Rape]]/Table3[[#This Row],[Population_in_lakhs]]</f>
        <v>5.3453453453453461</v>
      </c>
      <c r="N699">
        <f>Table3[[#This Row],[Kidnapping and Abduction]]/Table3[[#This Row],[Population_in_lakhs]]</f>
        <v>10.150150150150152</v>
      </c>
      <c r="O699">
        <f>Table3[[#This Row],[Dowry Deaths]]/Table3[[#This Row],[Population_in_lakhs]]</f>
        <v>0.66066066066066076</v>
      </c>
      <c r="P699">
        <f>Table3[[#This Row],[Molestation]]/Table3[[#This Row],[Population_in_lakhs]]</f>
        <v>2.2822822822822824</v>
      </c>
      <c r="Q699">
        <f>Table3[[#This Row],[Sexual_Harassment]]/Table3[[#This Row],[Population_in_lakhs]]</f>
        <v>0</v>
      </c>
      <c r="R699">
        <f>Table3[[#This Row],[Cruelty by Husband or his Relatives]]/Table3[[#This Row],[Population_in_lakhs]]</f>
        <v>14.774774774774777</v>
      </c>
    </row>
    <row r="700" spans="1:18" x14ac:dyDescent="0.3">
      <c r="A700" t="s">
        <v>51</v>
      </c>
      <c r="B700" t="s">
        <v>75</v>
      </c>
      <c r="C700">
        <v>2010</v>
      </c>
      <c r="D700">
        <v>80</v>
      </c>
      <c r="E700">
        <v>169</v>
      </c>
      <c r="F700">
        <v>13</v>
      </c>
      <c r="G700">
        <v>30</v>
      </c>
      <c r="H700">
        <v>0</v>
      </c>
      <c r="I700">
        <v>294</v>
      </c>
      <c r="J700">
        <v>16.649999999999999</v>
      </c>
      <c r="K700">
        <v>35.195195195195197</v>
      </c>
      <c r="L700">
        <f t="shared" si="10"/>
        <v>586</v>
      </c>
      <c r="M700" s="14">
        <f>Table3[[#This Row],[Rape]]/Table3[[#This Row],[Population_in_lakhs]]</f>
        <v>4.8048048048048049</v>
      </c>
      <c r="N700">
        <f>Table3[[#This Row],[Kidnapping and Abduction]]/Table3[[#This Row],[Population_in_lakhs]]</f>
        <v>10.150150150150152</v>
      </c>
      <c r="O700">
        <f>Table3[[#This Row],[Dowry Deaths]]/Table3[[#This Row],[Population_in_lakhs]]</f>
        <v>0.78078078078078084</v>
      </c>
      <c r="P700">
        <f>Table3[[#This Row],[Molestation]]/Table3[[#This Row],[Population_in_lakhs]]</f>
        <v>1.801801801801802</v>
      </c>
      <c r="Q700">
        <f>Table3[[#This Row],[Sexual_Harassment]]/Table3[[#This Row],[Population_in_lakhs]]</f>
        <v>0</v>
      </c>
      <c r="R700">
        <f>Table3[[#This Row],[Cruelty by Husband or his Relatives]]/Table3[[#This Row],[Population_in_lakhs]]</f>
        <v>17.657657657657658</v>
      </c>
    </row>
    <row r="701" spans="1:18" x14ac:dyDescent="0.3">
      <c r="A701" t="s">
        <v>51</v>
      </c>
      <c r="B701" t="s">
        <v>75</v>
      </c>
      <c r="C701">
        <v>2011</v>
      </c>
      <c r="D701">
        <v>96</v>
      </c>
      <c r="E701">
        <v>231</v>
      </c>
      <c r="F701">
        <v>12</v>
      </c>
      <c r="G701">
        <v>34</v>
      </c>
      <c r="H701">
        <v>0</v>
      </c>
      <c r="I701">
        <v>346</v>
      </c>
      <c r="J701">
        <v>19.239999999999998</v>
      </c>
      <c r="K701">
        <v>37.370062370062371</v>
      </c>
      <c r="L701">
        <f t="shared" si="10"/>
        <v>719</v>
      </c>
      <c r="M701" s="14">
        <f>Table3[[#This Row],[Rape]]/Table3[[#This Row],[Population_in_lakhs]]</f>
        <v>4.9896049896049899</v>
      </c>
      <c r="N701">
        <f>Table3[[#This Row],[Kidnapping and Abduction]]/Table3[[#This Row],[Population_in_lakhs]]</f>
        <v>12.006237006237008</v>
      </c>
      <c r="O701">
        <f>Table3[[#This Row],[Dowry Deaths]]/Table3[[#This Row],[Population_in_lakhs]]</f>
        <v>0.62370062370062374</v>
      </c>
      <c r="P701">
        <f>Table3[[#This Row],[Molestation]]/Table3[[#This Row],[Population_in_lakhs]]</f>
        <v>1.7671517671517674</v>
      </c>
      <c r="Q701">
        <f>Table3[[#This Row],[Sexual_Harassment]]/Table3[[#This Row],[Population_in_lakhs]]</f>
        <v>0</v>
      </c>
      <c r="R701">
        <f>Table3[[#This Row],[Cruelty by Husband or his Relatives]]/Table3[[#This Row],[Population_in_lakhs]]</f>
        <v>17.983367983367984</v>
      </c>
    </row>
    <row r="702" spans="1:18" x14ac:dyDescent="0.3">
      <c r="A702" t="s">
        <v>51</v>
      </c>
      <c r="B702" t="s">
        <v>75</v>
      </c>
      <c r="C702">
        <v>2012</v>
      </c>
      <c r="D702">
        <v>97</v>
      </c>
      <c r="E702">
        <v>220</v>
      </c>
      <c r="F702">
        <v>11</v>
      </c>
      <c r="G702">
        <v>39</v>
      </c>
      <c r="H702">
        <v>0</v>
      </c>
      <c r="I702">
        <v>124</v>
      </c>
      <c r="J702">
        <v>19.239999999999998</v>
      </c>
      <c r="K702">
        <v>25.51975051975052</v>
      </c>
      <c r="L702">
        <f t="shared" si="10"/>
        <v>491</v>
      </c>
      <c r="M702" s="14">
        <f>Table3[[#This Row],[Rape]]/Table3[[#This Row],[Population_in_lakhs]]</f>
        <v>5.0415800415800422</v>
      </c>
      <c r="N702">
        <f>Table3[[#This Row],[Kidnapping and Abduction]]/Table3[[#This Row],[Population_in_lakhs]]</f>
        <v>11.434511434511435</v>
      </c>
      <c r="O702">
        <f>Table3[[#This Row],[Dowry Deaths]]/Table3[[#This Row],[Population_in_lakhs]]</f>
        <v>0.57172557172557181</v>
      </c>
      <c r="P702">
        <f>Table3[[#This Row],[Molestation]]/Table3[[#This Row],[Population_in_lakhs]]</f>
        <v>2.0270270270270272</v>
      </c>
      <c r="Q702">
        <f>Table3[[#This Row],[Sexual_Harassment]]/Table3[[#This Row],[Population_in_lakhs]]</f>
        <v>0</v>
      </c>
      <c r="R702">
        <f>Table3[[#This Row],[Cruelty by Husband or his Relatives]]/Table3[[#This Row],[Population_in_lakhs]]</f>
        <v>6.4449064449064455</v>
      </c>
    </row>
    <row r="703" spans="1:18" x14ac:dyDescent="0.3">
      <c r="A703" t="s">
        <v>51</v>
      </c>
      <c r="B703" t="s">
        <v>75</v>
      </c>
      <c r="C703">
        <v>2013</v>
      </c>
      <c r="D703">
        <v>99</v>
      </c>
      <c r="E703">
        <v>205</v>
      </c>
      <c r="F703">
        <v>15</v>
      </c>
      <c r="G703">
        <v>34</v>
      </c>
      <c r="H703">
        <v>0</v>
      </c>
      <c r="I703">
        <v>300</v>
      </c>
      <c r="J703">
        <v>19.239999999999998</v>
      </c>
      <c r="K703">
        <v>33.939708939708943</v>
      </c>
      <c r="L703">
        <f t="shared" si="10"/>
        <v>653</v>
      </c>
      <c r="M703" s="14">
        <f>Table3[[#This Row],[Rape]]/Table3[[#This Row],[Population_in_lakhs]]</f>
        <v>5.1455301455301461</v>
      </c>
      <c r="N703">
        <f>Table3[[#This Row],[Kidnapping and Abduction]]/Table3[[#This Row],[Population_in_lakhs]]</f>
        <v>10.654885654885655</v>
      </c>
      <c r="O703">
        <f>Table3[[#This Row],[Dowry Deaths]]/Table3[[#This Row],[Population_in_lakhs]]</f>
        <v>0.77962577962577972</v>
      </c>
      <c r="P703">
        <f>Table3[[#This Row],[Molestation]]/Table3[[#This Row],[Population_in_lakhs]]</f>
        <v>1.7671517671517674</v>
      </c>
      <c r="Q703">
        <f>Table3[[#This Row],[Sexual_Harassment]]/Table3[[#This Row],[Population_in_lakhs]]</f>
        <v>0</v>
      </c>
      <c r="R703">
        <f>Table3[[#This Row],[Cruelty by Husband or his Relatives]]/Table3[[#This Row],[Population_in_lakhs]]</f>
        <v>15.592515592515594</v>
      </c>
    </row>
    <row r="704" spans="1:18" x14ac:dyDescent="0.3">
      <c r="A704" t="s">
        <v>51</v>
      </c>
      <c r="B704" t="s">
        <v>76</v>
      </c>
      <c r="C704">
        <v>2001</v>
      </c>
      <c r="D704">
        <v>41</v>
      </c>
      <c r="E704">
        <v>48</v>
      </c>
      <c r="F704">
        <v>2</v>
      </c>
      <c r="G704">
        <v>9</v>
      </c>
      <c r="H704">
        <v>0</v>
      </c>
      <c r="I704">
        <v>21</v>
      </c>
      <c r="J704">
        <v>11.5</v>
      </c>
      <c r="K704">
        <v>10.521739130434783</v>
      </c>
      <c r="L704">
        <f t="shared" si="10"/>
        <v>121</v>
      </c>
      <c r="M704" s="14">
        <f>Table3[[#This Row],[Rape]]/Table3[[#This Row],[Population_in_lakhs]]</f>
        <v>3.5652173913043477</v>
      </c>
      <c r="N704">
        <f>Table3[[#This Row],[Kidnapping and Abduction]]/Table3[[#This Row],[Population_in_lakhs]]</f>
        <v>4.1739130434782608</v>
      </c>
      <c r="O704">
        <f>Table3[[#This Row],[Dowry Deaths]]/Table3[[#This Row],[Population_in_lakhs]]</f>
        <v>0.17391304347826086</v>
      </c>
      <c r="P704">
        <f>Table3[[#This Row],[Molestation]]/Table3[[#This Row],[Population_in_lakhs]]</f>
        <v>0.78260869565217395</v>
      </c>
      <c r="Q704">
        <f>Table3[[#This Row],[Sexual_Harassment]]/Table3[[#This Row],[Population_in_lakhs]]</f>
        <v>0</v>
      </c>
      <c r="R704">
        <f>Table3[[#This Row],[Cruelty by Husband or his Relatives]]/Table3[[#This Row],[Population_in_lakhs]]</f>
        <v>1.826086956521739</v>
      </c>
    </row>
    <row r="705" spans="1:18" x14ac:dyDescent="0.3">
      <c r="A705" t="s">
        <v>51</v>
      </c>
      <c r="B705" t="s">
        <v>76</v>
      </c>
      <c r="C705">
        <v>2002</v>
      </c>
      <c r="D705">
        <v>41</v>
      </c>
      <c r="E705">
        <v>39</v>
      </c>
      <c r="F705">
        <v>1</v>
      </c>
      <c r="G705">
        <v>5</v>
      </c>
      <c r="H705">
        <v>0</v>
      </c>
      <c r="I705">
        <v>24</v>
      </c>
      <c r="J705">
        <v>11.5</v>
      </c>
      <c r="K705">
        <v>9.5652173913043477</v>
      </c>
      <c r="L705">
        <f t="shared" si="10"/>
        <v>110</v>
      </c>
      <c r="M705" s="14">
        <f>Table3[[#This Row],[Rape]]/Table3[[#This Row],[Population_in_lakhs]]</f>
        <v>3.5652173913043477</v>
      </c>
      <c r="N705">
        <f>Table3[[#This Row],[Kidnapping and Abduction]]/Table3[[#This Row],[Population_in_lakhs]]</f>
        <v>3.3913043478260869</v>
      </c>
      <c r="O705">
        <f>Table3[[#This Row],[Dowry Deaths]]/Table3[[#This Row],[Population_in_lakhs]]</f>
        <v>8.6956521739130432E-2</v>
      </c>
      <c r="P705">
        <f>Table3[[#This Row],[Molestation]]/Table3[[#This Row],[Population_in_lakhs]]</f>
        <v>0.43478260869565216</v>
      </c>
      <c r="Q705">
        <f>Table3[[#This Row],[Sexual_Harassment]]/Table3[[#This Row],[Population_in_lakhs]]</f>
        <v>0</v>
      </c>
      <c r="R705">
        <f>Table3[[#This Row],[Cruelty by Husband or his Relatives]]/Table3[[#This Row],[Population_in_lakhs]]</f>
        <v>2.0869565217391304</v>
      </c>
    </row>
    <row r="706" spans="1:18" x14ac:dyDescent="0.3">
      <c r="A706" t="s">
        <v>51</v>
      </c>
      <c r="B706" t="s">
        <v>76</v>
      </c>
      <c r="C706">
        <v>2003</v>
      </c>
      <c r="D706">
        <v>32</v>
      </c>
      <c r="E706">
        <v>33</v>
      </c>
      <c r="F706">
        <v>2</v>
      </c>
      <c r="G706">
        <v>14</v>
      </c>
      <c r="H706">
        <v>0</v>
      </c>
      <c r="I706">
        <v>23</v>
      </c>
      <c r="J706">
        <v>11.5</v>
      </c>
      <c r="K706">
        <v>9.0434782608695645</v>
      </c>
      <c r="L706">
        <f t="shared" ref="L706:L769" si="11">SUM(D706,E706,F706,G706,H706,I706)</f>
        <v>104</v>
      </c>
      <c r="M706" s="14">
        <f>Table3[[#This Row],[Rape]]/Table3[[#This Row],[Population_in_lakhs]]</f>
        <v>2.7826086956521738</v>
      </c>
      <c r="N706">
        <f>Table3[[#This Row],[Kidnapping and Abduction]]/Table3[[#This Row],[Population_in_lakhs]]</f>
        <v>2.8695652173913042</v>
      </c>
      <c r="O706">
        <f>Table3[[#This Row],[Dowry Deaths]]/Table3[[#This Row],[Population_in_lakhs]]</f>
        <v>0.17391304347826086</v>
      </c>
      <c r="P706">
        <f>Table3[[#This Row],[Molestation]]/Table3[[#This Row],[Population_in_lakhs]]</f>
        <v>1.2173913043478262</v>
      </c>
      <c r="Q706">
        <f>Table3[[#This Row],[Sexual_Harassment]]/Table3[[#This Row],[Population_in_lakhs]]</f>
        <v>0</v>
      </c>
      <c r="R706">
        <f>Table3[[#This Row],[Cruelty by Husband or his Relatives]]/Table3[[#This Row],[Population_in_lakhs]]</f>
        <v>2</v>
      </c>
    </row>
    <row r="707" spans="1:18" x14ac:dyDescent="0.3">
      <c r="A707" t="s">
        <v>51</v>
      </c>
      <c r="B707" t="s">
        <v>76</v>
      </c>
      <c r="C707">
        <v>2004</v>
      </c>
      <c r="D707">
        <v>45</v>
      </c>
      <c r="E707">
        <v>51</v>
      </c>
      <c r="F707">
        <v>1</v>
      </c>
      <c r="G707">
        <v>31</v>
      </c>
      <c r="H707">
        <v>0</v>
      </c>
      <c r="I707">
        <v>53</v>
      </c>
      <c r="J707">
        <v>11.5</v>
      </c>
      <c r="K707">
        <v>15.739130434782609</v>
      </c>
      <c r="L707">
        <f t="shared" si="11"/>
        <v>181</v>
      </c>
      <c r="M707" s="14">
        <f>Table3[[#This Row],[Rape]]/Table3[[#This Row],[Population_in_lakhs]]</f>
        <v>3.9130434782608696</v>
      </c>
      <c r="N707">
        <f>Table3[[#This Row],[Kidnapping and Abduction]]/Table3[[#This Row],[Population_in_lakhs]]</f>
        <v>4.4347826086956523</v>
      </c>
      <c r="O707">
        <f>Table3[[#This Row],[Dowry Deaths]]/Table3[[#This Row],[Population_in_lakhs]]</f>
        <v>8.6956521739130432E-2</v>
      </c>
      <c r="P707">
        <f>Table3[[#This Row],[Molestation]]/Table3[[#This Row],[Population_in_lakhs]]</f>
        <v>2.6956521739130435</v>
      </c>
      <c r="Q707">
        <f>Table3[[#This Row],[Sexual_Harassment]]/Table3[[#This Row],[Population_in_lakhs]]</f>
        <v>0</v>
      </c>
      <c r="R707">
        <f>Table3[[#This Row],[Cruelty by Husband or his Relatives]]/Table3[[#This Row],[Population_in_lakhs]]</f>
        <v>4.6086956521739131</v>
      </c>
    </row>
    <row r="708" spans="1:18" x14ac:dyDescent="0.3">
      <c r="A708" t="s">
        <v>51</v>
      </c>
      <c r="B708" t="s">
        <v>76</v>
      </c>
      <c r="C708">
        <v>2005</v>
      </c>
      <c r="D708">
        <v>42</v>
      </c>
      <c r="E708">
        <v>61</v>
      </c>
      <c r="F708">
        <v>10</v>
      </c>
      <c r="G708">
        <v>20</v>
      </c>
      <c r="H708">
        <v>0</v>
      </c>
      <c r="I708">
        <v>16</v>
      </c>
      <c r="J708">
        <v>11.5</v>
      </c>
      <c r="K708">
        <v>12.956521739130435</v>
      </c>
      <c r="L708">
        <f t="shared" si="11"/>
        <v>149</v>
      </c>
      <c r="M708" s="14">
        <f>Table3[[#This Row],[Rape]]/Table3[[#This Row],[Population_in_lakhs]]</f>
        <v>3.652173913043478</v>
      </c>
      <c r="N708">
        <f>Table3[[#This Row],[Kidnapping and Abduction]]/Table3[[#This Row],[Population_in_lakhs]]</f>
        <v>5.3043478260869561</v>
      </c>
      <c r="O708">
        <f>Table3[[#This Row],[Dowry Deaths]]/Table3[[#This Row],[Population_in_lakhs]]</f>
        <v>0.86956521739130432</v>
      </c>
      <c r="P708">
        <f>Table3[[#This Row],[Molestation]]/Table3[[#This Row],[Population_in_lakhs]]</f>
        <v>1.7391304347826086</v>
      </c>
      <c r="Q708">
        <f>Table3[[#This Row],[Sexual_Harassment]]/Table3[[#This Row],[Population_in_lakhs]]</f>
        <v>0</v>
      </c>
      <c r="R708">
        <f>Table3[[#This Row],[Cruelty by Husband or his Relatives]]/Table3[[#This Row],[Population_in_lakhs]]</f>
        <v>1.3913043478260869</v>
      </c>
    </row>
    <row r="709" spans="1:18" x14ac:dyDescent="0.3">
      <c r="A709" t="s">
        <v>51</v>
      </c>
      <c r="B709" t="s">
        <v>76</v>
      </c>
      <c r="C709">
        <v>2006</v>
      </c>
      <c r="D709">
        <v>23</v>
      </c>
      <c r="E709">
        <v>38</v>
      </c>
      <c r="F709">
        <v>3</v>
      </c>
      <c r="G709">
        <v>20</v>
      </c>
      <c r="H709">
        <v>0</v>
      </c>
      <c r="I709">
        <v>47</v>
      </c>
      <c r="J709">
        <v>11.5</v>
      </c>
      <c r="K709">
        <v>11.391304347826088</v>
      </c>
      <c r="L709">
        <f t="shared" si="11"/>
        <v>131</v>
      </c>
      <c r="M709" s="14">
        <f>Table3[[#This Row],[Rape]]/Table3[[#This Row],[Population_in_lakhs]]</f>
        <v>2</v>
      </c>
      <c r="N709">
        <f>Table3[[#This Row],[Kidnapping and Abduction]]/Table3[[#This Row],[Population_in_lakhs]]</f>
        <v>3.3043478260869565</v>
      </c>
      <c r="O709">
        <f>Table3[[#This Row],[Dowry Deaths]]/Table3[[#This Row],[Population_in_lakhs]]</f>
        <v>0.2608695652173913</v>
      </c>
      <c r="P709">
        <f>Table3[[#This Row],[Molestation]]/Table3[[#This Row],[Population_in_lakhs]]</f>
        <v>1.7391304347826086</v>
      </c>
      <c r="Q709">
        <f>Table3[[#This Row],[Sexual_Harassment]]/Table3[[#This Row],[Population_in_lakhs]]</f>
        <v>0</v>
      </c>
      <c r="R709">
        <f>Table3[[#This Row],[Cruelty by Husband or his Relatives]]/Table3[[#This Row],[Population_in_lakhs]]</f>
        <v>4.0869565217391308</v>
      </c>
    </row>
    <row r="710" spans="1:18" x14ac:dyDescent="0.3">
      <c r="A710" t="s">
        <v>51</v>
      </c>
      <c r="B710" t="s">
        <v>76</v>
      </c>
      <c r="C710">
        <v>2007</v>
      </c>
      <c r="D710">
        <v>57</v>
      </c>
      <c r="E710">
        <v>76</v>
      </c>
      <c r="F710">
        <v>0</v>
      </c>
      <c r="G710">
        <v>9</v>
      </c>
      <c r="H710">
        <v>0</v>
      </c>
      <c r="I710">
        <v>92</v>
      </c>
      <c r="J710">
        <v>11.5</v>
      </c>
      <c r="K710">
        <v>20.347826086956523</v>
      </c>
      <c r="L710">
        <f t="shared" si="11"/>
        <v>234</v>
      </c>
      <c r="M710" s="14">
        <f>Table3[[#This Row],[Rape]]/Table3[[#This Row],[Population_in_lakhs]]</f>
        <v>4.9565217391304346</v>
      </c>
      <c r="N710">
        <f>Table3[[#This Row],[Kidnapping and Abduction]]/Table3[[#This Row],[Population_in_lakhs]]</f>
        <v>6.6086956521739131</v>
      </c>
      <c r="O710">
        <f>Table3[[#This Row],[Dowry Deaths]]/Table3[[#This Row],[Population_in_lakhs]]</f>
        <v>0</v>
      </c>
      <c r="P710">
        <f>Table3[[#This Row],[Molestation]]/Table3[[#This Row],[Population_in_lakhs]]</f>
        <v>0.78260869565217395</v>
      </c>
      <c r="Q710">
        <f>Table3[[#This Row],[Sexual_Harassment]]/Table3[[#This Row],[Population_in_lakhs]]</f>
        <v>0</v>
      </c>
      <c r="R710">
        <f>Table3[[#This Row],[Cruelty by Husband or his Relatives]]/Table3[[#This Row],[Population_in_lakhs]]</f>
        <v>8</v>
      </c>
    </row>
    <row r="711" spans="1:18" x14ac:dyDescent="0.3">
      <c r="A711" t="s">
        <v>51</v>
      </c>
      <c r="B711" t="s">
        <v>76</v>
      </c>
      <c r="C711">
        <v>2008</v>
      </c>
      <c r="D711">
        <v>60</v>
      </c>
      <c r="E711">
        <v>60</v>
      </c>
      <c r="F711">
        <v>2</v>
      </c>
      <c r="G711">
        <v>8</v>
      </c>
      <c r="H711">
        <v>0</v>
      </c>
      <c r="I711">
        <v>84</v>
      </c>
      <c r="J711">
        <v>11.5</v>
      </c>
      <c r="K711">
        <v>18.608695652173914</v>
      </c>
      <c r="L711">
        <f t="shared" si="11"/>
        <v>214</v>
      </c>
      <c r="M711" s="14">
        <f>Table3[[#This Row],[Rape]]/Table3[[#This Row],[Population_in_lakhs]]</f>
        <v>5.2173913043478262</v>
      </c>
      <c r="N711">
        <f>Table3[[#This Row],[Kidnapping and Abduction]]/Table3[[#This Row],[Population_in_lakhs]]</f>
        <v>5.2173913043478262</v>
      </c>
      <c r="O711">
        <f>Table3[[#This Row],[Dowry Deaths]]/Table3[[#This Row],[Population_in_lakhs]]</f>
        <v>0.17391304347826086</v>
      </c>
      <c r="P711">
        <f>Table3[[#This Row],[Molestation]]/Table3[[#This Row],[Population_in_lakhs]]</f>
        <v>0.69565217391304346</v>
      </c>
      <c r="Q711">
        <f>Table3[[#This Row],[Sexual_Harassment]]/Table3[[#This Row],[Population_in_lakhs]]</f>
        <v>0</v>
      </c>
      <c r="R711">
        <f>Table3[[#This Row],[Cruelty by Husband or his Relatives]]/Table3[[#This Row],[Population_in_lakhs]]</f>
        <v>7.3043478260869561</v>
      </c>
    </row>
    <row r="712" spans="1:18" x14ac:dyDescent="0.3">
      <c r="A712" t="s">
        <v>51</v>
      </c>
      <c r="B712" t="s">
        <v>76</v>
      </c>
      <c r="C712">
        <v>2009</v>
      </c>
      <c r="D712">
        <v>58</v>
      </c>
      <c r="E712">
        <v>87</v>
      </c>
      <c r="F712">
        <v>2</v>
      </c>
      <c r="G712">
        <v>8</v>
      </c>
      <c r="H712">
        <v>0</v>
      </c>
      <c r="I712">
        <v>62</v>
      </c>
      <c r="J712">
        <v>11.5</v>
      </c>
      <c r="K712">
        <v>18.869565217391305</v>
      </c>
      <c r="L712">
        <f t="shared" si="11"/>
        <v>217</v>
      </c>
      <c r="M712" s="14">
        <f>Table3[[#This Row],[Rape]]/Table3[[#This Row],[Population_in_lakhs]]</f>
        <v>5.0434782608695654</v>
      </c>
      <c r="N712">
        <f>Table3[[#This Row],[Kidnapping and Abduction]]/Table3[[#This Row],[Population_in_lakhs]]</f>
        <v>7.5652173913043477</v>
      </c>
      <c r="O712">
        <f>Table3[[#This Row],[Dowry Deaths]]/Table3[[#This Row],[Population_in_lakhs]]</f>
        <v>0.17391304347826086</v>
      </c>
      <c r="P712">
        <f>Table3[[#This Row],[Molestation]]/Table3[[#This Row],[Population_in_lakhs]]</f>
        <v>0.69565217391304346</v>
      </c>
      <c r="Q712">
        <f>Table3[[#This Row],[Sexual_Harassment]]/Table3[[#This Row],[Population_in_lakhs]]</f>
        <v>0</v>
      </c>
      <c r="R712">
        <f>Table3[[#This Row],[Cruelty by Husband or his Relatives]]/Table3[[#This Row],[Population_in_lakhs]]</f>
        <v>5.3913043478260869</v>
      </c>
    </row>
    <row r="713" spans="1:18" x14ac:dyDescent="0.3">
      <c r="A713" t="s">
        <v>51</v>
      </c>
      <c r="B713" t="s">
        <v>76</v>
      </c>
      <c r="C713">
        <v>2010</v>
      </c>
      <c r="D713">
        <v>55</v>
      </c>
      <c r="E713">
        <v>107</v>
      </c>
      <c r="F713">
        <v>16</v>
      </c>
      <c r="G713">
        <v>25</v>
      </c>
      <c r="H713">
        <v>0</v>
      </c>
      <c r="I713">
        <v>100</v>
      </c>
      <c r="J713">
        <v>11.5</v>
      </c>
      <c r="K713">
        <v>26.347826086956523</v>
      </c>
      <c r="L713">
        <f t="shared" si="11"/>
        <v>303</v>
      </c>
      <c r="M713" s="14">
        <f>Table3[[#This Row],[Rape]]/Table3[[#This Row],[Population_in_lakhs]]</f>
        <v>4.7826086956521738</v>
      </c>
      <c r="N713">
        <f>Table3[[#This Row],[Kidnapping and Abduction]]/Table3[[#This Row],[Population_in_lakhs]]</f>
        <v>9.304347826086957</v>
      </c>
      <c r="O713">
        <f>Table3[[#This Row],[Dowry Deaths]]/Table3[[#This Row],[Population_in_lakhs]]</f>
        <v>1.3913043478260869</v>
      </c>
      <c r="P713">
        <f>Table3[[#This Row],[Molestation]]/Table3[[#This Row],[Population_in_lakhs]]</f>
        <v>2.1739130434782608</v>
      </c>
      <c r="Q713">
        <f>Table3[[#This Row],[Sexual_Harassment]]/Table3[[#This Row],[Population_in_lakhs]]</f>
        <v>0</v>
      </c>
      <c r="R713">
        <f>Table3[[#This Row],[Cruelty by Husband or his Relatives]]/Table3[[#This Row],[Population_in_lakhs]]</f>
        <v>8.695652173913043</v>
      </c>
    </row>
    <row r="714" spans="1:18" x14ac:dyDescent="0.3">
      <c r="A714" t="s">
        <v>51</v>
      </c>
      <c r="B714" t="s">
        <v>76</v>
      </c>
      <c r="C714">
        <v>2011</v>
      </c>
      <c r="D714">
        <v>61</v>
      </c>
      <c r="E714">
        <v>135</v>
      </c>
      <c r="F714">
        <v>1</v>
      </c>
      <c r="G714">
        <v>27</v>
      </c>
      <c r="H714">
        <v>0</v>
      </c>
      <c r="I714">
        <v>121</v>
      </c>
      <c r="J714">
        <v>13.28</v>
      </c>
      <c r="K714">
        <v>25.978915662650603</v>
      </c>
      <c r="L714">
        <f t="shared" si="11"/>
        <v>345</v>
      </c>
      <c r="M714" s="14">
        <f>Table3[[#This Row],[Rape]]/Table3[[#This Row],[Population_in_lakhs]]</f>
        <v>4.5933734939759034</v>
      </c>
      <c r="N714">
        <f>Table3[[#This Row],[Kidnapping and Abduction]]/Table3[[#This Row],[Population_in_lakhs]]</f>
        <v>10.16566265060241</v>
      </c>
      <c r="O714">
        <f>Table3[[#This Row],[Dowry Deaths]]/Table3[[#This Row],[Population_in_lakhs]]</f>
        <v>7.5301204819277115E-2</v>
      </c>
      <c r="P714">
        <f>Table3[[#This Row],[Molestation]]/Table3[[#This Row],[Population_in_lakhs]]</f>
        <v>2.0331325301204819</v>
      </c>
      <c r="Q714">
        <f>Table3[[#This Row],[Sexual_Harassment]]/Table3[[#This Row],[Population_in_lakhs]]</f>
        <v>0</v>
      </c>
      <c r="R714">
        <f>Table3[[#This Row],[Cruelty by Husband or his Relatives]]/Table3[[#This Row],[Population_in_lakhs]]</f>
        <v>9.1114457831325311</v>
      </c>
    </row>
    <row r="715" spans="1:18" x14ac:dyDescent="0.3">
      <c r="A715" t="s">
        <v>51</v>
      </c>
      <c r="B715" t="s">
        <v>76</v>
      </c>
      <c r="C715">
        <v>2012</v>
      </c>
      <c r="D715">
        <v>64</v>
      </c>
      <c r="E715">
        <v>142</v>
      </c>
      <c r="F715">
        <v>1</v>
      </c>
      <c r="G715">
        <v>43</v>
      </c>
      <c r="H715">
        <v>0</v>
      </c>
      <c r="I715">
        <v>137</v>
      </c>
      <c r="J715">
        <v>13.28</v>
      </c>
      <c r="K715">
        <v>29.141566265060241</v>
      </c>
      <c r="L715">
        <f t="shared" si="11"/>
        <v>387</v>
      </c>
      <c r="M715" s="14">
        <f>Table3[[#This Row],[Rape]]/Table3[[#This Row],[Population_in_lakhs]]</f>
        <v>4.8192771084337354</v>
      </c>
      <c r="N715">
        <f>Table3[[#This Row],[Kidnapping and Abduction]]/Table3[[#This Row],[Population_in_lakhs]]</f>
        <v>10.69277108433735</v>
      </c>
      <c r="O715">
        <f>Table3[[#This Row],[Dowry Deaths]]/Table3[[#This Row],[Population_in_lakhs]]</f>
        <v>7.5301204819277115E-2</v>
      </c>
      <c r="P715">
        <f>Table3[[#This Row],[Molestation]]/Table3[[#This Row],[Population_in_lakhs]]</f>
        <v>3.237951807228916</v>
      </c>
      <c r="Q715">
        <f>Table3[[#This Row],[Sexual_Harassment]]/Table3[[#This Row],[Population_in_lakhs]]</f>
        <v>0</v>
      </c>
      <c r="R715">
        <f>Table3[[#This Row],[Cruelty by Husband or his Relatives]]/Table3[[#This Row],[Population_in_lakhs]]</f>
        <v>10.316265060240964</v>
      </c>
    </row>
    <row r="716" spans="1:18" x14ac:dyDescent="0.3">
      <c r="A716" t="s">
        <v>51</v>
      </c>
      <c r="B716" t="s">
        <v>76</v>
      </c>
      <c r="C716">
        <v>2013</v>
      </c>
      <c r="D716">
        <v>77</v>
      </c>
      <c r="E716">
        <v>201</v>
      </c>
      <c r="F716">
        <v>7</v>
      </c>
      <c r="G716">
        <v>34</v>
      </c>
      <c r="H716">
        <v>0</v>
      </c>
      <c r="I716">
        <v>140</v>
      </c>
      <c r="J716">
        <v>13.28</v>
      </c>
      <c r="K716">
        <v>34.563253012048193</v>
      </c>
      <c r="L716">
        <f t="shared" si="11"/>
        <v>459</v>
      </c>
      <c r="M716" s="14">
        <f>Table3[[#This Row],[Rape]]/Table3[[#This Row],[Population_in_lakhs]]</f>
        <v>5.7981927710843379</v>
      </c>
      <c r="N716">
        <f>Table3[[#This Row],[Kidnapping and Abduction]]/Table3[[#This Row],[Population_in_lakhs]]</f>
        <v>15.1355421686747</v>
      </c>
      <c r="O716">
        <f>Table3[[#This Row],[Dowry Deaths]]/Table3[[#This Row],[Population_in_lakhs]]</f>
        <v>0.52710843373493976</v>
      </c>
      <c r="P716">
        <f>Table3[[#This Row],[Molestation]]/Table3[[#This Row],[Population_in_lakhs]]</f>
        <v>2.560240963855422</v>
      </c>
      <c r="Q716">
        <f>Table3[[#This Row],[Sexual_Harassment]]/Table3[[#This Row],[Population_in_lakhs]]</f>
        <v>0</v>
      </c>
      <c r="R716">
        <f>Table3[[#This Row],[Cruelty by Husband or his Relatives]]/Table3[[#This Row],[Population_in_lakhs]]</f>
        <v>10.542168674698795</v>
      </c>
    </row>
    <row r="717" spans="1:18" x14ac:dyDescent="0.3">
      <c r="A717" t="s">
        <v>78</v>
      </c>
      <c r="B717" t="s">
        <v>81</v>
      </c>
      <c r="C717">
        <v>2001</v>
      </c>
      <c r="D717">
        <v>16</v>
      </c>
      <c r="E717">
        <v>4</v>
      </c>
      <c r="F717">
        <v>33</v>
      </c>
      <c r="G717">
        <v>13</v>
      </c>
      <c r="H717">
        <v>2</v>
      </c>
      <c r="I717">
        <v>19</v>
      </c>
      <c r="J717">
        <v>20.13</v>
      </c>
      <c r="K717">
        <v>4.3219076005961252</v>
      </c>
      <c r="L717">
        <f t="shared" si="11"/>
        <v>87</v>
      </c>
      <c r="M717" s="14">
        <f>Table3[[#This Row],[Rape]]/Table3[[#This Row],[Population_in_lakhs]]</f>
        <v>0.79483358171882768</v>
      </c>
      <c r="N717">
        <f>Table3[[#This Row],[Kidnapping and Abduction]]/Table3[[#This Row],[Population_in_lakhs]]</f>
        <v>0.19870839542970692</v>
      </c>
      <c r="O717">
        <f>Table3[[#This Row],[Dowry Deaths]]/Table3[[#This Row],[Population_in_lakhs]]</f>
        <v>1.639344262295082</v>
      </c>
      <c r="P717">
        <f>Table3[[#This Row],[Molestation]]/Table3[[#This Row],[Population_in_lakhs]]</f>
        <v>0.64580228514654747</v>
      </c>
      <c r="Q717">
        <f>Table3[[#This Row],[Sexual_Harassment]]/Table3[[#This Row],[Population_in_lakhs]]</f>
        <v>9.9354197714853459E-2</v>
      </c>
      <c r="R717">
        <f>Table3[[#This Row],[Cruelty by Husband or his Relatives]]/Table3[[#This Row],[Population_in_lakhs]]</f>
        <v>0.94386487829110788</v>
      </c>
    </row>
    <row r="718" spans="1:18" x14ac:dyDescent="0.3">
      <c r="A718" t="s">
        <v>78</v>
      </c>
      <c r="B718" t="s">
        <v>81</v>
      </c>
      <c r="C718">
        <v>2002</v>
      </c>
      <c r="D718">
        <v>12</v>
      </c>
      <c r="E718">
        <v>3</v>
      </c>
      <c r="F718">
        <v>33</v>
      </c>
      <c r="G718">
        <v>4</v>
      </c>
      <c r="H718">
        <v>0</v>
      </c>
      <c r="I718">
        <v>6</v>
      </c>
      <c r="J718">
        <v>20.13</v>
      </c>
      <c r="K718">
        <v>2.8812717337307503</v>
      </c>
      <c r="L718">
        <f t="shared" si="11"/>
        <v>58</v>
      </c>
      <c r="M718" s="14">
        <f>Table3[[#This Row],[Rape]]/Table3[[#This Row],[Population_in_lakhs]]</f>
        <v>0.5961251862891207</v>
      </c>
      <c r="N718">
        <f>Table3[[#This Row],[Kidnapping and Abduction]]/Table3[[#This Row],[Population_in_lakhs]]</f>
        <v>0.14903129657228018</v>
      </c>
      <c r="O718">
        <f>Table3[[#This Row],[Dowry Deaths]]/Table3[[#This Row],[Population_in_lakhs]]</f>
        <v>1.639344262295082</v>
      </c>
      <c r="P718">
        <f>Table3[[#This Row],[Molestation]]/Table3[[#This Row],[Population_in_lakhs]]</f>
        <v>0.19870839542970692</v>
      </c>
      <c r="Q718">
        <f>Table3[[#This Row],[Sexual_Harassment]]/Table3[[#This Row],[Population_in_lakhs]]</f>
        <v>0</v>
      </c>
      <c r="R718">
        <f>Table3[[#This Row],[Cruelty by Husband or his Relatives]]/Table3[[#This Row],[Population_in_lakhs]]</f>
        <v>0.29806259314456035</v>
      </c>
    </row>
    <row r="719" spans="1:18" x14ac:dyDescent="0.3">
      <c r="A719" t="s">
        <v>78</v>
      </c>
      <c r="B719" t="s">
        <v>81</v>
      </c>
      <c r="C719">
        <v>2003</v>
      </c>
      <c r="D719">
        <v>18</v>
      </c>
      <c r="E719">
        <v>6</v>
      </c>
      <c r="F719">
        <v>25</v>
      </c>
      <c r="G719">
        <v>6</v>
      </c>
      <c r="H719">
        <v>0</v>
      </c>
      <c r="I719">
        <v>19</v>
      </c>
      <c r="J719">
        <v>20.13</v>
      </c>
      <c r="K719">
        <v>3.6761053154495777</v>
      </c>
      <c r="L719">
        <f t="shared" si="11"/>
        <v>74</v>
      </c>
      <c r="M719" s="14">
        <f>Table3[[#This Row],[Rape]]/Table3[[#This Row],[Population_in_lakhs]]</f>
        <v>0.89418777943368111</v>
      </c>
      <c r="N719">
        <f>Table3[[#This Row],[Kidnapping and Abduction]]/Table3[[#This Row],[Population_in_lakhs]]</f>
        <v>0.29806259314456035</v>
      </c>
      <c r="O719">
        <f>Table3[[#This Row],[Dowry Deaths]]/Table3[[#This Row],[Population_in_lakhs]]</f>
        <v>1.2419274714356683</v>
      </c>
      <c r="P719">
        <f>Table3[[#This Row],[Molestation]]/Table3[[#This Row],[Population_in_lakhs]]</f>
        <v>0.29806259314456035</v>
      </c>
      <c r="Q719">
        <f>Table3[[#This Row],[Sexual_Harassment]]/Table3[[#This Row],[Population_in_lakhs]]</f>
        <v>0</v>
      </c>
      <c r="R719">
        <f>Table3[[#This Row],[Cruelty by Husband or his Relatives]]/Table3[[#This Row],[Population_in_lakhs]]</f>
        <v>0.94386487829110788</v>
      </c>
    </row>
    <row r="720" spans="1:18" x14ac:dyDescent="0.3">
      <c r="A720" t="s">
        <v>78</v>
      </c>
      <c r="B720" t="s">
        <v>81</v>
      </c>
      <c r="C720">
        <v>2004</v>
      </c>
      <c r="D720">
        <v>18</v>
      </c>
      <c r="E720">
        <v>27</v>
      </c>
      <c r="F720">
        <v>40</v>
      </c>
      <c r="G720">
        <v>0</v>
      </c>
      <c r="H720">
        <v>0</v>
      </c>
      <c r="I720">
        <v>33</v>
      </c>
      <c r="J720">
        <v>20.13</v>
      </c>
      <c r="K720">
        <v>5.8618976651763539</v>
      </c>
      <c r="L720">
        <f t="shared" si="11"/>
        <v>118</v>
      </c>
      <c r="M720" s="14">
        <f>Table3[[#This Row],[Rape]]/Table3[[#This Row],[Population_in_lakhs]]</f>
        <v>0.89418777943368111</v>
      </c>
      <c r="N720">
        <f>Table3[[#This Row],[Kidnapping and Abduction]]/Table3[[#This Row],[Population_in_lakhs]]</f>
        <v>1.3412816691505216</v>
      </c>
      <c r="O720">
        <f>Table3[[#This Row],[Dowry Deaths]]/Table3[[#This Row],[Population_in_lakhs]]</f>
        <v>1.9870839542970691</v>
      </c>
      <c r="P720">
        <f>Table3[[#This Row],[Molestation]]/Table3[[#This Row],[Population_in_lakhs]]</f>
        <v>0</v>
      </c>
      <c r="Q720">
        <f>Table3[[#This Row],[Sexual_Harassment]]/Table3[[#This Row],[Population_in_lakhs]]</f>
        <v>0</v>
      </c>
      <c r="R720">
        <f>Table3[[#This Row],[Cruelty by Husband or his Relatives]]/Table3[[#This Row],[Population_in_lakhs]]</f>
        <v>1.639344262295082</v>
      </c>
    </row>
    <row r="721" spans="1:18" x14ac:dyDescent="0.3">
      <c r="A721" t="s">
        <v>78</v>
      </c>
      <c r="B721" t="s">
        <v>81</v>
      </c>
      <c r="C721">
        <v>2005</v>
      </c>
      <c r="D721">
        <v>17</v>
      </c>
      <c r="E721">
        <v>23</v>
      </c>
      <c r="F721">
        <v>29</v>
      </c>
      <c r="G721">
        <v>0</v>
      </c>
      <c r="H721">
        <v>0</v>
      </c>
      <c r="I721">
        <v>9</v>
      </c>
      <c r="J721">
        <v>20.13</v>
      </c>
      <c r="K721">
        <v>3.8748137108792848</v>
      </c>
      <c r="L721">
        <f t="shared" si="11"/>
        <v>78</v>
      </c>
      <c r="M721" s="14">
        <f>Table3[[#This Row],[Rape]]/Table3[[#This Row],[Population_in_lakhs]]</f>
        <v>0.84451068057625434</v>
      </c>
      <c r="N721">
        <f>Table3[[#This Row],[Kidnapping and Abduction]]/Table3[[#This Row],[Population_in_lakhs]]</f>
        <v>1.1425732737208147</v>
      </c>
      <c r="O721">
        <f>Table3[[#This Row],[Dowry Deaths]]/Table3[[#This Row],[Population_in_lakhs]]</f>
        <v>1.4406358668653751</v>
      </c>
      <c r="P721">
        <f>Table3[[#This Row],[Molestation]]/Table3[[#This Row],[Population_in_lakhs]]</f>
        <v>0</v>
      </c>
      <c r="Q721">
        <f>Table3[[#This Row],[Sexual_Harassment]]/Table3[[#This Row],[Population_in_lakhs]]</f>
        <v>0</v>
      </c>
      <c r="R721">
        <f>Table3[[#This Row],[Cruelty by Husband or his Relatives]]/Table3[[#This Row],[Population_in_lakhs]]</f>
        <v>0.44709388971684055</v>
      </c>
    </row>
    <row r="722" spans="1:18" x14ac:dyDescent="0.3">
      <c r="A722" t="s">
        <v>78</v>
      </c>
      <c r="B722" t="s">
        <v>81</v>
      </c>
      <c r="C722">
        <v>2006</v>
      </c>
      <c r="D722">
        <v>18</v>
      </c>
      <c r="E722">
        <v>41</v>
      </c>
      <c r="F722">
        <v>23</v>
      </c>
      <c r="G722">
        <v>5</v>
      </c>
      <c r="H722">
        <v>0</v>
      </c>
      <c r="I722">
        <v>35</v>
      </c>
      <c r="J722">
        <v>20.13</v>
      </c>
      <c r="K722">
        <v>6.0606060606060606</v>
      </c>
      <c r="L722">
        <f t="shared" si="11"/>
        <v>122</v>
      </c>
      <c r="M722" s="14">
        <f>Table3[[#This Row],[Rape]]/Table3[[#This Row],[Population_in_lakhs]]</f>
        <v>0.89418777943368111</v>
      </c>
      <c r="N722">
        <f>Table3[[#This Row],[Kidnapping and Abduction]]/Table3[[#This Row],[Population_in_lakhs]]</f>
        <v>2.0367610531544957</v>
      </c>
      <c r="O722">
        <f>Table3[[#This Row],[Dowry Deaths]]/Table3[[#This Row],[Population_in_lakhs]]</f>
        <v>1.1425732737208147</v>
      </c>
      <c r="P722">
        <f>Table3[[#This Row],[Molestation]]/Table3[[#This Row],[Population_in_lakhs]]</f>
        <v>0.24838549428713363</v>
      </c>
      <c r="Q722">
        <f>Table3[[#This Row],[Sexual_Harassment]]/Table3[[#This Row],[Population_in_lakhs]]</f>
        <v>0</v>
      </c>
      <c r="R722">
        <f>Table3[[#This Row],[Cruelty by Husband or his Relatives]]/Table3[[#This Row],[Population_in_lakhs]]</f>
        <v>1.7386984600099356</v>
      </c>
    </row>
    <row r="723" spans="1:18" x14ac:dyDescent="0.3">
      <c r="A723" t="s">
        <v>78</v>
      </c>
      <c r="B723" t="s">
        <v>81</v>
      </c>
      <c r="C723">
        <v>2007</v>
      </c>
      <c r="D723">
        <v>30</v>
      </c>
      <c r="E723">
        <v>28</v>
      </c>
      <c r="F723">
        <v>36</v>
      </c>
      <c r="G723">
        <v>25</v>
      </c>
      <c r="H723">
        <v>0</v>
      </c>
      <c r="I723">
        <v>30</v>
      </c>
      <c r="J723">
        <v>20.13</v>
      </c>
      <c r="K723">
        <v>7.4018877297565826</v>
      </c>
      <c r="L723">
        <f t="shared" si="11"/>
        <v>149</v>
      </c>
      <c r="M723" s="14">
        <f>Table3[[#This Row],[Rape]]/Table3[[#This Row],[Population_in_lakhs]]</f>
        <v>1.4903129657228018</v>
      </c>
      <c r="N723">
        <f>Table3[[#This Row],[Kidnapping and Abduction]]/Table3[[#This Row],[Population_in_lakhs]]</f>
        <v>1.3909587680079485</v>
      </c>
      <c r="O723">
        <f>Table3[[#This Row],[Dowry Deaths]]/Table3[[#This Row],[Population_in_lakhs]]</f>
        <v>1.7883755588673622</v>
      </c>
      <c r="P723">
        <f>Table3[[#This Row],[Molestation]]/Table3[[#This Row],[Population_in_lakhs]]</f>
        <v>1.2419274714356683</v>
      </c>
      <c r="Q723">
        <f>Table3[[#This Row],[Sexual_Harassment]]/Table3[[#This Row],[Population_in_lakhs]]</f>
        <v>0</v>
      </c>
      <c r="R723">
        <f>Table3[[#This Row],[Cruelty by Husband or his Relatives]]/Table3[[#This Row],[Population_in_lakhs]]</f>
        <v>1.4903129657228018</v>
      </c>
    </row>
    <row r="724" spans="1:18" x14ac:dyDescent="0.3">
      <c r="A724" t="s">
        <v>78</v>
      </c>
      <c r="B724" t="s">
        <v>81</v>
      </c>
      <c r="C724">
        <v>2008</v>
      </c>
      <c r="D724">
        <v>30</v>
      </c>
      <c r="E724">
        <v>38</v>
      </c>
      <c r="F724">
        <v>32</v>
      </c>
      <c r="G724">
        <v>13</v>
      </c>
      <c r="H724">
        <v>0</v>
      </c>
      <c r="I724">
        <v>65</v>
      </c>
      <c r="J724">
        <v>20.13</v>
      </c>
      <c r="K724">
        <v>8.8425235966219571</v>
      </c>
      <c r="L724">
        <f t="shared" si="11"/>
        <v>178</v>
      </c>
      <c r="M724" s="14">
        <f>Table3[[#This Row],[Rape]]/Table3[[#This Row],[Population_in_lakhs]]</f>
        <v>1.4903129657228018</v>
      </c>
      <c r="N724">
        <f>Table3[[#This Row],[Kidnapping and Abduction]]/Table3[[#This Row],[Population_in_lakhs]]</f>
        <v>1.8877297565822158</v>
      </c>
      <c r="O724">
        <f>Table3[[#This Row],[Dowry Deaths]]/Table3[[#This Row],[Population_in_lakhs]]</f>
        <v>1.5896671634376554</v>
      </c>
      <c r="P724">
        <f>Table3[[#This Row],[Molestation]]/Table3[[#This Row],[Population_in_lakhs]]</f>
        <v>0.64580228514654747</v>
      </c>
      <c r="Q724">
        <f>Table3[[#This Row],[Sexual_Harassment]]/Table3[[#This Row],[Population_in_lakhs]]</f>
        <v>0</v>
      </c>
      <c r="R724">
        <f>Table3[[#This Row],[Cruelty by Husband or his Relatives]]/Table3[[#This Row],[Population_in_lakhs]]</f>
        <v>3.2290114257327374</v>
      </c>
    </row>
    <row r="725" spans="1:18" x14ac:dyDescent="0.3">
      <c r="A725" t="s">
        <v>78</v>
      </c>
      <c r="B725" t="s">
        <v>81</v>
      </c>
      <c r="C725">
        <v>2009</v>
      </c>
      <c r="D725">
        <v>19</v>
      </c>
      <c r="E725">
        <v>53</v>
      </c>
      <c r="F725">
        <v>37</v>
      </c>
      <c r="G725">
        <v>16</v>
      </c>
      <c r="H725">
        <v>0</v>
      </c>
      <c r="I725">
        <v>46</v>
      </c>
      <c r="J725">
        <v>20.13</v>
      </c>
      <c r="K725">
        <v>8.49478390461997</v>
      </c>
      <c r="L725">
        <f t="shared" si="11"/>
        <v>171</v>
      </c>
      <c r="M725" s="14">
        <f>Table3[[#This Row],[Rape]]/Table3[[#This Row],[Population_in_lakhs]]</f>
        <v>0.94386487829110788</v>
      </c>
      <c r="N725">
        <f>Table3[[#This Row],[Kidnapping and Abduction]]/Table3[[#This Row],[Population_in_lakhs]]</f>
        <v>2.6328862394436165</v>
      </c>
      <c r="O725">
        <f>Table3[[#This Row],[Dowry Deaths]]/Table3[[#This Row],[Population_in_lakhs]]</f>
        <v>1.8380526577247889</v>
      </c>
      <c r="P725">
        <f>Table3[[#This Row],[Molestation]]/Table3[[#This Row],[Population_in_lakhs]]</f>
        <v>0.79483358171882768</v>
      </c>
      <c r="Q725">
        <f>Table3[[#This Row],[Sexual_Harassment]]/Table3[[#This Row],[Population_in_lakhs]]</f>
        <v>0</v>
      </c>
      <c r="R725">
        <f>Table3[[#This Row],[Cruelty by Husband or his Relatives]]/Table3[[#This Row],[Population_in_lakhs]]</f>
        <v>2.2851465474416295</v>
      </c>
    </row>
    <row r="726" spans="1:18" x14ac:dyDescent="0.3">
      <c r="A726" t="s">
        <v>78</v>
      </c>
      <c r="B726" t="s">
        <v>81</v>
      </c>
      <c r="C726">
        <v>2010</v>
      </c>
      <c r="D726">
        <v>12</v>
      </c>
      <c r="E726">
        <v>55</v>
      </c>
      <c r="F726">
        <v>24</v>
      </c>
      <c r="G726">
        <v>3</v>
      </c>
      <c r="H726">
        <v>0</v>
      </c>
      <c r="I726">
        <v>97</v>
      </c>
      <c r="J726">
        <v>20.13</v>
      </c>
      <c r="K726">
        <v>9.488325881768505</v>
      </c>
      <c r="L726">
        <f t="shared" si="11"/>
        <v>191</v>
      </c>
      <c r="M726" s="14">
        <f>Table3[[#This Row],[Rape]]/Table3[[#This Row],[Population_in_lakhs]]</f>
        <v>0.5961251862891207</v>
      </c>
      <c r="N726">
        <f>Table3[[#This Row],[Kidnapping and Abduction]]/Table3[[#This Row],[Population_in_lakhs]]</f>
        <v>2.7322404371584699</v>
      </c>
      <c r="O726">
        <f>Table3[[#This Row],[Dowry Deaths]]/Table3[[#This Row],[Population_in_lakhs]]</f>
        <v>1.1922503725782414</v>
      </c>
      <c r="P726">
        <f>Table3[[#This Row],[Molestation]]/Table3[[#This Row],[Population_in_lakhs]]</f>
        <v>0.14903129657228018</v>
      </c>
      <c r="Q726">
        <f>Table3[[#This Row],[Sexual_Harassment]]/Table3[[#This Row],[Population_in_lakhs]]</f>
        <v>0</v>
      </c>
      <c r="R726">
        <f>Table3[[#This Row],[Cruelty by Husband or his Relatives]]/Table3[[#This Row],[Population_in_lakhs]]</f>
        <v>4.8186785891703927</v>
      </c>
    </row>
    <row r="727" spans="1:18" x14ac:dyDescent="0.3">
      <c r="A727" t="s">
        <v>78</v>
      </c>
      <c r="B727" t="s">
        <v>81</v>
      </c>
      <c r="C727">
        <v>2011</v>
      </c>
      <c r="D727">
        <v>18</v>
      </c>
      <c r="E727">
        <v>60</v>
      </c>
      <c r="F727">
        <v>30</v>
      </c>
      <c r="G727">
        <v>32</v>
      </c>
      <c r="H727">
        <v>0</v>
      </c>
      <c r="I727">
        <v>152</v>
      </c>
      <c r="J727">
        <v>25.4</v>
      </c>
      <c r="K727">
        <v>11.496062992125985</v>
      </c>
      <c r="L727">
        <f t="shared" si="11"/>
        <v>292</v>
      </c>
      <c r="M727" s="14">
        <f>Table3[[#This Row],[Rape]]/Table3[[#This Row],[Population_in_lakhs]]</f>
        <v>0.70866141732283472</v>
      </c>
      <c r="N727">
        <f>Table3[[#This Row],[Kidnapping and Abduction]]/Table3[[#This Row],[Population_in_lakhs]]</f>
        <v>2.3622047244094491</v>
      </c>
      <c r="O727">
        <f>Table3[[#This Row],[Dowry Deaths]]/Table3[[#This Row],[Population_in_lakhs]]</f>
        <v>1.1811023622047245</v>
      </c>
      <c r="P727">
        <f>Table3[[#This Row],[Molestation]]/Table3[[#This Row],[Population_in_lakhs]]</f>
        <v>1.2598425196850394</v>
      </c>
      <c r="Q727">
        <f>Table3[[#This Row],[Sexual_Harassment]]/Table3[[#This Row],[Population_in_lakhs]]</f>
        <v>0</v>
      </c>
      <c r="R727">
        <f>Table3[[#This Row],[Cruelty by Husband or his Relatives]]/Table3[[#This Row],[Population_in_lakhs]]</f>
        <v>5.984251968503937</v>
      </c>
    </row>
    <row r="728" spans="1:18" x14ac:dyDescent="0.3">
      <c r="A728" t="s">
        <v>78</v>
      </c>
      <c r="B728" t="s">
        <v>81</v>
      </c>
      <c r="C728">
        <v>2012</v>
      </c>
      <c r="D728">
        <v>22</v>
      </c>
      <c r="E728">
        <v>58</v>
      </c>
      <c r="F728">
        <v>27</v>
      </c>
      <c r="G728">
        <v>2</v>
      </c>
      <c r="H728">
        <v>0</v>
      </c>
      <c r="I728">
        <v>110</v>
      </c>
      <c r="J728">
        <v>25.4</v>
      </c>
      <c r="K728">
        <v>8.6220472440944889</v>
      </c>
      <c r="L728">
        <f t="shared" si="11"/>
        <v>219</v>
      </c>
      <c r="M728" s="14">
        <f>Table3[[#This Row],[Rape]]/Table3[[#This Row],[Population_in_lakhs]]</f>
        <v>0.86614173228346458</v>
      </c>
      <c r="N728">
        <f>Table3[[#This Row],[Kidnapping and Abduction]]/Table3[[#This Row],[Population_in_lakhs]]</f>
        <v>2.2834645669291338</v>
      </c>
      <c r="O728">
        <f>Table3[[#This Row],[Dowry Deaths]]/Table3[[#This Row],[Population_in_lakhs]]</f>
        <v>1.0629921259842521</v>
      </c>
      <c r="P728">
        <f>Table3[[#This Row],[Molestation]]/Table3[[#This Row],[Population_in_lakhs]]</f>
        <v>7.874015748031496E-2</v>
      </c>
      <c r="Q728">
        <f>Table3[[#This Row],[Sexual_Harassment]]/Table3[[#This Row],[Population_in_lakhs]]</f>
        <v>0</v>
      </c>
      <c r="R728">
        <f>Table3[[#This Row],[Cruelty by Husband or his Relatives]]/Table3[[#This Row],[Population_in_lakhs]]</f>
        <v>4.3307086614173231</v>
      </c>
    </row>
    <row r="729" spans="1:18" x14ac:dyDescent="0.3">
      <c r="A729" t="s">
        <v>78</v>
      </c>
      <c r="B729" t="s">
        <v>81</v>
      </c>
      <c r="C729">
        <v>2013</v>
      </c>
      <c r="D729">
        <v>19</v>
      </c>
      <c r="E729">
        <v>52</v>
      </c>
      <c r="F729">
        <v>28</v>
      </c>
      <c r="G729">
        <v>37</v>
      </c>
      <c r="H729">
        <v>0</v>
      </c>
      <c r="I729">
        <v>141</v>
      </c>
      <c r="J729">
        <v>25.4</v>
      </c>
      <c r="K729">
        <v>10.905511811023622</v>
      </c>
      <c r="L729">
        <f t="shared" si="11"/>
        <v>277</v>
      </c>
      <c r="M729" s="14">
        <f>Table3[[#This Row],[Rape]]/Table3[[#This Row],[Population_in_lakhs]]</f>
        <v>0.74803149606299213</v>
      </c>
      <c r="N729">
        <f>Table3[[#This Row],[Kidnapping and Abduction]]/Table3[[#This Row],[Population_in_lakhs]]</f>
        <v>2.0472440944881889</v>
      </c>
      <c r="O729">
        <f>Table3[[#This Row],[Dowry Deaths]]/Table3[[#This Row],[Population_in_lakhs]]</f>
        <v>1.1023622047244095</v>
      </c>
      <c r="P729">
        <f>Table3[[#This Row],[Molestation]]/Table3[[#This Row],[Population_in_lakhs]]</f>
        <v>1.4566929133858268</v>
      </c>
      <c r="Q729">
        <f>Table3[[#This Row],[Sexual_Harassment]]/Table3[[#This Row],[Population_in_lakhs]]</f>
        <v>0</v>
      </c>
      <c r="R729">
        <f>Table3[[#This Row],[Cruelty by Husband or his Relatives]]/Table3[[#This Row],[Population_in_lakhs]]</f>
        <v>5.5511811023622046</v>
      </c>
    </row>
    <row r="730" spans="1:18" x14ac:dyDescent="0.3">
      <c r="A730" t="s">
        <v>78</v>
      </c>
      <c r="B730" t="s">
        <v>103</v>
      </c>
      <c r="C730">
        <v>2001</v>
      </c>
      <c r="D730">
        <v>44</v>
      </c>
      <c r="E730">
        <v>35</v>
      </c>
      <c r="F730">
        <v>37</v>
      </c>
      <c r="G730">
        <v>3</v>
      </c>
      <c r="H730">
        <v>1</v>
      </c>
      <c r="I730">
        <v>47</v>
      </c>
      <c r="J730">
        <v>1.26</v>
      </c>
      <c r="K730">
        <v>132.53968253968253</v>
      </c>
      <c r="L730">
        <f t="shared" si="11"/>
        <v>167</v>
      </c>
      <c r="M730" s="14">
        <f>Table3[[#This Row],[Rape]]/Table3[[#This Row],[Population_in_lakhs]]</f>
        <v>34.920634920634917</v>
      </c>
      <c r="N730">
        <f>Table3[[#This Row],[Kidnapping and Abduction]]/Table3[[#This Row],[Population_in_lakhs]]</f>
        <v>27.777777777777779</v>
      </c>
      <c r="O730">
        <f>Table3[[#This Row],[Dowry Deaths]]/Table3[[#This Row],[Population_in_lakhs]]</f>
        <v>29.365079365079364</v>
      </c>
      <c r="P730">
        <f>Table3[[#This Row],[Molestation]]/Table3[[#This Row],[Population_in_lakhs]]</f>
        <v>2.3809523809523809</v>
      </c>
      <c r="Q730">
        <f>Table3[[#This Row],[Sexual_Harassment]]/Table3[[#This Row],[Population_in_lakhs]]</f>
        <v>0.79365079365079361</v>
      </c>
      <c r="R730">
        <f>Table3[[#This Row],[Cruelty by Husband or his Relatives]]/Table3[[#This Row],[Population_in_lakhs]]</f>
        <v>37.301587301587304</v>
      </c>
    </row>
    <row r="731" spans="1:18" x14ac:dyDescent="0.3">
      <c r="A731" t="s">
        <v>78</v>
      </c>
      <c r="B731" t="s">
        <v>103</v>
      </c>
      <c r="C731">
        <v>2002</v>
      </c>
      <c r="D731">
        <v>41</v>
      </c>
      <c r="E731">
        <v>37</v>
      </c>
      <c r="F731">
        <v>48</v>
      </c>
      <c r="G731">
        <v>12</v>
      </c>
      <c r="H731">
        <v>0</v>
      </c>
      <c r="I731">
        <v>94</v>
      </c>
      <c r="J731">
        <v>1.26</v>
      </c>
      <c r="K731">
        <v>184.12698412698413</v>
      </c>
      <c r="L731">
        <f t="shared" si="11"/>
        <v>232</v>
      </c>
      <c r="M731" s="14">
        <f>Table3[[#This Row],[Rape]]/Table3[[#This Row],[Population_in_lakhs]]</f>
        <v>32.539682539682538</v>
      </c>
      <c r="N731">
        <f>Table3[[#This Row],[Kidnapping and Abduction]]/Table3[[#This Row],[Population_in_lakhs]]</f>
        <v>29.365079365079364</v>
      </c>
      <c r="O731">
        <f>Table3[[#This Row],[Dowry Deaths]]/Table3[[#This Row],[Population_in_lakhs]]</f>
        <v>38.095238095238095</v>
      </c>
      <c r="P731">
        <f>Table3[[#This Row],[Molestation]]/Table3[[#This Row],[Population_in_lakhs]]</f>
        <v>9.5238095238095237</v>
      </c>
      <c r="Q731">
        <f>Table3[[#This Row],[Sexual_Harassment]]/Table3[[#This Row],[Population_in_lakhs]]</f>
        <v>0</v>
      </c>
      <c r="R731">
        <f>Table3[[#This Row],[Cruelty by Husband or his Relatives]]/Table3[[#This Row],[Population_in_lakhs]]</f>
        <v>74.603174603174608</v>
      </c>
    </row>
    <row r="732" spans="1:18" x14ac:dyDescent="0.3">
      <c r="A732" t="s">
        <v>78</v>
      </c>
      <c r="B732" t="s">
        <v>103</v>
      </c>
      <c r="C732">
        <v>2003</v>
      </c>
      <c r="D732">
        <v>39</v>
      </c>
      <c r="E732">
        <v>18</v>
      </c>
      <c r="F732">
        <v>36</v>
      </c>
      <c r="G732">
        <v>49</v>
      </c>
      <c r="H732">
        <v>0</v>
      </c>
      <c r="I732">
        <v>110</v>
      </c>
      <c r="J732">
        <v>1.26</v>
      </c>
      <c r="K732">
        <v>200</v>
      </c>
      <c r="L732">
        <f t="shared" si="11"/>
        <v>252</v>
      </c>
      <c r="M732" s="14">
        <f>Table3[[#This Row],[Rape]]/Table3[[#This Row],[Population_in_lakhs]]</f>
        <v>30.952380952380953</v>
      </c>
      <c r="N732">
        <f>Table3[[#This Row],[Kidnapping and Abduction]]/Table3[[#This Row],[Population_in_lakhs]]</f>
        <v>14.285714285714286</v>
      </c>
      <c r="O732">
        <f>Table3[[#This Row],[Dowry Deaths]]/Table3[[#This Row],[Population_in_lakhs]]</f>
        <v>28.571428571428573</v>
      </c>
      <c r="P732">
        <f>Table3[[#This Row],[Molestation]]/Table3[[#This Row],[Population_in_lakhs]]</f>
        <v>38.888888888888886</v>
      </c>
      <c r="Q732">
        <f>Table3[[#This Row],[Sexual_Harassment]]/Table3[[#This Row],[Population_in_lakhs]]</f>
        <v>0</v>
      </c>
      <c r="R732">
        <f>Table3[[#This Row],[Cruelty by Husband or his Relatives]]/Table3[[#This Row],[Population_in_lakhs]]</f>
        <v>87.301587301587304</v>
      </c>
    </row>
    <row r="733" spans="1:18" x14ac:dyDescent="0.3">
      <c r="A733" t="s">
        <v>78</v>
      </c>
      <c r="B733" t="s">
        <v>103</v>
      </c>
      <c r="C733">
        <v>2004</v>
      </c>
      <c r="D733">
        <v>29</v>
      </c>
      <c r="E733">
        <v>56</v>
      </c>
      <c r="F733">
        <v>45</v>
      </c>
      <c r="G733">
        <v>15</v>
      </c>
      <c r="H733">
        <v>0</v>
      </c>
      <c r="I733">
        <v>93</v>
      </c>
      <c r="J733">
        <v>1.26</v>
      </c>
      <c r="K733">
        <v>188.88888888888889</v>
      </c>
      <c r="L733">
        <f t="shared" si="11"/>
        <v>238</v>
      </c>
      <c r="M733" s="14">
        <f>Table3[[#This Row],[Rape]]/Table3[[#This Row],[Population_in_lakhs]]</f>
        <v>23.015873015873016</v>
      </c>
      <c r="N733">
        <f>Table3[[#This Row],[Kidnapping and Abduction]]/Table3[[#This Row],[Population_in_lakhs]]</f>
        <v>44.444444444444443</v>
      </c>
      <c r="O733">
        <f>Table3[[#This Row],[Dowry Deaths]]/Table3[[#This Row],[Population_in_lakhs]]</f>
        <v>35.714285714285715</v>
      </c>
      <c r="P733">
        <f>Table3[[#This Row],[Molestation]]/Table3[[#This Row],[Population_in_lakhs]]</f>
        <v>11.904761904761905</v>
      </c>
      <c r="Q733">
        <f>Table3[[#This Row],[Sexual_Harassment]]/Table3[[#This Row],[Population_in_lakhs]]</f>
        <v>0</v>
      </c>
      <c r="R733">
        <f>Table3[[#This Row],[Cruelty by Husband or his Relatives]]/Table3[[#This Row],[Population_in_lakhs]]</f>
        <v>73.80952380952381</v>
      </c>
    </row>
    <row r="734" spans="1:18" x14ac:dyDescent="0.3">
      <c r="A734" t="s">
        <v>78</v>
      </c>
      <c r="B734" t="s">
        <v>103</v>
      </c>
      <c r="C734">
        <v>2005</v>
      </c>
      <c r="D734">
        <v>24</v>
      </c>
      <c r="E734">
        <v>38</v>
      </c>
      <c r="F734">
        <v>51</v>
      </c>
      <c r="G734">
        <v>13</v>
      </c>
      <c r="H734">
        <v>0</v>
      </c>
      <c r="I734">
        <v>43</v>
      </c>
      <c r="J734">
        <v>1.26</v>
      </c>
      <c r="K734">
        <v>134.12698412698413</v>
      </c>
      <c r="L734">
        <f t="shared" si="11"/>
        <v>169</v>
      </c>
      <c r="M734" s="14">
        <f>Table3[[#This Row],[Rape]]/Table3[[#This Row],[Population_in_lakhs]]</f>
        <v>19.047619047619047</v>
      </c>
      <c r="N734">
        <f>Table3[[#This Row],[Kidnapping and Abduction]]/Table3[[#This Row],[Population_in_lakhs]]</f>
        <v>30.158730158730158</v>
      </c>
      <c r="O734">
        <f>Table3[[#This Row],[Dowry Deaths]]/Table3[[#This Row],[Population_in_lakhs]]</f>
        <v>40.476190476190474</v>
      </c>
      <c r="P734">
        <f>Table3[[#This Row],[Molestation]]/Table3[[#This Row],[Population_in_lakhs]]</f>
        <v>10.317460317460318</v>
      </c>
      <c r="Q734">
        <f>Table3[[#This Row],[Sexual_Harassment]]/Table3[[#This Row],[Population_in_lakhs]]</f>
        <v>0</v>
      </c>
      <c r="R734">
        <f>Table3[[#This Row],[Cruelty by Husband or his Relatives]]/Table3[[#This Row],[Population_in_lakhs]]</f>
        <v>34.126984126984127</v>
      </c>
    </row>
    <row r="735" spans="1:18" x14ac:dyDescent="0.3">
      <c r="A735" t="s">
        <v>78</v>
      </c>
      <c r="B735" t="s">
        <v>103</v>
      </c>
      <c r="C735">
        <v>2006</v>
      </c>
      <c r="D735">
        <v>22</v>
      </c>
      <c r="E735">
        <v>38</v>
      </c>
      <c r="F735">
        <v>51</v>
      </c>
      <c r="G735">
        <v>11</v>
      </c>
      <c r="H735">
        <v>0</v>
      </c>
      <c r="I735">
        <v>37</v>
      </c>
      <c r="J735">
        <v>1.26</v>
      </c>
      <c r="K735">
        <v>126.19047619047619</v>
      </c>
      <c r="L735">
        <f t="shared" si="11"/>
        <v>159</v>
      </c>
      <c r="M735" s="14">
        <f>Table3[[#This Row],[Rape]]/Table3[[#This Row],[Population_in_lakhs]]</f>
        <v>17.460317460317459</v>
      </c>
      <c r="N735">
        <f>Table3[[#This Row],[Kidnapping and Abduction]]/Table3[[#This Row],[Population_in_lakhs]]</f>
        <v>30.158730158730158</v>
      </c>
      <c r="O735">
        <f>Table3[[#This Row],[Dowry Deaths]]/Table3[[#This Row],[Population_in_lakhs]]</f>
        <v>40.476190476190474</v>
      </c>
      <c r="P735">
        <f>Table3[[#This Row],[Molestation]]/Table3[[#This Row],[Population_in_lakhs]]</f>
        <v>8.7301587301587293</v>
      </c>
      <c r="Q735">
        <f>Table3[[#This Row],[Sexual_Harassment]]/Table3[[#This Row],[Population_in_lakhs]]</f>
        <v>0</v>
      </c>
      <c r="R735">
        <f>Table3[[#This Row],[Cruelty by Husband or his Relatives]]/Table3[[#This Row],[Population_in_lakhs]]</f>
        <v>29.365079365079364</v>
      </c>
    </row>
    <row r="736" spans="1:18" x14ac:dyDescent="0.3">
      <c r="A736" t="s">
        <v>78</v>
      </c>
      <c r="B736" t="s">
        <v>103</v>
      </c>
      <c r="C736">
        <v>2007</v>
      </c>
      <c r="D736">
        <v>25</v>
      </c>
      <c r="E736">
        <v>71</v>
      </c>
      <c r="F736">
        <v>61</v>
      </c>
      <c r="G736">
        <v>20</v>
      </c>
      <c r="H736">
        <v>0</v>
      </c>
      <c r="I736">
        <v>37</v>
      </c>
      <c r="J736">
        <v>1.26</v>
      </c>
      <c r="K736">
        <v>169.84126984126985</v>
      </c>
      <c r="L736">
        <f t="shared" si="11"/>
        <v>214</v>
      </c>
      <c r="M736" s="14">
        <f>Table3[[#This Row],[Rape]]/Table3[[#This Row],[Population_in_lakhs]]</f>
        <v>19.841269841269842</v>
      </c>
      <c r="N736">
        <f>Table3[[#This Row],[Kidnapping and Abduction]]/Table3[[#This Row],[Population_in_lakhs]]</f>
        <v>56.349206349206348</v>
      </c>
      <c r="O736">
        <f>Table3[[#This Row],[Dowry Deaths]]/Table3[[#This Row],[Population_in_lakhs]]</f>
        <v>48.412698412698411</v>
      </c>
      <c r="P736">
        <f>Table3[[#This Row],[Molestation]]/Table3[[#This Row],[Population_in_lakhs]]</f>
        <v>15.873015873015873</v>
      </c>
      <c r="Q736">
        <f>Table3[[#This Row],[Sexual_Harassment]]/Table3[[#This Row],[Population_in_lakhs]]</f>
        <v>0</v>
      </c>
      <c r="R736">
        <f>Table3[[#This Row],[Cruelty by Husband or his Relatives]]/Table3[[#This Row],[Population_in_lakhs]]</f>
        <v>29.365079365079364</v>
      </c>
    </row>
    <row r="737" spans="1:18" x14ac:dyDescent="0.3">
      <c r="A737" t="s">
        <v>78</v>
      </c>
      <c r="B737" t="s">
        <v>103</v>
      </c>
      <c r="C737">
        <v>2008</v>
      </c>
      <c r="D737">
        <v>34</v>
      </c>
      <c r="E737">
        <v>83</v>
      </c>
      <c r="F737">
        <v>45</v>
      </c>
      <c r="G737">
        <v>14</v>
      </c>
      <c r="H737">
        <v>0</v>
      </c>
      <c r="I737">
        <v>12</v>
      </c>
      <c r="J737">
        <v>1.26</v>
      </c>
      <c r="K737">
        <v>149.20634920634922</v>
      </c>
      <c r="L737">
        <f t="shared" si="11"/>
        <v>188</v>
      </c>
      <c r="M737" s="14">
        <f>Table3[[#This Row],[Rape]]/Table3[[#This Row],[Population_in_lakhs]]</f>
        <v>26.984126984126984</v>
      </c>
      <c r="N737">
        <f>Table3[[#This Row],[Kidnapping and Abduction]]/Table3[[#This Row],[Population_in_lakhs]]</f>
        <v>65.873015873015873</v>
      </c>
      <c r="O737">
        <f>Table3[[#This Row],[Dowry Deaths]]/Table3[[#This Row],[Population_in_lakhs]]</f>
        <v>35.714285714285715</v>
      </c>
      <c r="P737">
        <f>Table3[[#This Row],[Molestation]]/Table3[[#This Row],[Population_in_lakhs]]</f>
        <v>11.111111111111111</v>
      </c>
      <c r="Q737">
        <f>Table3[[#This Row],[Sexual_Harassment]]/Table3[[#This Row],[Population_in_lakhs]]</f>
        <v>0</v>
      </c>
      <c r="R737">
        <f>Table3[[#This Row],[Cruelty by Husband or his Relatives]]/Table3[[#This Row],[Population_in_lakhs]]</f>
        <v>9.5238095238095237</v>
      </c>
    </row>
    <row r="738" spans="1:18" x14ac:dyDescent="0.3">
      <c r="A738" t="s">
        <v>78</v>
      </c>
      <c r="B738" t="s">
        <v>103</v>
      </c>
      <c r="C738">
        <v>2009</v>
      </c>
      <c r="D738">
        <v>31</v>
      </c>
      <c r="E738">
        <v>117</v>
      </c>
      <c r="F738">
        <v>49</v>
      </c>
      <c r="G738">
        <v>6</v>
      </c>
      <c r="H738">
        <v>0</v>
      </c>
      <c r="I738">
        <v>41</v>
      </c>
      <c r="J738">
        <v>1.26</v>
      </c>
      <c r="K738">
        <v>193.65079365079364</v>
      </c>
      <c r="L738">
        <f t="shared" si="11"/>
        <v>244</v>
      </c>
      <c r="M738" s="14">
        <f>Table3[[#This Row],[Rape]]/Table3[[#This Row],[Population_in_lakhs]]</f>
        <v>24.603174603174605</v>
      </c>
      <c r="N738">
        <f>Table3[[#This Row],[Kidnapping and Abduction]]/Table3[[#This Row],[Population_in_lakhs]]</f>
        <v>92.857142857142861</v>
      </c>
      <c r="O738">
        <f>Table3[[#This Row],[Dowry Deaths]]/Table3[[#This Row],[Population_in_lakhs]]</f>
        <v>38.888888888888886</v>
      </c>
      <c r="P738">
        <f>Table3[[#This Row],[Molestation]]/Table3[[#This Row],[Population_in_lakhs]]</f>
        <v>4.7619047619047619</v>
      </c>
      <c r="Q738">
        <f>Table3[[#This Row],[Sexual_Harassment]]/Table3[[#This Row],[Population_in_lakhs]]</f>
        <v>0</v>
      </c>
      <c r="R738">
        <f>Table3[[#This Row],[Cruelty by Husband or his Relatives]]/Table3[[#This Row],[Population_in_lakhs]]</f>
        <v>32.539682539682538</v>
      </c>
    </row>
    <row r="739" spans="1:18" x14ac:dyDescent="0.3">
      <c r="A739" t="s">
        <v>78</v>
      </c>
      <c r="B739" t="s">
        <v>103</v>
      </c>
      <c r="C739">
        <v>2010</v>
      </c>
      <c r="D739">
        <v>25</v>
      </c>
      <c r="E739">
        <v>130</v>
      </c>
      <c r="F739">
        <v>32</v>
      </c>
      <c r="G739">
        <v>0</v>
      </c>
      <c r="H739">
        <v>0</v>
      </c>
      <c r="I739">
        <v>46</v>
      </c>
      <c r="J739">
        <v>1.26</v>
      </c>
      <c r="K739">
        <v>184.92063492063491</v>
      </c>
      <c r="L739">
        <f t="shared" si="11"/>
        <v>233</v>
      </c>
      <c r="M739" s="14">
        <f>Table3[[#This Row],[Rape]]/Table3[[#This Row],[Population_in_lakhs]]</f>
        <v>19.841269841269842</v>
      </c>
      <c r="N739">
        <f>Table3[[#This Row],[Kidnapping and Abduction]]/Table3[[#This Row],[Population_in_lakhs]]</f>
        <v>103.17460317460318</v>
      </c>
      <c r="O739">
        <f>Table3[[#This Row],[Dowry Deaths]]/Table3[[#This Row],[Population_in_lakhs]]</f>
        <v>25.396825396825395</v>
      </c>
      <c r="P739">
        <f>Table3[[#This Row],[Molestation]]/Table3[[#This Row],[Population_in_lakhs]]</f>
        <v>0</v>
      </c>
      <c r="Q739">
        <f>Table3[[#This Row],[Sexual_Harassment]]/Table3[[#This Row],[Population_in_lakhs]]</f>
        <v>0</v>
      </c>
      <c r="R739">
        <f>Table3[[#This Row],[Cruelty by Husband or his Relatives]]/Table3[[#This Row],[Population_in_lakhs]]</f>
        <v>36.507936507936506</v>
      </c>
    </row>
    <row r="740" spans="1:18" x14ac:dyDescent="0.3">
      <c r="A740" t="s">
        <v>78</v>
      </c>
      <c r="B740" t="s">
        <v>103</v>
      </c>
      <c r="C740">
        <v>2011</v>
      </c>
      <c r="D740">
        <v>37</v>
      </c>
      <c r="E740">
        <v>179</v>
      </c>
      <c r="F740">
        <v>69</v>
      </c>
      <c r="G740">
        <v>8</v>
      </c>
      <c r="H740">
        <v>0</v>
      </c>
      <c r="I740">
        <v>57</v>
      </c>
      <c r="J740">
        <v>1.26</v>
      </c>
      <c r="K740">
        <v>277.77777777777777</v>
      </c>
      <c r="L740">
        <f t="shared" si="11"/>
        <v>350</v>
      </c>
      <c r="M740" s="14">
        <f>Table3[[#This Row],[Rape]]/Table3[[#This Row],[Population_in_lakhs]]</f>
        <v>29.365079365079364</v>
      </c>
      <c r="N740">
        <f>Table3[[#This Row],[Kidnapping and Abduction]]/Table3[[#This Row],[Population_in_lakhs]]</f>
        <v>142.06349206349205</v>
      </c>
      <c r="O740">
        <f>Table3[[#This Row],[Dowry Deaths]]/Table3[[#This Row],[Population_in_lakhs]]</f>
        <v>54.761904761904759</v>
      </c>
      <c r="P740">
        <f>Table3[[#This Row],[Molestation]]/Table3[[#This Row],[Population_in_lakhs]]</f>
        <v>6.3492063492063489</v>
      </c>
      <c r="Q740">
        <f>Table3[[#This Row],[Sexual_Harassment]]/Table3[[#This Row],[Population_in_lakhs]]</f>
        <v>0</v>
      </c>
      <c r="R740">
        <f>Table3[[#This Row],[Cruelty by Husband or his Relatives]]/Table3[[#This Row],[Population_in_lakhs]]</f>
        <v>45.238095238095241</v>
      </c>
    </row>
    <row r="741" spans="1:18" x14ac:dyDescent="0.3">
      <c r="A741" t="s">
        <v>78</v>
      </c>
      <c r="B741" t="s">
        <v>103</v>
      </c>
      <c r="C741">
        <v>2012</v>
      </c>
      <c r="D741">
        <v>22</v>
      </c>
      <c r="E741">
        <v>198</v>
      </c>
      <c r="F741">
        <v>67</v>
      </c>
      <c r="G741">
        <v>0</v>
      </c>
      <c r="H741">
        <v>16</v>
      </c>
      <c r="I741">
        <v>156</v>
      </c>
      <c r="J741">
        <v>1.26</v>
      </c>
      <c r="K741">
        <v>364.28571428571428</v>
      </c>
      <c r="L741">
        <f t="shared" si="11"/>
        <v>459</v>
      </c>
      <c r="M741" s="14">
        <f>Table3[[#This Row],[Rape]]/Table3[[#This Row],[Population_in_lakhs]]</f>
        <v>17.460317460317459</v>
      </c>
      <c r="N741">
        <f>Table3[[#This Row],[Kidnapping and Abduction]]/Table3[[#This Row],[Population_in_lakhs]]</f>
        <v>157.14285714285714</v>
      </c>
      <c r="O741">
        <f>Table3[[#This Row],[Dowry Deaths]]/Table3[[#This Row],[Population_in_lakhs]]</f>
        <v>53.174603174603178</v>
      </c>
      <c r="P741">
        <f>Table3[[#This Row],[Molestation]]/Table3[[#This Row],[Population_in_lakhs]]</f>
        <v>0</v>
      </c>
      <c r="Q741">
        <f>Table3[[#This Row],[Sexual_Harassment]]/Table3[[#This Row],[Population_in_lakhs]]</f>
        <v>12.698412698412698</v>
      </c>
      <c r="R741">
        <f>Table3[[#This Row],[Cruelty by Husband or his Relatives]]/Table3[[#This Row],[Population_in_lakhs]]</f>
        <v>123.80952380952381</v>
      </c>
    </row>
    <row r="742" spans="1:18" x14ac:dyDescent="0.3">
      <c r="A742" t="s">
        <v>78</v>
      </c>
      <c r="B742" t="s">
        <v>103</v>
      </c>
      <c r="C742">
        <v>2013</v>
      </c>
      <c r="D742">
        <v>25</v>
      </c>
      <c r="E742">
        <v>226</v>
      </c>
      <c r="F742">
        <v>65</v>
      </c>
      <c r="G742">
        <v>5</v>
      </c>
      <c r="H742">
        <v>14</v>
      </c>
      <c r="I742">
        <v>196</v>
      </c>
      <c r="J742">
        <v>1.26</v>
      </c>
      <c r="K742">
        <v>421.42857142857144</v>
      </c>
      <c r="L742">
        <f t="shared" si="11"/>
        <v>531</v>
      </c>
      <c r="M742" s="14">
        <f>Table3[[#This Row],[Rape]]/Table3[[#This Row],[Population_in_lakhs]]</f>
        <v>19.841269841269842</v>
      </c>
      <c r="N742">
        <f>Table3[[#This Row],[Kidnapping and Abduction]]/Table3[[#This Row],[Population_in_lakhs]]</f>
        <v>179.36507936507937</v>
      </c>
      <c r="O742">
        <f>Table3[[#This Row],[Dowry Deaths]]/Table3[[#This Row],[Population_in_lakhs]]</f>
        <v>51.587301587301589</v>
      </c>
      <c r="P742">
        <f>Table3[[#This Row],[Molestation]]/Table3[[#This Row],[Population_in_lakhs]]</f>
        <v>3.9682539682539684</v>
      </c>
      <c r="Q742">
        <f>Table3[[#This Row],[Sexual_Harassment]]/Table3[[#This Row],[Population_in_lakhs]]</f>
        <v>11.111111111111111</v>
      </c>
      <c r="R742">
        <f>Table3[[#This Row],[Cruelty by Husband or his Relatives]]/Table3[[#This Row],[Population_in_lakhs]]</f>
        <v>155.55555555555554</v>
      </c>
    </row>
    <row r="743" spans="1:18" x14ac:dyDescent="0.3">
      <c r="A743" t="s">
        <v>78</v>
      </c>
      <c r="B743" t="s">
        <v>108</v>
      </c>
      <c r="C743">
        <v>2001</v>
      </c>
      <c r="D743">
        <v>7</v>
      </c>
      <c r="E743">
        <v>9</v>
      </c>
      <c r="F743">
        <v>4</v>
      </c>
      <c r="G743">
        <v>0</v>
      </c>
      <c r="H743">
        <v>0</v>
      </c>
      <c r="I743">
        <v>5</v>
      </c>
      <c r="J743">
        <v>0.49</v>
      </c>
      <c r="K743">
        <v>51.020408163265309</v>
      </c>
      <c r="L743">
        <f t="shared" si="11"/>
        <v>25</v>
      </c>
      <c r="M743" s="14">
        <f>Table3[[#This Row],[Rape]]/Table3[[#This Row],[Population_in_lakhs]]</f>
        <v>14.285714285714286</v>
      </c>
      <c r="N743">
        <f>Table3[[#This Row],[Kidnapping and Abduction]]/Table3[[#This Row],[Population_in_lakhs]]</f>
        <v>18.367346938775512</v>
      </c>
      <c r="O743">
        <f>Table3[[#This Row],[Dowry Deaths]]/Table3[[#This Row],[Population_in_lakhs]]</f>
        <v>8.1632653061224492</v>
      </c>
      <c r="P743">
        <f>Table3[[#This Row],[Molestation]]/Table3[[#This Row],[Population_in_lakhs]]</f>
        <v>0</v>
      </c>
      <c r="Q743">
        <f>Table3[[#This Row],[Sexual_Harassment]]/Table3[[#This Row],[Population_in_lakhs]]</f>
        <v>0</v>
      </c>
      <c r="R743">
        <f>Table3[[#This Row],[Cruelty by Husband or his Relatives]]/Table3[[#This Row],[Population_in_lakhs]]</f>
        <v>10.204081632653061</v>
      </c>
    </row>
    <row r="744" spans="1:18" x14ac:dyDescent="0.3">
      <c r="A744" t="s">
        <v>78</v>
      </c>
      <c r="B744" t="s">
        <v>108</v>
      </c>
      <c r="C744">
        <v>2002</v>
      </c>
      <c r="D744">
        <v>11</v>
      </c>
      <c r="E744">
        <v>6</v>
      </c>
      <c r="F744">
        <v>7</v>
      </c>
      <c r="G744">
        <v>3</v>
      </c>
      <c r="H744">
        <v>0</v>
      </c>
      <c r="I744">
        <v>15</v>
      </c>
      <c r="J744">
        <v>0.49</v>
      </c>
      <c r="K744">
        <v>85.714285714285722</v>
      </c>
      <c r="L744">
        <f t="shared" si="11"/>
        <v>42</v>
      </c>
      <c r="M744" s="14">
        <f>Table3[[#This Row],[Rape]]/Table3[[#This Row],[Population_in_lakhs]]</f>
        <v>22.448979591836736</v>
      </c>
      <c r="N744">
        <f>Table3[[#This Row],[Kidnapping and Abduction]]/Table3[[#This Row],[Population_in_lakhs]]</f>
        <v>12.244897959183673</v>
      </c>
      <c r="O744">
        <f>Table3[[#This Row],[Dowry Deaths]]/Table3[[#This Row],[Population_in_lakhs]]</f>
        <v>14.285714285714286</v>
      </c>
      <c r="P744">
        <f>Table3[[#This Row],[Molestation]]/Table3[[#This Row],[Population_in_lakhs]]</f>
        <v>6.1224489795918364</v>
      </c>
      <c r="Q744">
        <f>Table3[[#This Row],[Sexual_Harassment]]/Table3[[#This Row],[Population_in_lakhs]]</f>
        <v>0</v>
      </c>
      <c r="R744">
        <f>Table3[[#This Row],[Cruelty by Husband or his Relatives]]/Table3[[#This Row],[Population_in_lakhs]]</f>
        <v>30.612244897959183</v>
      </c>
    </row>
    <row r="745" spans="1:18" x14ac:dyDescent="0.3">
      <c r="A745" t="s">
        <v>78</v>
      </c>
      <c r="B745" t="s">
        <v>108</v>
      </c>
      <c r="C745">
        <v>2003</v>
      </c>
      <c r="D745">
        <v>12</v>
      </c>
      <c r="E745">
        <v>2</v>
      </c>
      <c r="F745">
        <v>8</v>
      </c>
      <c r="G745">
        <v>1</v>
      </c>
      <c r="H745">
        <v>0</v>
      </c>
      <c r="I745">
        <v>8</v>
      </c>
      <c r="J745">
        <v>0.49</v>
      </c>
      <c r="K745">
        <v>63.265306122448983</v>
      </c>
      <c r="L745">
        <f t="shared" si="11"/>
        <v>31</v>
      </c>
      <c r="M745" s="14">
        <f>Table3[[#This Row],[Rape]]/Table3[[#This Row],[Population_in_lakhs]]</f>
        <v>24.489795918367346</v>
      </c>
      <c r="N745">
        <f>Table3[[#This Row],[Kidnapping and Abduction]]/Table3[[#This Row],[Population_in_lakhs]]</f>
        <v>4.0816326530612246</v>
      </c>
      <c r="O745">
        <f>Table3[[#This Row],[Dowry Deaths]]/Table3[[#This Row],[Population_in_lakhs]]</f>
        <v>16.326530612244898</v>
      </c>
      <c r="P745">
        <f>Table3[[#This Row],[Molestation]]/Table3[[#This Row],[Population_in_lakhs]]</f>
        <v>2.0408163265306123</v>
      </c>
      <c r="Q745">
        <f>Table3[[#This Row],[Sexual_Harassment]]/Table3[[#This Row],[Population_in_lakhs]]</f>
        <v>0</v>
      </c>
      <c r="R745">
        <f>Table3[[#This Row],[Cruelty by Husband or his Relatives]]/Table3[[#This Row],[Population_in_lakhs]]</f>
        <v>16.326530612244898</v>
      </c>
    </row>
    <row r="746" spans="1:18" x14ac:dyDescent="0.3">
      <c r="A746" t="s">
        <v>78</v>
      </c>
      <c r="B746" t="s">
        <v>108</v>
      </c>
      <c r="C746">
        <v>2004</v>
      </c>
      <c r="D746">
        <v>7</v>
      </c>
      <c r="E746">
        <v>4</v>
      </c>
      <c r="F746">
        <v>8</v>
      </c>
      <c r="G746">
        <v>1</v>
      </c>
      <c r="H746">
        <v>0</v>
      </c>
      <c r="I746">
        <v>11</v>
      </c>
      <c r="J746">
        <v>0.49</v>
      </c>
      <c r="K746">
        <v>63.265306122448983</v>
      </c>
      <c r="L746">
        <f t="shared" si="11"/>
        <v>31</v>
      </c>
      <c r="M746" s="14">
        <f>Table3[[#This Row],[Rape]]/Table3[[#This Row],[Population_in_lakhs]]</f>
        <v>14.285714285714286</v>
      </c>
      <c r="N746">
        <f>Table3[[#This Row],[Kidnapping and Abduction]]/Table3[[#This Row],[Population_in_lakhs]]</f>
        <v>8.1632653061224492</v>
      </c>
      <c r="O746">
        <f>Table3[[#This Row],[Dowry Deaths]]/Table3[[#This Row],[Population_in_lakhs]]</f>
        <v>16.326530612244898</v>
      </c>
      <c r="P746">
        <f>Table3[[#This Row],[Molestation]]/Table3[[#This Row],[Population_in_lakhs]]</f>
        <v>2.0408163265306123</v>
      </c>
      <c r="Q746">
        <f>Table3[[#This Row],[Sexual_Harassment]]/Table3[[#This Row],[Population_in_lakhs]]</f>
        <v>0</v>
      </c>
      <c r="R746">
        <f>Table3[[#This Row],[Cruelty by Husband or his Relatives]]/Table3[[#This Row],[Population_in_lakhs]]</f>
        <v>22.448979591836736</v>
      </c>
    </row>
    <row r="747" spans="1:18" x14ac:dyDescent="0.3">
      <c r="A747" t="s">
        <v>78</v>
      </c>
      <c r="B747" t="s">
        <v>108</v>
      </c>
      <c r="C747">
        <v>2005</v>
      </c>
      <c r="D747">
        <v>6</v>
      </c>
      <c r="E747">
        <v>5</v>
      </c>
      <c r="F747">
        <v>9</v>
      </c>
      <c r="G747">
        <v>0</v>
      </c>
      <c r="H747">
        <v>0</v>
      </c>
      <c r="I747">
        <v>6</v>
      </c>
      <c r="J747">
        <v>0.49</v>
      </c>
      <c r="K747">
        <v>53.061224489795919</v>
      </c>
      <c r="L747">
        <f t="shared" si="11"/>
        <v>26</v>
      </c>
      <c r="M747" s="14">
        <f>Table3[[#This Row],[Rape]]/Table3[[#This Row],[Population_in_lakhs]]</f>
        <v>12.244897959183673</v>
      </c>
      <c r="N747">
        <f>Table3[[#This Row],[Kidnapping and Abduction]]/Table3[[#This Row],[Population_in_lakhs]]</f>
        <v>10.204081632653061</v>
      </c>
      <c r="O747">
        <f>Table3[[#This Row],[Dowry Deaths]]/Table3[[#This Row],[Population_in_lakhs]]</f>
        <v>18.367346938775512</v>
      </c>
      <c r="P747">
        <f>Table3[[#This Row],[Molestation]]/Table3[[#This Row],[Population_in_lakhs]]</f>
        <v>0</v>
      </c>
      <c r="Q747">
        <f>Table3[[#This Row],[Sexual_Harassment]]/Table3[[#This Row],[Population_in_lakhs]]</f>
        <v>0</v>
      </c>
      <c r="R747">
        <f>Table3[[#This Row],[Cruelty by Husband or his Relatives]]/Table3[[#This Row],[Population_in_lakhs]]</f>
        <v>12.244897959183673</v>
      </c>
    </row>
    <row r="748" spans="1:18" x14ac:dyDescent="0.3">
      <c r="A748" t="s">
        <v>78</v>
      </c>
      <c r="B748" t="s">
        <v>108</v>
      </c>
      <c r="C748">
        <v>2006</v>
      </c>
      <c r="D748">
        <v>8</v>
      </c>
      <c r="E748">
        <v>4</v>
      </c>
      <c r="F748">
        <v>1</v>
      </c>
      <c r="G748">
        <v>0</v>
      </c>
      <c r="H748">
        <v>0</v>
      </c>
      <c r="I748">
        <v>17</v>
      </c>
      <c r="J748">
        <v>0.49</v>
      </c>
      <c r="K748">
        <v>61.224489795918366</v>
      </c>
      <c r="L748">
        <f t="shared" si="11"/>
        <v>30</v>
      </c>
      <c r="M748" s="14">
        <f>Table3[[#This Row],[Rape]]/Table3[[#This Row],[Population_in_lakhs]]</f>
        <v>16.326530612244898</v>
      </c>
      <c r="N748">
        <f>Table3[[#This Row],[Kidnapping and Abduction]]/Table3[[#This Row],[Population_in_lakhs]]</f>
        <v>8.1632653061224492</v>
      </c>
      <c r="O748">
        <f>Table3[[#This Row],[Dowry Deaths]]/Table3[[#This Row],[Population_in_lakhs]]</f>
        <v>2.0408163265306123</v>
      </c>
      <c r="P748">
        <f>Table3[[#This Row],[Molestation]]/Table3[[#This Row],[Population_in_lakhs]]</f>
        <v>0</v>
      </c>
      <c r="Q748">
        <f>Table3[[#This Row],[Sexual_Harassment]]/Table3[[#This Row],[Population_in_lakhs]]</f>
        <v>0</v>
      </c>
      <c r="R748">
        <f>Table3[[#This Row],[Cruelty by Husband or his Relatives]]/Table3[[#This Row],[Population_in_lakhs]]</f>
        <v>34.693877551020407</v>
      </c>
    </row>
    <row r="749" spans="1:18" x14ac:dyDescent="0.3">
      <c r="A749" t="s">
        <v>78</v>
      </c>
      <c r="B749" t="s">
        <v>108</v>
      </c>
      <c r="C749">
        <v>2007</v>
      </c>
      <c r="D749">
        <v>7</v>
      </c>
      <c r="E749">
        <v>4</v>
      </c>
      <c r="F749">
        <v>9</v>
      </c>
      <c r="G749">
        <v>6</v>
      </c>
      <c r="H749">
        <v>0</v>
      </c>
      <c r="I749">
        <v>18</v>
      </c>
      <c r="J749">
        <v>0.49</v>
      </c>
      <c r="K749">
        <v>89.795918367346943</v>
      </c>
      <c r="L749">
        <f t="shared" si="11"/>
        <v>44</v>
      </c>
      <c r="M749" s="14">
        <f>Table3[[#This Row],[Rape]]/Table3[[#This Row],[Population_in_lakhs]]</f>
        <v>14.285714285714286</v>
      </c>
      <c r="N749">
        <f>Table3[[#This Row],[Kidnapping and Abduction]]/Table3[[#This Row],[Population_in_lakhs]]</f>
        <v>8.1632653061224492</v>
      </c>
      <c r="O749">
        <f>Table3[[#This Row],[Dowry Deaths]]/Table3[[#This Row],[Population_in_lakhs]]</f>
        <v>18.367346938775512</v>
      </c>
      <c r="P749">
        <f>Table3[[#This Row],[Molestation]]/Table3[[#This Row],[Population_in_lakhs]]</f>
        <v>12.244897959183673</v>
      </c>
      <c r="Q749">
        <f>Table3[[#This Row],[Sexual_Harassment]]/Table3[[#This Row],[Population_in_lakhs]]</f>
        <v>0</v>
      </c>
      <c r="R749">
        <f>Table3[[#This Row],[Cruelty by Husband or his Relatives]]/Table3[[#This Row],[Population_in_lakhs]]</f>
        <v>36.734693877551024</v>
      </c>
    </row>
    <row r="750" spans="1:18" x14ac:dyDescent="0.3">
      <c r="A750" t="s">
        <v>78</v>
      </c>
      <c r="B750" t="s">
        <v>108</v>
      </c>
      <c r="C750">
        <v>2008</v>
      </c>
      <c r="D750">
        <v>8</v>
      </c>
      <c r="E750">
        <v>6</v>
      </c>
      <c r="F750">
        <v>5</v>
      </c>
      <c r="G750">
        <v>35</v>
      </c>
      <c r="H750">
        <v>0</v>
      </c>
      <c r="I750">
        <v>65</v>
      </c>
      <c r="J750">
        <v>0.49</v>
      </c>
      <c r="K750">
        <v>242.85714285714286</v>
      </c>
      <c r="L750">
        <f t="shared" si="11"/>
        <v>119</v>
      </c>
      <c r="M750" s="14">
        <f>Table3[[#This Row],[Rape]]/Table3[[#This Row],[Population_in_lakhs]]</f>
        <v>16.326530612244898</v>
      </c>
      <c r="N750">
        <f>Table3[[#This Row],[Kidnapping and Abduction]]/Table3[[#This Row],[Population_in_lakhs]]</f>
        <v>12.244897959183673</v>
      </c>
      <c r="O750">
        <f>Table3[[#This Row],[Dowry Deaths]]/Table3[[#This Row],[Population_in_lakhs]]</f>
        <v>10.204081632653061</v>
      </c>
      <c r="P750">
        <f>Table3[[#This Row],[Molestation]]/Table3[[#This Row],[Population_in_lakhs]]</f>
        <v>71.428571428571431</v>
      </c>
      <c r="Q750">
        <f>Table3[[#This Row],[Sexual_Harassment]]/Table3[[#This Row],[Population_in_lakhs]]</f>
        <v>0</v>
      </c>
      <c r="R750">
        <f>Table3[[#This Row],[Cruelty by Husband or his Relatives]]/Table3[[#This Row],[Population_in_lakhs]]</f>
        <v>132.65306122448979</v>
      </c>
    </row>
    <row r="751" spans="1:18" x14ac:dyDescent="0.3">
      <c r="A751" t="s">
        <v>78</v>
      </c>
      <c r="B751" t="s">
        <v>108</v>
      </c>
      <c r="C751">
        <v>2009</v>
      </c>
      <c r="D751">
        <v>6</v>
      </c>
      <c r="E751">
        <v>31</v>
      </c>
      <c r="F751">
        <v>9</v>
      </c>
      <c r="G751">
        <v>56</v>
      </c>
      <c r="H751">
        <v>0</v>
      </c>
      <c r="I751">
        <v>13</v>
      </c>
      <c r="J751">
        <v>0.49</v>
      </c>
      <c r="K751">
        <v>234.69387755102042</v>
      </c>
      <c r="L751">
        <f t="shared" si="11"/>
        <v>115</v>
      </c>
      <c r="M751" s="14">
        <f>Table3[[#This Row],[Rape]]/Table3[[#This Row],[Population_in_lakhs]]</f>
        <v>12.244897959183673</v>
      </c>
      <c r="N751">
        <f>Table3[[#This Row],[Kidnapping and Abduction]]/Table3[[#This Row],[Population_in_lakhs]]</f>
        <v>63.265306122448983</v>
      </c>
      <c r="O751">
        <f>Table3[[#This Row],[Dowry Deaths]]/Table3[[#This Row],[Population_in_lakhs]]</f>
        <v>18.367346938775512</v>
      </c>
      <c r="P751">
        <f>Table3[[#This Row],[Molestation]]/Table3[[#This Row],[Population_in_lakhs]]</f>
        <v>114.28571428571429</v>
      </c>
      <c r="Q751">
        <f>Table3[[#This Row],[Sexual_Harassment]]/Table3[[#This Row],[Population_in_lakhs]]</f>
        <v>0</v>
      </c>
      <c r="R751">
        <f>Table3[[#This Row],[Cruelty by Husband or his Relatives]]/Table3[[#This Row],[Population_in_lakhs]]</f>
        <v>26.530612244897959</v>
      </c>
    </row>
    <row r="752" spans="1:18" x14ac:dyDescent="0.3">
      <c r="A752" t="s">
        <v>78</v>
      </c>
      <c r="B752" t="s">
        <v>108</v>
      </c>
      <c r="C752">
        <v>2010</v>
      </c>
      <c r="D752">
        <v>8</v>
      </c>
      <c r="E752">
        <v>21</v>
      </c>
      <c r="F752">
        <v>12</v>
      </c>
      <c r="G752">
        <v>23</v>
      </c>
      <c r="H752">
        <v>0</v>
      </c>
      <c r="I752">
        <v>47</v>
      </c>
      <c r="J752">
        <v>0.49</v>
      </c>
      <c r="K752">
        <v>226.53061224489795</v>
      </c>
      <c r="L752">
        <f t="shared" si="11"/>
        <v>111</v>
      </c>
      <c r="M752" s="14">
        <f>Table3[[#This Row],[Rape]]/Table3[[#This Row],[Population_in_lakhs]]</f>
        <v>16.326530612244898</v>
      </c>
      <c r="N752">
        <f>Table3[[#This Row],[Kidnapping and Abduction]]/Table3[[#This Row],[Population_in_lakhs]]</f>
        <v>42.857142857142861</v>
      </c>
      <c r="O752">
        <f>Table3[[#This Row],[Dowry Deaths]]/Table3[[#This Row],[Population_in_lakhs]]</f>
        <v>24.489795918367346</v>
      </c>
      <c r="P752">
        <f>Table3[[#This Row],[Molestation]]/Table3[[#This Row],[Population_in_lakhs]]</f>
        <v>46.938775510204081</v>
      </c>
      <c r="Q752">
        <f>Table3[[#This Row],[Sexual_Harassment]]/Table3[[#This Row],[Population_in_lakhs]]</f>
        <v>0</v>
      </c>
      <c r="R752">
        <f>Table3[[#This Row],[Cruelty by Husband or his Relatives]]/Table3[[#This Row],[Population_in_lakhs]]</f>
        <v>95.91836734693878</v>
      </c>
    </row>
    <row r="753" spans="1:18" x14ac:dyDescent="0.3">
      <c r="A753" t="s">
        <v>78</v>
      </c>
      <c r="B753" t="s">
        <v>108</v>
      </c>
      <c r="C753">
        <v>2011</v>
      </c>
      <c r="D753">
        <v>7</v>
      </c>
      <c r="E753">
        <v>20</v>
      </c>
      <c r="F753">
        <v>8</v>
      </c>
      <c r="G753">
        <v>6</v>
      </c>
      <c r="H753">
        <v>0</v>
      </c>
      <c r="I753">
        <v>44</v>
      </c>
      <c r="J753">
        <v>0.49</v>
      </c>
      <c r="K753">
        <v>173.46938775510205</v>
      </c>
      <c r="L753">
        <f t="shared" si="11"/>
        <v>85</v>
      </c>
      <c r="M753" s="14">
        <f>Table3[[#This Row],[Rape]]/Table3[[#This Row],[Population_in_lakhs]]</f>
        <v>14.285714285714286</v>
      </c>
      <c r="N753">
        <f>Table3[[#This Row],[Kidnapping and Abduction]]/Table3[[#This Row],[Population_in_lakhs]]</f>
        <v>40.816326530612244</v>
      </c>
      <c r="O753">
        <f>Table3[[#This Row],[Dowry Deaths]]/Table3[[#This Row],[Population_in_lakhs]]</f>
        <v>16.326530612244898</v>
      </c>
      <c r="P753">
        <f>Table3[[#This Row],[Molestation]]/Table3[[#This Row],[Population_in_lakhs]]</f>
        <v>12.244897959183673</v>
      </c>
      <c r="Q753">
        <f>Table3[[#This Row],[Sexual_Harassment]]/Table3[[#This Row],[Population_in_lakhs]]</f>
        <v>0</v>
      </c>
      <c r="R753">
        <f>Table3[[#This Row],[Cruelty by Husband or his Relatives]]/Table3[[#This Row],[Population_in_lakhs]]</f>
        <v>89.795918367346943</v>
      </c>
    </row>
    <row r="754" spans="1:18" x14ac:dyDescent="0.3">
      <c r="A754" t="s">
        <v>78</v>
      </c>
      <c r="B754" t="s">
        <v>108</v>
      </c>
      <c r="C754">
        <v>2012</v>
      </c>
      <c r="D754">
        <v>2</v>
      </c>
      <c r="E754">
        <v>18</v>
      </c>
      <c r="F754">
        <v>10</v>
      </c>
      <c r="G754">
        <v>0</v>
      </c>
      <c r="H754">
        <v>0</v>
      </c>
      <c r="I754">
        <v>64</v>
      </c>
      <c r="J754">
        <v>0.49</v>
      </c>
      <c r="K754">
        <v>191.83673469387756</v>
      </c>
      <c r="L754">
        <f t="shared" si="11"/>
        <v>94</v>
      </c>
      <c r="M754" s="14">
        <f>Table3[[#This Row],[Rape]]/Table3[[#This Row],[Population_in_lakhs]]</f>
        <v>4.0816326530612246</v>
      </c>
      <c r="N754">
        <f>Table3[[#This Row],[Kidnapping and Abduction]]/Table3[[#This Row],[Population_in_lakhs]]</f>
        <v>36.734693877551024</v>
      </c>
      <c r="O754">
        <f>Table3[[#This Row],[Dowry Deaths]]/Table3[[#This Row],[Population_in_lakhs]]</f>
        <v>20.408163265306122</v>
      </c>
      <c r="P754">
        <f>Table3[[#This Row],[Molestation]]/Table3[[#This Row],[Population_in_lakhs]]</f>
        <v>0</v>
      </c>
      <c r="Q754">
        <f>Table3[[#This Row],[Sexual_Harassment]]/Table3[[#This Row],[Population_in_lakhs]]</f>
        <v>0</v>
      </c>
      <c r="R754">
        <f>Table3[[#This Row],[Cruelty by Husband or his Relatives]]/Table3[[#This Row],[Population_in_lakhs]]</f>
        <v>130.61224489795919</v>
      </c>
    </row>
    <row r="755" spans="1:18" x14ac:dyDescent="0.3">
      <c r="A755" t="s">
        <v>78</v>
      </c>
      <c r="B755" t="s">
        <v>108</v>
      </c>
      <c r="C755">
        <v>2013</v>
      </c>
      <c r="D755">
        <v>10</v>
      </c>
      <c r="E755">
        <v>26</v>
      </c>
      <c r="F755">
        <v>16</v>
      </c>
      <c r="G755">
        <v>19</v>
      </c>
      <c r="H755">
        <v>0</v>
      </c>
      <c r="I755">
        <v>69</v>
      </c>
      <c r="J755">
        <v>0.49</v>
      </c>
      <c r="K755">
        <v>285.71428571428572</v>
      </c>
      <c r="L755">
        <f t="shared" si="11"/>
        <v>140</v>
      </c>
      <c r="M755" s="14">
        <f>Table3[[#This Row],[Rape]]/Table3[[#This Row],[Population_in_lakhs]]</f>
        <v>20.408163265306122</v>
      </c>
      <c r="N755">
        <f>Table3[[#This Row],[Kidnapping and Abduction]]/Table3[[#This Row],[Population_in_lakhs]]</f>
        <v>53.061224489795919</v>
      </c>
      <c r="O755">
        <f>Table3[[#This Row],[Dowry Deaths]]/Table3[[#This Row],[Population_in_lakhs]]</f>
        <v>32.653061224489797</v>
      </c>
      <c r="P755">
        <f>Table3[[#This Row],[Molestation]]/Table3[[#This Row],[Population_in_lakhs]]</f>
        <v>38.775510204081634</v>
      </c>
      <c r="Q755">
        <f>Table3[[#This Row],[Sexual_Harassment]]/Table3[[#This Row],[Population_in_lakhs]]</f>
        <v>0</v>
      </c>
      <c r="R755">
        <f>Table3[[#This Row],[Cruelty by Husband or his Relatives]]/Table3[[#This Row],[Population_in_lakhs]]</f>
        <v>140.81632653061226</v>
      </c>
    </row>
    <row r="756" spans="1:18" x14ac:dyDescent="0.3">
      <c r="A756" t="s">
        <v>123</v>
      </c>
      <c r="B756" t="s">
        <v>123</v>
      </c>
      <c r="C756">
        <v>2001</v>
      </c>
      <c r="D756">
        <v>18</v>
      </c>
      <c r="E756">
        <v>50</v>
      </c>
      <c r="F756">
        <v>3</v>
      </c>
      <c r="G756">
        <v>24</v>
      </c>
      <c r="H756">
        <v>15</v>
      </c>
      <c r="I756">
        <v>36</v>
      </c>
      <c r="J756">
        <v>9.61</v>
      </c>
      <c r="K756">
        <v>15.192507804370448</v>
      </c>
      <c r="L756">
        <f t="shared" si="11"/>
        <v>146</v>
      </c>
      <c r="M756" s="14">
        <f>Table3[[#This Row],[Rape]]/Table3[[#This Row],[Population_in_lakhs]]</f>
        <v>1.8730489073881376</v>
      </c>
      <c r="N756">
        <f>Table3[[#This Row],[Kidnapping and Abduction]]/Table3[[#This Row],[Population_in_lakhs]]</f>
        <v>5.2029136316337148</v>
      </c>
      <c r="O756">
        <f>Table3[[#This Row],[Dowry Deaths]]/Table3[[#This Row],[Population_in_lakhs]]</f>
        <v>0.31217481789802293</v>
      </c>
      <c r="P756">
        <f>Table3[[#This Row],[Molestation]]/Table3[[#This Row],[Population_in_lakhs]]</f>
        <v>2.4973985431841834</v>
      </c>
      <c r="Q756">
        <f>Table3[[#This Row],[Sexual_Harassment]]/Table3[[#This Row],[Population_in_lakhs]]</f>
        <v>1.5608740894901145</v>
      </c>
      <c r="R756">
        <f>Table3[[#This Row],[Cruelty by Husband or his Relatives]]/Table3[[#This Row],[Population_in_lakhs]]</f>
        <v>3.7460978147762751</v>
      </c>
    </row>
    <row r="757" spans="1:18" x14ac:dyDescent="0.3">
      <c r="A757" t="s">
        <v>123</v>
      </c>
      <c r="B757" t="s">
        <v>123</v>
      </c>
      <c r="C757">
        <v>2002</v>
      </c>
      <c r="D757">
        <v>18</v>
      </c>
      <c r="E757">
        <v>47</v>
      </c>
      <c r="F757">
        <v>1</v>
      </c>
      <c r="G757">
        <v>36</v>
      </c>
      <c r="H757">
        <v>28</v>
      </c>
      <c r="I757">
        <v>56</v>
      </c>
      <c r="J757">
        <v>9.61</v>
      </c>
      <c r="K757">
        <v>19.35483870967742</v>
      </c>
      <c r="L757">
        <f t="shared" si="11"/>
        <v>186</v>
      </c>
      <c r="M757" s="14">
        <f>Table3[[#This Row],[Rape]]/Table3[[#This Row],[Population_in_lakhs]]</f>
        <v>1.8730489073881376</v>
      </c>
      <c r="N757">
        <f>Table3[[#This Row],[Kidnapping and Abduction]]/Table3[[#This Row],[Population_in_lakhs]]</f>
        <v>4.890738813735692</v>
      </c>
      <c r="O757">
        <f>Table3[[#This Row],[Dowry Deaths]]/Table3[[#This Row],[Population_in_lakhs]]</f>
        <v>0.10405827263267431</v>
      </c>
      <c r="P757">
        <f>Table3[[#This Row],[Molestation]]/Table3[[#This Row],[Population_in_lakhs]]</f>
        <v>3.7460978147762751</v>
      </c>
      <c r="Q757">
        <f>Table3[[#This Row],[Sexual_Harassment]]/Table3[[#This Row],[Population_in_lakhs]]</f>
        <v>2.9136316337148807</v>
      </c>
      <c r="R757">
        <f>Table3[[#This Row],[Cruelty by Husband or his Relatives]]/Table3[[#This Row],[Population_in_lakhs]]</f>
        <v>5.8272632674297613</v>
      </c>
    </row>
    <row r="758" spans="1:18" x14ac:dyDescent="0.3">
      <c r="A758" t="s">
        <v>123</v>
      </c>
      <c r="B758" t="s">
        <v>123</v>
      </c>
      <c r="C758">
        <v>2003</v>
      </c>
      <c r="D758">
        <v>18</v>
      </c>
      <c r="E758">
        <v>28</v>
      </c>
      <c r="F758">
        <v>1</v>
      </c>
      <c r="G758">
        <v>11</v>
      </c>
      <c r="H758">
        <v>4</v>
      </c>
      <c r="I758">
        <v>93</v>
      </c>
      <c r="J758">
        <v>9.61</v>
      </c>
      <c r="K758">
        <v>16.129032258064516</v>
      </c>
      <c r="L758">
        <f t="shared" si="11"/>
        <v>155</v>
      </c>
      <c r="M758" s="14">
        <f>Table3[[#This Row],[Rape]]/Table3[[#This Row],[Population_in_lakhs]]</f>
        <v>1.8730489073881376</v>
      </c>
      <c r="N758">
        <f>Table3[[#This Row],[Kidnapping and Abduction]]/Table3[[#This Row],[Population_in_lakhs]]</f>
        <v>2.9136316337148807</v>
      </c>
      <c r="O758">
        <f>Table3[[#This Row],[Dowry Deaths]]/Table3[[#This Row],[Population_in_lakhs]]</f>
        <v>0.10405827263267431</v>
      </c>
      <c r="P758">
        <f>Table3[[#This Row],[Molestation]]/Table3[[#This Row],[Population_in_lakhs]]</f>
        <v>1.1446409989594173</v>
      </c>
      <c r="Q758">
        <f>Table3[[#This Row],[Sexual_Harassment]]/Table3[[#This Row],[Population_in_lakhs]]</f>
        <v>0.41623309053069724</v>
      </c>
      <c r="R758">
        <f>Table3[[#This Row],[Cruelty by Husband or his Relatives]]/Table3[[#This Row],[Population_in_lakhs]]</f>
        <v>9.67741935483871</v>
      </c>
    </row>
    <row r="759" spans="1:18" x14ac:dyDescent="0.3">
      <c r="A759" t="s">
        <v>123</v>
      </c>
      <c r="B759" t="s">
        <v>123</v>
      </c>
      <c r="C759">
        <v>2004</v>
      </c>
      <c r="D759">
        <v>19</v>
      </c>
      <c r="E759">
        <v>43</v>
      </c>
      <c r="F759">
        <v>6</v>
      </c>
      <c r="G759">
        <v>20</v>
      </c>
      <c r="H759">
        <v>18</v>
      </c>
      <c r="I759">
        <v>73</v>
      </c>
      <c r="J759">
        <v>9.61</v>
      </c>
      <c r="K759">
        <v>18.626430801248702</v>
      </c>
      <c r="L759">
        <f t="shared" si="11"/>
        <v>179</v>
      </c>
      <c r="M759" s="14">
        <f>Table3[[#This Row],[Rape]]/Table3[[#This Row],[Population_in_lakhs]]</f>
        <v>1.9771071800208118</v>
      </c>
      <c r="N759">
        <f>Table3[[#This Row],[Kidnapping and Abduction]]/Table3[[#This Row],[Population_in_lakhs]]</f>
        <v>4.4745057232049952</v>
      </c>
      <c r="O759">
        <f>Table3[[#This Row],[Dowry Deaths]]/Table3[[#This Row],[Population_in_lakhs]]</f>
        <v>0.62434963579604585</v>
      </c>
      <c r="P759">
        <f>Table3[[#This Row],[Molestation]]/Table3[[#This Row],[Population_in_lakhs]]</f>
        <v>2.0811654526534862</v>
      </c>
      <c r="Q759">
        <f>Table3[[#This Row],[Sexual_Harassment]]/Table3[[#This Row],[Population_in_lakhs]]</f>
        <v>1.8730489073881376</v>
      </c>
      <c r="R759">
        <f>Table3[[#This Row],[Cruelty by Husband or his Relatives]]/Table3[[#This Row],[Population_in_lakhs]]</f>
        <v>7.5962539021852242</v>
      </c>
    </row>
    <row r="760" spans="1:18" x14ac:dyDescent="0.3">
      <c r="A760" t="s">
        <v>123</v>
      </c>
      <c r="B760" t="s">
        <v>123</v>
      </c>
      <c r="C760">
        <v>2005</v>
      </c>
      <c r="D760">
        <v>33</v>
      </c>
      <c r="E760">
        <v>45</v>
      </c>
      <c r="F760">
        <v>3</v>
      </c>
      <c r="G760">
        <v>31</v>
      </c>
      <c r="H760">
        <v>9</v>
      </c>
      <c r="I760">
        <v>75</v>
      </c>
      <c r="J760">
        <v>9.61</v>
      </c>
      <c r="K760">
        <v>20.395421436004163</v>
      </c>
      <c r="L760">
        <f t="shared" si="11"/>
        <v>196</v>
      </c>
      <c r="M760" s="14">
        <f>Table3[[#This Row],[Rape]]/Table3[[#This Row],[Population_in_lakhs]]</f>
        <v>3.4339229968782519</v>
      </c>
      <c r="N760">
        <f>Table3[[#This Row],[Kidnapping and Abduction]]/Table3[[#This Row],[Population_in_lakhs]]</f>
        <v>4.682622268470344</v>
      </c>
      <c r="O760">
        <f>Table3[[#This Row],[Dowry Deaths]]/Table3[[#This Row],[Population_in_lakhs]]</f>
        <v>0.31217481789802293</v>
      </c>
      <c r="P760">
        <f>Table3[[#This Row],[Molestation]]/Table3[[#This Row],[Population_in_lakhs]]</f>
        <v>3.2258064516129035</v>
      </c>
      <c r="Q760">
        <f>Table3[[#This Row],[Sexual_Harassment]]/Table3[[#This Row],[Population_in_lakhs]]</f>
        <v>0.93652445369406878</v>
      </c>
      <c r="R760">
        <f>Table3[[#This Row],[Cruelty by Husband or his Relatives]]/Table3[[#This Row],[Population_in_lakhs]]</f>
        <v>7.8043704474505731</v>
      </c>
    </row>
    <row r="761" spans="1:18" x14ac:dyDescent="0.3">
      <c r="A761" t="s">
        <v>123</v>
      </c>
      <c r="B761" t="s">
        <v>123</v>
      </c>
      <c r="C761">
        <v>2006</v>
      </c>
      <c r="D761">
        <v>19</v>
      </c>
      <c r="E761">
        <v>57</v>
      </c>
      <c r="F761">
        <v>10</v>
      </c>
      <c r="G761">
        <v>20</v>
      </c>
      <c r="H761">
        <v>13</v>
      </c>
      <c r="I761">
        <v>102</v>
      </c>
      <c r="J761">
        <v>9.61</v>
      </c>
      <c r="K761">
        <v>22.99687825182102</v>
      </c>
      <c r="L761">
        <f t="shared" si="11"/>
        <v>221</v>
      </c>
      <c r="M761" s="14">
        <f>Table3[[#This Row],[Rape]]/Table3[[#This Row],[Population_in_lakhs]]</f>
        <v>1.9771071800208118</v>
      </c>
      <c r="N761">
        <f>Table3[[#This Row],[Kidnapping and Abduction]]/Table3[[#This Row],[Population_in_lakhs]]</f>
        <v>5.9313215400624353</v>
      </c>
      <c r="O761">
        <f>Table3[[#This Row],[Dowry Deaths]]/Table3[[#This Row],[Population_in_lakhs]]</f>
        <v>1.0405827263267431</v>
      </c>
      <c r="P761">
        <f>Table3[[#This Row],[Molestation]]/Table3[[#This Row],[Population_in_lakhs]]</f>
        <v>2.0811654526534862</v>
      </c>
      <c r="Q761">
        <f>Table3[[#This Row],[Sexual_Harassment]]/Table3[[#This Row],[Population_in_lakhs]]</f>
        <v>1.3527575442247659</v>
      </c>
      <c r="R761">
        <f>Table3[[#This Row],[Cruelty by Husband or his Relatives]]/Table3[[#This Row],[Population_in_lakhs]]</f>
        <v>10.613943808532779</v>
      </c>
    </row>
    <row r="762" spans="1:18" x14ac:dyDescent="0.3">
      <c r="A762" t="s">
        <v>123</v>
      </c>
      <c r="B762" t="s">
        <v>123</v>
      </c>
      <c r="C762">
        <v>2007</v>
      </c>
      <c r="D762">
        <v>22</v>
      </c>
      <c r="E762">
        <v>46</v>
      </c>
      <c r="F762">
        <v>1</v>
      </c>
      <c r="G762">
        <v>32</v>
      </c>
      <c r="H762">
        <v>11</v>
      </c>
      <c r="I762">
        <v>112</v>
      </c>
      <c r="J762">
        <v>9.61</v>
      </c>
      <c r="K762">
        <v>23.309053069719045</v>
      </c>
      <c r="L762">
        <f t="shared" si="11"/>
        <v>224</v>
      </c>
      <c r="M762" s="14">
        <f>Table3[[#This Row],[Rape]]/Table3[[#This Row],[Population_in_lakhs]]</f>
        <v>2.2892819979188346</v>
      </c>
      <c r="N762">
        <f>Table3[[#This Row],[Kidnapping and Abduction]]/Table3[[#This Row],[Population_in_lakhs]]</f>
        <v>4.786680541103018</v>
      </c>
      <c r="O762">
        <f>Table3[[#This Row],[Dowry Deaths]]/Table3[[#This Row],[Population_in_lakhs]]</f>
        <v>0.10405827263267431</v>
      </c>
      <c r="P762">
        <f>Table3[[#This Row],[Molestation]]/Table3[[#This Row],[Population_in_lakhs]]</f>
        <v>3.3298647242455779</v>
      </c>
      <c r="Q762">
        <f>Table3[[#This Row],[Sexual_Harassment]]/Table3[[#This Row],[Population_in_lakhs]]</f>
        <v>1.1446409989594173</v>
      </c>
      <c r="R762">
        <f>Table3[[#This Row],[Cruelty by Husband or his Relatives]]/Table3[[#This Row],[Population_in_lakhs]]</f>
        <v>11.654526534859523</v>
      </c>
    </row>
    <row r="763" spans="1:18" x14ac:dyDescent="0.3">
      <c r="A763" t="s">
        <v>123</v>
      </c>
      <c r="B763" t="s">
        <v>123</v>
      </c>
      <c r="C763">
        <v>2008</v>
      </c>
      <c r="D763">
        <v>20</v>
      </c>
      <c r="E763">
        <v>42</v>
      </c>
      <c r="F763">
        <v>3</v>
      </c>
      <c r="G763">
        <v>19</v>
      </c>
      <c r="H763">
        <v>2</v>
      </c>
      <c r="I763">
        <v>49</v>
      </c>
      <c r="J763">
        <v>9.61</v>
      </c>
      <c r="K763">
        <v>14.047866805411031</v>
      </c>
      <c r="L763">
        <f t="shared" si="11"/>
        <v>135</v>
      </c>
      <c r="M763" s="14">
        <f>Table3[[#This Row],[Rape]]/Table3[[#This Row],[Population_in_lakhs]]</f>
        <v>2.0811654526534862</v>
      </c>
      <c r="N763">
        <f>Table3[[#This Row],[Kidnapping and Abduction]]/Table3[[#This Row],[Population_in_lakhs]]</f>
        <v>4.3704474505723212</v>
      </c>
      <c r="O763">
        <f>Table3[[#This Row],[Dowry Deaths]]/Table3[[#This Row],[Population_in_lakhs]]</f>
        <v>0.31217481789802293</v>
      </c>
      <c r="P763">
        <f>Table3[[#This Row],[Molestation]]/Table3[[#This Row],[Population_in_lakhs]]</f>
        <v>1.9771071800208118</v>
      </c>
      <c r="Q763">
        <f>Table3[[#This Row],[Sexual_Harassment]]/Table3[[#This Row],[Population_in_lakhs]]</f>
        <v>0.20811654526534862</v>
      </c>
      <c r="R763">
        <f>Table3[[#This Row],[Cruelty by Husband or his Relatives]]/Table3[[#This Row],[Population_in_lakhs]]</f>
        <v>5.0988553590010408</v>
      </c>
    </row>
    <row r="764" spans="1:18" x14ac:dyDescent="0.3">
      <c r="A764" t="s">
        <v>123</v>
      </c>
      <c r="B764" t="s">
        <v>123</v>
      </c>
      <c r="C764">
        <v>2009</v>
      </c>
      <c r="D764">
        <v>29</v>
      </c>
      <c r="E764">
        <v>36</v>
      </c>
      <c r="F764">
        <v>2</v>
      </c>
      <c r="G764">
        <v>26</v>
      </c>
      <c r="H764">
        <v>2</v>
      </c>
      <c r="I764">
        <v>51</v>
      </c>
      <c r="J764">
        <v>9.61</v>
      </c>
      <c r="K764">
        <v>15.192507804370448</v>
      </c>
      <c r="L764">
        <f t="shared" si="11"/>
        <v>146</v>
      </c>
      <c r="M764" s="14">
        <f>Table3[[#This Row],[Rape]]/Table3[[#This Row],[Population_in_lakhs]]</f>
        <v>3.0176899063475546</v>
      </c>
      <c r="N764">
        <f>Table3[[#This Row],[Kidnapping and Abduction]]/Table3[[#This Row],[Population_in_lakhs]]</f>
        <v>3.7460978147762751</v>
      </c>
      <c r="O764">
        <f>Table3[[#This Row],[Dowry Deaths]]/Table3[[#This Row],[Population_in_lakhs]]</f>
        <v>0.20811654526534862</v>
      </c>
      <c r="P764">
        <f>Table3[[#This Row],[Molestation]]/Table3[[#This Row],[Population_in_lakhs]]</f>
        <v>2.7055150884495318</v>
      </c>
      <c r="Q764">
        <f>Table3[[#This Row],[Sexual_Harassment]]/Table3[[#This Row],[Population_in_lakhs]]</f>
        <v>0.20811654526534862</v>
      </c>
      <c r="R764">
        <f>Table3[[#This Row],[Cruelty by Husband or his Relatives]]/Table3[[#This Row],[Population_in_lakhs]]</f>
        <v>5.3069719042663897</v>
      </c>
    </row>
    <row r="765" spans="1:18" x14ac:dyDescent="0.3">
      <c r="A765" t="s">
        <v>123</v>
      </c>
      <c r="B765" t="s">
        <v>123</v>
      </c>
      <c r="C765">
        <v>2010</v>
      </c>
      <c r="D765">
        <v>31</v>
      </c>
      <c r="E765">
        <v>28</v>
      </c>
      <c r="F765">
        <v>5</v>
      </c>
      <c r="G765">
        <v>29</v>
      </c>
      <c r="H765">
        <v>4</v>
      </c>
      <c r="I765">
        <v>41</v>
      </c>
      <c r="J765">
        <v>9.61</v>
      </c>
      <c r="K765">
        <v>14.360041623309053</v>
      </c>
      <c r="L765">
        <f t="shared" si="11"/>
        <v>138</v>
      </c>
      <c r="M765" s="14">
        <f>Table3[[#This Row],[Rape]]/Table3[[#This Row],[Population_in_lakhs]]</f>
        <v>3.2258064516129035</v>
      </c>
      <c r="N765">
        <f>Table3[[#This Row],[Kidnapping and Abduction]]/Table3[[#This Row],[Population_in_lakhs]]</f>
        <v>2.9136316337148807</v>
      </c>
      <c r="O765">
        <f>Table3[[#This Row],[Dowry Deaths]]/Table3[[#This Row],[Population_in_lakhs]]</f>
        <v>0.52029136316337155</v>
      </c>
      <c r="P765">
        <f>Table3[[#This Row],[Molestation]]/Table3[[#This Row],[Population_in_lakhs]]</f>
        <v>3.0176899063475546</v>
      </c>
      <c r="Q765">
        <f>Table3[[#This Row],[Sexual_Harassment]]/Table3[[#This Row],[Population_in_lakhs]]</f>
        <v>0.41623309053069724</v>
      </c>
      <c r="R765">
        <f>Table3[[#This Row],[Cruelty by Husband or his Relatives]]/Table3[[#This Row],[Population_in_lakhs]]</f>
        <v>4.2663891779396463</v>
      </c>
    </row>
    <row r="766" spans="1:18" x14ac:dyDescent="0.3">
      <c r="A766" t="s">
        <v>123</v>
      </c>
      <c r="B766" t="s">
        <v>123</v>
      </c>
      <c r="C766">
        <v>2011</v>
      </c>
      <c r="D766">
        <v>27</v>
      </c>
      <c r="E766">
        <v>46</v>
      </c>
      <c r="F766">
        <v>2</v>
      </c>
      <c r="G766">
        <v>21</v>
      </c>
      <c r="H766">
        <v>12</v>
      </c>
      <c r="I766">
        <v>46</v>
      </c>
      <c r="J766">
        <v>9.61</v>
      </c>
      <c r="K766">
        <v>16.024973985431842</v>
      </c>
      <c r="L766">
        <f t="shared" si="11"/>
        <v>154</v>
      </c>
      <c r="M766" s="14">
        <f>Table3[[#This Row],[Rape]]/Table3[[#This Row],[Population_in_lakhs]]</f>
        <v>2.8095733610822062</v>
      </c>
      <c r="N766">
        <f>Table3[[#This Row],[Kidnapping and Abduction]]/Table3[[#This Row],[Population_in_lakhs]]</f>
        <v>4.786680541103018</v>
      </c>
      <c r="O766">
        <f>Table3[[#This Row],[Dowry Deaths]]/Table3[[#This Row],[Population_in_lakhs]]</f>
        <v>0.20811654526534862</v>
      </c>
      <c r="P766">
        <f>Table3[[#This Row],[Molestation]]/Table3[[#This Row],[Population_in_lakhs]]</f>
        <v>2.1852237252861606</v>
      </c>
      <c r="Q766">
        <f>Table3[[#This Row],[Sexual_Harassment]]/Table3[[#This Row],[Population_in_lakhs]]</f>
        <v>1.2486992715920917</v>
      </c>
      <c r="R766">
        <f>Table3[[#This Row],[Cruelty by Husband or his Relatives]]/Table3[[#This Row],[Population_in_lakhs]]</f>
        <v>4.786680541103018</v>
      </c>
    </row>
    <row r="767" spans="1:18" x14ac:dyDescent="0.3">
      <c r="A767" t="s">
        <v>123</v>
      </c>
      <c r="B767" t="s">
        <v>123</v>
      </c>
      <c r="C767">
        <v>2012</v>
      </c>
      <c r="D767">
        <v>27</v>
      </c>
      <c r="E767">
        <v>66</v>
      </c>
      <c r="F767">
        <v>5</v>
      </c>
      <c r="G767">
        <v>45</v>
      </c>
      <c r="H767">
        <v>25</v>
      </c>
      <c r="I767">
        <v>73</v>
      </c>
      <c r="J767">
        <v>9.61</v>
      </c>
      <c r="K767">
        <v>25.078043704474506</v>
      </c>
      <c r="L767">
        <f t="shared" si="11"/>
        <v>241</v>
      </c>
      <c r="M767" s="14">
        <f>Table3[[#This Row],[Rape]]/Table3[[#This Row],[Population_in_lakhs]]</f>
        <v>2.8095733610822062</v>
      </c>
      <c r="N767">
        <f>Table3[[#This Row],[Kidnapping and Abduction]]/Table3[[#This Row],[Population_in_lakhs]]</f>
        <v>6.8678459937565037</v>
      </c>
      <c r="O767">
        <f>Table3[[#This Row],[Dowry Deaths]]/Table3[[#This Row],[Population_in_lakhs]]</f>
        <v>0.52029136316337155</v>
      </c>
      <c r="P767">
        <f>Table3[[#This Row],[Molestation]]/Table3[[#This Row],[Population_in_lakhs]]</f>
        <v>4.682622268470344</v>
      </c>
      <c r="Q767">
        <f>Table3[[#This Row],[Sexual_Harassment]]/Table3[[#This Row],[Population_in_lakhs]]</f>
        <v>2.6014568158168574</v>
      </c>
      <c r="R767">
        <f>Table3[[#This Row],[Cruelty by Husband or his Relatives]]/Table3[[#This Row],[Population_in_lakhs]]</f>
        <v>7.5962539021852242</v>
      </c>
    </row>
    <row r="768" spans="1:18" x14ac:dyDescent="0.3">
      <c r="A768" t="s">
        <v>123</v>
      </c>
      <c r="B768" t="s">
        <v>123</v>
      </c>
      <c r="C768">
        <v>2013</v>
      </c>
      <c r="D768">
        <v>45</v>
      </c>
      <c r="E768">
        <v>174</v>
      </c>
      <c r="F768">
        <v>1</v>
      </c>
      <c r="G768">
        <v>143</v>
      </c>
      <c r="H768">
        <v>26</v>
      </c>
      <c r="I768">
        <v>92</v>
      </c>
      <c r="J768">
        <v>9.61</v>
      </c>
      <c r="K768">
        <v>50.052029136316342</v>
      </c>
      <c r="L768">
        <f t="shared" si="11"/>
        <v>481</v>
      </c>
      <c r="M768" s="14">
        <f>Table3[[#This Row],[Rape]]/Table3[[#This Row],[Population_in_lakhs]]</f>
        <v>4.682622268470344</v>
      </c>
      <c r="N768">
        <f>Table3[[#This Row],[Kidnapping and Abduction]]/Table3[[#This Row],[Population_in_lakhs]]</f>
        <v>18.106139438085329</v>
      </c>
      <c r="O768">
        <f>Table3[[#This Row],[Dowry Deaths]]/Table3[[#This Row],[Population_in_lakhs]]</f>
        <v>0.10405827263267431</v>
      </c>
      <c r="P768">
        <f>Table3[[#This Row],[Molestation]]/Table3[[#This Row],[Population_in_lakhs]]</f>
        <v>14.880332986472425</v>
      </c>
      <c r="Q768">
        <f>Table3[[#This Row],[Sexual_Harassment]]/Table3[[#This Row],[Population_in_lakhs]]</f>
        <v>2.7055150884495318</v>
      </c>
      <c r="R768">
        <f>Table3[[#This Row],[Cruelty by Husband or his Relatives]]/Table3[[#This Row],[Population_in_lakhs]]</f>
        <v>9.573361082206036</v>
      </c>
    </row>
    <row r="769" spans="1:18" x14ac:dyDescent="0.3">
      <c r="A769" t="s">
        <v>124</v>
      </c>
      <c r="B769" t="s">
        <v>125</v>
      </c>
      <c r="C769">
        <v>2001</v>
      </c>
      <c r="D769">
        <v>17</v>
      </c>
      <c r="E769">
        <v>1</v>
      </c>
      <c r="F769">
        <v>1</v>
      </c>
      <c r="G769">
        <v>18</v>
      </c>
      <c r="H769">
        <v>0</v>
      </c>
      <c r="I769">
        <v>7</v>
      </c>
      <c r="J769">
        <v>7.3</v>
      </c>
      <c r="K769">
        <v>6.0273972602739727</v>
      </c>
      <c r="L769">
        <f t="shared" si="11"/>
        <v>44</v>
      </c>
      <c r="M769" s="14">
        <f>Table3[[#This Row],[Rape]]/Table3[[#This Row],[Population_in_lakhs]]</f>
        <v>2.3287671232876712</v>
      </c>
      <c r="N769">
        <f>Table3[[#This Row],[Kidnapping and Abduction]]/Table3[[#This Row],[Population_in_lakhs]]</f>
        <v>0.13698630136986301</v>
      </c>
      <c r="O769">
        <f>Table3[[#This Row],[Dowry Deaths]]/Table3[[#This Row],[Population_in_lakhs]]</f>
        <v>0.13698630136986301</v>
      </c>
      <c r="P769">
        <f>Table3[[#This Row],[Molestation]]/Table3[[#This Row],[Population_in_lakhs]]</f>
        <v>2.4657534246575343</v>
      </c>
      <c r="Q769">
        <f>Table3[[#This Row],[Sexual_Harassment]]/Table3[[#This Row],[Population_in_lakhs]]</f>
        <v>0</v>
      </c>
      <c r="R769">
        <f>Table3[[#This Row],[Cruelty by Husband or his Relatives]]/Table3[[#This Row],[Population_in_lakhs]]</f>
        <v>0.95890410958904115</v>
      </c>
    </row>
    <row r="770" spans="1:18" x14ac:dyDescent="0.3">
      <c r="A770" t="s">
        <v>124</v>
      </c>
      <c r="B770" t="s">
        <v>125</v>
      </c>
      <c r="C770">
        <v>2002</v>
      </c>
      <c r="D770">
        <v>30</v>
      </c>
      <c r="E770">
        <v>2</v>
      </c>
      <c r="F770">
        <v>2</v>
      </c>
      <c r="G770">
        <v>33</v>
      </c>
      <c r="H770">
        <v>3</v>
      </c>
      <c r="I770">
        <v>19</v>
      </c>
      <c r="J770">
        <v>7.3</v>
      </c>
      <c r="K770">
        <v>12.191780821917808</v>
      </c>
      <c r="L770">
        <f t="shared" ref="L770:L833" si="12">SUM(D770,E770,F770,G770,H770,I770)</f>
        <v>89</v>
      </c>
      <c r="M770" s="14">
        <f>Table3[[#This Row],[Rape]]/Table3[[#This Row],[Population_in_lakhs]]</f>
        <v>4.1095890410958908</v>
      </c>
      <c r="N770">
        <f>Table3[[#This Row],[Kidnapping and Abduction]]/Table3[[#This Row],[Population_in_lakhs]]</f>
        <v>0.27397260273972601</v>
      </c>
      <c r="O770">
        <f>Table3[[#This Row],[Dowry Deaths]]/Table3[[#This Row],[Population_in_lakhs]]</f>
        <v>0.27397260273972601</v>
      </c>
      <c r="P770">
        <f>Table3[[#This Row],[Molestation]]/Table3[[#This Row],[Population_in_lakhs]]</f>
        <v>4.5205479452054798</v>
      </c>
      <c r="Q770">
        <f>Table3[[#This Row],[Sexual_Harassment]]/Table3[[#This Row],[Population_in_lakhs]]</f>
        <v>0.41095890410958907</v>
      </c>
      <c r="R770">
        <f>Table3[[#This Row],[Cruelty by Husband or his Relatives]]/Table3[[#This Row],[Population_in_lakhs]]</f>
        <v>2.6027397260273974</v>
      </c>
    </row>
    <row r="771" spans="1:18" x14ac:dyDescent="0.3">
      <c r="A771" t="s">
        <v>124</v>
      </c>
      <c r="B771" t="s">
        <v>125</v>
      </c>
      <c r="C771">
        <v>2003</v>
      </c>
      <c r="D771">
        <v>24</v>
      </c>
      <c r="E771">
        <v>0</v>
      </c>
      <c r="F771">
        <v>3</v>
      </c>
      <c r="G771">
        <v>29</v>
      </c>
      <c r="H771">
        <v>3</v>
      </c>
      <c r="I771">
        <v>15</v>
      </c>
      <c r="J771">
        <v>7.3</v>
      </c>
      <c r="K771">
        <v>10.136986301369863</v>
      </c>
      <c r="L771">
        <f t="shared" si="12"/>
        <v>74</v>
      </c>
      <c r="M771" s="14">
        <f>Table3[[#This Row],[Rape]]/Table3[[#This Row],[Population_in_lakhs]]</f>
        <v>3.2876712328767126</v>
      </c>
      <c r="N771">
        <f>Table3[[#This Row],[Kidnapping and Abduction]]/Table3[[#This Row],[Population_in_lakhs]]</f>
        <v>0</v>
      </c>
      <c r="O771">
        <f>Table3[[#This Row],[Dowry Deaths]]/Table3[[#This Row],[Population_in_lakhs]]</f>
        <v>0.41095890410958907</v>
      </c>
      <c r="P771">
        <f>Table3[[#This Row],[Molestation]]/Table3[[#This Row],[Population_in_lakhs]]</f>
        <v>3.9726027397260273</v>
      </c>
      <c r="Q771">
        <f>Table3[[#This Row],[Sexual_Harassment]]/Table3[[#This Row],[Population_in_lakhs]]</f>
        <v>0.41095890410958907</v>
      </c>
      <c r="R771">
        <f>Table3[[#This Row],[Cruelty by Husband or his Relatives]]/Table3[[#This Row],[Population_in_lakhs]]</f>
        <v>2.0547945205479454</v>
      </c>
    </row>
    <row r="772" spans="1:18" x14ac:dyDescent="0.3">
      <c r="A772" t="s">
        <v>124</v>
      </c>
      <c r="B772" t="s">
        <v>125</v>
      </c>
      <c r="C772">
        <v>2004</v>
      </c>
      <c r="D772">
        <v>27</v>
      </c>
      <c r="E772">
        <v>6</v>
      </c>
      <c r="F772">
        <v>0</v>
      </c>
      <c r="G772">
        <v>32</v>
      </c>
      <c r="H772">
        <v>23</v>
      </c>
      <c r="I772">
        <v>14</v>
      </c>
      <c r="J772">
        <v>7.3</v>
      </c>
      <c r="K772">
        <v>13.972602739726028</v>
      </c>
      <c r="L772">
        <f t="shared" si="12"/>
        <v>102</v>
      </c>
      <c r="M772" s="14">
        <f>Table3[[#This Row],[Rape]]/Table3[[#This Row],[Population_in_lakhs]]</f>
        <v>3.6986301369863015</v>
      </c>
      <c r="N772">
        <f>Table3[[#This Row],[Kidnapping and Abduction]]/Table3[[#This Row],[Population_in_lakhs]]</f>
        <v>0.82191780821917815</v>
      </c>
      <c r="O772">
        <f>Table3[[#This Row],[Dowry Deaths]]/Table3[[#This Row],[Population_in_lakhs]]</f>
        <v>0</v>
      </c>
      <c r="P772">
        <f>Table3[[#This Row],[Molestation]]/Table3[[#This Row],[Population_in_lakhs]]</f>
        <v>4.3835616438356162</v>
      </c>
      <c r="Q772">
        <f>Table3[[#This Row],[Sexual_Harassment]]/Table3[[#This Row],[Population_in_lakhs]]</f>
        <v>3.1506849315068495</v>
      </c>
      <c r="R772">
        <f>Table3[[#This Row],[Cruelty by Husband or his Relatives]]/Table3[[#This Row],[Population_in_lakhs]]</f>
        <v>1.9178082191780823</v>
      </c>
    </row>
    <row r="773" spans="1:18" x14ac:dyDescent="0.3">
      <c r="A773" t="s">
        <v>124</v>
      </c>
      <c r="B773" t="s">
        <v>125</v>
      </c>
      <c r="C773">
        <v>2005</v>
      </c>
      <c r="D773">
        <v>36</v>
      </c>
      <c r="E773">
        <v>1</v>
      </c>
      <c r="F773">
        <v>0</v>
      </c>
      <c r="G773">
        <v>20</v>
      </c>
      <c r="H773">
        <v>5</v>
      </c>
      <c r="I773">
        <v>13</v>
      </c>
      <c r="J773">
        <v>7.3</v>
      </c>
      <c r="K773">
        <v>10.273972602739727</v>
      </c>
      <c r="L773">
        <f t="shared" si="12"/>
        <v>75</v>
      </c>
      <c r="M773" s="14">
        <f>Table3[[#This Row],[Rape]]/Table3[[#This Row],[Population_in_lakhs]]</f>
        <v>4.9315068493150687</v>
      </c>
      <c r="N773">
        <f>Table3[[#This Row],[Kidnapping and Abduction]]/Table3[[#This Row],[Population_in_lakhs]]</f>
        <v>0.13698630136986301</v>
      </c>
      <c r="O773">
        <f>Table3[[#This Row],[Dowry Deaths]]/Table3[[#This Row],[Population_in_lakhs]]</f>
        <v>0</v>
      </c>
      <c r="P773">
        <f>Table3[[#This Row],[Molestation]]/Table3[[#This Row],[Population_in_lakhs]]</f>
        <v>2.7397260273972601</v>
      </c>
      <c r="Q773">
        <f>Table3[[#This Row],[Sexual_Harassment]]/Table3[[#This Row],[Population_in_lakhs]]</f>
        <v>0.68493150684931503</v>
      </c>
      <c r="R773">
        <f>Table3[[#This Row],[Cruelty by Husband or his Relatives]]/Table3[[#This Row],[Population_in_lakhs]]</f>
        <v>1.7808219178082192</v>
      </c>
    </row>
    <row r="774" spans="1:18" x14ac:dyDescent="0.3">
      <c r="A774" t="s">
        <v>124</v>
      </c>
      <c r="B774" t="s">
        <v>125</v>
      </c>
      <c r="C774">
        <v>2006</v>
      </c>
      <c r="D774">
        <v>45</v>
      </c>
      <c r="E774">
        <v>1</v>
      </c>
      <c r="F774">
        <v>0</v>
      </c>
      <c r="G774">
        <v>40</v>
      </c>
      <c r="H774">
        <v>0</v>
      </c>
      <c r="I774">
        <v>9</v>
      </c>
      <c r="J774">
        <v>7.3</v>
      </c>
      <c r="K774">
        <v>13.013698630136986</v>
      </c>
      <c r="L774">
        <f t="shared" si="12"/>
        <v>95</v>
      </c>
      <c r="M774" s="14">
        <f>Table3[[#This Row],[Rape]]/Table3[[#This Row],[Population_in_lakhs]]</f>
        <v>6.1643835616438354</v>
      </c>
      <c r="N774">
        <f>Table3[[#This Row],[Kidnapping and Abduction]]/Table3[[#This Row],[Population_in_lakhs]]</f>
        <v>0.13698630136986301</v>
      </c>
      <c r="O774">
        <f>Table3[[#This Row],[Dowry Deaths]]/Table3[[#This Row],[Population_in_lakhs]]</f>
        <v>0</v>
      </c>
      <c r="P774">
        <f>Table3[[#This Row],[Molestation]]/Table3[[#This Row],[Population_in_lakhs]]</f>
        <v>5.4794520547945202</v>
      </c>
      <c r="Q774">
        <f>Table3[[#This Row],[Sexual_Harassment]]/Table3[[#This Row],[Population_in_lakhs]]</f>
        <v>0</v>
      </c>
      <c r="R774">
        <f>Table3[[#This Row],[Cruelty by Husband or his Relatives]]/Table3[[#This Row],[Population_in_lakhs]]</f>
        <v>1.2328767123287672</v>
      </c>
    </row>
    <row r="775" spans="1:18" x14ac:dyDescent="0.3">
      <c r="A775" t="s">
        <v>124</v>
      </c>
      <c r="B775" t="s">
        <v>125</v>
      </c>
      <c r="C775">
        <v>2007</v>
      </c>
      <c r="D775">
        <v>46</v>
      </c>
      <c r="E775">
        <v>1</v>
      </c>
      <c r="F775">
        <v>1</v>
      </c>
      <c r="G775">
        <v>45</v>
      </c>
      <c r="H775">
        <v>0</v>
      </c>
      <c r="I775">
        <v>22</v>
      </c>
      <c r="J775">
        <v>7.3</v>
      </c>
      <c r="K775">
        <v>15.753424657534246</v>
      </c>
      <c r="L775">
        <f t="shared" si="12"/>
        <v>115</v>
      </c>
      <c r="M775" s="14">
        <f>Table3[[#This Row],[Rape]]/Table3[[#This Row],[Population_in_lakhs]]</f>
        <v>6.3013698630136989</v>
      </c>
      <c r="N775">
        <f>Table3[[#This Row],[Kidnapping and Abduction]]/Table3[[#This Row],[Population_in_lakhs]]</f>
        <v>0.13698630136986301</v>
      </c>
      <c r="O775">
        <f>Table3[[#This Row],[Dowry Deaths]]/Table3[[#This Row],[Population_in_lakhs]]</f>
        <v>0.13698630136986301</v>
      </c>
      <c r="P775">
        <f>Table3[[#This Row],[Molestation]]/Table3[[#This Row],[Population_in_lakhs]]</f>
        <v>6.1643835616438354</v>
      </c>
      <c r="Q775">
        <f>Table3[[#This Row],[Sexual_Harassment]]/Table3[[#This Row],[Population_in_lakhs]]</f>
        <v>0</v>
      </c>
      <c r="R775">
        <f>Table3[[#This Row],[Cruelty by Husband or his Relatives]]/Table3[[#This Row],[Population_in_lakhs]]</f>
        <v>3.0136986301369864</v>
      </c>
    </row>
    <row r="776" spans="1:18" x14ac:dyDescent="0.3">
      <c r="A776" t="s">
        <v>124</v>
      </c>
      <c r="B776" t="s">
        <v>125</v>
      </c>
      <c r="C776">
        <v>2008</v>
      </c>
      <c r="D776">
        <v>41</v>
      </c>
      <c r="E776">
        <v>5</v>
      </c>
      <c r="F776">
        <v>3</v>
      </c>
      <c r="G776">
        <v>43</v>
      </c>
      <c r="H776">
        <v>0</v>
      </c>
      <c r="I776">
        <v>24</v>
      </c>
      <c r="J776">
        <v>7.3</v>
      </c>
      <c r="K776">
        <v>15.890410958904109</v>
      </c>
      <c r="L776">
        <f t="shared" si="12"/>
        <v>116</v>
      </c>
      <c r="M776" s="14">
        <f>Table3[[#This Row],[Rape]]/Table3[[#This Row],[Population_in_lakhs]]</f>
        <v>5.6164383561643838</v>
      </c>
      <c r="N776">
        <f>Table3[[#This Row],[Kidnapping and Abduction]]/Table3[[#This Row],[Population_in_lakhs]]</f>
        <v>0.68493150684931503</v>
      </c>
      <c r="O776">
        <f>Table3[[#This Row],[Dowry Deaths]]/Table3[[#This Row],[Population_in_lakhs]]</f>
        <v>0.41095890410958907</v>
      </c>
      <c r="P776">
        <f>Table3[[#This Row],[Molestation]]/Table3[[#This Row],[Population_in_lakhs]]</f>
        <v>5.89041095890411</v>
      </c>
      <c r="Q776">
        <f>Table3[[#This Row],[Sexual_Harassment]]/Table3[[#This Row],[Population_in_lakhs]]</f>
        <v>0</v>
      </c>
      <c r="R776">
        <f>Table3[[#This Row],[Cruelty by Husband or his Relatives]]/Table3[[#This Row],[Population_in_lakhs]]</f>
        <v>3.2876712328767126</v>
      </c>
    </row>
    <row r="777" spans="1:18" x14ac:dyDescent="0.3">
      <c r="A777" t="s">
        <v>124</v>
      </c>
      <c r="B777" t="s">
        <v>125</v>
      </c>
      <c r="C777">
        <v>2009</v>
      </c>
      <c r="D777">
        <v>43</v>
      </c>
      <c r="E777">
        <v>10</v>
      </c>
      <c r="F777">
        <v>2</v>
      </c>
      <c r="G777">
        <v>40</v>
      </c>
      <c r="H777">
        <v>26</v>
      </c>
      <c r="I777">
        <v>0</v>
      </c>
      <c r="J777">
        <v>7.3</v>
      </c>
      <c r="K777">
        <v>16.575342465753426</v>
      </c>
      <c r="L777">
        <f t="shared" si="12"/>
        <v>121</v>
      </c>
      <c r="M777" s="14">
        <f>Table3[[#This Row],[Rape]]/Table3[[#This Row],[Population_in_lakhs]]</f>
        <v>5.89041095890411</v>
      </c>
      <c r="N777">
        <f>Table3[[#This Row],[Kidnapping and Abduction]]/Table3[[#This Row],[Population_in_lakhs]]</f>
        <v>1.3698630136986301</v>
      </c>
      <c r="O777">
        <f>Table3[[#This Row],[Dowry Deaths]]/Table3[[#This Row],[Population_in_lakhs]]</f>
        <v>0.27397260273972601</v>
      </c>
      <c r="P777">
        <f>Table3[[#This Row],[Molestation]]/Table3[[#This Row],[Population_in_lakhs]]</f>
        <v>5.4794520547945202</v>
      </c>
      <c r="Q777">
        <f>Table3[[#This Row],[Sexual_Harassment]]/Table3[[#This Row],[Population_in_lakhs]]</f>
        <v>3.5616438356164384</v>
      </c>
      <c r="R777">
        <f>Table3[[#This Row],[Cruelty by Husband or his Relatives]]/Table3[[#This Row],[Population_in_lakhs]]</f>
        <v>0</v>
      </c>
    </row>
    <row r="778" spans="1:18" x14ac:dyDescent="0.3">
      <c r="A778" t="s">
        <v>124</v>
      </c>
      <c r="B778" t="s">
        <v>125</v>
      </c>
      <c r="C778">
        <v>2010</v>
      </c>
      <c r="D778">
        <v>61</v>
      </c>
      <c r="E778">
        <v>0</v>
      </c>
      <c r="F778">
        <v>1</v>
      </c>
      <c r="G778">
        <v>71</v>
      </c>
      <c r="H778">
        <v>29</v>
      </c>
      <c r="I778">
        <v>0</v>
      </c>
      <c r="J778">
        <v>7.3</v>
      </c>
      <c r="K778">
        <v>22.19178082191781</v>
      </c>
      <c r="L778">
        <f t="shared" si="12"/>
        <v>162</v>
      </c>
      <c r="M778" s="14">
        <f>Table3[[#This Row],[Rape]]/Table3[[#This Row],[Population_in_lakhs]]</f>
        <v>8.3561643835616444</v>
      </c>
      <c r="N778">
        <f>Table3[[#This Row],[Kidnapping and Abduction]]/Table3[[#This Row],[Population_in_lakhs]]</f>
        <v>0</v>
      </c>
      <c r="O778">
        <f>Table3[[#This Row],[Dowry Deaths]]/Table3[[#This Row],[Population_in_lakhs]]</f>
        <v>0.13698630136986301</v>
      </c>
      <c r="P778">
        <f>Table3[[#This Row],[Molestation]]/Table3[[#This Row],[Population_in_lakhs]]</f>
        <v>9.7260273972602747</v>
      </c>
      <c r="Q778">
        <f>Table3[[#This Row],[Sexual_Harassment]]/Table3[[#This Row],[Population_in_lakhs]]</f>
        <v>3.9726027397260273</v>
      </c>
      <c r="R778">
        <f>Table3[[#This Row],[Cruelty by Husband or his Relatives]]/Table3[[#This Row],[Population_in_lakhs]]</f>
        <v>0</v>
      </c>
    </row>
    <row r="779" spans="1:18" x14ac:dyDescent="0.3">
      <c r="A779" t="s">
        <v>124</v>
      </c>
      <c r="B779" t="s">
        <v>125</v>
      </c>
      <c r="C779">
        <v>2011</v>
      </c>
      <c r="D779">
        <v>55</v>
      </c>
      <c r="E779">
        <v>0</v>
      </c>
      <c r="F779">
        <v>3</v>
      </c>
      <c r="G779">
        <v>52</v>
      </c>
      <c r="H779">
        <v>0</v>
      </c>
      <c r="I779">
        <v>23</v>
      </c>
      <c r="J779">
        <v>7.3</v>
      </c>
      <c r="K779">
        <v>18.219178082191782</v>
      </c>
      <c r="L779">
        <f t="shared" si="12"/>
        <v>133</v>
      </c>
      <c r="M779" s="14">
        <f>Table3[[#This Row],[Rape]]/Table3[[#This Row],[Population_in_lakhs]]</f>
        <v>7.5342465753424657</v>
      </c>
      <c r="N779">
        <f>Table3[[#This Row],[Kidnapping and Abduction]]/Table3[[#This Row],[Population_in_lakhs]]</f>
        <v>0</v>
      </c>
      <c r="O779">
        <f>Table3[[#This Row],[Dowry Deaths]]/Table3[[#This Row],[Population_in_lakhs]]</f>
        <v>0.41095890410958907</v>
      </c>
      <c r="P779">
        <f>Table3[[#This Row],[Molestation]]/Table3[[#This Row],[Population_in_lakhs]]</f>
        <v>7.1232876712328768</v>
      </c>
      <c r="Q779">
        <f>Table3[[#This Row],[Sexual_Harassment]]/Table3[[#This Row],[Population_in_lakhs]]</f>
        <v>0</v>
      </c>
      <c r="R779">
        <f>Table3[[#This Row],[Cruelty by Husband or his Relatives]]/Table3[[#This Row],[Population_in_lakhs]]</f>
        <v>3.1506849315068495</v>
      </c>
    </row>
    <row r="780" spans="1:18" x14ac:dyDescent="0.3">
      <c r="A780" t="s">
        <v>124</v>
      </c>
      <c r="B780" t="s">
        <v>125</v>
      </c>
      <c r="C780">
        <v>2012</v>
      </c>
      <c r="D780">
        <v>64</v>
      </c>
      <c r="E780">
        <v>0</v>
      </c>
      <c r="F780">
        <v>0</v>
      </c>
      <c r="G780">
        <v>52</v>
      </c>
      <c r="H780">
        <v>2</v>
      </c>
      <c r="I780">
        <v>30</v>
      </c>
      <c r="J780">
        <v>7.3</v>
      </c>
      <c r="K780">
        <v>20.273972602739725</v>
      </c>
      <c r="L780">
        <f t="shared" si="12"/>
        <v>148</v>
      </c>
      <c r="M780" s="14">
        <f>Table3[[#This Row],[Rape]]/Table3[[#This Row],[Population_in_lakhs]]</f>
        <v>8.7671232876712324</v>
      </c>
      <c r="N780">
        <f>Table3[[#This Row],[Kidnapping and Abduction]]/Table3[[#This Row],[Population_in_lakhs]]</f>
        <v>0</v>
      </c>
      <c r="O780">
        <f>Table3[[#This Row],[Dowry Deaths]]/Table3[[#This Row],[Population_in_lakhs]]</f>
        <v>0</v>
      </c>
      <c r="P780">
        <f>Table3[[#This Row],[Molestation]]/Table3[[#This Row],[Population_in_lakhs]]</f>
        <v>7.1232876712328768</v>
      </c>
      <c r="Q780">
        <f>Table3[[#This Row],[Sexual_Harassment]]/Table3[[#This Row],[Population_in_lakhs]]</f>
        <v>0.27397260273972601</v>
      </c>
      <c r="R780">
        <f>Table3[[#This Row],[Cruelty by Husband or his Relatives]]/Table3[[#This Row],[Population_in_lakhs]]</f>
        <v>4.1095890410958908</v>
      </c>
    </row>
    <row r="781" spans="1:18" x14ac:dyDescent="0.3">
      <c r="A781" t="s">
        <v>124</v>
      </c>
      <c r="B781" t="s">
        <v>125</v>
      </c>
      <c r="C781">
        <v>2013</v>
      </c>
      <c r="D781">
        <v>84</v>
      </c>
      <c r="E781">
        <v>0</v>
      </c>
      <c r="F781">
        <v>8</v>
      </c>
      <c r="G781">
        <v>50</v>
      </c>
      <c r="H781">
        <v>2</v>
      </c>
      <c r="I781">
        <v>31</v>
      </c>
      <c r="J781">
        <v>7.3</v>
      </c>
      <c r="K781">
        <v>23.972602739726028</v>
      </c>
      <c r="L781">
        <f t="shared" si="12"/>
        <v>175</v>
      </c>
      <c r="M781" s="14">
        <f>Table3[[#This Row],[Rape]]/Table3[[#This Row],[Population_in_lakhs]]</f>
        <v>11.506849315068493</v>
      </c>
      <c r="N781">
        <f>Table3[[#This Row],[Kidnapping and Abduction]]/Table3[[#This Row],[Population_in_lakhs]]</f>
        <v>0</v>
      </c>
      <c r="O781">
        <f>Table3[[#This Row],[Dowry Deaths]]/Table3[[#This Row],[Population_in_lakhs]]</f>
        <v>1.095890410958904</v>
      </c>
      <c r="P781">
        <f>Table3[[#This Row],[Molestation]]/Table3[[#This Row],[Population_in_lakhs]]</f>
        <v>6.8493150684931505</v>
      </c>
      <c r="Q781">
        <f>Table3[[#This Row],[Sexual_Harassment]]/Table3[[#This Row],[Population_in_lakhs]]</f>
        <v>0.27397260273972601</v>
      </c>
      <c r="R781">
        <f>Table3[[#This Row],[Cruelty by Husband or his Relatives]]/Table3[[#This Row],[Population_in_lakhs]]</f>
        <v>4.2465753424657535</v>
      </c>
    </row>
    <row r="782" spans="1:18" x14ac:dyDescent="0.3">
      <c r="A782" t="s">
        <v>124</v>
      </c>
      <c r="B782" t="s">
        <v>126</v>
      </c>
      <c r="C782">
        <v>2001</v>
      </c>
      <c r="D782">
        <v>69</v>
      </c>
      <c r="E782">
        <v>20</v>
      </c>
      <c r="F782">
        <v>7</v>
      </c>
      <c r="G782">
        <v>180</v>
      </c>
      <c r="H782">
        <v>10</v>
      </c>
      <c r="I782">
        <v>94</v>
      </c>
      <c r="J782">
        <v>19.98</v>
      </c>
      <c r="K782">
        <v>19.019019019019019</v>
      </c>
      <c r="L782">
        <f t="shared" si="12"/>
        <v>380</v>
      </c>
      <c r="M782" s="14">
        <f>Table3[[#This Row],[Rape]]/Table3[[#This Row],[Population_in_lakhs]]</f>
        <v>3.4534534534534536</v>
      </c>
      <c r="N782">
        <f>Table3[[#This Row],[Kidnapping and Abduction]]/Table3[[#This Row],[Population_in_lakhs]]</f>
        <v>1.0010010010010011</v>
      </c>
      <c r="O782">
        <f>Table3[[#This Row],[Dowry Deaths]]/Table3[[#This Row],[Population_in_lakhs]]</f>
        <v>0.35035035035035034</v>
      </c>
      <c r="P782">
        <f>Table3[[#This Row],[Molestation]]/Table3[[#This Row],[Population_in_lakhs]]</f>
        <v>9.0090090090090094</v>
      </c>
      <c r="Q782">
        <f>Table3[[#This Row],[Sexual_Harassment]]/Table3[[#This Row],[Population_in_lakhs]]</f>
        <v>0.50050050050050054</v>
      </c>
      <c r="R782">
        <f>Table3[[#This Row],[Cruelty by Husband or his Relatives]]/Table3[[#This Row],[Population_in_lakhs]]</f>
        <v>4.7047047047047048</v>
      </c>
    </row>
    <row r="783" spans="1:18" x14ac:dyDescent="0.3">
      <c r="A783" t="s">
        <v>124</v>
      </c>
      <c r="B783" t="s">
        <v>126</v>
      </c>
      <c r="C783">
        <v>2002</v>
      </c>
      <c r="D783">
        <v>72</v>
      </c>
      <c r="E783">
        <v>15</v>
      </c>
      <c r="F783">
        <v>13</v>
      </c>
      <c r="G783">
        <v>160</v>
      </c>
      <c r="H783">
        <v>10</v>
      </c>
      <c r="I783">
        <v>86</v>
      </c>
      <c r="J783">
        <v>19.98</v>
      </c>
      <c r="K783">
        <v>17.817817817817819</v>
      </c>
      <c r="L783">
        <f t="shared" si="12"/>
        <v>356</v>
      </c>
      <c r="M783" s="14">
        <f>Table3[[#This Row],[Rape]]/Table3[[#This Row],[Population_in_lakhs]]</f>
        <v>3.6036036036036037</v>
      </c>
      <c r="N783">
        <f>Table3[[#This Row],[Kidnapping and Abduction]]/Table3[[#This Row],[Population_in_lakhs]]</f>
        <v>0.75075075075075071</v>
      </c>
      <c r="O783">
        <f>Table3[[#This Row],[Dowry Deaths]]/Table3[[#This Row],[Population_in_lakhs]]</f>
        <v>0.65065065065065064</v>
      </c>
      <c r="P783">
        <f>Table3[[#This Row],[Molestation]]/Table3[[#This Row],[Population_in_lakhs]]</f>
        <v>8.0080080080080087</v>
      </c>
      <c r="Q783">
        <f>Table3[[#This Row],[Sexual_Harassment]]/Table3[[#This Row],[Population_in_lakhs]]</f>
        <v>0.50050050050050054</v>
      </c>
      <c r="R783">
        <f>Table3[[#This Row],[Cruelty by Husband or his Relatives]]/Table3[[#This Row],[Population_in_lakhs]]</f>
        <v>4.3043043043043046</v>
      </c>
    </row>
    <row r="784" spans="1:18" x14ac:dyDescent="0.3">
      <c r="A784" t="s">
        <v>124</v>
      </c>
      <c r="B784" t="s">
        <v>126</v>
      </c>
      <c r="C784">
        <v>2003</v>
      </c>
      <c r="D784">
        <v>49</v>
      </c>
      <c r="E784">
        <v>12</v>
      </c>
      <c r="F784">
        <v>18</v>
      </c>
      <c r="G784">
        <v>165</v>
      </c>
      <c r="H784">
        <v>3</v>
      </c>
      <c r="I784">
        <v>87</v>
      </c>
      <c r="J784">
        <v>19.98</v>
      </c>
      <c r="K784">
        <v>16.716716716716718</v>
      </c>
      <c r="L784">
        <f t="shared" si="12"/>
        <v>334</v>
      </c>
      <c r="M784" s="14">
        <f>Table3[[#This Row],[Rape]]/Table3[[#This Row],[Population_in_lakhs]]</f>
        <v>2.4524524524524525</v>
      </c>
      <c r="N784">
        <f>Table3[[#This Row],[Kidnapping and Abduction]]/Table3[[#This Row],[Population_in_lakhs]]</f>
        <v>0.60060060060060061</v>
      </c>
      <c r="O784">
        <f>Table3[[#This Row],[Dowry Deaths]]/Table3[[#This Row],[Population_in_lakhs]]</f>
        <v>0.90090090090090091</v>
      </c>
      <c r="P784">
        <f>Table3[[#This Row],[Molestation]]/Table3[[#This Row],[Population_in_lakhs]]</f>
        <v>8.2582582582582589</v>
      </c>
      <c r="Q784">
        <f>Table3[[#This Row],[Sexual_Harassment]]/Table3[[#This Row],[Population_in_lakhs]]</f>
        <v>0.15015015015015015</v>
      </c>
      <c r="R784">
        <f>Table3[[#This Row],[Cruelty by Husband or his Relatives]]/Table3[[#This Row],[Population_in_lakhs]]</f>
        <v>4.3543543543543546</v>
      </c>
    </row>
    <row r="785" spans="1:18" x14ac:dyDescent="0.3">
      <c r="A785" t="s">
        <v>124</v>
      </c>
      <c r="B785" t="s">
        <v>126</v>
      </c>
      <c r="C785">
        <v>2004</v>
      </c>
      <c r="D785">
        <v>61</v>
      </c>
      <c r="E785">
        <v>21</v>
      </c>
      <c r="F785">
        <v>9</v>
      </c>
      <c r="G785">
        <v>179</v>
      </c>
      <c r="H785">
        <v>8</v>
      </c>
      <c r="I785">
        <v>102</v>
      </c>
      <c r="J785">
        <v>19.98</v>
      </c>
      <c r="K785">
        <v>19.019019019019019</v>
      </c>
      <c r="L785">
        <f t="shared" si="12"/>
        <v>380</v>
      </c>
      <c r="M785" s="14">
        <f>Table3[[#This Row],[Rape]]/Table3[[#This Row],[Population_in_lakhs]]</f>
        <v>3.0530530530530529</v>
      </c>
      <c r="N785">
        <f>Table3[[#This Row],[Kidnapping and Abduction]]/Table3[[#This Row],[Population_in_lakhs]]</f>
        <v>1.0510510510510511</v>
      </c>
      <c r="O785">
        <f>Table3[[#This Row],[Dowry Deaths]]/Table3[[#This Row],[Population_in_lakhs]]</f>
        <v>0.45045045045045046</v>
      </c>
      <c r="P785">
        <f>Table3[[#This Row],[Molestation]]/Table3[[#This Row],[Population_in_lakhs]]</f>
        <v>8.9589589589589593</v>
      </c>
      <c r="Q785">
        <f>Table3[[#This Row],[Sexual_Harassment]]/Table3[[#This Row],[Population_in_lakhs]]</f>
        <v>0.40040040040040037</v>
      </c>
      <c r="R785">
        <f>Table3[[#This Row],[Cruelty by Husband or his Relatives]]/Table3[[#This Row],[Population_in_lakhs]]</f>
        <v>5.1051051051051051</v>
      </c>
    </row>
    <row r="786" spans="1:18" x14ac:dyDescent="0.3">
      <c r="A786" t="s">
        <v>124</v>
      </c>
      <c r="B786" t="s">
        <v>126</v>
      </c>
      <c r="C786">
        <v>2005</v>
      </c>
      <c r="D786">
        <v>77</v>
      </c>
      <c r="E786">
        <v>36</v>
      </c>
      <c r="F786">
        <v>18</v>
      </c>
      <c r="G786">
        <v>154</v>
      </c>
      <c r="H786">
        <v>19</v>
      </c>
      <c r="I786">
        <v>117</v>
      </c>
      <c r="J786">
        <v>19.98</v>
      </c>
      <c r="K786">
        <v>21.071071071071071</v>
      </c>
      <c r="L786">
        <f t="shared" si="12"/>
        <v>421</v>
      </c>
      <c r="M786" s="14">
        <f>Table3[[#This Row],[Rape]]/Table3[[#This Row],[Population_in_lakhs]]</f>
        <v>3.8538538538538538</v>
      </c>
      <c r="N786">
        <f>Table3[[#This Row],[Kidnapping and Abduction]]/Table3[[#This Row],[Population_in_lakhs]]</f>
        <v>1.8018018018018018</v>
      </c>
      <c r="O786">
        <f>Table3[[#This Row],[Dowry Deaths]]/Table3[[#This Row],[Population_in_lakhs]]</f>
        <v>0.90090090090090091</v>
      </c>
      <c r="P786">
        <f>Table3[[#This Row],[Molestation]]/Table3[[#This Row],[Population_in_lakhs]]</f>
        <v>7.7077077077077076</v>
      </c>
      <c r="Q786">
        <f>Table3[[#This Row],[Sexual_Harassment]]/Table3[[#This Row],[Population_in_lakhs]]</f>
        <v>0.95095095095095095</v>
      </c>
      <c r="R786">
        <f>Table3[[#This Row],[Cruelty by Husband or his Relatives]]/Table3[[#This Row],[Population_in_lakhs]]</f>
        <v>5.8558558558558556</v>
      </c>
    </row>
    <row r="787" spans="1:18" x14ac:dyDescent="0.3">
      <c r="A787" t="s">
        <v>124</v>
      </c>
      <c r="B787" t="s">
        <v>126</v>
      </c>
      <c r="C787">
        <v>2006</v>
      </c>
      <c r="D787">
        <v>68</v>
      </c>
      <c r="E787">
        <v>27</v>
      </c>
      <c r="F787">
        <v>23</v>
      </c>
      <c r="G787">
        <v>192</v>
      </c>
      <c r="H787">
        <v>13</v>
      </c>
      <c r="I787">
        <v>120</v>
      </c>
      <c r="J787">
        <v>19.98</v>
      </c>
      <c r="K787">
        <v>22.172172172172171</v>
      </c>
      <c r="L787">
        <f t="shared" si="12"/>
        <v>443</v>
      </c>
      <c r="M787" s="14">
        <f>Table3[[#This Row],[Rape]]/Table3[[#This Row],[Population_in_lakhs]]</f>
        <v>3.4034034034034035</v>
      </c>
      <c r="N787">
        <f>Table3[[#This Row],[Kidnapping and Abduction]]/Table3[[#This Row],[Population_in_lakhs]]</f>
        <v>1.3513513513513513</v>
      </c>
      <c r="O787">
        <f>Table3[[#This Row],[Dowry Deaths]]/Table3[[#This Row],[Population_in_lakhs]]</f>
        <v>1.1511511511511512</v>
      </c>
      <c r="P787">
        <f>Table3[[#This Row],[Molestation]]/Table3[[#This Row],[Population_in_lakhs]]</f>
        <v>9.6096096096096097</v>
      </c>
      <c r="Q787">
        <f>Table3[[#This Row],[Sexual_Harassment]]/Table3[[#This Row],[Population_in_lakhs]]</f>
        <v>0.65065065065065064</v>
      </c>
      <c r="R787">
        <f>Table3[[#This Row],[Cruelty by Husband or his Relatives]]/Table3[[#This Row],[Population_in_lakhs]]</f>
        <v>6.0060060060060056</v>
      </c>
    </row>
    <row r="788" spans="1:18" x14ac:dyDescent="0.3">
      <c r="A788" t="s">
        <v>124</v>
      </c>
      <c r="B788" t="s">
        <v>126</v>
      </c>
      <c r="C788">
        <v>2007</v>
      </c>
      <c r="D788">
        <v>61</v>
      </c>
      <c r="E788">
        <v>22</v>
      </c>
      <c r="F788">
        <v>26</v>
      </c>
      <c r="G788">
        <v>179</v>
      </c>
      <c r="H788">
        <v>8</v>
      </c>
      <c r="I788">
        <v>129</v>
      </c>
      <c r="J788">
        <v>19.98</v>
      </c>
      <c r="K788">
        <v>21.271271271271271</v>
      </c>
      <c r="L788">
        <f t="shared" si="12"/>
        <v>425</v>
      </c>
      <c r="M788" s="14">
        <f>Table3[[#This Row],[Rape]]/Table3[[#This Row],[Population_in_lakhs]]</f>
        <v>3.0530530530530529</v>
      </c>
      <c r="N788">
        <f>Table3[[#This Row],[Kidnapping and Abduction]]/Table3[[#This Row],[Population_in_lakhs]]</f>
        <v>1.1011011011011012</v>
      </c>
      <c r="O788">
        <f>Table3[[#This Row],[Dowry Deaths]]/Table3[[#This Row],[Population_in_lakhs]]</f>
        <v>1.3013013013013013</v>
      </c>
      <c r="P788">
        <f>Table3[[#This Row],[Molestation]]/Table3[[#This Row],[Population_in_lakhs]]</f>
        <v>8.9589589589589593</v>
      </c>
      <c r="Q788">
        <f>Table3[[#This Row],[Sexual_Harassment]]/Table3[[#This Row],[Population_in_lakhs]]</f>
        <v>0.40040040040040037</v>
      </c>
      <c r="R788">
        <f>Table3[[#This Row],[Cruelty by Husband or his Relatives]]/Table3[[#This Row],[Population_in_lakhs]]</f>
        <v>6.4564564564564559</v>
      </c>
    </row>
    <row r="789" spans="1:18" x14ac:dyDescent="0.3">
      <c r="A789" t="s">
        <v>124</v>
      </c>
      <c r="B789" t="s">
        <v>126</v>
      </c>
      <c r="C789">
        <v>2008</v>
      </c>
      <c r="D789">
        <v>71</v>
      </c>
      <c r="E789">
        <v>25</v>
      </c>
      <c r="F789">
        <v>19</v>
      </c>
      <c r="G789">
        <v>171</v>
      </c>
      <c r="H789">
        <v>4</v>
      </c>
      <c r="I789">
        <v>136</v>
      </c>
      <c r="J789">
        <v>19.98</v>
      </c>
      <c r="K789">
        <v>21.321321321321321</v>
      </c>
      <c r="L789">
        <f t="shared" si="12"/>
        <v>426</v>
      </c>
      <c r="M789" s="14">
        <f>Table3[[#This Row],[Rape]]/Table3[[#This Row],[Population_in_lakhs]]</f>
        <v>3.5535535535535536</v>
      </c>
      <c r="N789">
        <f>Table3[[#This Row],[Kidnapping and Abduction]]/Table3[[#This Row],[Population_in_lakhs]]</f>
        <v>1.2512512512512513</v>
      </c>
      <c r="O789">
        <f>Table3[[#This Row],[Dowry Deaths]]/Table3[[#This Row],[Population_in_lakhs]]</f>
        <v>0.95095095095095095</v>
      </c>
      <c r="P789">
        <f>Table3[[#This Row],[Molestation]]/Table3[[#This Row],[Population_in_lakhs]]</f>
        <v>8.5585585585585591</v>
      </c>
      <c r="Q789">
        <f>Table3[[#This Row],[Sexual_Harassment]]/Table3[[#This Row],[Population_in_lakhs]]</f>
        <v>0.20020020020020018</v>
      </c>
      <c r="R789">
        <f>Table3[[#This Row],[Cruelty by Husband or his Relatives]]/Table3[[#This Row],[Population_in_lakhs]]</f>
        <v>6.8068068068068071</v>
      </c>
    </row>
    <row r="790" spans="1:18" x14ac:dyDescent="0.3">
      <c r="A790" t="s">
        <v>124</v>
      </c>
      <c r="B790" t="s">
        <v>126</v>
      </c>
      <c r="C790">
        <v>2009</v>
      </c>
      <c r="D790">
        <v>59</v>
      </c>
      <c r="E790">
        <v>32</v>
      </c>
      <c r="F790">
        <v>30</v>
      </c>
      <c r="G790">
        <v>175</v>
      </c>
      <c r="H790">
        <v>17</v>
      </c>
      <c r="I790">
        <v>131</v>
      </c>
      <c r="J790">
        <v>19.98</v>
      </c>
      <c r="K790">
        <v>22.222222222222221</v>
      </c>
      <c r="L790">
        <f t="shared" si="12"/>
        <v>444</v>
      </c>
      <c r="M790" s="14">
        <f>Table3[[#This Row],[Rape]]/Table3[[#This Row],[Population_in_lakhs]]</f>
        <v>2.9529529529529528</v>
      </c>
      <c r="N790">
        <f>Table3[[#This Row],[Kidnapping and Abduction]]/Table3[[#This Row],[Population_in_lakhs]]</f>
        <v>1.6016016016016015</v>
      </c>
      <c r="O790">
        <f>Table3[[#This Row],[Dowry Deaths]]/Table3[[#This Row],[Population_in_lakhs]]</f>
        <v>1.5015015015015014</v>
      </c>
      <c r="P790">
        <f>Table3[[#This Row],[Molestation]]/Table3[[#This Row],[Population_in_lakhs]]</f>
        <v>8.7587587587587592</v>
      </c>
      <c r="Q790">
        <f>Table3[[#This Row],[Sexual_Harassment]]/Table3[[#This Row],[Population_in_lakhs]]</f>
        <v>0.85085085085085088</v>
      </c>
      <c r="R790">
        <f>Table3[[#This Row],[Cruelty by Husband or his Relatives]]/Table3[[#This Row],[Population_in_lakhs]]</f>
        <v>6.556556556556556</v>
      </c>
    </row>
    <row r="791" spans="1:18" x14ac:dyDescent="0.3">
      <c r="A791" t="s">
        <v>124</v>
      </c>
      <c r="B791" t="s">
        <v>126</v>
      </c>
      <c r="C791">
        <v>2010</v>
      </c>
      <c r="D791">
        <v>69</v>
      </c>
      <c r="E791">
        <v>26</v>
      </c>
      <c r="F791">
        <v>20</v>
      </c>
      <c r="G791">
        <v>167</v>
      </c>
      <c r="H791">
        <v>18</v>
      </c>
      <c r="I791">
        <v>130</v>
      </c>
      <c r="J791">
        <v>19.98</v>
      </c>
      <c r="K791">
        <v>21.521521521521521</v>
      </c>
      <c r="L791">
        <f t="shared" si="12"/>
        <v>430</v>
      </c>
      <c r="M791" s="14">
        <f>Table3[[#This Row],[Rape]]/Table3[[#This Row],[Population_in_lakhs]]</f>
        <v>3.4534534534534536</v>
      </c>
      <c r="N791">
        <f>Table3[[#This Row],[Kidnapping and Abduction]]/Table3[[#This Row],[Population_in_lakhs]]</f>
        <v>1.3013013013013013</v>
      </c>
      <c r="O791">
        <f>Table3[[#This Row],[Dowry Deaths]]/Table3[[#This Row],[Population_in_lakhs]]</f>
        <v>1.0010010010010011</v>
      </c>
      <c r="P791">
        <f>Table3[[#This Row],[Molestation]]/Table3[[#This Row],[Population_in_lakhs]]</f>
        <v>8.3583583583583589</v>
      </c>
      <c r="Q791">
        <f>Table3[[#This Row],[Sexual_Harassment]]/Table3[[#This Row],[Population_in_lakhs]]</f>
        <v>0.90090090090090091</v>
      </c>
      <c r="R791">
        <f>Table3[[#This Row],[Cruelty by Husband or his Relatives]]/Table3[[#This Row],[Population_in_lakhs]]</f>
        <v>6.506506506506506</v>
      </c>
    </row>
    <row r="792" spans="1:18" x14ac:dyDescent="0.3">
      <c r="A792" t="s">
        <v>124</v>
      </c>
      <c r="B792" t="s">
        <v>126</v>
      </c>
      <c r="C792">
        <v>2011</v>
      </c>
      <c r="D792">
        <v>70</v>
      </c>
      <c r="E792">
        <v>16</v>
      </c>
      <c r="F792">
        <v>17</v>
      </c>
      <c r="G792">
        <v>146</v>
      </c>
      <c r="H792">
        <v>4</v>
      </c>
      <c r="I792">
        <v>72</v>
      </c>
      <c r="J792">
        <v>26.64</v>
      </c>
      <c r="K792">
        <v>12.1996996996997</v>
      </c>
      <c r="L792">
        <f t="shared" si="12"/>
        <v>325</v>
      </c>
      <c r="M792" s="14">
        <f>Table3[[#This Row],[Rape]]/Table3[[#This Row],[Population_in_lakhs]]</f>
        <v>2.6276276276276276</v>
      </c>
      <c r="N792">
        <f>Table3[[#This Row],[Kidnapping and Abduction]]/Table3[[#This Row],[Population_in_lakhs]]</f>
        <v>0.60060060060060061</v>
      </c>
      <c r="O792">
        <f>Table3[[#This Row],[Dowry Deaths]]/Table3[[#This Row],[Population_in_lakhs]]</f>
        <v>0.63813813813813813</v>
      </c>
      <c r="P792">
        <f>Table3[[#This Row],[Molestation]]/Table3[[#This Row],[Population_in_lakhs]]</f>
        <v>5.4804804804804803</v>
      </c>
      <c r="Q792">
        <f>Table3[[#This Row],[Sexual_Harassment]]/Table3[[#This Row],[Population_in_lakhs]]</f>
        <v>0.15015015015015015</v>
      </c>
      <c r="R792">
        <f>Table3[[#This Row],[Cruelty by Husband or his Relatives]]/Table3[[#This Row],[Population_in_lakhs]]</f>
        <v>2.7027027027027026</v>
      </c>
    </row>
    <row r="793" spans="1:18" x14ac:dyDescent="0.3">
      <c r="A793" t="s">
        <v>124</v>
      </c>
      <c r="B793" t="s">
        <v>126</v>
      </c>
      <c r="C793">
        <v>2012</v>
      </c>
      <c r="D793">
        <v>53</v>
      </c>
      <c r="E793">
        <v>41</v>
      </c>
      <c r="F793">
        <v>12</v>
      </c>
      <c r="G793">
        <v>193</v>
      </c>
      <c r="H793">
        <v>14</v>
      </c>
      <c r="I793">
        <v>121</v>
      </c>
      <c r="J793">
        <v>26.64</v>
      </c>
      <c r="K793">
        <v>16.291291291291291</v>
      </c>
      <c r="L793">
        <f t="shared" si="12"/>
        <v>434</v>
      </c>
      <c r="M793" s="14">
        <f>Table3[[#This Row],[Rape]]/Table3[[#This Row],[Population_in_lakhs]]</f>
        <v>1.9894894894894894</v>
      </c>
      <c r="N793">
        <f>Table3[[#This Row],[Kidnapping and Abduction]]/Table3[[#This Row],[Population_in_lakhs]]</f>
        <v>1.5390390390390389</v>
      </c>
      <c r="O793">
        <f>Table3[[#This Row],[Dowry Deaths]]/Table3[[#This Row],[Population_in_lakhs]]</f>
        <v>0.45045045045045046</v>
      </c>
      <c r="P793">
        <f>Table3[[#This Row],[Molestation]]/Table3[[#This Row],[Population_in_lakhs]]</f>
        <v>7.2447447447447448</v>
      </c>
      <c r="Q793">
        <f>Table3[[#This Row],[Sexual_Harassment]]/Table3[[#This Row],[Population_in_lakhs]]</f>
        <v>0.52552552552552556</v>
      </c>
      <c r="R793">
        <f>Table3[[#This Row],[Cruelty by Husband or his Relatives]]/Table3[[#This Row],[Population_in_lakhs]]</f>
        <v>4.5420420420420422</v>
      </c>
    </row>
    <row r="794" spans="1:18" x14ac:dyDescent="0.3">
      <c r="A794" t="s">
        <v>124</v>
      </c>
      <c r="B794" t="s">
        <v>126</v>
      </c>
      <c r="C794">
        <v>2013</v>
      </c>
      <c r="D794">
        <v>119</v>
      </c>
      <c r="E794">
        <v>356</v>
      </c>
      <c r="F794">
        <v>17</v>
      </c>
      <c r="G794">
        <v>352</v>
      </c>
      <c r="H794">
        <v>13</v>
      </c>
      <c r="I794">
        <v>153</v>
      </c>
      <c r="J794">
        <v>26.64</v>
      </c>
      <c r="K794">
        <v>37.912912912912915</v>
      </c>
      <c r="L794">
        <f t="shared" si="12"/>
        <v>1010</v>
      </c>
      <c r="M794" s="14">
        <f>Table3[[#This Row],[Rape]]/Table3[[#This Row],[Population_in_lakhs]]</f>
        <v>4.4669669669669672</v>
      </c>
      <c r="N794">
        <f>Table3[[#This Row],[Kidnapping and Abduction]]/Table3[[#This Row],[Population_in_lakhs]]</f>
        <v>13.363363363363364</v>
      </c>
      <c r="O794">
        <f>Table3[[#This Row],[Dowry Deaths]]/Table3[[#This Row],[Population_in_lakhs]]</f>
        <v>0.63813813813813813</v>
      </c>
      <c r="P794">
        <f>Table3[[#This Row],[Molestation]]/Table3[[#This Row],[Population_in_lakhs]]</f>
        <v>13.213213213213212</v>
      </c>
      <c r="Q794">
        <f>Table3[[#This Row],[Sexual_Harassment]]/Table3[[#This Row],[Population_in_lakhs]]</f>
        <v>0.48798798798798798</v>
      </c>
      <c r="R794">
        <f>Table3[[#This Row],[Cruelty by Husband or his Relatives]]/Table3[[#This Row],[Population_in_lakhs]]</f>
        <v>5.743243243243243</v>
      </c>
    </row>
    <row r="795" spans="1:18" x14ac:dyDescent="0.3">
      <c r="A795" t="s">
        <v>124</v>
      </c>
      <c r="B795" t="s">
        <v>127</v>
      </c>
      <c r="C795">
        <v>2001</v>
      </c>
      <c r="D795">
        <v>4</v>
      </c>
      <c r="E795">
        <v>0</v>
      </c>
      <c r="F795">
        <v>0</v>
      </c>
      <c r="G795">
        <v>1</v>
      </c>
      <c r="H795">
        <v>0</v>
      </c>
      <c r="I795">
        <v>0</v>
      </c>
      <c r="J795">
        <v>2.35</v>
      </c>
      <c r="K795">
        <v>2.1276595744680851</v>
      </c>
      <c r="L795">
        <f t="shared" si="12"/>
        <v>5</v>
      </c>
      <c r="M795" s="14">
        <f>Table3[[#This Row],[Rape]]/Table3[[#This Row],[Population_in_lakhs]]</f>
        <v>1.7021276595744681</v>
      </c>
      <c r="N795">
        <f>Table3[[#This Row],[Kidnapping and Abduction]]/Table3[[#This Row],[Population_in_lakhs]]</f>
        <v>0</v>
      </c>
      <c r="O795">
        <f>Table3[[#This Row],[Dowry Deaths]]/Table3[[#This Row],[Population_in_lakhs]]</f>
        <v>0</v>
      </c>
      <c r="P795">
        <f>Table3[[#This Row],[Molestation]]/Table3[[#This Row],[Population_in_lakhs]]</f>
        <v>0.42553191489361702</v>
      </c>
      <c r="Q795">
        <f>Table3[[#This Row],[Sexual_Harassment]]/Table3[[#This Row],[Population_in_lakhs]]</f>
        <v>0</v>
      </c>
      <c r="R795">
        <f>Table3[[#This Row],[Cruelty by Husband or his Relatives]]/Table3[[#This Row],[Population_in_lakhs]]</f>
        <v>0</v>
      </c>
    </row>
    <row r="796" spans="1:18" x14ac:dyDescent="0.3">
      <c r="A796" t="s">
        <v>124</v>
      </c>
      <c r="B796" t="s">
        <v>127</v>
      </c>
      <c r="C796">
        <v>2002</v>
      </c>
      <c r="D796">
        <v>7</v>
      </c>
      <c r="E796">
        <v>2</v>
      </c>
      <c r="F796">
        <v>0</v>
      </c>
      <c r="G796">
        <v>1</v>
      </c>
      <c r="H796">
        <v>0</v>
      </c>
      <c r="I796">
        <v>0</v>
      </c>
      <c r="J796">
        <v>2.35</v>
      </c>
      <c r="K796">
        <v>4.2553191489361701</v>
      </c>
      <c r="L796">
        <f t="shared" si="12"/>
        <v>10</v>
      </c>
      <c r="M796" s="14">
        <f>Table3[[#This Row],[Rape]]/Table3[[#This Row],[Population_in_lakhs]]</f>
        <v>2.978723404255319</v>
      </c>
      <c r="N796">
        <f>Table3[[#This Row],[Kidnapping and Abduction]]/Table3[[#This Row],[Population_in_lakhs]]</f>
        <v>0.85106382978723405</v>
      </c>
      <c r="O796">
        <f>Table3[[#This Row],[Dowry Deaths]]/Table3[[#This Row],[Population_in_lakhs]]</f>
        <v>0</v>
      </c>
      <c r="P796">
        <f>Table3[[#This Row],[Molestation]]/Table3[[#This Row],[Population_in_lakhs]]</f>
        <v>0.42553191489361702</v>
      </c>
      <c r="Q796">
        <f>Table3[[#This Row],[Sexual_Harassment]]/Table3[[#This Row],[Population_in_lakhs]]</f>
        <v>0</v>
      </c>
      <c r="R796">
        <f>Table3[[#This Row],[Cruelty by Husband or his Relatives]]/Table3[[#This Row],[Population_in_lakhs]]</f>
        <v>0</v>
      </c>
    </row>
    <row r="797" spans="1:18" x14ac:dyDescent="0.3">
      <c r="A797" t="s">
        <v>124</v>
      </c>
      <c r="B797" t="s">
        <v>127</v>
      </c>
      <c r="C797">
        <v>2003</v>
      </c>
      <c r="D797">
        <v>8</v>
      </c>
      <c r="E797">
        <v>2</v>
      </c>
      <c r="F797">
        <v>0</v>
      </c>
      <c r="G797">
        <v>5</v>
      </c>
      <c r="H797">
        <v>0</v>
      </c>
      <c r="I797">
        <v>1</v>
      </c>
      <c r="J797">
        <v>2.35</v>
      </c>
      <c r="K797">
        <v>6.8085106382978724</v>
      </c>
      <c r="L797">
        <f t="shared" si="12"/>
        <v>16</v>
      </c>
      <c r="M797" s="14">
        <f>Table3[[#This Row],[Rape]]/Table3[[#This Row],[Population_in_lakhs]]</f>
        <v>3.4042553191489362</v>
      </c>
      <c r="N797">
        <f>Table3[[#This Row],[Kidnapping and Abduction]]/Table3[[#This Row],[Population_in_lakhs]]</f>
        <v>0.85106382978723405</v>
      </c>
      <c r="O797">
        <f>Table3[[#This Row],[Dowry Deaths]]/Table3[[#This Row],[Population_in_lakhs]]</f>
        <v>0</v>
      </c>
      <c r="P797">
        <f>Table3[[#This Row],[Molestation]]/Table3[[#This Row],[Population_in_lakhs]]</f>
        <v>2.1276595744680851</v>
      </c>
      <c r="Q797">
        <f>Table3[[#This Row],[Sexual_Harassment]]/Table3[[#This Row],[Population_in_lakhs]]</f>
        <v>0</v>
      </c>
      <c r="R797">
        <f>Table3[[#This Row],[Cruelty by Husband or his Relatives]]/Table3[[#This Row],[Population_in_lakhs]]</f>
        <v>0.42553191489361702</v>
      </c>
    </row>
    <row r="798" spans="1:18" x14ac:dyDescent="0.3">
      <c r="A798" t="s">
        <v>124</v>
      </c>
      <c r="B798" t="s">
        <v>127</v>
      </c>
      <c r="C798">
        <v>2004</v>
      </c>
      <c r="D798">
        <v>3</v>
      </c>
      <c r="E798">
        <v>1</v>
      </c>
      <c r="F798">
        <v>1</v>
      </c>
      <c r="G798">
        <v>10</v>
      </c>
      <c r="H798">
        <v>0</v>
      </c>
      <c r="I798">
        <v>1</v>
      </c>
      <c r="J798">
        <v>2.35</v>
      </c>
      <c r="K798">
        <v>6.8085106382978724</v>
      </c>
      <c r="L798">
        <f t="shared" si="12"/>
        <v>16</v>
      </c>
      <c r="M798" s="14">
        <f>Table3[[#This Row],[Rape]]/Table3[[#This Row],[Population_in_lakhs]]</f>
        <v>1.2765957446808509</v>
      </c>
      <c r="N798">
        <f>Table3[[#This Row],[Kidnapping and Abduction]]/Table3[[#This Row],[Population_in_lakhs]]</f>
        <v>0.42553191489361702</v>
      </c>
      <c r="O798">
        <f>Table3[[#This Row],[Dowry Deaths]]/Table3[[#This Row],[Population_in_lakhs]]</f>
        <v>0.42553191489361702</v>
      </c>
      <c r="P798">
        <f>Table3[[#This Row],[Molestation]]/Table3[[#This Row],[Population_in_lakhs]]</f>
        <v>4.2553191489361701</v>
      </c>
      <c r="Q798">
        <f>Table3[[#This Row],[Sexual_Harassment]]/Table3[[#This Row],[Population_in_lakhs]]</f>
        <v>0</v>
      </c>
      <c r="R798">
        <f>Table3[[#This Row],[Cruelty by Husband or his Relatives]]/Table3[[#This Row],[Population_in_lakhs]]</f>
        <v>0.42553191489361702</v>
      </c>
    </row>
    <row r="799" spans="1:18" x14ac:dyDescent="0.3">
      <c r="A799" t="s">
        <v>124</v>
      </c>
      <c r="B799" t="s">
        <v>127</v>
      </c>
      <c r="C799">
        <v>2005</v>
      </c>
      <c r="D799">
        <v>5</v>
      </c>
      <c r="E799">
        <v>0</v>
      </c>
      <c r="F799">
        <v>0</v>
      </c>
      <c r="G799">
        <v>3</v>
      </c>
      <c r="H799">
        <v>0</v>
      </c>
      <c r="I799">
        <v>0</v>
      </c>
      <c r="J799">
        <v>2.35</v>
      </c>
      <c r="K799">
        <v>3.4042553191489362</v>
      </c>
      <c r="L799">
        <f t="shared" si="12"/>
        <v>8</v>
      </c>
      <c r="M799" s="14">
        <f>Table3[[#This Row],[Rape]]/Table3[[#This Row],[Population_in_lakhs]]</f>
        <v>2.1276595744680851</v>
      </c>
      <c r="N799">
        <f>Table3[[#This Row],[Kidnapping and Abduction]]/Table3[[#This Row],[Population_in_lakhs]]</f>
        <v>0</v>
      </c>
      <c r="O799">
        <f>Table3[[#This Row],[Dowry Deaths]]/Table3[[#This Row],[Population_in_lakhs]]</f>
        <v>0</v>
      </c>
      <c r="P799">
        <f>Table3[[#This Row],[Molestation]]/Table3[[#This Row],[Population_in_lakhs]]</f>
        <v>1.2765957446808509</v>
      </c>
      <c r="Q799">
        <f>Table3[[#This Row],[Sexual_Harassment]]/Table3[[#This Row],[Population_in_lakhs]]</f>
        <v>0</v>
      </c>
      <c r="R799">
        <f>Table3[[#This Row],[Cruelty by Husband or his Relatives]]/Table3[[#This Row],[Population_in_lakhs]]</f>
        <v>0</v>
      </c>
    </row>
    <row r="800" spans="1:18" x14ac:dyDescent="0.3">
      <c r="A800" t="s">
        <v>124</v>
      </c>
      <c r="B800" t="s">
        <v>127</v>
      </c>
      <c r="C800">
        <v>2006</v>
      </c>
      <c r="D800">
        <v>6</v>
      </c>
      <c r="E800">
        <v>0</v>
      </c>
      <c r="F800">
        <v>0</v>
      </c>
      <c r="G800">
        <v>3</v>
      </c>
      <c r="H800">
        <v>0</v>
      </c>
      <c r="I800">
        <v>1</v>
      </c>
      <c r="J800">
        <v>2.35</v>
      </c>
      <c r="K800">
        <v>4.2553191489361701</v>
      </c>
      <c r="L800">
        <f t="shared" si="12"/>
        <v>10</v>
      </c>
      <c r="M800" s="14">
        <f>Table3[[#This Row],[Rape]]/Table3[[#This Row],[Population_in_lakhs]]</f>
        <v>2.5531914893617018</v>
      </c>
      <c r="N800">
        <f>Table3[[#This Row],[Kidnapping and Abduction]]/Table3[[#This Row],[Population_in_lakhs]]</f>
        <v>0</v>
      </c>
      <c r="O800">
        <f>Table3[[#This Row],[Dowry Deaths]]/Table3[[#This Row],[Population_in_lakhs]]</f>
        <v>0</v>
      </c>
      <c r="P800">
        <f>Table3[[#This Row],[Molestation]]/Table3[[#This Row],[Population_in_lakhs]]</f>
        <v>1.2765957446808509</v>
      </c>
      <c r="Q800">
        <f>Table3[[#This Row],[Sexual_Harassment]]/Table3[[#This Row],[Population_in_lakhs]]</f>
        <v>0</v>
      </c>
      <c r="R800">
        <f>Table3[[#This Row],[Cruelty by Husband or his Relatives]]/Table3[[#This Row],[Population_in_lakhs]]</f>
        <v>0.42553191489361702</v>
      </c>
    </row>
    <row r="801" spans="1:18" x14ac:dyDescent="0.3">
      <c r="A801" t="s">
        <v>124</v>
      </c>
      <c r="B801" t="s">
        <v>127</v>
      </c>
      <c r="C801">
        <v>2007</v>
      </c>
      <c r="D801">
        <v>4</v>
      </c>
      <c r="E801">
        <v>0</v>
      </c>
      <c r="F801">
        <v>0</v>
      </c>
      <c r="G801">
        <v>4</v>
      </c>
      <c r="H801">
        <v>0</v>
      </c>
      <c r="I801">
        <v>2</v>
      </c>
      <c r="J801">
        <v>2.35</v>
      </c>
      <c r="K801">
        <v>4.2553191489361701</v>
      </c>
      <c r="L801">
        <f t="shared" si="12"/>
        <v>10</v>
      </c>
      <c r="M801" s="14">
        <f>Table3[[#This Row],[Rape]]/Table3[[#This Row],[Population_in_lakhs]]</f>
        <v>1.7021276595744681</v>
      </c>
      <c r="N801">
        <f>Table3[[#This Row],[Kidnapping and Abduction]]/Table3[[#This Row],[Population_in_lakhs]]</f>
        <v>0</v>
      </c>
      <c r="O801">
        <f>Table3[[#This Row],[Dowry Deaths]]/Table3[[#This Row],[Population_in_lakhs]]</f>
        <v>0</v>
      </c>
      <c r="P801">
        <f>Table3[[#This Row],[Molestation]]/Table3[[#This Row],[Population_in_lakhs]]</f>
        <v>1.7021276595744681</v>
      </c>
      <c r="Q801">
        <f>Table3[[#This Row],[Sexual_Harassment]]/Table3[[#This Row],[Population_in_lakhs]]</f>
        <v>0</v>
      </c>
      <c r="R801">
        <f>Table3[[#This Row],[Cruelty by Husband or his Relatives]]/Table3[[#This Row],[Population_in_lakhs]]</f>
        <v>0.85106382978723405</v>
      </c>
    </row>
    <row r="802" spans="1:18" x14ac:dyDescent="0.3">
      <c r="A802" t="s">
        <v>124</v>
      </c>
      <c r="B802" t="s">
        <v>127</v>
      </c>
      <c r="C802">
        <v>2008</v>
      </c>
      <c r="D802">
        <v>5</v>
      </c>
      <c r="E802">
        <v>2</v>
      </c>
      <c r="F802">
        <v>0</v>
      </c>
      <c r="G802">
        <v>5</v>
      </c>
      <c r="H802">
        <v>0</v>
      </c>
      <c r="I802">
        <v>1</v>
      </c>
      <c r="J802">
        <v>2.35</v>
      </c>
      <c r="K802">
        <v>5.5319148936170208</v>
      </c>
      <c r="L802">
        <f t="shared" si="12"/>
        <v>13</v>
      </c>
      <c r="M802" s="14">
        <f>Table3[[#This Row],[Rape]]/Table3[[#This Row],[Population_in_lakhs]]</f>
        <v>2.1276595744680851</v>
      </c>
      <c r="N802">
        <f>Table3[[#This Row],[Kidnapping and Abduction]]/Table3[[#This Row],[Population_in_lakhs]]</f>
        <v>0.85106382978723405</v>
      </c>
      <c r="O802">
        <f>Table3[[#This Row],[Dowry Deaths]]/Table3[[#This Row],[Population_in_lakhs]]</f>
        <v>0</v>
      </c>
      <c r="P802">
        <f>Table3[[#This Row],[Molestation]]/Table3[[#This Row],[Population_in_lakhs]]</f>
        <v>2.1276595744680851</v>
      </c>
      <c r="Q802">
        <f>Table3[[#This Row],[Sexual_Harassment]]/Table3[[#This Row],[Population_in_lakhs]]</f>
        <v>0</v>
      </c>
      <c r="R802">
        <f>Table3[[#This Row],[Cruelty by Husband or his Relatives]]/Table3[[#This Row],[Population_in_lakhs]]</f>
        <v>0.42553191489361702</v>
      </c>
    </row>
    <row r="803" spans="1:18" x14ac:dyDescent="0.3">
      <c r="A803" t="s">
        <v>124</v>
      </c>
      <c r="B803" t="s">
        <v>127</v>
      </c>
      <c r="C803">
        <v>2009</v>
      </c>
      <c r="D803">
        <v>10</v>
      </c>
      <c r="E803">
        <v>0</v>
      </c>
      <c r="F803">
        <v>0</v>
      </c>
      <c r="G803">
        <v>1</v>
      </c>
      <c r="H803">
        <v>0</v>
      </c>
      <c r="I803">
        <v>3</v>
      </c>
      <c r="J803">
        <v>2.35</v>
      </c>
      <c r="K803">
        <v>5.957446808510638</v>
      </c>
      <c r="L803">
        <f t="shared" si="12"/>
        <v>14</v>
      </c>
      <c r="M803" s="14">
        <f>Table3[[#This Row],[Rape]]/Table3[[#This Row],[Population_in_lakhs]]</f>
        <v>4.2553191489361701</v>
      </c>
      <c r="N803">
        <f>Table3[[#This Row],[Kidnapping and Abduction]]/Table3[[#This Row],[Population_in_lakhs]]</f>
        <v>0</v>
      </c>
      <c r="O803">
        <f>Table3[[#This Row],[Dowry Deaths]]/Table3[[#This Row],[Population_in_lakhs]]</f>
        <v>0</v>
      </c>
      <c r="P803">
        <f>Table3[[#This Row],[Molestation]]/Table3[[#This Row],[Population_in_lakhs]]</f>
        <v>0.42553191489361702</v>
      </c>
      <c r="Q803">
        <f>Table3[[#This Row],[Sexual_Harassment]]/Table3[[#This Row],[Population_in_lakhs]]</f>
        <v>0</v>
      </c>
      <c r="R803">
        <f>Table3[[#This Row],[Cruelty by Husband or his Relatives]]/Table3[[#This Row],[Population_in_lakhs]]</f>
        <v>1.2765957446808509</v>
      </c>
    </row>
    <row r="804" spans="1:18" x14ac:dyDescent="0.3">
      <c r="A804" t="s">
        <v>124</v>
      </c>
      <c r="B804" t="s">
        <v>127</v>
      </c>
      <c r="C804">
        <v>2010</v>
      </c>
      <c r="D804">
        <v>3</v>
      </c>
      <c r="E804">
        <v>3</v>
      </c>
      <c r="F804">
        <v>0</v>
      </c>
      <c r="G804">
        <v>0</v>
      </c>
      <c r="H804">
        <v>0</v>
      </c>
      <c r="I804">
        <v>6</v>
      </c>
      <c r="J804">
        <v>2.35</v>
      </c>
      <c r="K804">
        <v>5.1063829787234036</v>
      </c>
      <c r="L804">
        <f t="shared" si="12"/>
        <v>12</v>
      </c>
      <c r="M804" s="14">
        <f>Table3[[#This Row],[Rape]]/Table3[[#This Row],[Population_in_lakhs]]</f>
        <v>1.2765957446808509</v>
      </c>
      <c r="N804">
        <f>Table3[[#This Row],[Kidnapping and Abduction]]/Table3[[#This Row],[Population_in_lakhs]]</f>
        <v>1.2765957446808509</v>
      </c>
      <c r="O804">
        <f>Table3[[#This Row],[Dowry Deaths]]/Table3[[#This Row],[Population_in_lakhs]]</f>
        <v>0</v>
      </c>
      <c r="P804">
        <f>Table3[[#This Row],[Molestation]]/Table3[[#This Row],[Population_in_lakhs]]</f>
        <v>0</v>
      </c>
      <c r="Q804">
        <f>Table3[[#This Row],[Sexual_Harassment]]/Table3[[#This Row],[Population_in_lakhs]]</f>
        <v>0</v>
      </c>
      <c r="R804">
        <f>Table3[[#This Row],[Cruelty by Husband or his Relatives]]/Table3[[#This Row],[Population_in_lakhs]]</f>
        <v>2.5531914893617018</v>
      </c>
    </row>
    <row r="805" spans="1:18" x14ac:dyDescent="0.3">
      <c r="A805" t="s">
        <v>124</v>
      </c>
      <c r="B805" t="s">
        <v>127</v>
      </c>
      <c r="C805">
        <v>2011</v>
      </c>
      <c r="D805">
        <v>4</v>
      </c>
      <c r="E805">
        <v>2</v>
      </c>
      <c r="F805">
        <v>0</v>
      </c>
      <c r="G805">
        <v>5</v>
      </c>
      <c r="H805">
        <v>0</v>
      </c>
      <c r="I805">
        <v>3</v>
      </c>
      <c r="J805">
        <v>2.5499999999999998</v>
      </c>
      <c r="K805">
        <v>5.4901960784313726</v>
      </c>
      <c r="L805">
        <f t="shared" si="12"/>
        <v>14</v>
      </c>
      <c r="M805" s="14">
        <f>Table3[[#This Row],[Rape]]/Table3[[#This Row],[Population_in_lakhs]]</f>
        <v>1.5686274509803924</v>
      </c>
      <c r="N805">
        <f>Table3[[#This Row],[Kidnapping and Abduction]]/Table3[[#This Row],[Population_in_lakhs]]</f>
        <v>0.78431372549019618</v>
      </c>
      <c r="O805">
        <f>Table3[[#This Row],[Dowry Deaths]]/Table3[[#This Row],[Population_in_lakhs]]</f>
        <v>0</v>
      </c>
      <c r="P805">
        <f>Table3[[#This Row],[Molestation]]/Table3[[#This Row],[Population_in_lakhs]]</f>
        <v>1.9607843137254903</v>
      </c>
      <c r="Q805">
        <f>Table3[[#This Row],[Sexual_Harassment]]/Table3[[#This Row],[Population_in_lakhs]]</f>
        <v>0</v>
      </c>
      <c r="R805">
        <f>Table3[[#This Row],[Cruelty by Husband or his Relatives]]/Table3[[#This Row],[Population_in_lakhs]]</f>
        <v>1.1764705882352942</v>
      </c>
    </row>
    <row r="806" spans="1:18" x14ac:dyDescent="0.3">
      <c r="A806" t="s">
        <v>124</v>
      </c>
      <c r="B806" t="s">
        <v>127</v>
      </c>
      <c r="C806">
        <v>2012</v>
      </c>
      <c r="D806">
        <v>4</v>
      </c>
      <c r="E806">
        <v>3</v>
      </c>
      <c r="F806">
        <v>0</v>
      </c>
      <c r="G806">
        <v>5</v>
      </c>
      <c r="H806">
        <v>0</v>
      </c>
      <c r="I806">
        <v>1</v>
      </c>
      <c r="J806">
        <v>2.5499999999999998</v>
      </c>
      <c r="K806">
        <v>5.098039215686275</v>
      </c>
      <c r="L806">
        <f t="shared" si="12"/>
        <v>13</v>
      </c>
      <c r="M806" s="14">
        <f>Table3[[#This Row],[Rape]]/Table3[[#This Row],[Population_in_lakhs]]</f>
        <v>1.5686274509803924</v>
      </c>
      <c r="N806">
        <f>Table3[[#This Row],[Kidnapping and Abduction]]/Table3[[#This Row],[Population_in_lakhs]]</f>
        <v>1.1764705882352942</v>
      </c>
      <c r="O806">
        <f>Table3[[#This Row],[Dowry Deaths]]/Table3[[#This Row],[Population_in_lakhs]]</f>
        <v>0</v>
      </c>
      <c r="P806">
        <f>Table3[[#This Row],[Molestation]]/Table3[[#This Row],[Population_in_lakhs]]</f>
        <v>1.9607843137254903</v>
      </c>
      <c r="Q806">
        <f>Table3[[#This Row],[Sexual_Harassment]]/Table3[[#This Row],[Population_in_lakhs]]</f>
        <v>0</v>
      </c>
      <c r="R806">
        <f>Table3[[#This Row],[Cruelty by Husband or his Relatives]]/Table3[[#This Row],[Population_in_lakhs]]</f>
        <v>0.39215686274509809</v>
      </c>
    </row>
    <row r="807" spans="1:18" x14ac:dyDescent="0.3">
      <c r="A807" t="s">
        <v>124</v>
      </c>
      <c r="B807" t="s">
        <v>127</v>
      </c>
      <c r="C807">
        <v>2013</v>
      </c>
      <c r="D807">
        <v>6</v>
      </c>
      <c r="E807">
        <v>10</v>
      </c>
      <c r="F807">
        <v>0</v>
      </c>
      <c r="G807">
        <v>6</v>
      </c>
      <c r="H807">
        <v>1</v>
      </c>
      <c r="I807">
        <v>1</v>
      </c>
      <c r="J807">
        <v>2.5499999999999998</v>
      </c>
      <c r="K807">
        <v>9.4117647058823533</v>
      </c>
      <c r="L807">
        <f t="shared" si="12"/>
        <v>24</v>
      </c>
      <c r="M807" s="14">
        <f>Table3[[#This Row],[Rape]]/Table3[[#This Row],[Population_in_lakhs]]</f>
        <v>2.3529411764705883</v>
      </c>
      <c r="N807">
        <f>Table3[[#This Row],[Kidnapping and Abduction]]/Table3[[#This Row],[Population_in_lakhs]]</f>
        <v>3.9215686274509807</v>
      </c>
      <c r="O807">
        <f>Table3[[#This Row],[Dowry Deaths]]/Table3[[#This Row],[Population_in_lakhs]]</f>
        <v>0</v>
      </c>
      <c r="P807">
        <f>Table3[[#This Row],[Molestation]]/Table3[[#This Row],[Population_in_lakhs]]</f>
        <v>2.3529411764705883</v>
      </c>
      <c r="Q807">
        <f>Table3[[#This Row],[Sexual_Harassment]]/Table3[[#This Row],[Population_in_lakhs]]</f>
        <v>0.39215686274509809</v>
      </c>
      <c r="R807">
        <f>Table3[[#This Row],[Cruelty by Husband or his Relatives]]/Table3[[#This Row],[Population_in_lakhs]]</f>
        <v>0.39215686274509809</v>
      </c>
    </row>
    <row r="808" spans="1:18" x14ac:dyDescent="0.3">
      <c r="A808" t="s">
        <v>124</v>
      </c>
      <c r="B808" t="s">
        <v>129</v>
      </c>
      <c r="C808">
        <v>2001</v>
      </c>
      <c r="D808">
        <v>22</v>
      </c>
      <c r="E808">
        <v>4</v>
      </c>
      <c r="F808">
        <v>1</v>
      </c>
      <c r="G808">
        <v>41</v>
      </c>
      <c r="H808">
        <v>5</v>
      </c>
      <c r="I808">
        <v>6</v>
      </c>
      <c r="J808">
        <v>7.07</v>
      </c>
      <c r="K808">
        <v>11.173974540311173</v>
      </c>
      <c r="L808">
        <f t="shared" si="12"/>
        <v>79</v>
      </c>
      <c r="M808" s="14">
        <f>Table3[[#This Row],[Rape]]/Table3[[#This Row],[Population_in_lakhs]]</f>
        <v>3.1117397454031117</v>
      </c>
      <c r="N808">
        <f>Table3[[#This Row],[Kidnapping and Abduction]]/Table3[[#This Row],[Population_in_lakhs]]</f>
        <v>0.56577086280056577</v>
      </c>
      <c r="O808">
        <f>Table3[[#This Row],[Dowry Deaths]]/Table3[[#This Row],[Population_in_lakhs]]</f>
        <v>0.14144271570014144</v>
      </c>
      <c r="P808">
        <f>Table3[[#This Row],[Molestation]]/Table3[[#This Row],[Population_in_lakhs]]</f>
        <v>5.7991513437057991</v>
      </c>
      <c r="Q808">
        <f>Table3[[#This Row],[Sexual_Harassment]]/Table3[[#This Row],[Population_in_lakhs]]</f>
        <v>0.70721357850070721</v>
      </c>
      <c r="R808">
        <f>Table3[[#This Row],[Cruelty by Husband or his Relatives]]/Table3[[#This Row],[Population_in_lakhs]]</f>
        <v>0.84865629420084865</v>
      </c>
    </row>
    <row r="809" spans="1:18" x14ac:dyDescent="0.3">
      <c r="A809" t="s">
        <v>124</v>
      </c>
      <c r="B809" t="s">
        <v>129</v>
      </c>
      <c r="C809">
        <v>2002</v>
      </c>
      <c r="D809">
        <v>26</v>
      </c>
      <c r="E809">
        <v>0</v>
      </c>
      <c r="F809">
        <v>1</v>
      </c>
      <c r="G809">
        <v>40</v>
      </c>
      <c r="H809">
        <v>9</v>
      </c>
      <c r="I809">
        <v>9</v>
      </c>
      <c r="J809">
        <v>7.07</v>
      </c>
      <c r="K809">
        <v>12.022630834512022</v>
      </c>
      <c r="L809">
        <f t="shared" si="12"/>
        <v>85</v>
      </c>
      <c r="M809" s="14">
        <f>Table3[[#This Row],[Rape]]/Table3[[#This Row],[Population_in_lakhs]]</f>
        <v>3.6775106082036775</v>
      </c>
      <c r="N809">
        <f>Table3[[#This Row],[Kidnapping and Abduction]]/Table3[[#This Row],[Population_in_lakhs]]</f>
        <v>0</v>
      </c>
      <c r="O809">
        <f>Table3[[#This Row],[Dowry Deaths]]/Table3[[#This Row],[Population_in_lakhs]]</f>
        <v>0.14144271570014144</v>
      </c>
      <c r="P809">
        <f>Table3[[#This Row],[Molestation]]/Table3[[#This Row],[Population_in_lakhs]]</f>
        <v>5.6577086280056577</v>
      </c>
      <c r="Q809">
        <f>Table3[[#This Row],[Sexual_Harassment]]/Table3[[#This Row],[Population_in_lakhs]]</f>
        <v>1.272984441301273</v>
      </c>
      <c r="R809">
        <f>Table3[[#This Row],[Cruelty by Husband or his Relatives]]/Table3[[#This Row],[Population_in_lakhs]]</f>
        <v>1.272984441301273</v>
      </c>
    </row>
    <row r="810" spans="1:18" x14ac:dyDescent="0.3">
      <c r="A810" t="s">
        <v>124</v>
      </c>
      <c r="B810" t="s">
        <v>129</v>
      </c>
      <c r="C810">
        <v>2003</v>
      </c>
      <c r="D810">
        <v>32</v>
      </c>
      <c r="E810">
        <v>7</v>
      </c>
      <c r="F810">
        <v>3</v>
      </c>
      <c r="G810">
        <v>71</v>
      </c>
      <c r="H810">
        <v>8</v>
      </c>
      <c r="I810">
        <v>8</v>
      </c>
      <c r="J810">
        <v>7.07</v>
      </c>
      <c r="K810">
        <v>18.246110325318245</v>
      </c>
      <c r="L810">
        <f t="shared" si="12"/>
        <v>129</v>
      </c>
      <c r="M810" s="14">
        <f>Table3[[#This Row],[Rape]]/Table3[[#This Row],[Population_in_lakhs]]</f>
        <v>4.5261669024045261</v>
      </c>
      <c r="N810">
        <f>Table3[[#This Row],[Kidnapping and Abduction]]/Table3[[#This Row],[Population_in_lakhs]]</f>
        <v>0.99009900990099009</v>
      </c>
      <c r="O810">
        <f>Table3[[#This Row],[Dowry Deaths]]/Table3[[#This Row],[Population_in_lakhs]]</f>
        <v>0.42432814710042432</v>
      </c>
      <c r="P810">
        <f>Table3[[#This Row],[Molestation]]/Table3[[#This Row],[Population_in_lakhs]]</f>
        <v>10.042432814710041</v>
      </c>
      <c r="Q810">
        <f>Table3[[#This Row],[Sexual_Harassment]]/Table3[[#This Row],[Population_in_lakhs]]</f>
        <v>1.1315417256011315</v>
      </c>
      <c r="R810">
        <f>Table3[[#This Row],[Cruelty by Husband or his Relatives]]/Table3[[#This Row],[Population_in_lakhs]]</f>
        <v>1.1315417256011315</v>
      </c>
    </row>
    <row r="811" spans="1:18" x14ac:dyDescent="0.3">
      <c r="A811" t="s">
        <v>124</v>
      </c>
      <c r="B811" t="s">
        <v>129</v>
      </c>
      <c r="C811">
        <v>2004</v>
      </c>
      <c r="D811">
        <v>37</v>
      </c>
      <c r="E811">
        <v>1</v>
      </c>
      <c r="F811">
        <v>0</v>
      </c>
      <c r="G811">
        <v>64</v>
      </c>
      <c r="H811">
        <v>8</v>
      </c>
      <c r="I811">
        <v>16</v>
      </c>
      <c r="J811">
        <v>7.07</v>
      </c>
      <c r="K811">
        <v>17.82178217821782</v>
      </c>
      <c r="L811">
        <f t="shared" si="12"/>
        <v>126</v>
      </c>
      <c r="M811" s="14">
        <f>Table3[[#This Row],[Rape]]/Table3[[#This Row],[Population_in_lakhs]]</f>
        <v>5.2333804809052333</v>
      </c>
      <c r="N811">
        <f>Table3[[#This Row],[Kidnapping and Abduction]]/Table3[[#This Row],[Population_in_lakhs]]</f>
        <v>0.14144271570014144</v>
      </c>
      <c r="O811">
        <f>Table3[[#This Row],[Dowry Deaths]]/Table3[[#This Row],[Population_in_lakhs]]</f>
        <v>0</v>
      </c>
      <c r="P811">
        <f>Table3[[#This Row],[Molestation]]/Table3[[#This Row],[Population_in_lakhs]]</f>
        <v>9.0523338048090523</v>
      </c>
      <c r="Q811">
        <f>Table3[[#This Row],[Sexual_Harassment]]/Table3[[#This Row],[Population_in_lakhs]]</f>
        <v>1.1315417256011315</v>
      </c>
      <c r="R811">
        <f>Table3[[#This Row],[Cruelty by Husband or his Relatives]]/Table3[[#This Row],[Population_in_lakhs]]</f>
        <v>2.2630834512022631</v>
      </c>
    </row>
    <row r="812" spans="1:18" x14ac:dyDescent="0.3">
      <c r="A812" t="s">
        <v>124</v>
      </c>
      <c r="B812" t="s">
        <v>129</v>
      </c>
      <c r="C812">
        <v>2005</v>
      </c>
      <c r="D812">
        <v>26</v>
      </c>
      <c r="E812">
        <v>9</v>
      </c>
      <c r="F812">
        <v>2</v>
      </c>
      <c r="G812">
        <v>80</v>
      </c>
      <c r="H812">
        <v>11</v>
      </c>
      <c r="I812">
        <v>15</v>
      </c>
      <c r="J812">
        <v>7.07</v>
      </c>
      <c r="K812">
        <v>20.226308345120227</v>
      </c>
      <c r="L812">
        <f t="shared" si="12"/>
        <v>143</v>
      </c>
      <c r="M812" s="14">
        <f>Table3[[#This Row],[Rape]]/Table3[[#This Row],[Population_in_lakhs]]</f>
        <v>3.6775106082036775</v>
      </c>
      <c r="N812">
        <f>Table3[[#This Row],[Kidnapping and Abduction]]/Table3[[#This Row],[Population_in_lakhs]]</f>
        <v>1.272984441301273</v>
      </c>
      <c r="O812">
        <f>Table3[[#This Row],[Dowry Deaths]]/Table3[[#This Row],[Population_in_lakhs]]</f>
        <v>0.28288543140028288</v>
      </c>
      <c r="P812">
        <f>Table3[[#This Row],[Molestation]]/Table3[[#This Row],[Population_in_lakhs]]</f>
        <v>11.315417256011315</v>
      </c>
      <c r="Q812">
        <f>Table3[[#This Row],[Sexual_Harassment]]/Table3[[#This Row],[Population_in_lakhs]]</f>
        <v>1.5558698727015559</v>
      </c>
      <c r="R812">
        <f>Table3[[#This Row],[Cruelty by Husband or his Relatives]]/Table3[[#This Row],[Population_in_lakhs]]</f>
        <v>2.1216407355021216</v>
      </c>
    </row>
    <row r="813" spans="1:18" x14ac:dyDescent="0.3">
      <c r="A813" t="s">
        <v>124</v>
      </c>
      <c r="B813" t="s">
        <v>129</v>
      </c>
      <c r="C813">
        <v>2006</v>
      </c>
      <c r="D813">
        <v>27</v>
      </c>
      <c r="E813">
        <v>4</v>
      </c>
      <c r="F813">
        <v>0</v>
      </c>
      <c r="G813">
        <v>62</v>
      </c>
      <c r="H813">
        <v>10</v>
      </c>
      <c r="I813">
        <v>16</v>
      </c>
      <c r="J813">
        <v>7.07</v>
      </c>
      <c r="K813">
        <v>16.831683168316832</v>
      </c>
      <c r="L813">
        <f t="shared" si="12"/>
        <v>119</v>
      </c>
      <c r="M813" s="14">
        <f>Table3[[#This Row],[Rape]]/Table3[[#This Row],[Population_in_lakhs]]</f>
        <v>3.8189533239038189</v>
      </c>
      <c r="N813">
        <f>Table3[[#This Row],[Kidnapping and Abduction]]/Table3[[#This Row],[Population_in_lakhs]]</f>
        <v>0.56577086280056577</v>
      </c>
      <c r="O813">
        <f>Table3[[#This Row],[Dowry Deaths]]/Table3[[#This Row],[Population_in_lakhs]]</f>
        <v>0</v>
      </c>
      <c r="P813">
        <f>Table3[[#This Row],[Molestation]]/Table3[[#This Row],[Population_in_lakhs]]</f>
        <v>8.7694483734087694</v>
      </c>
      <c r="Q813">
        <f>Table3[[#This Row],[Sexual_Harassment]]/Table3[[#This Row],[Population_in_lakhs]]</f>
        <v>1.4144271570014144</v>
      </c>
      <c r="R813">
        <f>Table3[[#This Row],[Cruelty by Husband or his Relatives]]/Table3[[#This Row],[Population_in_lakhs]]</f>
        <v>2.2630834512022631</v>
      </c>
    </row>
    <row r="814" spans="1:18" x14ac:dyDescent="0.3">
      <c r="A814" t="s">
        <v>124</v>
      </c>
      <c r="B814" t="s">
        <v>129</v>
      </c>
      <c r="C814">
        <v>2007</v>
      </c>
      <c r="D814">
        <v>26</v>
      </c>
      <c r="E814">
        <v>6</v>
      </c>
      <c r="F814">
        <v>1</v>
      </c>
      <c r="G814">
        <v>63</v>
      </c>
      <c r="H814">
        <v>7</v>
      </c>
      <c r="I814">
        <v>15</v>
      </c>
      <c r="J814">
        <v>7.07</v>
      </c>
      <c r="K814">
        <v>16.690240452616688</v>
      </c>
      <c r="L814">
        <f t="shared" si="12"/>
        <v>118</v>
      </c>
      <c r="M814" s="14">
        <f>Table3[[#This Row],[Rape]]/Table3[[#This Row],[Population_in_lakhs]]</f>
        <v>3.6775106082036775</v>
      </c>
      <c r="N814">
        <f>Table3[[#This Row],[Kidnapping and Abduction]]/Table3[[#This Row],[Population_in_lakhs]]</f>
        <v>0.84865629420084865</v>
      </c>
      <c r="O814">
        <f>Table3[[#This Row],[Dowry Deaths]]/Table3[[#This Row],[Population_in_lakhs]]</f>
        <v>0.14144271570014144</v>
      </c>
      <c r="P814">
        <f>Table3[[#This Row],[Molestation]]/Table3[[#This Row],[Population_in_lakhs]]</f>
        <v>8.9108910891089099</v>
      </c>
      <c r="Q814">
        <f>Table3[[#This Row],[Sexual_Harassment]]/Table3[[#This Row],[Population_in_lakhs]]</f>
        <v>0.99009900990099009</v>
      </c>
      <c r="R814">
        <f>Table3[[#This Row],[Cruelty by Husband or his Relatives]]/Table3[[#This Row],[Population_in_lakhs]]</f>
        <v>2.1216407355021216</v>
      </c>
    </row>
    <row r="815" spans="1:18" x14ac:dyDescent="0.3">
      <c r="A815" t="s">
        <v>124</v>
      </c>
      <c r="B815" t="s">
        <v>129</v>
      </c>
      <c r="C815">
        <v>2008</v>
      </c>
      <c r="D815">
        <v>26</v>
      </c>
      <c r="E815">
        <v>4</v>
      </c>
      <c r="F815">
        <v>3</v>
      </c>
      <c r="G815">
        <v>47</v>
      </c>
      <c r="H815">
        <v>4</v>
      </c>
      <c r="I815">
        <v>19</v>
      </c>
      <c r="J815">
        <v>7.07</v>
      </c>
      <c r="K815">
        <v>14.568599717114568</v>
      </c>
      <c r="L815">
        <f t="shared" si="12"/>
        <v>103</v>
      </c>
      <c r="M815" s="14">
        <f>Table3[[#This Row],[Rape]]/Table3[[#This Row],[Population_in_lakhs]]</f>
        <v>3.6775106082036775</v>
      </c>
      <c r="N815">
        <f>Table3[[#This Row],[Kidnapping and Abduction]]/Table3[[#This Row],[Population_in_lakhs]]</f>
        <v>0.56577086280056577</v>
      </c>
      <c r="O815">
        <f>Table3[[#This Row],[Dowry Deaths]]/Table3[[#This Row],[Population_in_lakhs]]</f>
        <v>0.42432814710042432</v>
      </c>
      <c r="P815">
        <f>Table3[[#This Row],[Molestation]]/Table3[[#This Row],[Population_in_lakhs]]</f>
        <v>6.6478076379066477</v>
      </c>
      <c r="Q815">
        <f>Table3[[#This Row],[Sexual_Harassment]]/Table3[[#This Row],[Population_in_lakhs]]</f>
        <v>0.56577086280056577</v>
      </c>
      <c r="R815">
        <f>Table3[[#This Row],[Cruelty by Husband or his Relatives]]/Table3[[#This Row],[Population_in_lakhs]]</f>
        <v>2.6874115983026874</v>
      </c>
    </row>
    <row r="816" spans="1:18" x14ac:dyDescent="0.3">
      <c r="A816" t="s">
        <v>124</v>
      </c>
      <c r="B816" t="s">
        <v>129</v>
      </c>
      <c r="C816">
        <v>2009</v>
      </c>
      <c r="D816">
        <v>24</v>
      </c>
      <c r="E816">
        <v>7</v>
      </c>
      <c r="F816">
        <v>1</v>
      </c>
      <c r="G816">
        <v>64</v>
      </c>
      <c r="H816">
        <v>3</v>
      </c>
      <c r="I816">
        <v>15</v>
      </c>
      <c r="J816">
        <v>7.07</v>
      </c>
      <c r="K816">
        <v>16.124469589816123</v>
      </c>
      <c r="L816">
        <f t="shared" si="12"/>
        <v>114</v>
      </c>
      <c r="M816" s="14">
        <f>Table3[[#This Row],[Rape]]/Table3[[#This Row],[Population_in_lakhs]]</f>
        <v>3.3946251768033946</v>
      </c>
      <c r="N816">
        <f>Table3[[#This Row],[Kidnapping and Abduction]]/Table3[[#This Row],[Population_in_lakhs]]</f>
        <v>0.99009900990099009</v>
      </c>
      <c r="O816">
        <f>Table3[[#This Row],[Dowry Deaths]]/Table3[[#This Row],[Population_in_lakhs]]</f>
        <v>0.14144271570014144</v>
      </c>
      <c r="P816">
        <f>Table3[[#This Row],[Molestation]]/Table3[[#This Row],[Population_in_lakhs]]</f>
        <v>9.0523338048090523</v>
      </c>
      <c r="Q816">
        <f>Table3[[#This Row],[Sexual_Harassment]]/Table3[[#This Row],[Population_in_lakhs]]</f>
        <v>0.42432814710042432</v>
      </c>
      <c r="R816">
        <f>Table3[[#This Row],[Cruelty by Husband or his Relatives]]/Table3[[#This Row],[Population_in_lakhs]]</f>
        <v>2.1216407355021216</v>
      </c>
    </row>
    <row r="817" spans="1:18" x14ac:dyDescent="0.3">
      <c r="A817" t="s">
        <v>124</v>
      </c>
      <c r="B817" t="s">
        <v>129</v>
      </c>
      <c r="C817">
        <v>2010</v>
      </c>
      <c r="D817">
        <v>40</v>
      </c>
      <c r="E817">
        <v>5</v>
      </c>
      <c r="F817">
        <v>2</v>
      </c>
      <c r="G817">
        <v>55</v>
      </c>
      <c r="H817">
        <v>6</v>
      </c>
      <c r="I817">
        <v>18</v>
      </c>
      <c r="J817">
        <v>7.07</v>
      </c>
      <c r="K817">
        <v>17.82178217821782</v>
      </c>
      <c r="L817">
        <f t="shared" si="12"/>
        <v>126</v>
      </c>
      <c r="M817" s="14">
        <f>Table3[[#This Row],[Rape]]/Table3[[#This Row],[Population_in_lakhs]]</f>
        <v>5.6577086280056577</v>
      </c>
      <c r="N817">
        <f>Table3[[#This Row],[Kidnapping and Abduction]]/Table3[[#This Row],[Population_in_lakhs]]</f>
        <v>0.70721357850070721</v>
      </c>
      <c r="O817">
        <f>Table3[[#This Row],[Dowry Deaths]]/Table3[[#This Row],[Population_in_lakhs]]</f>
        <v>0.28288543140028288</v>
      </c>
      <c r="P817">
        <f>Table3[[#This Row],[Molestation]]/Table3[[#This Row],[Population_in_lakhs]]</f>
        <v>7.7793493635077793</v>
      </c>
      <c r="Q817">
        <f>Table3[[#This Row],[Sexual_Harassment]]/Table3[[#This Row],[Population_in_lakhs]]</f>
        <v>0.84865629420084865</v>
      </c>
      <c r="R817">
        <f>Table3[[#This Row],[Cruelty by Husband or his Relatives]]/Table3[[#This Row],[Population_in_lakhs]]</f>
        <v>2.5459688826025459</v>
      </c>
    </row>
    <row r="818" spans="1:18" x14ac:dyDescent="0.3">
      <c r="A818" t="s">
        <v>124</v>
      </c>
      <c r="B818" t="s">
        <v>129</v>
      </c>
      <c r="C818">
        <v>2011</v>
      </c>
      <c r="D818">
        <v>27</v>
      </c>
      <c r="E818">
        <v>18</v>
      </c>
      <c r="F818">
        <v>4</v>
      </c>
      <c r="G818">
        <v>44</v>
      </c>
      <c r="H818">
        <v>3</v>
      </c>
      <c r="I818">
        <v>16</v>
      </c>
      <c r="J818">
        <v>8</v>
      </c>
      <c r="K818">
        <v>14</v>
      </c>
      <c r="L818">
        <f t="shared" si="12"/>
        <v>112</v>
      </c>
      <c r="M818" s="14">
        <f>Table3[[#This Row],[Rape]]/Table3[[#This Row],[Population_in_lakhs]]</f>
        <v>3.375</v>
      </c>
      <c r="N818">
        <f>Table3[[#This Row],[Kidnapping and Abduction]]/Table3[[#This Row],[Population_in_lakhs]]</f>
        <v>2.25</v>
      </c>
      <c r="O818">
        <f>Table3[[#This Row],[Dowry Deaths]]/Table3[[#This Row],[Population_in_lakhs]]</f>
        <v>0.5</v>
      </c>
      <c r="P818">
        <f>Table3[[#This Row],[Molestation]]/Table3[[#This Row],[Population_in_lakhs]]</f>
        <v>5.5</v>
      </c>
      <c r="Q818">
        <f>Table3[[#This Row],[Sexual_Harassment]]/Table3[[#This Row],[Population_in_lakhs]]</f>
        <v>0.375</v>
      </c>
      <c r="R818">
        <f>Table3[[#This Row],[Cruelty by Husband or his Relatives]]/Table3[[#This Row],[Population_in_lakhs]]</f>
        <v>2</v>
      </c>
    </row>
    <row r="819" spans="1:18" x14ac:dyDescent="0.3">
      <c r="A819" t="s">
        <v>124</v>
      </c>
      <c r="B819" t="s">
        <v>129</v>
      </c>
      <c r="C819">
        <v>2012</v>
      </c>
      <c r="D819">
        <v>21</v>
      </c>
      <c r="E819">
        <v>2</v>
      </c>
      <c r="F819">
        <v>1</v>
      </c>
      <c r="G819">
        <v>36</v>
      </c>
      <c r="H819">
        <v>11</v>
      </c>
      <c r="I819">
        <v>15</v>
      </c>
      <c r="J819">
        <v>8</v>
      </c>
      <c r="K819">
        <v>10.75</v>
      </c>
      <c r="L819">
        <f t="shared" si="12"/>
        <v>86</v>
      </c>
      <c r="M819" s="14">
        <f>Table3[[#This Row],[Rape]]/Table3[[#This Row],[Population_in_lakhs]]</f>
        <v>2.625</v>
      </c>
      <c r="N819">
        <f>Table3[[#This Row],[Kidnapping and Abduction]]/Table3[[#This Row],[Population_in_lakhs]]</f>
        <v>0.25</v>
      </c>
      <c r="O819">
        <f>Table3[[#This Row],[Dowry Deaths]]/Table3[[#This Row],[Population_in_lakhs]]</f>
        <v>0.125</v>
      </c>
      <c r="P819">
        <f>Table3[[#This Row],[Molestation]]/Table3[[#This Row],[Population_in_lakhs]]</f>
        <v>4.5</v>
      </c>
      <c r="Q819">
        <f>Table3[[#This Row],[Sexual_Harassment]]/Table3[[#This Row],[Population_in_lakhs]]</f>
        <v>1.375</v>
      </c>
      <c r="R819">
        <f>Table3[[#This Row],[Cruelty by Husband or his Relatives]]/Table3[[#This Row],[Population_in_lakhs]]</f>
        <v>1.875</v>
      </c>
    </row>
    <row r="820" spans="1:18" x14ac:dyDescent="0.3">
      <c r="A820" t="s">
        <v>124</v>
      </c>
      <c r="B820" t="s">
        <v>129</v>
      </c>
      <c r="C820">
        <v>2013</v>
      </c>
      <c r="D820">
        <v>30</v>
      </c>
      <c r="E820">
        <v>29</v>
      </c>
      <c r="F820">
        <v>0</v>
      </c>
      <c r="G820">
        <v>59</v>
      </c>
      <c r="H820">
        <v>1</v>
      </c>
      <c r="I820">
        <v>14</v>
      </c>
      <c r="J820">
        <v>8</v>
      </c>
      <c r="K820">
        <v>16.625</v>
      </c>
      <c r="L820">
        <f t="shared" si="12"/>
        <v>133</v>
      </c>
      <c r="M820" s="14">
        <f>Table3[[#This Row],[Rape]]/Table3[[#This Row],[Population_in_lakhs]]</f>
        <v>3.75</v>
      </c>
      <c r="N820">
        <f>Table3[[#This Row],[Kidnapping and Abduction]]/Table3[[#This Row],[Population_in_lakhs]]</f>
        <v>3.625</v>
      </c>
      <c r="O820">
        <f>Table3[[#This Row],[Dowry Deaths]]/Table3[[#This Row],[Population_in_lakhs]]</f>
        <v>0</v>
      </c>
      <c r="P820">
        <f>Table3[[#This Row],[Molestation]]/Table3[[#This Row],[Population_in_lakhs]]</f>
        <v>7.375</v>
      </c>
      <c r="Q820">
        <f>Table3[[#This Row],[Sexual_Harassment]]/Table3[[#This Row],[Population_in_lakhs]]</f>
        <v>0.125</v>
      </c>
      <c r="R820">
        <f>Table3[[#This Row],[Cruelty by Husband or his Relatives]]/Table3[[#This Row],[Population_in_lakhs]]</f>
        <v>1.75</v>
      </c>
    </row>
    <row r="821" spans="1:18" x14ac:dyDescent="0.3">
      <c r="A821" t="s">
        <v>124</v>
      </c>
      <c r="B821" t="s">
        <v>130</v>
      </c>
      <c r="C821">
        <v>2001</v>
      </c>
      <c r="D821">
        <v>144</v>
      </c>
      <c r="E821">
        <v>42</v>
      </c>
      <c r="F821">
        <v>12</v>
      </c>
      <c r="G821">
        <v>287</v>
      </c>
      <c r="H821">
        <v>38</v>
      </c>
      <c r="I821">
        <v>231</v>
      </c>
      <c r="J821">
        <v>28.1</v>
      </c>
      <c r="K821">
        <v>26.832740213523131</v>
      </c>
      <c r="L821">
        <f t="shared" si="12"/>
        <v>754</v>
      </c>
      <c r="M821" s="14">
        <f>Table3[[#This Row],[Rape]]/Table3[[#This Row],[Population_in_lakhs]]</f>
        <v>5.1245551601423482</v>
      </c>
      <c r="N821">
        <f>Table3[[#This Row],[Kidnapping and Abduction]]/Table3[[#This Row],[Population_in_lakhs]]</f>
        <v>1.4946619217081849</v>
      </c>
      <c r="O821">
        <f>Table3[[#This Row],[Dowry Deaths]]/Table3[[#This Row],[Population_in_lakhs]]</f>
        <v>0.42704626334519569</v>
      </c>
      <c r="P821">
        <f>Table3[[#This Row],[Molestation]]/Table3[[#This Row],[Population_in_lakhs]]</f>
        <v>10.213523131672597</v>
      </c>
      <c r="Q821">
        <f>Table3[[#This Row],[Sexual_Harassment]]/Table3[[#This Row],[Population_in_lakhs]]</f>
        <v>1.3523131672597863</v>
      </c>
      <c r="R821">
        <f>Table3[[#This Row],[Cruelty by Husband or his Relatives]]/Table3[[#This Row],[Population_in_lakhs]]</f>
        <v>8.2206405693950177</v>
      </c>
    </row>
    <row r="822" spans="1:18" x14ac:dyDescent="0.3">
      <c r="A822" t="s">
        <v>124</v>
      </c>
      <c r="B822" t="s">
        <v>130</v>
      </c>
      <c r="C822">
        <v>2002</v>
      </c>
      <c r="D822">
        <v>132</v>
      </c>
      <c r="E822">
        <v>23</v>
      </c>
      <c r="F822">
        <v>11</v>
      </c>
      <c r="G822">
        <v>230</v>
      </c>
      <c r="H822">
        <v>33</v>
      </c>
      <c r="I822">
        <v>116</v>
      </c>
      <c r="J822">
        <v>28.1</v>
      </c>
      <c r="K822">
        <v>19.395017793594306</v>
      </c>
      <c r="L822">
        <f t="shared" si="12"/>
        <v>545</v>
      </c>
      <c r="M822" s="14">
        <f>Table3[[#This Row],[Rape]]/Table3[[#This Row],[Population_in_lakhs]]</f>
        <v>4.697508896797153</v>
      </c>
      <c r="N822">
        <f>Table3[[#This Row],[Kidnapping and Abduction]]/Table3[[#This Row],[Population_in_lakhs]]</f>
        <v>0.81850533807829173</v>
      </c>
      <c r="O822">
        <f>Table3[[#This Row],[Dowry Deaths]]/Table3[[#This Row],[Population_in_lakhs]]</f>
        <v>0.39145907473309605</v>
      </c>
      <c r="P822">
        <f>Table3[[#This Row],[Molestation]]/Table3[[#This Row],[Population_in_lakhs]]</f>
        <v>8.185053380782918</v>
      </c>
      <c r="Q822">
        <f>Table3[[#This Row],[Sexual_Harassment]]/Table3[[#This Row],[Population_in_lakhs]]</f>
        <v>1.1743772241992882</v>
      </c>
      <c r="R822">
        <f>Table3[[#This Row],[Cruelty by Husband or his Relatives]]/Table3[[#This Row],[Population_in_lakhs]]</f>
        <v>4.1281138790035588</v>
      </c>
    </row>
    <row r="823" spans="1:18" x14ac:dyDescent="0.3">
      <c r="A823" t="s">
        <v>124</v>
      </c>
      <c r="B823" t="s">
        <v>130</v>
      </c>
      <c r="C823">
        <v>2003</v>
      </c>
      <c r="D823">
        <v>117</v>
      </c>
      <c r="E823">
        <v>17</v>
      </c>
      <c r="F823">
        <v>13</v>
      </c>
      <c r="G823">
        <v>229</v>
      </c>
      <c r="H823">
        <v>31</v>
      </c>
      <c r="I823">
        <v>118</v>
      </c>
      <c r="J823">
        <v>28.1</v>
      </c>
      <c r="K823">
        <v>18.683274021352311</v>
      </c>
      <c r="L823">
        <f t="shared" si="12"/>
        <v>525</v>
      </c>
      <c r="M823" s="14">
        <f>Table3[[#This Row],[Rape]]/Table3[[#This Row],[Population_in_lakhs]]</f>
        <v>4.1637010676156585</v>
      </c>
      <c r="N823">
        <f>Table3[[#This Row],[Kidnapping and Abduction]]/Table3[[#This Row],[Population_in_lakhs]]</f>
        <v>0.60498220640569389</v>
      </c>
      <c r="O823">
        <f>Table3[[#This Row],[Dowry Deaths]]/Table3[[#This Row],[Population_in_lakhs]]</f>
        <v>0.46263345195729533</v>
      </c>
      <c r="P823">
        <f>Table3[[#This Row],[Molestation]]/Table3[[#This Row],[Population_in_lakhs]]</f>
        <v>8.1494661921708182</v>
      </c>
      <c r="Q823">
        <f>Table3[[#This Row],[Sexual_Harassment]]/Table3[[#This Row],[Population_in_lakhs]]</f>
        <v>1.103202846975089</v>
      </c>
      <c r="R823">
        <f>Table3[[#This Row],[Cruelty by Husband or his Relatives]]/Table3[[#This Row],[Population_in_lakhs]]</f>
        <v>4.1992882562277574</v>
      </c>
    </row>
    <row r="824" spans="1:18" x14ac:dyDescent="0.3">
      <c r="A824" t="s">
        <v>124</v>
      </c>
      <c r="B824" t="s">
        <v>130</v>
      </c>
      <c r="C824">
        <v>2004</v>
      </c>
      <c r="D824">
        <v>124</v>
      </c>
      <c r="E824">
        <v>30</v>
      </c>
      <c r="F824">
        <v>10</v>
      </c>
      <c r="G824">
        <v>253</v>
      </c>
      <c r="H824">
        <v>23</v>
      </c>
      <c r="I824">
        <v>114</v>
      </c>
      <c r="J824">
        <v>28.1</v>
      </c>
      <c r="K824">
        <v>19.715302491103202</v>
      </c>
      <c r="L824">
        <f t="shared" si="12"/>
        <v>554</v>
      </c>
      <c r="M824" s="14">
        <f>Table3[[#This Row],[Rape]]/Table3[[#This Row],[Population_in_lakhs]]</f>
        <v>4.4128113879003559</v>
      </c>
      <c r="N824">
        <f>Table3[[#This Row],[Kidnapping and Abduction]]/Table3[[#This Row],[Population_in_lakhs]]</f>
        <v>1.0676156583629892</v>
      </c>
      <c r="O824">
        <f>Table3[[#This Row],[Dowry Deaths]]/Table3[[#This Row],[Population_in_lakhs]]</f>
        <v>0.35587188612099641</v>
      </c>
      <c r="P824">
        <f>Table3[[#This Row],[Molestation]]/Table3[[#This Row],[Population_in_lakhs]]</f>
        <v>9.0035587188612087</v>
      </c>
      <c r="Q824">
        <f>Table3[[#This Row],[Sexual_Harassment]]/Table3[[#This Row],[Population_in_lakhs]]</f>
        <v>0.81850533807829173</v>
      </c>
      <c r="R824">
        <f>Table3[[#This Row],[Cruelty by Husband or his Relatives]]/Table3[[#This Row],[Population_in_lakhs]]</f>
        <v>4.0569395017793592</v>
      </c>
    </row>
    <row r="825" spans="1:18" x14ac:dyDescent="0.3">
      <c r="A825" t="s">
        <v>124</v>
      </c>
      <c r="B825" t="s">
        <v>130</v>
      </c>
      <c r="C825">
        <v>2005</v>
      </c>
      <c r="D825">
        <v>128</v>
      </c>
      <c r="E825">
        <v>19</v>
      </c>
      <c r="F825">
        <v>14</v>
      </c>
      <c r="G825">
        <v>216</v>
      </c>
      <c r="H825">
        <v>23</v>
      </c>
      <c r="I825">
        <v>107</v>
      </c>
      <c r="J825">
        <v>28.1</v>
      </c>
      <c r="K825">
        <v>18.042704626334519</v>
      </c>
      <c r="L825">
        <f t="shared" si="12"/>
        <v>507</v>
      </c>
      <c r="M825" s="14">
        <f>Table3[[#This Row],[Rape]]/Table3[[#This Row],[Population_in_lakhs]]</f>
        <v>4.555160142348754</v>
      </c>
      <c r="N825">
        <f>Table3[[#This Row],[Kidnapping and Abduction]]/Table3[[#This Row],[Population_in_lakhs]]</f>
        <v>0.67615658362989317</v>
      </c>
      <c r="O825">
        <f>Table3[[#This Row],[Dowry Deaths]]/Table3[[#This Row],[Population_in_lakhs]]</f>
        <v>0.49822064056939497</v>
      </c>
      <c r="P825">
        <f>Table3[[#This Row],[Molestation]]/Table3[[#This Row],[Population_in_lakhs]]</f>
        <v>7.6868327402135224</v>
      </c>
      <c r="Q825">
        <f>Table3[[#This Row],[Sexual_Harassment]]/Table3[[#This Row],[Population_in_lakhs]]</f>
        <v>0.81850533807829173</v>
      </c>
      <c r="R825">
        <f>Table3[[#This Row],[Cruelty by Husband or his Relatives]]/Table3[[#This Row],[Population_in_lakhs]]</f>
        <v>3.8078291814946619</v>
      </c>
    </row>
    <row r="826" spans="1:18" x14ac:dyDescent="0.3">
      <c r="A826" t="s">
        <v>124</v>
      </c>
      <c r="B826" t="s">
        <v>130</v>
      </c>
      <c r="C826">
        <v>2006</v>
      </c>
      <c r="D826">
        <v>108</v>
      </c>
      <c r="E826">
        <v>18</v>
      </c>
      <c r="F826">
        <v>19</v>
      </c>
      <c r="G826">
        <v>241</v>
      </c>
      <c r="H826">
        <v>27</v>
      </c>
      <c r="I826">
        <v>102</v>
      </c>
      <c r="J826">
        <v>28.1</v>
      </c>
      <c r="K826">
        <v>18.327402135231317</v>
      </c>
      <c r="L826">
        <f t="shared" si="12"/>
        <v>515</v>
      </c>
      <c r="M826" s="14">
        <f>Table3[[#This Row],[Rape]]/Table3[[#This Row],[Population_in_lakhs]]</f>
        <v>3.8434163701067612</v>
      </c>
      <c r="N826">
        <f>Table3[[#This Row],[Kidnapping and Abduction]]/Table3[[#This Row],[Population_in_lakhs]]</f>
        <v>0.64056939501779353</v>
      </c>
      <c r="O826">
        <f>Table3[[#This Row],[Dowry Deaths]]/Table3[[#This Row],[Population_in_lakhs]]</f>
        <v>0.67615658362989317</v>
      </c>
      <c r="P826">
        <f>Table3[[#This Row],[Molestation]]/Table3[[#This Row],[Population_in_lakhs]]</f>
        <v>8.5765124555160135</v>
      </c>
      <c r="Q826">
        <f>Table3[[#This Row],[Sexual_Harassment]]/Table3[[#This Row],[Population_in_lakhs]]</f>
        <v>0.9608540925266903</v>
      </c>
      <c r="R826">
        <f>Table3[[#This Row],[Cruelty by Husband or his Relatives]]/Table3[[#This Row],[Population_in_lakhs]]</f>
        <v>3.6298932384341636</v>
      </c>
    </row>
    <row r="827" spans="1:18" x14ac:dyDescent="0.3">
      <c r="A827" t="s">
        <v>124</v>
      </c>
      <c r="B827" t="s">
        <v>130</v>
      </c>
      <c r="C827">
        <v>2007</v>
      </c>
      <c r="D827">
        <v>119</v>
      </c>
      <c r="E827">
        <v>22</v>
      </c>
      <c r="F827">
        <v>14</v>
      </c>
      <c r="G827">
        <v>200</v>
      </c>
      <c r="H827">
        <v>13</v>
      </c>
      <c r="I827">
        <v>101</v>
      </c>
      <c r="J827">
        <v>28.1</v>
      </c>
      <c r="K827">
        <v>16.690391459074732</v>
      </c>
      <c r="L827">
        <f t="shared" si="12"/>
        <v>469</v>
      </c>
      <c r="M827" s="14">
        <f>Table3[[#This Row],[Rape]]/Table3[[#This Row],[Population_in_lakhs]]</f>
        <v>4.2348754448398571</v>
      </c>
      <c r="N827">
        <f>Table3[[#This Row],[Kidnapping and Abduction]]/Table3[[#This Row],[Population_in_lakhs]]</f>
        <v>0.78291814946619209</v>
      </c>
      <c r="O827">
        <f>Table3[[#This Row],[Dowry Deaths]]/Table3[[#This Row],[Population_in_lakhs]]</f>
        <v>0.49822064056939497</v>
      </c>
      <c r="P827">
        <f>Table3[[#This Row],[Molestation]]/Table3[[#This Row],[Population_in_lakhs]]</f>
        <v>7.1174377224199281</v>
      </c>
      <c r="Q827">
        <f>Table3[[#This Row],[Sexual_Harassment]]/Table3[[#This Row],[Population_in_lakhs]]</f>
        <v>0.46263345195729533</v>
      </c>
      <c r="R827">
        <f>Table3[[#This Row],[Cruelty by Husband or his Relatives]]/Table3[[#This Row],[Population_in_lakhs]]</f>
        <v>3.5943060498220638</v>
      </c>
    </row>
    <row r="828" spans="1:18" x14ac:dyDescent="0.3">
      <c r="A828" t="s">
        <v>124</v>
      </c>
      <c r="B828" t="s">
        <v>130</v>
      </c>
      <c r="C828">
        <v>2008</v>
      </c>
      <c r="D828">
        <v>109</v>
      </c>
      <c r="E828">
        <v>12</v>
      </c>
      <c r="F828">
        <v>11</v>
      </c>
      <c r="G828">
        <v>218</v>
      </c>
      <c r="H828">
        <v>17</v>
      </c>
      <c r="I828">
        <v>118</v>
      </c>
      <c r="J828">
        <v>28.1</v>
      </c>
      <c r="K828">
        <v>17.259786476868328</v>
      </c>
      <c r="L828">
        <f t="shared" si="12"/>
        <v>485</v>
      </c>
      <c r="M828" s="14">
        <f>Table3[[#This Row],[Rape]]/Table3[[#This Row],[Population_in_lakhs]]</f>
        <v>3.8790035587188609</v>
      </c>
      <c r="N828">
        <f>Table3[[#This Row],[Kidnapping and Abduction]]/Table3[[#This Row],[Population_in_lakhs]]</f>
        <v>0.42704626334519569</v>
      </c>
      <c r="O828">
        <f>Table3[[#This Row],[Dowry Deaths]]/Table3[[#This Row],[Population_in_lakhs]]</f>
        <v>0.39145907473309605</v>
      </c>
      <c r="P828">
        <f>Table3[[#This Row],[Molestation]]/Table3[[#This Row],[Population_in_lakhs]]</f>
        <v>7.7580071174377219</v>
      </c>
      <c r="Q828">
        <f>Table3[[#This Row],[Sexual_Harassment]]/Table3[[#This Row],[Population_in_lakhs]]</f>
        <v>0.60498220640569389</v>
      </c>
      <c r="R828">
        <f>Table3[[#This Row],[Cruelty by Husband or his Relatives]]/Table3[[#This Row],[Population_in_lakhs]]</f>
        <v>4.1992882562277574</v>
      </c>
    </row>
    <row r="829" spans="1:18" x14ac:dyDescent="0.3">
      <c r="A829" t="s">
        <v>124</v>
      </c>
      <c r="B829" t="s">
        <v>130</v>
      </c>
      <c r="C829">
        <v>2009</v>
      </c>
      <c r="D829">
        <v>109</v>
      </c>
      <c r="E829">
        <v>17</v>
      </c>
      <c r="F829">
        <v>8</v>
      </c>
      <c r="G829">
        <v>223</v>
      </c>
      <c r="H829">
        <v>20</v>
      </c>
      <c r="I829">
        <v>124</v>
      </c>
      <c r="J829">
        <v>28.1</v>
      </c>
      <c r="K829">
        <v>17.82918149466192</v>
      </c>
      <c r="L829">
        <f t="shared" si="12"/>
        <v>501</v>
      </c>
      <c r="M829" s="14">
        <f>Table3[[#This Row],[Rape]]/Table3[[#This Row],[Population_in_lakhs]]</f>
        <v>3.8790035587188609</v>
      </c>
      <c r="N829">
        <f>Table3[[#This Row],[Kidnapping and Abduction]]/Table3[[#This Row],[Population_in_lakhs]]</f>
        <v>0.60498220640569389</v>
      </c>
      <c r="O829">
        <f>Table3[[#This Row],[Dowry Deaths]]/Table3[[#This Row],[Population_in_lakhs]]</f>
        <v>0.28469750889679712</v>
      </c>
      <c r="P829">
        <f>Table3[[#This Row],[Molestation]]/Table3[[#This Row],[Population_in_lakhs]]</f>
        <v>7.9359430604982206</v>
      </c>
      <c r="Q829">
        <f>Table3[[#This Row],[Sexual_Harassment]]/Table3[[#This Row],[Population_in_lakhs]]</f>
        <v>0.71174377224199281</v>
      </c>
      <c r="R829">
        <f>Table3[[#This Row],[Cruelty by Husband or his Relatives]]/Table3[[#This Row],[Population_in_lakhs]]</f>
        <v>4.4128113879003559</v>
      </c>
    </row>
    <row r="830" spans="1:18" x14ac:dyDescent="0.3">
      <c r="A830" t="s">
        <v>124</v>
      </c>
      <c r="B830" t="s">
        <v>130</v>
      </c>
      <c r="C830">
        <v>2010</v>
      </c>
      <c r="D830">
        <v>106</v>
      </c>
      <c r="E830">
        <v>35</v>
      </c>
      <c r="F830">
        <v>14</v>
      </c>
      <c r="G830">
        <v>269</v>
      </c>
      <c r="H830">
        <v>36</v>
      </c>
      <c r="I830">
        <v>118</v>
      </c>
      <c r="J830">
        <v>28.1</v>
      </c>
      <c r="K830">
        <v>20.569395017793592</v>
      </c>
      <c r="L830">
        <f t="shared" si="12"/>
        <v>578</v>
      </c>
      <c r="M830" s="14">
        <f>Table3[[#This Row],[Rape]]/Table3[[#This Row],[Population_in_lakhs]]</f>
        <v>3.7722419928825621</v>
      </c>
      <c r="N830">
        <f>Table3[[#This Row],[Kidnapping and Abduction]]/Table3[[#This Row],[Population_in_lakhs]]</f>
        <v>1.2455516014234875</v>
      </c>
      <c r="O830">
        <f>Table3[[#This Row],[Dowry Deaths]]/Table3[[#This Row],[Population_in_lakhs]]</f>
        <v>0.49822064056939497</v>
      </c>
      <c r="P830">
        <f>Table3[[#This Row],[Molestation]]/Table3[[#This Row],[Population_in_lakhs]]</f>
        <v>9.572953736654803</v>
      </c>
      <c r="Q830">
        <f>Table3[[#This Row],[Sexual_Harassment]]/Table3[[#This Row],[Population_in_lakhs]]</f>
        <v>1.2811387900355871</v>
      </c>
      <c r="R830">
        <f>Table3[[#This Row],[Cruelty by Husband or his Relatives]]/Table3[[#This Row],[Population_in_lakhs]]</f>
        <v>4.1992882562277574</v>
      </c>
    </row>
    <row r="831" spans="1:18" x14ac:dyDescent="0.3">
      <c r="A831" t="s">
        <v>124</v>
      </c>
      <c r="B831" t="s">
        <v>130</v>
      </c>
      <c r="C831">
        <v>2011</v>
      </c>
      <c r="D831">
        <v>115</v>
      </c>
      <c r="E831">
        <v>86</v>
      </c>
      <c r="F831">
        <v>13</v>
      </c>
      <c r="G831">
        <v>291</v>
      </c>
      <c r="H831">
        <v>43</v>
      </c>
      <c r="I831">
        <v>131</v>
      </c>
      <c r="J831">
        <v>33.44</v>
      </c>
      <c r="K831">
        <v>20.305023923444978</v>
      </c>
      <c r="L831">
        <f t="shared" si="12"/>
        <v>679</v>
      </c>
      <c r="M831" s="14">
        <f>Table3[[#This Row],[Rape]]/Table3[[#This Row],[Population_in_lakhs]]</f>
        <v>3.4389952153110048</v>
      </c>
      <c r="N831">
        <f>Table3[[#This Row],[Kidnapping and Abduction]]/Table3[[#This Row],[Population_in_lakhs]]</f>
        <v>2.5717703349282299</v>
      </c>
      <c r="O831">
        <f>Table3[[#This Row],[Dowry Deaths]]/Table3[[#This Row],[Population_in_lakhs]]</f>
        <v>0.38875598086124402</v>
      </c>
      <c r="P831">
        <f>Table3[[#This Row],[Molestation]]/Table3[[#This Row],[Population_in_lakhs]]</f>
        <v>8.7021531100478473</v>
      </c>
      <c r="Q831">
        <f>Table3[[#This Row],[Sexual_Harassment]]/Table3[[#This Row],[Population_in_lakhs]]</f>
        <v>1.285885167464115</v>
      </c>
      <c r="R831">
        <f>Table3[[#This Row],[Cruelty by Husband or his Relatives]]/Table3[[#This Row],[Population_in_lakhs]]</f>
        <v>3.9174641148325362</v>
      </c>
    </row>
    <row r="832" spans="1:18" x14ac:dyDescent="0.3">
      <c r="A832" t="s">
        <v>124</v>
      </c>
      <c r="B832" t="s">
        <v>130</v>
      </c>
      <c r="C832">
        <v>2012</v>
      </c>
      <c r="D832">
        <v>137</v>
      </c>
      <c r="E832">
        <v>71</v>
      </c>
      <c r="F832">
        <v>16</v>
      </c>
      <c r="G832">
        <v>289</v>
      </c>
      <c r="H832">
        <v>31</v>
      </c>
      <c r="I832">
        <v>149</v>
      </c>
      <c r="J832">
        <v>33.44</v>
      </c>
      <c r="K832">
        <v>20.723684210526319</v>
      </c>
      <c r="L832">
        <f t="shared" si="12"/>
        <v>693</v>
      </c>
      <c r="M832" s="14">
        <f>Table3[[#This Row],[Rape]]/Table3[[#This Row],[Population_in_lakhs]]</f>
        <v>4.0968899521531101</v>
      </c>
      <c r="N832">
        <f>Table3[[#This Row],[Kidnapping and Abduction]]/Table3[[#This Row],[Population_in_lakhs]]</f>
        <v>2.1232057416267942</v>
      </c>
      <c r="O832">
        <f>Table3[[#This Row],[Dowry Deaths]]/Table3[[#This Row],[Population_in_lakhs]]</f>
        <v>0.47846889952153115</v>
      </c>
      <c r="P832">
        <f>Table3[[#This Row],[Molestation]]/Table3[[#This Row],[Population_in_lakhs]]</f>
        <v>8.642344497607656</v>
      </c>
      <c r="Q832">
        <f>Table3[[#This Row],[Sexual_Harassment]]/Table3[[#This Row],[Population_in_lakhs]]</f>
        <v>0.92703349282296654</v>
      </c>
      <c r="R832">
        <f>Table3[[#This Row],[Cruelty by Husband or his Relatives]]/Table3[[#This Row],[Population_in_lakhs]]</f>
        <v>4.4557416267942589</v>
      </c>
    </row>
    <row r="833" spans="1:18" x14ac:dyDescent="0.3">
      <c r="A833" t="s">
        <v>124</v>
      </c>
      <c r="B833" t="s">
        <v>130</v>
      </c>
      <c r="C833">
        <v>2013</v>
      </c>
      <c r="D833">
        <v>154</v>
      </c>
      <c r="E833">
        <v>130</v>
      </c>
      <c r="F833">
        <v>17</v>
      </c>
      <c r="G833">
        <v>360</v>
      </c>
      <c r="H833">
        <v>38</v>
      </c>
      <c r="I833">
        <v>177</v>
      </c>
      <c r="J833">
        <v>33.44</v>
      </c>
      <c r="K833">
        <v>26.19617224880383</v>
      </c>
      <c r="L833">
        <f t="shared" si="12"/>
        <v>876</v>
      </c>
      <c r="M833" s="14">
        <f>Table3[[#This Row],[Rape]]/Table3[[#This Row],[Population_in_lakhs]]</f>
        <v>4.6052631578947372</v>
      </c>
      <c r="N833">
        <f>Table3[[#This Row],[Kidnapping and Abduction]]/Table3[[#This Row],[Population_in_lakhs]]</f>
        <v>3.8875598086124405</v>
      </c>
      <c r="O833">
        <f>Table3[[#This Row],[Dowry Deaths]]/Table3[[#This Row],[Population_in_lakhs]]</f>
        <v>0.50837320574162681</v>
      </c>
      <c r="P833">
        <f>Table3[[#This Row],[Molestation]]/Table3[[#This Row],[Population_in_lakhs]]</f>
        <v>10.76555023923445</v>
      </c>
      <c r="Q833">
        <f>Table3[[#This Row],[Sexual_Harassment]]/Table3[[#This Row],[Population_in_lakhs]]</f>
        <v>1.1363636363636365</v>
      </c>
      <c r="R833">
        <f>Table3[[#This Row],[Cruelty by Husband or his Relatives]]/Table3[[#This Row],[Population_in_lakhs]]</f>
        <v>5.2930622009569381</v>
      </c>
    </row>
    <row r="834" spans="1:18" x14ac:dyDescent="0.3">
      <c r="A834" t="s">
        <v>124</v>
      </c>
      <c r="B834" t="s">
        <v>131</v>
      </c>
      <c r="C834">
        <v>2001</v>
      </c>
      <c r="D834">
        <v>59</v>
      </c>
      <c r="E834">
        <v>4</v>
      </c>
      <c r="F834">
        <v>3</v>
      </c>
      <c r="G834">
        <v>49</v>
      </c>
      <c r="H834">
        <v>2</v>
      </c>
      <c r="I834">
        <v>14</v>
      </c>
      <c r="J834">
        <v>1.25</v>
      </c>
      <c r="K834">
        <v>104.8</v>
      </c>
      <c r="L834">
        <f t="shared" ref="L834:L897" si="13">SUM(D834,E834,F834,G834,H834,I834)</f>
        <v>131</v>
      </c>
      <c r="M834" s="14">
        <f>Table3[[#This Row],[Rape]]/Table3[[#This Row],[Population_in_lakhs]]</f>
        <v>47.2</v>
      </c>
      <c r="N834">
        <f>Table3[[#This Row],[Kidnapping and Abduction]]/Table3[[#This Row],[Population_in_lakhs]]</f>
        <v>3.2</v>
      </c>
      <c r="O834">
        <f>Table3[[#This Row],[Dowry Deaths]]/Table3[[#This Row],[Population_in_lakhs]]</f>
        <v>2.4</v>
      </c>
      <c r="P834">
        <f>Table3[[#This Row],[Molestation]]/Table3[[#This Row],[Population_in_lakhs]]</f>
        <v>39.200000000000003</v>
      </c>
      <c r="Q834">
        <f>Table3[[#This Row],[Sexual_Harassment]]/Table3[[#This Row],[Population_in_lakhs]]</f>
        <v>1.6</v>
      </c>
      <c r="R834">
        <f>Table3[[#This Row],[Cruelty by Husband or his Relatives]]/Table3[[#This Row],[Population_in_lakhs]]</f>
        <v>11.2</v>
      </c>
    </row>
    <row r="835" spans="1:18" x14ac:dyDescent="0.3">
      <c r="A835" t="s">
        <v>124</v>
      </c>
      <c r="B835" t="s">
        <v>131</v>
      </c>
      <c r="C835">
        <v>2002</v>
      </c>
      <c r="D835">
        <v>46</v>
      </c>
      <c r="E835">
        <v>16</v>
      </c>
      <c r="F835">
        <v>0</v>
      </c>
      <c r="G835">
        <v>46</v>
      </c>
      <c r="H835">
        <v>4</v>
      </c>
      <c r="I835">
        <v>16</v>
      </c>
      <c r="J835">
        <v>1.25</v>
      </c>
      <c r="K835">
        <v>102.4</v>
      </c>
      <c r="L835">
        <f t="shared" si="13"/>
        <v>128</v>
      </c>
      <c r="M835" s="14">
        <f>Table3[[#This Row],[Rape]]/Table3[[#This Row],[Population_in_lakhs]]</f>
        <v>36.799999999999997</v>
      </c>
      <c r="N835">
        <f>Table3[[#This Row],[Kidnapping and Abduction]]/Table3[[#This Row],[Population_in_lakhs]]</f>
        <v>12.8</v>
      </c>
      <c r="O835">
        <f>Table3[[#This Row],[Dowry Deaths]]/Table3[[#This Row],[Population_in_lakhs]]</f>
        <v>0</v>
      </c>
      <c r="P835">
        <f>Table3[[#This Row],[Molestation]]/Table3[[#This Row],[Population_in_lakhs]]</f>
        <v>36.799999999999997</v>
      </c>
      <c r="Q835">
        <f>Table3[[#This Row],[Sexual_Harassment]]/Table3[[#This Row],[Population_in_lakhs]]</f>
        <v>3.2</v>
      </c>
      <c r="R835">
        <f>Table3[[#This Row],[Cruelty by Husband or his Relatives]]/Table3[[#This Row],[Population_in_lakhs]]</f>
        <v>12.8</v>
      </c>
    </row>
    <row r="836" spans="1:18" x14ac:dyDescent="0.3">
      <c r="A836" t="s">
        <v>124</v>
      </c>
      <c r="B836" t="s">
        <v>131</v>
      </c>
      <c r="C836">
        <v>2003</v>
      </c>
      <c r="D836">
        <v>71</v>
      </c>
      <c r="E836">
        <v>12</v>
      </c>
      <c r="F836">
        <v>0</v>
      </c>
      <c r="G836">
        <v>72</v>
      </c>
      <c r="H836">
        <v>4</v>
      </c>
      <c r="I836">
        <v>8</v>
      </c>
      <c r="J836">
        <v>1.25</v>
      </c>
      <c r="K836">
        <v>133.6</v>
      </c>
      <c r="L836">
        <f t="shared" si="13"/>
        <v>167</v>
      </c>
      <c r="M836" s="14">
        <f>Table3[[#This Row],[Rape]]/Table3[[#This Row],[Population_in_lakhs]]</f>
        <v>56.8</v>
      </c>
      <c r="N836">
        <f>Table3[[#This Row],[Kidnapping and Abduction]]/Table3[[#This Row],[Population_in_lakhs]]</f>
        <v>9.6</v>
      </c>
      <c r="O836">
        <f>Table3[[#This Row],[Dowry Deaths]]/Table3[[#This Row],[Population_in_lakhs]]</f>
        <v>0</v>
      </c>
      <c r="P836">
        <f>Table3[[#This Row],[Molestation]]/Table3[[#This Row],[Population_in_lakhs]]</f>
        <v>57.6</v>
      </c>
      <c r="Q836">
        <f>Table3[[#This Row],[Sexual_Harassment]]/Table3[[#This Row],[Population_in_lakhs]]</f>
        <v>3.2</v>
      </c>
      <c r="R836">
        <f>Table3[[#This Row],[Cruelty by Husband or his Relatives]]/Table3[[#This Row],[Population_in_lakhs]]</f>
        <v>6.4</v>
      </c>
    </row>
    <row r="837" spans="1:18" x14ac:dyDescent="0.3">
      <c r="A837" t="s">
        <v>124</v>
      </c>
      <c r="B837" t="s">
        <v>131</v>
      </c>
      <c r="C837">
        <v>2004</v>
      </c>
      <c r="D837">
        <v>82</v>
      </c>
      <c r="E837">
        <v>20</v>
      </c>
      <c r="F837">
        <v>0</v>
      </c>
      <c r="G837">
        <v>69</v>
      </c>
      <c r="H837">
        <v>1</v>
      </c>
      <c r="I837">
        <v>16</v>
      </c>
      <c r="J837">
        <v>1.25</v>
      </c>
      <c r="K837">
        <v>150.4</v>
      </c>
      <c r="L837">
        <f t="shared" si="13"/>
        <v>188</v>
      </c>
      <c r="M837" s="14">
        <f>Table3[[#This Row],[Rape]]/Table3[[#This Row],[Population_in_lakhs]]</f>
        <v>65.599999999999994</v>
      </c>
      <c r="N837">
        <f>Table3[[#This Row],[Kidnapping and Abduction]]/Table3[[#This Row],[Population_in_lakhs]]</f>
        <v>16</v>
      </c>
      <c r="O837">
        <f>Table3[[#This Row],[Dowry Deaths]]/Table3[[#This Row],[Population_in_lakhs]]</f>
        <v>0</v>
      </c>
      <c r="P837">
        <f>Table3[[#This Row],[Molestation]]/Table3[[#This Row],[Population_in_lakhs]]</f>
        <v>55.2</v>
      </c>
      <c r="Q837">
        <f>Table3[[#This Row],[Sexual_Harassment]]/Table3[[#This Row],[Population_in_lakhs]]</f>
        <v>0.8</v>
      </c>
      <c r="R837">
        <f>Table3[[#This Row],[Cruelty by Husband or his Relatives]]/Table3[[#This Row],[Population_in_lakhs]]</f>
        <v>12.8</v>
      </c>
    </row>
    <row r="838" spans="1:18" x14ac:dyDescent="0.3">
      <c r="A838" t="s">
        <v>124</v>
      </c>
      <c r="B838" t="s">
        <v>131</v>
      </c>
      <c r="C838">
        <v>2005</v>
      </c>
      <c r="D838">
        <v>74</v>
      </c>
      <c r="E838">
        <v>0</v>
      </c>
      <c r="F838">
        <v>3</v>
      </c>
      <c r="G838">
        <v>50</v>
      </c>
      <c r="H838">
        <v>2</v>
      </c>
      <c r="I838">
        <v>24</v>
      </c>
      <c r="J838">
        <v>1.25</v>
      </c>
      <c r="K838">
        <v>122.4</v>
      </c>
      <c r="L838">
        <f t="shared" si="13"/>
        <v>153</v>
      </c>
      <c r="M838" s="14">
        <f>Table3[[#This Row],[Rape]]/Table3[[#This Row],[Population_in_lakhs]]</f>
        <v>59.2</v>
      </c>
      <c r="N838">
        <f>Table3[[#This Row],[Kidnapping and Abduction]]/Table3[[#This Row],[Population_in_lakhs]]</f>
        <v>0</v>
      </c>
      <c r="O838">
        <f>Table3[[#This Row],[Dowry Deaths]]/Table3[[#This Row],[Population_in_lakhs]]</f>
        <v>2.4</v>
      </c>
      <c r="P838">
        <f>Table3[[#This Row],[Molestation]]/Table3[[#This Row],[Population_in_lakhs]]</f>
        <v>40</v>
      </c>
      <c r="Q838">
        <f>Table3[[#This Row],[Sexual_Harassment]]/Table3[[#This Row],[Population_in_lakhs]]</f>
        <v>1.6</v>
      </c>
      <c r="R838">
        <f>Table3[[#This Row],[Cruelty by Husband or his Relatives]]/Table3[[#This Row],[Population_in_lakhs]]</f>
        <v>19.2</v>
      </c>
    </row>
    <row r="839" spans="1:18" x14ac:dyDescent="0.3">
      <c r="A839" t="s">
        <v>124</v>
      </c>
      <c r="B839" t="s">
        <v>131</v>
      </c>
      <c r="C839">
        <v>2006</v>
      </c>
      <c r="D839">
        <v>71</v>
      </c>
      <c r="E839">
        <v>13</v>
      </c>
      <c r="F839">
        <v>4</v>
      </c>
      <c r="G839">
        <v>55</v>
      </c>
      <c r="H839">
        <v>0</v>
      </c>
      <c r="I839">
        <v>18</v>
      </c>
      <c r="J839">
        <v>1.25</v>
      </c>
      <c r="K839">
        <v>128.80000000000001</v>
      </c>
      <c r="L839">
        <f t="shared" si="13"/>
        <v>161</v>
      </c>
      <c r="M839" s="14">
        <f>Table3[[#This Row],[Rape]]/Table3[[#This Row],[Population_in_lakhs]]</f>
        <v>56.8</v>
      </c>
      <c r="N839">
        <f>Table3[[#This Row],[Kidnapping and Abduction]]/Table3[[#This Row],[Population_in_lakhs]]</f>
        <v>10.4</v>
      </c>
      <c r="O839">
        <f>Table3[[#This Row],[Dowry Deaths]]/Table3[[#This Row],[Population_in_lakhs]]</f>
        <v>3.2</v>
      </c>
      <c r="P839">
        <f>Table3[[#This Row],[Molestation]]/Table3[[#This Row],[Population_in_lakhs]]</f>
        <v>44</v>
      </c>
      <c r="Q839">
        <f>Table3[[#This Row],[Sexual_Harassment]]/Table3[[#This Row],[Population_in_lakhs]]</f>
        <v>0</v>
      </c>
      <c r="R839">
        <f>Table3[[#This Row],[Cruelty by Husband or his Relatives]]/Table3[[#This Row],[Population_in_lakhs]]</f>
        <v>14.4</v>
      </c>
    </row>
    <row r="840" spans="1:18" x14ac:dyDescent="0.3">
      <c r="A840" t="s">
        <v>124</v>
      </c>
      <c r="B840" t="s">
        <v>131</v>
      </c>
      <c r="C840">
        <v>2007</v>
      </c>
      <c r="D840">
        <v>60</v>
      </c>
      <c r="E840">
        <v>14</v>
      </c>
      <c r="F840">
        <v>2</v>
      </c>
      <c r="G840">
        <v>45</v>
      </c>
      <c r="H840">
        <v>2</v>
      </c>
      <c r="I840">
        <v>24</v>
      </c>
      <c r="J840">
        <v>1.25</v>
      </c>
      <c r="K840">
        <v>117.6</v>
      </c>
      <c r="L840">
        <f t="shared" si="13"/>
        <v>147</v>
      </c>
      <c r="M840" s="14">
        <f>Table3[[#This Row],[Rape]]/Table3[[#This Row],[Population_in_lakhs]]</f>
        <v>48</v>
      </c>
      <c r="N840">
        <f>Table3[[#This Row],[Kidnapping and Abduction]]/Table3[[#This Row],[Population_in_lakhs]]</f>
        <v>11.2</v>
      </c>
      <c r="O840">
        <f>Table3[[#This Row],[Dowry Deaths]]/Table3[[#This Row],[Population_in_lakhs]]</f>
        <v>1.6</v>
      </c>
      <c r="P840">
        <f>Table3[[#This Row],[Molestation]]/Table3[[#This Row],[Population_in_lakhs]]</f>
        <v>36</v>
      </c>
      <c r="Q840">
        <f>Table3[[#This Row],[Sexual_Harassment]]/Table3[[#This Row],[Population_in_lakhs]]</f>
        <v>1.6</v>
      </c>
      <c r="R840">
        <f>Table3[[#This Row],[Cruelty by Husband or his Relatives]]/Table3[[#This Row],[Population_in_lakhs]]</f>
        <v>19.2</v>
      </c>
    </row>
    <row r="841" spans="1:18" x14ac:dyDescent="0.3">
      <c r="A841" t="s">
        <v>124</v>
      </c>
      <c r="B841" t="s">
        <v>131</v>
      </c>
      <c r="C841">
        <v>2008</v>
      </c>
      <c r="D841">
        <v>68</v>
      </c>
      <c r="E841">
        <v>11</v>
      </c>
      <c r="F841">
        <v>2</v>
      </c>
      <c r="G841">
        <v>49</v>
      </c>
      <c r="H841">
        <v>2</v>
      </c>
      <c r="I841">
        <v>23</v>
      </c>
      <c r="J841">
        <v>1.25</v>
      </c>
      <c r="K841">
        <v>124</v>
      </c>
      <c r="L841">
        <f t="shared" si="13"/>
        <v>155</v>
      </c>
      <c r="M841" s="14">
        <f>Table3[[#This Row],[Rape]]/Table3[[#This Row],[Population_in_lakhs]]</f>
        <v>54.4</v>
      </c>
      <c r="N841">
        <f>Table3[[#This Row],[Kidnapping and Abduction]]/Table3[[#This Row],[Population_in_lakhs]]</f>
        <v>8.8000000000000007</v>
      </c>
      <c r="O841">
        <f>Table3[[#This Row],[Dowry Deaths]]/Table3[[#This Row],[Population_in_lakhs]]</f>
        <v>1.6</v>
      </c>
      <c r="P841">
        <f>Table3[[#This Row],[Molestation]]/Table3[[#This Row],[Population_in_lakhs]]</f>
        <v>39.200000000000003</v>
      </c>
      <c r="Q841">
        <f>Table3[[#This Row],[Sexual_Harassment]]/Table3[[#This Row],[Population_in_lakhs]]</f>
        <v>1.6</v>
      </c>
      <c r="R841">
        <f>Table3[[#This Row],[Cruelty by Husband or his Relatives]]/Table3[[#This Row],[Population_in_lakhs]]</f>
        <v>18.399999999999999</v>
      </c>
    </row>
    <row r="842" spans="1:18" x14ac:dyDescent="0.3">
      <c r="A842" t="s">
        <v>124</v>
      </c>
      <c r="B842" t="s">
        <v>131</v>
      </c>
      <c r="C842">
        <v>2009</v>
      </c>
      <c r="D842">
        <v>60</v>
      </c>
      <c r="E842">
        <v>15</v>
      </c>
      <c r="F842">
        <v>0</v>
      </c>
      <c r="G842">
        <v>36</v>
      </c>
      <c r="H842">
        <v>1</v>
      </c>
      <c r="I842">
        <v>17</v>
      </c>
      <c r="J842">
        <v>1.25</v>
      </c>
      <c r="K842">
        <v>103.2</v>
      </c>
      <c r="L842">
        <f t="shared" si="13"/>
        <v>129</v>
      </c>
      <c r="M842" s="14">
        <f>Table3[[#This Row],[Rape]]/Table3[[#This Row],[Population_in_lakhs]]</f>
        <v>48</v>
      </c>
      <c r="N842">
        <f>Table3[[#This Row],[Kidnapping and Abduction]]/Table3[[#This Row],[Population_in_lakhs]]</f>
        <v>12</v>
      </c>
      <c r="O842">
        <f>Table3[[#This Row],[Dowry Deaths]]/Table3[[#This Row],[Population_in_lakhs]]</f>
        <v>0</v>
      </c>
      <c r="P842">
        <f>Table3[[#This Row],[Molestation]]/Table3[[#This Row],[Population_in_lakhs]]</f>
        <v>28.8</v>
      </c>
      <c r="Q842">
        <f>Table3[[#This Row],[Sexual_Harassment]]/Table3[[#This Row],[Population_in_lakhs]]</f>
        <v>0.8</v>
      </c>
      <c r="R842">
        <f>Table3[[#This Row],[Cruelty by Husband or his Relatives]]/Table3[[#This Row],[Population_in_lakhs]]</f>
        <v>13.6</v>
      </c>
    </row>
    <row r="843" spans="1:18" x14ac:dyDescent="0.3">
      <c r="A843" t="s">
        <v>124</v>
      </c>
      <c r="B843" t="s">
        <v>131</v>
      </c>
      <c r="C843">
        <v>2010</v>
      </c>
      <c r="D843">
        <v>48</v>
      </c>
      <c r="E843">
        <v>15</v>
      </c>
      <c r="F843">
        <v>4</v>
      </c>
      <c r="G843">
        <v>33</v>
      </c>
      <c r="H843">
        <v>4</v>
      </c>
      <c r="I843">
        <v>23</v>
      </c>
      <c r="J843">
        <v>1.25</v>
      </c>
      <c r="K843">
        <v>101.6</v>
      </c>
      <c r="L843">
        <f t="shared" si="13"/>
        <v>127</v>
      </c>
      <c r="M843" s="14">
        <f>Table3[[#This Row],[Rape]]/Table3[[#This Row],[Population_in_lakhs]]</f>
        <v>38.4</v>
      </c>
      <c r="N843">
        <f>Table3[[#This Row],[Kidnapping and Abduction]]/Table3[[#This Row],[Population_in_lakhs]]</f>
        <v>12</v>
      </c>
      <c r="O843">
        <f>Table3[[#This Row],[Dowry Deaths]]/Table3[[#This Row],[Population_in_lakhs]]</f>
        <v>3.2</v>
      </c>
      <c r="P843">
        <f>Table3[[#This Row],[Molestation]]/Table3[[#This Row],[Population_in_lakhs]]</f>
        <v>26.4</v>
      </c>
      <c r="Q843">
        <f>Table3[[#This Row],[Sexual_Harassment]]/Table3[[#This Row],[Population_in_lakhs]]</f>
        <v>3.2</v>
      </c>
      <c r="R843">
        <f>Table3[[#This Row],[Cruelty by Husband or his Relatives]]/Table3[[#This Row],[Population_in_lakhs]]</f>
        <v>18.399999999999999</v>
      </c>
    </row>
    <row r="844" spans="1:18" x14ac:dyDescent="0.3">
      <c r="A844" t="s">
        <v>124</v>
      </c>
      <c r="B844" t="s">
        <v>131</v>
      </c>
      <c r="C844">
        <v>2011</v>
      </c>
      <c r="D844">
        <v>68</v>
      </c>
      <c r="E844">
        <v>9</v>
      </c>
      <c r="F844">
        <v>0</v>
      </c>
      <c r="G844">
        <v>29</v>
      </c>
      <c r="H844">
        <v>3</v>
      </c>
      <c r="I844">
        <v>19</v>
      </c>
      <c r="J844">
        <v>1.25</v>
      </c>
      <c r="K844">
        <v>102.4</v>
      </c>
      <c r="L844">
        <f t="shared" si="13"/>
        <v>128</v>
      </c>
      <c r="M844" s="14">
        <f>Table3[[#This Row],[Rape]]/Table3[[#This Row],[Population_in_lakhs]]</f>
        <v>54.4</v>
      </c>
      <c r="N844">
        <f>Table3[[#This Row],[Kidnapping and Abduction]]/Table3[[#This Row],[Population_in_lakhs]]</f>
        <v>7.2</v>
      </c>
      <c r="O844">
        <f>Table3[[#This Row],[Dowry Deaths]]/Table3[[#This Row],[Population_in_lakhs]]</f>
        <v>0</v>
      </c>
      <c r="P844">
        <f>Table3[[#This Row],[Molestation]]/Table3[[#This Row],[Population_in_lakhs]]</f>
        <v>23.2</v>
      </c>
      <c r="Q844">
        <f>Table3[[#This Row],[Sexual_Harassment]]/Table3[[#This Row],[Population_in_lakhs]]</f>
        <v>2.4</v>
      </c>
      <c r="R844">
        <f>Table3[[#This Row],[Cruelty by Husband or his Relatives]]/Table3[[#This Row],[Population_in_lakhs]]</f>
        <v>15.2</v>
      </c>
    </row>
    <row r="845" spans="1:18" x14ac:dyDescent="0.3">
      <c r="A845" t="s">
        <v>124</v>
      </c>
      <c r="B845" t="s">
        <v>131</v>
      </c>
      <c r="C845">
        <v>2012</v>
      </c>
      <c r="D845">
        <v>36</v>
      </c>
      <c r="E845">
        <v>10</v>
      </c>
      <c r="F845">
        <v>0</v>
      </c>
      <c r="G845">
        <v>20</v>
      </c>
      <c r="H845">
        <v>0</v>
      </c>
      <c r="I845">
        <v>8</v>
      </c>
      <c r="J845">
        <v>1.25</v>
      </c>
      <c r="K845">
        <v>59.2</v>
      </c>
      <c r="L845">
        <f t="shared" si="13"/>
        <v>74</v>
      </c>
      <c r="M845" s="14">
        <f>Table3[[#This Row],[Rape]]/Table3[[#This Row],[Population_in_lakhs]]</f>
        <v>28.8</v>
      </c>
      <c r="N845">
        <f>Table3[[#This Row],[Kidnapping and Abduction]]/Table3[[#This Row],[Population_in_lakhs]]</f>
        <v>8</v>
      </c>
      <c r="O845">
        <f>Table3[[#This Row],[Dowry Deaths]]/Table3[[#This Row],[Population_in_lakhs]]</f>
        <v>0</v>
      </c>
      <c r="P845">
        <f>Table3[[#This Row],[Molestation]]/Table3[[#This Row],[Population_in_lakhs]]</f>
        <v>16</v>
      </c>
      <c r="Q845">
        <f>Table3[[#This Row],[Sexual_Harassment]]/Table3[[#This Row],[Population_in_lakhs]]</f>
        <v>0</v>
      </c>
      <c r="R845">
        <f>Table3[[#This Row],[Cruelty by Husband or his Relatives]]/Table3[[#This Row],[Population_in_lakhs]]</f>
        <v>6.4</v>
      </c>
    </row>
    <row r="846" spans="1:18" x14ac:dyDescent="0.3">
      <c r="A846" t="s">
        <v>124</v>
      </c>
      <c r="B846" t="s">
        <v>131</v>
      </c>
      <c r="C846">
        <v>2013</v>
      </c>
      <c r="D846">
        <v>53</v>
      </c>
      <c r="E846">
        <v>40</v>
      </c>
      <c r="F846">
        <v>2</v>
      </c>
      <c r="G846">
        <v>30</v>
      </c>
      <c r="H846">
        <v>1</v>
      </c>
      <c r="I846">
        <v>16</v>
      </c>
      <c r="J846">
        <v>1.25</v>
      </c>
      <c r="K846">
        <v>113.6</v>
      </c>
      <c r="L846">
        <f t="shared" si="13"/>
        <v>142</v>
      </c>
      <c r="M846" s="14">
        <f>Table3[[#This Row],[Rape]]/Table3[[#This Row],[Population_in_lakhs]]</f>
        <v>42.4</v>
      </c>
      <c r="N846">
        <f>Table3[[#This Row],[Kidnapping and Abduction]]/Table3[[#This Row],[Population_in_lakhs]]</f>
        <v>32</v>
      </c>
      <c r="O846">
        <f>Table3[[#This Row],[Dowry Deaths]]/Table3[[#This Row],[Population_in_lakhs]]</f>
        <v>1.6</v>
      </c>
      <c r="P846">
        <f>Table3[[#This Row],[Molestation]]/Table3[[#This Row],[Population_in_lakhs]]</f>
        <v>24</v>
      </c>
      <c r="Q846">
        <f>Table3[[#This Row],[Sexual_Harassment]]/Table3[[#This Row],[Population_in_lakhs]]</f>
        <v>0.8</v>
      </c>
      <c r="R846">
        <f>Table3[[#This Row],[Cruelty by Husband or his Relatives]]/Table3[[#This Row],[Population_in_lakhs]]</f>
        <v>12.8</v>
      </c>
    </row>
    <row r="847" spans="1:18" x14ac:dyDescent="0.3">
      <c r="A847" t="s">
        <v>124</v>
      </c>
      <c r="B847" t="s">
        <v>132</v>
      </c>
      <c r="C847">
        <v>2001</v>
      </c>
      <c r="D847">
        <v>29</v>
      </c>
      <c r="E847">
        <v>6</v>
      </c>
      <c r="F847">
        <v>9</v>
      </c>
      <c r="G847">
        <v>110</v>
      </c>
      <c r="H847">
        <v>13</v>
      </c>
      <c r="I847">
        <v>116</v>
      </c>
      <c r="J847">
        <v>13.17</v>
      </c>
      <c r="K847">
        <v>21.488230827638574</v>
      </c>
      <c r="L847">
        <f t="shared" si="13"/>
        <v>283</v>
      </c>
      <c r="M847" s="14">
        <f>Table3[[#This Row],[Rape]]/Table3[[#This Row],[Population_in_lakhs]]</f>
        <v>2.201974183750949</v>
      </c>
      <c r="N847">
        <f>Table3[[#This Row],[Kidnapping and Abduction]]/Table3[[#This Row],[Population_in_lakhs]]</f>
        <v>0.45558086560364464</v>
      </c>
      <c r="O847">
        <f>Table3[[#This Row],[Dowry Deaths]]/Table3[[#This Row],[Population_in_lakhs]]</f>
        <v>0.68337129840546695</v>
      </c>
      <c r="P847">
        <f>Table3[[#This Row],[Molestation]]/Table3[[#This Row],[Population_in_lakhs]]</f>
        <v>8.3523158694001527</v>
      </c>
      <c r="Q847">
        <f>Table3[[#This Row],[Sexual_Harassment]]/Table3[[#This Row],[Population_in_lakhs]]</f>
        <v>0.98709187547456345</v>
      </c>
      <c r="R847">
        <f>Table3[[#This Row],[Cruelty by Husband or his Relatives]]/Table3[[#This Row],[Population_in_lakhs]]</f>
        <v>8.807896735003796</v>
      </c>
    </row>
    <row r="848" spans="1:18" x14ac:dyDescent="0.3">
      <c r="A848" t="s">
        <v>124</v>
      </c>
      <c r="B848" t="s">
        <v>132</v>
      </c>
      <c r="C848">
        <v>2002</v>
      </c>
      <c r="D848">
        <v>42</v>
      </c>
      <c r="E848">
        <v>6</v>
      </c>
      <c r="F848">
        <v>13</v>
      </c>
      <c r="G848">
        <v>99</v>
      </c>
      <c r="H848">
        <v>8</v>
      </c>
      <c r="I848">
        <v>64</v>
      </c>
      <c r="J848">
        <v>13.17</v>
      </c>
      <c r="K848">
        <v>17.615793470007592</v>
      </c>
      <c r="L848">
        <f t="shared" si="13"/>
        <v>232</v>
      </c>
      <c r="M848" s="14">
        <f>Table3[[#This Row],[Rape]]/Table3[[#This Row],[Population_in_lakhs]]</f>
        <v>3.1890660592255125</v>
      </c>
      <c r="N848">
        <f>Table3[[#This Row],[Kidnapping and Abduction]]/Table3[[#This Row],[Population_in_lakhs]]</f>
        <v>0.45558086560364464</v>
      </c>
      <c r="O848">
        <f>Table3[[#This Row],[Dowry Deaths]]/Table3[[#This Row],[Population_in_lakhs]]</f>
        <v>0.98709187547456345</v>
      </c>
      <c r="P848">
        <f>Table3[[#This Row],[Molestation]]/Table3[[#This Row],[Population_in_lakhs]]</f>
        <v>7.5170842824601367</v>
      </c>
      <c r="Q848">
        <f>Table3[[#This Row],[Sexual_Harassment]]/Table3[[#This Row],[Population_in_lakhs]]</f>
        <v>0.60744115413819288</v>
      </c>
      <c r="R848">
        <f>Table3[[#This Row],[Cruelty by Husband or his Relatives]]/Table3[[#This Row],[Population_in_lakhs]]</f>
        <v>4.8595292331055431</v>
      </c>
    </row>
    <row r="849" spans="1:18" x14ac:dyDescent="0.3">
      <c r="A849" t="s">
        <v>124</v>
      </c>
      <c r="B849" t="s">
        <v>132</v>
      </c>
      <c r="C849">
        <v>2003</v>
      </c>
      <c r="D849">
        <v>47</v>
      </c>
      <c r="E849">
        <v>5</v>
      </c>
      <c r="F849">
        <v>3</v>
      </c>
      <c r="G849">
        <v>84</v>
      </c>
      <c r="H849">
        <v>8</v>
      </c>
      <c r="I849">
        <v>42</v>
      </c>
      <c r="J849">
        <v>13.17</v>
      </c>
      <c r="K849">
        <v>14.350797266514807</v>
      </c>
      <c r="L849">
        <f t="shared" si="13"/>
        <v>189</v>
      </c>
      <c r="M849" s="14">
        <f>Table3[[#This Row],[Rape]]/Table3[[#This Row],[Population_in_lakhs]]</f>
        <v>3.5687167805618829</v>
      </c>
      <c r="N849">
        <f>Table3[[#This Row],[Kidnapping and Abduction]]/Table3[[#This Row],[Population_in_lakhs]]</f>
        <v>0.37965072133637057</v>
      </c>
      <c r="O849">
        <f>Table3[[#This Row],[Dowry Deaths]]/Table3[[#This Row],[Population_in_lakhs]]</f>
        <v>0.22779043280182232</v>
      </c>
      <c r="P849">
        <f>Table3[[#This Row],[Molestation]]/Table3[[#This Row],[Population_in_lakhs]]</f>
        <v>6.3781321184510249</v>
      </c>
      <c r="Q849">
        <f>Table3[[#This Row],[Sexual_Harassment]]/Table3[[#This Row],[Population_in_lakhs]]</f>
        <v>0.60744115413819288</v>
      </c>
      <c r="R849">
        <f>Table3[[#This Row],[Cruelty by Husband or his Relatives]]/Table3[[#This Row],[Population_in_lakhs]]</f>
        <v>3.1890660592255125</v>
      </c>
    </row>
    <row r="850" spans="1:18" x14ac:dyDescent="0.3">
      <c r="A850" t="s">
        <v>124</v>
      </c>
      <c r="B850" t="s">
        <v>132</v>
      </c>
      <c r="C850">
        <v>2004</v>
      </c>
      <c r="D850">
        <v>30</v>
      </c>
      <c r="E850">
        <v>5</v>
      </c>
      <c r="F850">
        <v>7</v>
      </c>
      <c r="G850">
        <v>104</v>
      </c>
      <c r="H850">
        <v>15</v>
      </c>
      <c r="I850">
        <v>75</v>
      </c>
      <c r="J850">
        <v>13.17</v>
      </c>
      <c r="K850">
        <v>17.919514047076689</v>
      </c>
      <c r="L850">
        <f t="shared" si="13"/>
        <v>236</v>
      </c>
      <c r="M850" s="14">
        <f>Table3[[#This Row],[Rape]]/Table3[[#This Row],[Population_in_lakhs]]</f>
        <v>2.2779043280182232</v>
      </c>
      <c r="N850">
        <f>Table3[[#This Row],[Kidnapping and Abduction]]/Table3[[#This Row],[Population_in_lakhs]]</f>
        <v>0.37965072133637057</v>
      </c>
      <c r="O850">
        <f>Table3[[#This Row],[Dowry Deaths]]/Table3[[#This Row],[Population_in_lakhs]]</f>
        <v>0.5315110098709187</v>
      </c>
      <c r="P850">
        <f>Table3[[#This Row],[Molestation]]/Table3[[#This Row],[Population_in_lakhs]]</f>
        <v>7.8967350037965076</v>
      </c>
      <c r="Q850">
        <f>Table3[[#This Row],[Sexual_Harassment]]/Table3[[#This Row],[Population_in_lakhs]]</f>
        <v>1.1389521640091116</v>
      </c>
      <c r="R850">
        <f>Table3[[#This Row],[Cruelty by Husband or his Relatives]]/Table3[[#This Row],[Population_in_lakhs]]</f>
        <v>5.6947608200455582</v>
      </c>
    </row>
    <row r="851" spans="1:18" x14ac:dyDescent="0.3">
      <c r="A851" t="s">
        <v>124</v>
      </c>
      <c r="B851" t="s">
        <v>132</v>
      </c>
      <c r="C851">
        <v>2005</v>
      </c>
      <c r="D851">
        <v>43</v>
      </c>
      <c r="E851">
        <v>5</v>
      </c>
      <c r="F851">
        <v>12</v>
      </c>
      <c r="G851">
        <v>77</v>
      </c>
      <c r="H851">
        <v>8</v>
      </c>
      <c r="I851">
        <v>104</v>
      </c>
      <c r="J851">
        <v>13.17</v>
      </c>
      <c r="K851">
        <v>18.906605922551254</v>
      </c>
      <c r="L851">
        <f t="shared" si="13"/>
        <v>249</v>
      </c>
      <c r="M851" s="14">
        <f>Table3[[#This Row],[Rape]]/Table3[[#This Row],[Population_in_lakhs]]</f>
        <v>3.2649962034927866</v>
      </c>
      <c r="N851">
        <f>Table3[[#This Row],[Kidnapping and Abduction]]/Table3[[#This Row],[Population_in_lakhs]]</f>
        <v>0.37965072133637057</v>
      </c>
      <c r="O851">
        <f>Table3[[#This Row],[Dowry Deaths]]/Table3[[#This Row],[Population_in_lakhs]]</f>
        <v>0.91116173120728927</v>
      </c>
      <c r="P851">
        <f>Table3[[#This Row],[Molestation]]/Table3[[#This Row],[Population_in_lakhs]]</f>
        <v>5.8466211085801065</v>
      </c>
      <c r="Q851">
        <f>Table3[[#This Row],[Sexual_Harassment]]/Table3[[#This Row],[Population_in_lakhs]]</f>
        <v>0.60744115413819288</v>
      </c>
      <c r="R851">
        <f>Table3[[#This Row],[Cruelty by Husband or his Relatives]]/Table3[[#This Row],[Population_in_lakhs]]</f>
        <v>7.8967350037965076</v>
      </c>
    </row>
    <row r="852" spans="1:18" x14ac:dyDescent="0.3">
      <c r="A852" t="s">
        <v>124</v>
      </c>
      <c r="B852" t="s">
        <v>132</v>
      </c>
      <c r="C852">
        <v>2006</v>
      </c>
      <c r="D852">
        <v>40</v>
      </c>
      <c r="E852">
        <v>9</v>
      </c>
      <c r="F852">
        <v>10</v>
      </c>
      <c r="G852">
        <v>109</v>
      </c>
      <c r="H852">
        <v>10</v>
      </c>
      <c r="I852">
        <v>90</v>
      </c>
      <c r="J852">
        <v>13.17</v>
      </c>
      <c r="K852">
        <v>20.349278663629462</v>
      </c>
      <c r="L852">
        <f t="shared" si="13"/>
        <v>268</v>
      </c>
      <c r="M852" s="14">
        <f>Table3[[#This Row],[Rape]]/Table3[[#This Row],[Population_in_lakhs]]</f>
        <v>3.0372057706909645</v>
      </c>
      <c r="N852">
        <f>Table3[[#This Row],[Kidnapping and Abduction]]/Table3[[#This Row],[Population_in_lakhs]]</f>
        <v>0.68337129840546695</v>
      </c>
      <c r="O852">
        <f>Table3[[#This Row],[Dowry Deaths]]/Table3[[#This Row],[Population_in_lakhs]]</f>
        <v>0.75930144267274113</v>
      </c>
      <c r="P852">
        <f>Table3[[#This Row],[Molestation]]/Table3[[#This Row],[Population_in_lakhs]]</f>
        <v>8.2763857251328776</v>
      </c>
      <c r="Q852">
        <f>Table3[[#This Row],[Sexual_Harassment]]/Table3[[#This Row],[Population_in_lakhs]]</f>
        <v>0.75930144267274113</v>
      </c>
      <c r="R852">
        <f>Table3[[#This Row],[Cruelty by Husband or his Relatives]]/Table3[[#This Row],[Population_in_lakhs]]</f>
        <v>6.83371298405467</v>
      </c>
    </row>
    <row r="853" spans="1:18" x14ac:dyDescent="0.3">
      <c r="A853" t="s">
        <v>124</v>
      </c>
      <c r="B853" t="s">
        <v>132</v>
      </c>
      <c r="C853">
        <v>2007</v>
      </c>
      <c r="D853">
        <v>54</v>
      </c>
      <c r="E853">
        <v>5</v>
      </c>
      <c r="F853">
        <v>13</v>
      </c>
      <c r="G853">
        <v>97</v>
      </c>
      <c r="H853">
        <v>10</v>
      </c>
      <c r="I853">
        <v>89</v>
      </c>
      <c r="J853">
        <v>13.17</v>
      </c>
      <c r="K853">
        <v>20.349278663629462</v>
      </c>
      <c r="L853">
        <f t="shared" si="13"/>
        <v>268</v>
      </c>
      <c r="M853" s="14">
        <f>Table3[[#This Row],[Rape]]/Table3[[#This Row],[Population_in_lakhs]]</f>
        <v>4.1002277904328022</v>
      </c>
      <c r="N853">
        <f>Table3[[#This Row],[Kidnapping and Abduction]]/Table3[[#This Row],[Population_in_lakhs]]</f>
        <v>0.37965072133637057</v>
      </c>
      <c r="O853">
        <f>Table3[[#This Row],[Dowry Deaths]]/Table3[[#This Row],[Population_in_lakhs]]</f>
        <v>0.98709187547456345</v>
      </c>
      <c r="P853">
        <f>Table3[[#This Row],[Molestation]]/Table3[[#This Row],[Population_in_lakhs]]</f>
        <v>7.3652239939255884</v>
      </c>
      <c r="Q853">
        <f>Table3[[#This Row],[Sexual_Harassment]]/Table3[[#This Row],[Population_in_lakhs]]</f>
        <v>0.75930144267274113</v>
      </c>
      <c r="R853">
        <f>Table3[[#This Row],[Cruelty by Husband or his Relatives]]/Table3[[#This Row],[Population_in_lakhs]]</f>
        <v>6.7577828397873958</v>
      </c>
    </row>
    <row r="854" spans="1:18" x14ac:dyDescent="0.3">
      <c r="A854" t="s">
        <v>124</v>
      </c>
      <c r="B854" t="s">
        <v>132</v>
      </c>
      <c r="C854">
        <v>2008</v>
      </c>
      <c r="D854">
        <v>47</v>
      </c>
      <c r="E854">
        <v>7</v>
      </c>
      <c r="F854">
        <v>14</v>
      </c>
      <c r="G854">
        <v>135</v>
      </c>
      <c r="H854">
        <v>12</v>
      </c>
      <c r="I854">
        <v>123</v>
      </c>
      <c r="J854">
        <v>13.17</v>
      </c>
      <c r="K854">
        <v>25.66438876233865</v>
      </c>
      <c r="L854">
        <f t="shared" si="13"/>
        <v>338</v>
      </c>
      <c r="M854" s="14">
        <f>Table3[[#This Row],[Rape]]/Table3[[#This Row],[Population_in_lakhs]]</f>
        <v>3.5687167805618829</v>
      </c>
      <c r="N854">
        <f>Table3[[#This Row],[Kidnapping and Abduction]]/Table3[[#This Row],[Population_in_lakhs]]</f>
        <v>0.5315110098709187</v>
      </c>
      <c r="O854">
        <f>Table3[[#This Row],[Dowry Deaths]]/Table3[[#This Row],[Population_in_lakhs]]</f>
        <v>1.0630220197418374</v>
      </c>
      <c r="P854">
        <f>Table3[[#This Row],[Molestation]]/Table3[[#This Row],[Population_in_lakhs]]</f>
        <v>10.250569476082005</v>
      </c>
      <c r="Q854">
        <f>Table3[[#This Row],[Sexual_Harassment]]/Table3[[#This Row],[Population_in_lakhs]]</f>
        <v>0.91116173120728927</v>
      </c>
      <c r="R854">
        <f>Table3[[#This Row],[Cruelty by Husband or his Relatives]]/Table3[[#This Row],[Population_in_lakhs]]</f>
        <v>9.3394077448747161</v>
      </c>
    </row>
    <row r="855" spans="1:18" x14ac:dyDescent="0.3">
      <c r="A855" t="s">
        <v>124</v>
      </c>
      <c r="B855" t="s">
        <v>132</v>
      </c>
      <c r="C855">
        <v>2009</v>
      </c>
      <c r="D855">
        <v>25</v>
      </c>
      <c r="E855">
        <v>11</v>
      </c>
      <c r="F855">
        <v>12</v>
      </c>
      <c r="G855">
        <v>97</v>
      </c>
      <c r="H855">
        <v>10</v>
      </c>
      <c r="I855">
        <v>96</v>
      </c>
      <c r="J855">
        <v>13.17</v>
      </c>
      <c r="K855">
        <v>19.058466211085801</v>
      </c>
      <c r="L855">
        <f t="shared" si="13"/>
        <v>251</v>
      </c>
      <c r="M855" s="14">
        <f>Table3[[#This Row],[Rape]]/Table3[[#This Row],[Population_in_lakhs]]</f>
        <v>1.8982536066818527</v>
      </c>
      <c r="N855">
        <f>Table3[[#This Row],[Kidnapping and Abduction]]/Table3[[#This Row],[Population_in_lakhs]]</f>
        <v>0.8352315869400152</v>
      </c>
      <c r="O855">
        <f>Table3[[#This Row],[Dowry Deaths]]/Table3[[#This Row],[Population_in_lakhs]]</f>
        <v>0.91116173120728927</v>
      </c>
      <c r="P855">
        <f>Table3[[#This Row],[Molestation]]/Table3[[#This Row],[Population_in_lakhs]]</f>
        <v>7.3652239939255884</v>
      </c>
      <c r="Q855">
        <f>Table3[[#This Row],[Sexual_Harassment]]/Table3[[#This Row],[Population_in_lakhs]]</f>
        <v>0.75930144267274113</v>
      </c>
      <c r="R855">
        <f>Table3[[#This Row],[Cruelty by Husband or his Relatives]]/Table3[[#This Row],[Population_in_lakhs]]</f>
        <v>7.2892938496583142</v>
      </c>
    </row>
    <row r="856" spans="1:18" x14ac:dyDescent="0.3">
      <c r="A856" t="s">
        <v>124</v>
      </c>
      <c r="B856" t="s">
        <v>132</v>
      </c>
      <c r="C856">
        <v>2010</v>
      </c>
      <c r="D856">
        <v>39</v>
      </c>
      <c r="E856">
        <v>8</v>
      </c>
      <c r="F856">
        <v>14</v>
      </c>
      <c r="G856">
        <v>90</v>
      </c>
      <c r="H856">
        <v>6</v>
      </c>
      <c r="I856">
        <v>100</v>
      </c>
      <c r="J856">
        <v>13.17</v>
      </c>
      <c r="K856">
        <v>19.514047076689447</v>
      </c>
      <c r="L856">
        <f t="shared" si="13"/>
        <v>257</v>
      </c>
      <c r="M856" s="14">
        <f>Table3[[#This Row],[Rape]]/Table3[[#This Row],[Population_in_lakhs]]</f>
        <v>2.9612756264236904</v>
      </c>
      <c r="N856">
        <f>Table3[[#This Row],[Kidnapping and Abduction]]/Table3[[#This Row],[Population_in_lakhs]]</f>
        <v>0.60744115413819288</v>
      </c>
      <c r="O856">
        <f>Table3[[#This Row],[Dowry Deaths]]/Table3[[#This Row],[Population_in_lakhs]]</f>
        <v>1.0630220197418374</v>
      </c>
      <c r="P856">
        <f>Table3[[#This Row],[Molestation]]/Table3[[#This Row],[Population_in_lakhs]]</f>
        <v>6.83371298405467</v>
      </c>
      <c r="Q856">
        <f>Table3[[#This Row],[Sexual_Harassment]]/Table3[[#This Row],[Population_in_lakhs]]</f>
        <v>0.45558086560364464</v>
      </c>
      <c r="R856">
        <f>Table3[[#This Row],[Cruelty by Husband or his Relatives]]/Table3[[#This Row],[Population_in_lakhs]]</f>
        <v>7.5930144267274109</v>
      </c>
    </row>
    <row r="857" spans="1:18" x14ac:dyDescent="0.3">
      <c r="A857" t="s">
        <v>124</v>
      </c>
      <c r="B857" t="s">
        <v>132</v>
      </c>
      <c r="C857">
        <v>2011</v>
      </c>
      <c r="D857">
        <v>33</v>
      </c>
      <c r="E857">
        <v>10</v>
      </c>
      <c r="F857">
        <v>15</v>
      </c>
      <c r="G857">
        <v>114</v>
      </c>
      <c r="H857">
        <v>15</v>
      </c>
      <c r="I857">
        <v>104</v>
      </c>
      <c r="J857">
        <v>16.2</v>
      </c>
      <c r="K857">
        <v>17.962962962962965</v>
      </c>
      <c r="L857">
        <f t="shared" si="13"/>
        <v>291</v>
      </c>
      <c r="M857" s="14">
        <f>Table3[[#This Row],[Rape]]/Table3[[#This Row],[Population_in_lakhs]]</f>
        <v>2.0370370370370372</v>
      </c>
      <c r="N857">
        <f>Table3[[#This Row],[Kidnapping and Abduction]]/Table3[[#This Row],[Population_in_lakhs]]</f>
        <v>0.61728395061728403</v>
      </c>
      <c r="O857">
        <f>Table3[[#This Row],[Dowry Deaths]]/Table3[[#This Row],[Population_in_lakhs]]</f>
        <v>0.92592592592592593</v>
      </c>
      <c r="P857">
        <f>Table3[[#This Row],[Molestation]]/Table3[[#This Row],[Population_in_lakhs]]</f>
        <v>7.0370370370370372</v>
      </c>
      <c r="Q857">
        <f>Table3[[#This Row],[Sexual_Harassment]]/Table3[[#This Row],[Population_in_lakhs]]</f>
        <v>0.92592592592592593</v>
      </c>
      <c r="R857">
        <f>Table3[[#This Row],[Cruelty by Husband or his Relatives]]/Table3[[#This Row],[Population_in_lakhs]]</f>
        <v>6.4197530864197532</v>
      </c>
    </row>
    <row r="858" spans="1:18" x14ac:dyDescent="0.3">
      <c r="A858" t="s">
        <v>124</v>
      </c>
      <c r="B858" t="s">
        <v>132</v>
      </c>
      <c r="C858">
        <v>2012</v>
      </c>
      <c r="D858">
        <v>33</v>
      </c>
      <c r="E858">
        <v>19</v>
      </c>
      <c r="F858">
        <v>11</v>
      </c>
      <c r="G858">
        <v>104</v>
      </c>
      <c r="H858">
        <v>13</v>
      </c>
      <c r="I858">
        <v>123</v>
      </c>
      <c r="J858">
        <v>16.2</v>
      </c>
      <c r="K858">
        <v>18.703703703703706</v>
      </c>
      <c r="L858">
        <f t="shared" si="13"/>
        <v>303</v>
      </c>
      <c r="M858" s="14">
        <f>Table3[[#This Row],[Rape]]/Table3[[#This Row],[Population_in_lakhs]]</f>
        <v>2.0370370370370372</v>
      </c>
      <c r="N858">
        <f>Table3[[#This Row],[Kidnapping and Abduction]]/Table3[[#This Row],[Population_in_lakhs]]</f>
        <v>1.1728395061728396</v>
      </c>
      <c r="O858">
        <f>Table3[[#This Row],[Dowry Deaths]]/Table3[[#This Row],[Population_in_lakhs]]</f>
        <v>0.67901234567901236</v>
      </c>
      <c r="P858">
        <f>Table3[[#This Row],[Molestation]]/Table3[[#This Row],[Population_in_lakhs]]</f>
        <v>6.4197530864197532</v>
      </c>
      <c r="Q858">
        <f>Table3[[#This Row],[Sexual_Harassment]]/Table3[[#This Row],[Population_in_lakhs]]</f>
        <v>0.80246913580246915</v>
      </c>
      <c r="R858">
        <f>Table3[[#This Row],[Cruelty by Husband or his Relatives]]/Table3[[#This Row],[Population_in_lakhs]]</f>
        <v>7.5925925925925926</v>
      </c>
    </row>
    <row r="859" spans="1:18" x14ac:dyDescent="0.3">
      <c r="A859" t="s">
        <v>124</v>
      </c>
      <c r="B859" t="s">
        <v>132</v>
      </c>
      <c r="C859">
        <v>2013</v>
      </c>
      <c r="D859">
        <v>56</v>
      </c>
      <c r="E859">
        <v>158</v>
      </c>
      <c r="F859">
        <v>11</v>
      </c>
      <c r="G859">
        <v>161</v>
      </c>
      <c r="H859">
        <v>11</v>
      </c>
      <c r="I859">
        <v>138</v>
      </c>
      <c r="J859">
        <v>16.2</v>
      </c>
      <c r="K859">
        <v>33.02469135802469</v>
      </c>
      <c r="L859">
        <f t="shared" si="13"/>
        <v>535</v>
      </c>
      <c r="M859" s="14">
        <f>Table3[[#This Row],[Rape]]/Table3[[#This Row],[Population_in_lakhs]]</f>
        <v>3.4567901234567904</v>
      </c>
      <c r="N859">
        <f>Table3[[#This Row],[Kidnapping and Abduction]]/Table3[[#This Row],[Population_in_lakhs]]</f>
        <v>9.7530864197530871</v>
      </c>
      <c r="O859">
        <f>Table3[[#This Row],[Dowry Deaths]]/Table3[[#This Row],[Population_in_lakhs]]</f>
        <v>0.67901234567901236</v>
      </c>
      <c r="P859">
        <f>Table3[[#This Row],[Molestation]]/Table3[[#This Row],[Population_in_lakhs]]</f>
        <v>9.9382716049382722</v>
      </c>
      <c r="Q859">
        <f>Table3[[#This Row],[Sexual_Harassment]]/Table3[[#This Row],[Population_in_lakhs]]</f>
        <v>0.67901234567901236</v>
      </c>
      <c r="R859">
        <f>Table3[[#This Row],[Cruelty by Husband or his Relatives]]/Table3[[#This Row],[Population_in_lakhs]]</f>
        <v>8.518518518518519</v>
      </c>
    </row>
    <row r="860" spans="1:18" x14ac:dyDescent="0.3">
      <c r="A860" t="s">
        <v>124</v>
      </c>
      <c r="B860" t="s">
        <v>133</v>
      </c>
      <c r="C860">
        <v>2001</v>
      </c>
      <c r="D860">
        <v>36</v>
      </c>
      <c r="E860">
        <v>2</v>
      </c>
      <c r="F860">
        <v>2</v>
      </c>
      <c r="G860">
        <v>41</v>
      </c>
      <c r="H860">
        <v>1</v>
      </c>
      <c r="I860">
        <v>4</v>
      </c>
      <c r="J860">
        <v>7.43</v>
      </c>
      <c r="K860">
        <v>11.574697173620459</v>
      </c>
      <c r="L860">
        <f t="shared" si="13"/>
        <v>86</v>
      </c>
      <c r="M860" s="14">
        <f>Table3[[#This Row],[Rape]]/Table3[[#This Row],[Population_in_lakhs]]</f>
        <v>4.8452220726783315</v>
      </c>
      <c r="N860">
        <f>Table3[[#This Row],[Kidnapping and Abduction]]/Table3[[#This Row],[Population_in_lakhs]]</f>
        <v>0.26917900403768508</v>
      </c>
      <c r="O860">
        <f>Table3[[#This Row],[Dowry Deaths]]/Table3[[#This Row],[Population_in_lakhs]]</f>
        <v>0.26917900403768508</v>
      </c>
      <c r="P860">
        <f>Table3[[#This Row],[Molestation]]/Table3[[#This Row],[Population_in_lakhs]]</f>
        <v>5.5181695827725443</v>
      </c>
      <c r="Q860">
        <f>Table3[[#This Row],[Sexual_Harassment]]/Table3[[#This Row],[Population_in_lakhs]]</f>
        <v>0.13458950201884254</v>
      </c>
      <c r="R860">
        <f>Table3[[#This Row],[Cruelty by Husband or his Relatives]]/Table3[[#This Row],[Population_in_lakhs]]</f>
        <v>0.53835800807537015</v>
      </c>
    </row>
    <row r="861" spans="1:18" x14ac:dyDescent="0.3">
      <c r="A861" t="s">
        <v>124</v>
      </c>
      <c r="B861" t="s">
        <v>133</v>
      </c>
      <c r="C861">
        <v>2002</v>
      </c>
      <c r="D861">
        <v>35</v>
      </c>
      <c r="E861">
        <v>0</v>
      </c>
      <c r="F861">
        <v>2</v>
      </c>
      <c r="G861">
        <v>16</v>
      </c>
      <c r="H861">
        <v>2</v>
      </c>
      <c r="I861">
        <v>4</v>
      </c>
      <c r="J861">
        <v>7.43</v>
      </c>
      <c r="K861">
        <v>7.9407806191117096</v>
      </c>
      <c r="L861">
        <f t="shared" si="13"/>
        <v>59</v>
      </c>
      <c r="M861" s="14">
        <f>Table3[[#This Row],[Rape]]/Table3[[#This Row],[Population_in_lakhs]]</f>
        <v>4.7106325706594889</v>
      </c>
      <c r="N861">
        <f>Table3[[#This Row],[Kidnapping and Abduction]]/Table3[[#This Row],[Population_in_lakhs]]</f>
        <v>0</v>
      </c>
      <c r="O861">
        <f>Table3[[#This Row],[Dowry Deaths]]/Table3[[#This Row],[Population_in_lakhs]]</f>
        <v>0.26917900403768508</v>
      </c>
      <c r="P861">
        <f>Table3[[#This Row],[Molestation]]/Table3[[#This Row],[Population_in_lakhs]]</f>
        <v>2.1534320323014806</v>
      </c>
      <c r="Q861">
        <f>Table3[[#This Row],[Sexual_Harassment]]/Table3[[#This Row],[Population_in_lakhs]]</f>
        <v>0.26917900403768508</v>
      </c>
      <c r="R861">
        <f>Table3[[#This Row],[Cruelty by Husband or his Relatives]]/Table3[[#This Row],[Population_in_lakhs]]</f>
        <v>0.53835800807537015</v>
      </c>
    </row>
    <row r="862" spans="1:18" x14ac:dyDescent="0.3">
      <c r="A862" t="s">
        <v>124</v>
      </c>
      <c r="B862" t="s">
        <v>133</v>
      </c>
      <c r="C862">
        <v>2003</v>
      </c>
      <c r="D862">
        <v>33</v>
      </c>
      <c r="E862">
        <v>3</v>
      </c>
      <c r="F862">
        <v>0</v>
      </c>
      <c r="G862">
        <v>39</v>
      </c>
      <c r="H862">
        <v>1</v>
      </c>
      <c r="I862">
        <v>3</v>
      </c>
      <c r="J862">
        <v>7.43</v>
      </c>
      <c r="K862">
        <v>10.632570659488561</v>
      </c>
      <c r="L862">
        <f t="shared" si="13"/>
        <v>79</v>
      </c>
      <c r="M862" s="14">
        <f>Table3[[#This Row],[Rape]]/Table3[[#This Row],[Population_in_lakhs]]</f>
        <v>4.4414535666218038</v>
      </c>
      <c r="N862">
        <f>Table3[[#This Row],[Kidnapping and Abduction]]/Table3[[#This Row],[Population_in_lakhs]]</f>
        <v>0.40376850605652759</v>
      </c>
      <c r="O862">
        <f>Table3[[#This Row],[Dowry Deaths]]/Table3[[#This Row],[Population_in_lakhs]]</f>
        <v>0</v>
      </c>
      <c r="P862">
        <f>Table3[[#This Row],[Molestation]]/Table3[[#This Row],[Population_in_lakhs]]</f>
        <v>5.2489905787348592</v>
      </c>
      <c r="Q862">
        <f>Table3[[#This Row],[Sexual_Harassment]]/Table3[[#This Row],[Population_in_lakhs]]</f>
        <v>0.13458950201884254</v>
      </c>
      <c r="R862">
        <f>Table3[[#This Row],[Cruelty by Husband or his Relatives]]/Table3[[#This Row],[Population_in_lakhs]]</f>
        <v>0.40376850605652759</v>
      </c>
    </row>
    <row r="863" spans="1:18" x14ac:dyDescent="0.3">
      <c r="A863" t="s">
        <v>124</v>
      </c>
      <c r="B863" t="s">
        <v>133</v>
      </c>
      <c r="C863">
        <v>2004</v>
      </c>
      <c r="D863">
        <v>56</v>
      </c>
      <c r="E863">
        <v>4</v>
      </c>
      <c r="F863">
        <v>1</v>
      </c>
      <c r="G863">
        <v>60</v>
      </c>
      <c r="H863">
        <v>4</v>
      </c>
      <c r="I863">
        <v>10</v>
      </c>
      <c r="J863">
        <v>7.43</v>
      </c>
      <c r="K863">
        <v>18.169582772543741</v>
      </c>
      <c r="L863">
        <f t="shared" si="13"/>
        <v>135</v>
      </c>
      <c r="M863" s="14">
        <f>Table3[[#This Row],[Rape]]/Table3[[#This Row],[Population_in_lakhs]]</f>
        <v>7.5370121130551819</v>
      </c>
      <c r="N863">
        <f>Table3[[#This Row],[Kidnapping and Abduction]]/Table3[[#This Row],[Population_in_lakhs]]</f>
        <v>0.53835800807537015</v>
      </c>
      <c r="O863">
        <f>Table3[[#This Row],[Dowry Deaths]]/Table3[[#This Row],[Population_in_lakhs]]</f>
        <v>0.13458950201884254</v>
      </c>
      <c r="P863">
        <f>Table3[[#This Row],[Molestation]]/Table3[[#This Row],[Population_in_lakhs]]</f>
        <v>8.0753701211305522</v>
      </c>
      <c r="Q863">
        <f>Table3[[#This Row],[Sexual_Harassment]]/Table3[[#This Row],[Population_in_lakhs]]</f>
        <v>0.53835800807537015</v>
      </c>
      <c r="R863">
        <f>Table3[[#This Row],[Cruelty by Husband or his Relatives]]/Table3[[#This Row],[Population_in_lakhs]]</f>
        <v>1.3458950201884254</v>
      </c>
    </row>
    <row r="864" spans="1:18" x14ac:dyDescent="0.3">
      <c r="A864" t="s">
        <v>124</v>
      </c>
      <c r="B864" t="s">
        <v>133</v>
      </c>
      <c r="C864">
        <v>2005</v>
      </c>
      <c r="D864">
        <v>68</v>
      </c>
      <c r="E864">
        <v>18</v>
      </c>
      <c r="F864">
        <v>3</v>
      </c>
      <c r="G864">
        <v>45</v>
      </c>
      <c r="H864">
        <v>10</v>
      </c>
      <c r="I864">
        <v>6</v>
      </c>
      <c r="J864">
        <v>7.43</v>
      </c>
      <c r="K864">
        <v>20.188425302826381</v>
      </c>
      <c r="L864">
        <f t="shared" si="13"/>
        <v>150</v>
      </c>
      <c r="M864" s="14">
        <f>Table3[[#This Row],[Rape]]/Table3[[#This Row],[Population_in_lakhs]]</f>
        <v>9.1520861372812927</v>
      </c>
      <c r="N864">
        <f>Table3[[#This Row],[Kidnapping and Abduction]]/Table3[[#This Row],[Population_in_lakhs]]</f>
        <v>2.4226110363391657</v>
      </c>
      <c r="O864">
        <f>Table3[[#This Row],[Dowry Deaths]]/Table3[[#This Row],[Population_in_lakhs]]</f>
        <v>0.40376850605652759</v>
      </c>
      <c r="P864">
        <f>Table3[[#This Row],[Molestation]]/Table3[[#This Row],[Population_in_lakhs]]</f>
        <v>6.0565275908479137</v>
      </c>
      <c r="Q864">
        <f>Table3[[#This Row],[Sexual_Harassment]]/Table3[[#This Row],[Population_in_lakhs]]</f>
        <v>1.3458950201884254</v>
      </c>
      <c r="R864">
        <f>Table3[[#This Row],[Cruelty by Husband or his Relatives]]/Table3[[#This Row],[Population_in_lakhs]]</f>
        <v>0.80753701211305517</v>
      </c>
    </row>
    <row r="865" spans="1:18" x14ac:dyDescent="0.3">
      <c r="A865" t="s">
        <v>124</v>
      </c>
      <c r="B865" t="s">
        <v>133</v>
      </c>
      <c r="C865">
        <v>2006</v>
      </c>
      <c r="D865">
        <v>62</v>
      </c>
      <c r="E865">
        <v>7</v>
      </c>
      <c r="F865">
        <v>1</v>
      </c>
      <c r="G865">
        <v>46</v>
      </c>
      <c r="H865">
        <v>3</v>
      </c>
      <c r="I865">
        <v>11</v>
      </c>
      <c r="J865">
        <v>7.43</v>
      </c>
      <c r="K865">
        <v>17.49663526244953</v>
      </c>
      <c r="L865">
        <f t="shared" si="13"/>
        <v>130</v>
      </c>
      <c r="M865" s="14">
        <f>Table3[[#This Row],[Rape]]/Table3[[#This Row],[Population_in_lakhs]]</f>
        <v>8.3445491251682373</v>
      </c>
      <c r="N865">
        <f>Table3[[#This Row],[Kidnapping and Abduction]]/Table3[[#This Row],[Population_in_lakhs]]</f>
        <v>0.94212651413189774</v>
      </c>
      <c r="O865">
        <f>Table3[[#This Row],[Dowry Deaths]]/Table3[[#This Row],[Population_in_lakhs]]</f>
        <v>0.13458950201884254</v>
      </c>
      <c r="P865">
        <f>Table3[[#This Row],[Molestation]]/Table3[[#This Row],[Population_in_lakhs]]</f>
        <v>6.1911170928667563</v>
      </c>
      <c r="Q865">
        <f>Table3[[#This Row],[Sexual_Harassment]]/Table3[[#This Row],[Population_in_lakhs]]</f>
        <v>0.40376850605652759</v>
      </c>
      <c r="R865">
        <f>Table3[[#This Row],[Cruelty by Husband or his Relatives]]/Table3[[#This Row],[Population_in_lakhs]]</f>
        <v>1.4804845222072678</v>
      </c>
    </row>
    <row r="866" spans="1:18" x14ac:dyDescent="0.3">
      <c r="A866" t="s">
        <v>124</v>
      </c>
      <c r="B866" t="s">
        <v>133</v>
      </c>
      <c r="C866">
        <v>2007</v>
      </c>
      <c r="D866">
        <v>61</v>
      </c>
      <c r="E866">
        <v>18</v>
      </c>
      <c r="F866">
        <v>1</v>
      </c>
      <c r="G866">
        <v>43</v>
      </c>
      <c r="H866">
        <v>4</v>
      </c>
      <c r="I866">
        <v>11</v>
      </c>
      <c r="J866">
        <v>7.43</v>
      </c>
      <c r="K866">
        <v>18.573351278600271</v>
      </c>
      <c r="L866">
        <f t="shared" si="13"/>
        <v>138</v>
      </c>
      <c r="M866" s="14">
        <f>Table3[[#This Row],[Rape]]/Table3[[#This Row],[Population_in_lakhs]]</f>
        <v>8.2099596231493948</v>
      </c>
      <c r="N866">
        <f>Table3[[#This Row],[Kidnapping and Abduction]]/Table3[[#This Row],[Population_in_lakhs]]</f>
        <v>2.4226110363391657</v>
      </c>
      <c r="O866">
        <f>Table3[[#This Row],[Dowry Deaths]]/Table3[[#This Row],[Population_in_lakhs]]</f>
        <v>0.13458950201884254</v>
      </c>
      <c r="P866">
        <f>Table3[[#This Row],[Molestation]]/Table3[[#This Row],[Population_in_lakhs]]</f>
        <v>5.7873485868102295</v>
      </c>
      <c r="Q866">
        <f>Table3[[#This Row],[Sexual_Harassment]]/Table3[[#This Row],[Population_in_lakhs]]</f>
        <v>0.53835800807537015</v>
      </c>
      <c r="R866">
        <f>Table3[[#This Row],[Cruelty by Husband or his Relatives]]/Table3[[#This Row],[Population_in_lakhs]]</f>
        <v>1.4804845222072678</v>
      </c>
    </row>
    <row r="867" spans="1:18" x14ac:dyDescent="0.3">
      <c r="A867" t="s">
        <v>124</v>
      </c>
      <c r="B867" t="s">
        <v>133</v>
      </c>
      <c r="C867">
        <v>2008</v>
      </c>
      <c r="D867">
        <v>71</v>
      </c>
      <c r="E867">
        <v>41</v>
      </c>
      <c r="F867">
        <v>0</v>
      </c>
      <c r="G867">
        <v>56</v>
      </c>
      <c r="H867">
        <v>3</v>
      </c>
      <c r="I867">
        <v>19</v>
      </c>
      <c r="J867">
        <v>7.43</v>
      </c>
      <c r="K867">
        <v>25.57200538358008</v>
      </c>
      <c r="L867">
        <f t="shared" si="13"/>
        <v>190</v>
      </c>
      <c r="M867" s="14">
        <f>Table3[[#This Row],[Rape]]/Table3[[#This Row],[Population_in_lakhs]]</f>
        <v>9.5558546433378204</v>
      </c>
      <c r="N867">
        <f>Table3[[#This Row],[Kidnapping and Abduction]]/Table3[[#This Row],[Population_in_lakhs]]</f>
        <v>5.5181695827725443</v>
      </c>
      <c r="O867">
        <f>Table3[[#This Row],[Dowry Deaths]]/Table3[[#This Row],[Population_in_lakhs]]</f>
        <v>0</v>
      </c>
      <c r="P867">
        <f>Table3[[#This Row],[Molestation]]/Table3[[#This Row],[Population_in_lakhs]]</f>
        <v>7.5370121130551819</v>
      </c>
      <c r="Q867">
        <f>Table3[[#This Row],[Sexual_Harassment]]/Table3[[#This Row],[Population_in_lakhs]]</f>
        <v>0.40376850605652759</v>
      </c>
      <c r="R867">
        <f>Table3[[#This Row],[Cruelty by Husband or his Relatives]]/Table3[[#This Row],[Population_in_lakhs]]</f>
        <v>2.5572005383580083</v>
      </c>
    </row>
    <row r="868" spans="1:18" x14ac:dyDescent="0.3">
      <c r="A868" t="s">
        <v>124</v>
      </c>
      <c r="B868" t="s">
        <v>133</v>
      </c>
      <c r="C868">
        <v>2009</v>
      </c>
      <c r="D868">
        <v>64</v>
      </c>
      <c r="E868">
        <v>24</v>
      </c>
      <c r="F868">
        <v>3</v>
      </c>
      <c r="G868">
        <v>57</v>
      </c>
      <c r="H868">
        <v>2</v>
      </c>
      <c r="I868">
        <v>25</v>
      </c>
      <c r="J868">
        <v>7.43</v>
      </c>
      <c r="K868">
        <v>23.553162853297444</v>
      </c>
      <c r="L868">
        <f t="shared" si="13"/>
        <v>175</v>
      </c>
      <c r="M868" s="14">
        <f>Table3[[#This Row],[Rape]]/Table3[[#This Row],[Population_in_lakhs]]</f>
        <v>8.6137281292059225</v>
      </c>
      <c r="N868">
        <f>Table3[[#This Row],[Kidnapping and Abduction]]/Table3[[#This Row],[Population_in_lakhs]]</f>
        <v>3.2301480484522207</v>
      </c>
      <c r="O868">
        <f>Table3[[#This Row],[Dowry Deaths]]/Table3[[#This Row],[Population_in_lakhs]]</f>
        <v>0.40376850605652759</v>
      </c>
      <c r="P868">
        <f>Table3[[#This Row],[Molestation]]/Table3[[#This Row],[Population_in_lakhs]]</f>
        <v>7.6716016150740245</v>
      </c>
      <c r="Q868">
        <f>Table3[[#This Row],[Sexual_Harassment]]/Table3[[#This Row],[Population_in_lakhs]]</f>
        <v>0.26917900403768508</v>
      </c>
      <c r="R868">
        <f>Table3[[#This Row],[Cruelty by Husband or his Relatives]]/Table3[[#This Row],[Population_in_lakhs]]</f>
        <v>3.3647375504710633</v>
      </c>
    </row>
    <row r="869" spans="1:18" x14ac:dyDescent="0.3">
      <c r="A869" t="s">
        <v>124</v>
      </c>
      <c r="B869" t="s">
        <v>133</v>
      </c>
      <c r="C869">
        <v>2010</v>
      </c>
      <c r="D869">
        <v>69</v>
      </c>
      <c r="E869">
        <v>21</v>
      </c>
      <c r="F869">
        <v>0</v>
      </c>
      <c r="G869">
        <v>53</v>
      </c>
      <c r="H869">
        <v>4</v>
      </c>
      <c r="I869">
        <v>26</v>
      </c>
      <c r="J869">
        <v>7.43</v>
      </c>
      <c r="K869">
        <v>23.283983849259759</v>
      </c>
      <c r="L869">
        <f t="shared" si="13"/>
        <v>173</v>
      </c>
      <c r="M869" s="14">
        <f>Table3[[#This Row],[Rape]]/Table3[[#This Row],[Population_in_lakhs]]</f>
        <v>9.2866756393001353</v>
      </c>
      <c r="N869">
        <f>Table3[[#This Row],[Kidnapping and Abduction]]/Table3[[#This Row],[Population_in_lakhs]]</f>
        <v>2.8263795423956934</v>
      </c>
      <c r="O869">
        <f>Table3[[#This Row],[Dowry Deaths]]/Table3[[#This Row],[Population_in_lakhs]]</f>
        <v>0</v>
      </c>
      <c r="P869">
        <f>Table3[[#This Row],[Molestation]]/Table3[[#This Row],[Population_in_lakhs]]</f>
        <v>7.1332436069986542</v>
      </c>
      <c r="Q869">
        <f>Table3[[#This Row],[Sexual_Harassment]]/Table3[[#This Row],[Population_in_lakhs]]</f>
        <v>0.53835800807537015</v>
      </c>
      <c r="R869">
        <f>Table3[[#This Row],[Cruelty by Husband or his Relatives]]/Table3[[#This Row],[Population_in_lakhs]]</f>
        <v>3.4993270524899058</v>
      </c>
    </row>
    <row r="870" spans="1:18" x14ac:dyDescent="0.3">
      <c r="A870" t="s">
        <v>124</v>
      </c>
      <c r="B870" t="s">
        <v>133</v>
      </c>
      <c r="C870">
        <v>2011</v>
      </c>
      <c r="D870">
        <v>78</v>
      </c>
      <c r="E870">
        <v>33</v>
      </c>
      <c r="F870">
        <v>1</v>
      </c>
      <c r="G870">
        <v>69</v>
      </c>
      <c r="H870">
        <v>2</v>
      </c>
      <c r="I870">
        <v>36</v>
      </c>
      <c r="J870">
        <v>8.52</v>
      </c>
      <c r="K870">
        <v>25.704225352112676</v>
      </c>
      <c r="L870">
        <f t="shared" si="13"/>
        <v>219</v>
      </c>
      <c r="M870" s="14">
        <f>Table3[[#This Row],[Rape]]/Table3[[#This Row],[Population_in_lakhs]]</f>
        <v>9.1549295774647899</v>
      </c>
      <c r="N870">
        <f>Table3[[#This Row],[Kidnapping and Abduction]]/Table3[[#This Row],[Population_in_lakhs]]</f>
        <v>3.8732394366197185</v>
      </c>
      <c r="O870">
        <f>Table3[[#This Row],[Dowry Deaths]]/Table3[[#This Row],[Population_in_lakhs]]</f>
        <v>0.11737089201877934</v>
      </c>
      <c r="P870">
        <f>Table3[[#This Row],[Molestation]]/Table3[[#This Row],[Population_in_lakhs]]</f>
        <v>8.0985915492957758</v>
      </c>
      <c r="Q870">
        <f>Table3[[#This Row],[Sexual_Harassment]]/Table3[[#This Row],[Population_in_lakhs]]</f>
        <v>0.23474178403755869</v>
      </c>
      <c r="R870">
        <f>Table3[[#This Row],[Cruelty by Husband or his Relatives]]/Table3[[#This Row],[Population_in_lakhs]]</f>
        <v>4.2253521126760569</v>
      </c>
    </row>
    <row r="871" spans="1:18" x14ac:dyDescent="0.3">
      <c r="A871" t="s">
        <v>124</v>
      </c>
      <c r="B871" t="s">
        <v>133</v>
      </c>
      <c r="C871">
        <v>2012</v>
      </c>
      <c r="D871">
        <v>80</v>
      </c>
      <c r="E871">
        <v>19</v>
      </c>
      <c r="F871">
        <v>2</v>
      </c>
      <c r="G871">
        <v>29</v>
      </c>
      <c r="H871">
        <v>0</v>
      </c>
      <c r="I871">
        <v>31</v>
      </c>
      <c r="J871">
        <v>8.52</v>
      </c>
      <c r="K871">
        <v>18.896713615023476</v>
      </c>
      <c r="L871">
        <f t="shared" si="13"/>
        <v>161</v>
      </c>
      <c r="M871" s="14">
        <f>Table3[[#This Row],[Rape]]/Table3[[#This Row],[Population_in_lakhs]]</f>
        <v>9.3896713615023479</v>
      </c>
      <c r="N871">
        <f>Table3[[#This Row],[Kidnapping and Abduction]]/Table3[[#This Row],[Population_in_lakhs]]</f>
        <v>2.2300469483568075</v>
      </c>
      <c r="O871">
        <f>Table3[[#This Row],[Dowry Deaths]]/Table3[[#This Row],[Population_in_lakhs]]</f>
        <v>0.23474178403755869</v>
      </c>
      <c r="P871">
        <f>Table3[[#This Row],[Molestation]]/Table3[[#This Row],[Population_in_lakhs]]</f>
        <v>3.403755868544601</v>
      </c>
      <c r="Q871">
        <f>Table3[[#This Row],[Sexual_Harassment]]/Table3[[#This Row],[Population_in_lakhs]]</f>
        <v>0</v>
      </c>
      <c r="R871">
        <f>Table3[[#This Row],[Cruelty by Husband or his Relatives]]/Table3[[#This Row],[Population_in_lakhs]]</f>
        <v>3.63849765258216</v>
      </c>
    </row>
    <row r="872" spans="1:18" x14ac:dyDescent="0.3">
      <c r="A872" t="s">
        <v>124</v>
      </c>
      <c r="B872" t="s">
        <v>133</v>
      </c>
      <c r="C872">
        <v>2013</v>
      </c>
      <c r="D872">
        <v>88</v>
      </c>
      <c r="E872">
        <v>41</v>
      </c>
      <c r="F872">
        <v>3</v>
      </c>
      <c r="G872">
        <v>52</v>
      </c>
      <c r="H872">
        <v>3</v>
      </c>
      <c r="I872">
        <v>25</v>
      </c>
      <c r="J872">
        <v>8.52</v>
      </c>
      <c r="K872">
        <v>24.882629107981224</v>
      </c>
      <c r="L872">
        <f t="shared" si="13"/>
        <v>212</v>
      </c>
      <c r="M872" s="14">
        <f>Table3[[#This Row],[Rape]]/Table3[[#This Row],[Population_in_lakhs]]</f>
        <v>10.328638497652582</v>
      </c>
      <c r="N872">
        <f>Table3[[#This Row],[Kidnapping and Abduction]]/Table3[[#This Row],[Population_in_lakhs]]</f>
        <v>4.812206572769953</v>
      </c>
      <c r="O872">
        <f>Table3[[#This Row],[Dowry Deaths]]/Table3[[#This Row],[Population_in_lakhs]]</f>
        <v>0.35211267605633806</v>
      </c>
      <c r="P872">
        <f>Table3[[#This Row],[Molestation]]/Table3[[#This Row],[Population_in_lakhs]]</f>
        <v>6.103286384976526</v>
      </c>
      <c r="Q872">
        <f>Table3[[#This Row],[Sexual_Harassment]]/Table3[[#This Row],[Population_in_lakhs]]</f>
        <v>0.35211267605633806</v>
      </c>
      <c r="R872">
        <f>Table3[[#This Row],[Cruelty by Husband or his Relatives]]/Table3[[#This Row],[Population_in_lakhs]]</f>
        <v>2.9342723004694835</v>
      </c>
    </row>
    <row r="873" spans="1:18" x14ac:dyDescent="0.3">
      <c r="A873" t="s">
        <v>124</v>
      </c>
      <c r="B873" t="s">
        <v>134</v>
      </c>
      <c r="C873">
        <v>2001</v>
      </c>
      <c r="D873">
        <v>35</v>
      </c>
      <c r="E873">
        <v>0</v>
      </c>
      <c r="F873">
        <v>1</v>
      </c>
      <c r="G873">
        <v>45</v>
      </c>
      <c r="H873">
        <v>4</v>
      </c>
      <c r="I873">
        <v>15</v>
      </c>
      <c r="J873">
        <v>5.85</v>
      </c>
      <c r="K873">
        <v>17.094017094017094</v>
      </c>
      <c r="L873">
        <f t="shared" si="13"/>
        <v>100</v>
      </c>
      <c r="M873" s="14">
        <f>Table3[[#This Row],[Rape]]/Table3[[#This Row],[Population_in_lakhs]]</f>
        <v>5.982905982905983</v>
      </c>
      <c r="N873">
        <f>Table3[[#This Row],[Kidnapping and Abduction]]/Table3[[#This Row],[Population_in_lakhs]]</f>
        <v>0</v>
      </c>
      <c r="O873">
        <f>Table3[[#This Row],[Dowry Deaths]]/Table3[[#This Row],[Population_in_lakhs]]</f>
        <v>0.17094017094017094</v>
      </c>
      <c r="P873">
        <f>Table3[[#This Row],[Molestation]]/Table3[[#This Row],[Population_in_lakhs]]</f>
        <v>7.6923076923076925</v>
      </c>
      <c r="Q873">
        <f>Table3[[#This Row],[Sexual_Harassment]]/Table3[[#This Row],[Population_in_lakhs]]</f>
        <v>0.68376068376068377</v>
      </c>
      <c r="R873">
        <f>Table3[[#This Row],[Cruelty by Husband or his Relatives]]/Table3[[#This Row],[Population_in_lakhs]]</f>
        <v>2.5641025641025643</v>
      </c>
    </row>
    <row r="874" spans="1:18" x14ac:dyDescent="0.3">
      <c r="A874" t="s">
        <v>124</v>
      </c>
      <c r="B874" t="s">
        <v>134</v>
      </c>
      <c r="C874">
        <v>2002</v>
      </c>
      <c r="D874">
        <v>20</v>
      </c>
      <c r="E874">
        <v>0</v>
      </c>
      <c r="F874">
        <v>0</v>
      </c>
      <c r="G874">
        <v>42</v>
      </c>
      <c r="H874">
        <v>3</v>
      </c>
      <c r="I874">
        <v>25</v>
      </c>
      <c r="J874">
        <v>5.85</v>
      </c>
      <c r="K874">
        <v>15.384615384615385</v>
      </c>
      <c r="L874">
        <f t="shared" si="13"/>
        <v>90</v>
      </c>
      <c r="M874" s="14">
        <f>Table3[[#This Row],[Rape]]/Table3[[#This Row],[Population_in_lakhs]]</f>
        <v>3.4188034188034191</v>
      </c>
      <c r="N874">
        <f>Table3[[#This Row],[Kidnapping and Abduction]]/Table3[[#This Row],[Population_in_lakhs]]</f>
        <v>0</v>
      </c>
      <c r="O874">
        <f>Table3[[#This Row],[Dowry Deaths]]/Table3[[#This Row],[Population_in_lakhs]]</f>
        <v>0</v>
      </c>
      <c r="P874">
        <f>Table3[[#This Row],[Molestation]]/Table3[[#This Row],[Population_in_lakhs]]</f>
        <v>7.1794871794871797</v>
      </c>
      <c r="Q874">
        <f>Table3[[#This Row],[Sexual_Harassment]]/Table3[[#This Row],[Population_in_lakhs]]</f>
        <v>0.51282051282051289</v>
      </c>
      <c r="R874">
        <f>Table3[[#This Row],[Cruelty by Husband or his Relatives]]/Table3[[#This Row],[Population_in_lakhs]]</f>
        <v>4.2735042735042734</v>
      </c>
    </row>
    <row r="875" spans="1:18" x14ac:dyDescent="0.3">
      <c r="A875" t="s">
        <v>124</v>
      </c>
      <c r="B875" t="s">
        <v>134</v>
      </c>
      <c r="C875">
        <v>2003</v>
      </c>
      <c r="D875">
        <v>24</v>
      </c>
      <c r="E875">
        <v>2</v>
      </c>
      <c r="F875">
        <v>1</v>
      </c>
      <c r="G875">
        <v>59</v>
      </c>
      <c r="H875">
        <v>4</v>
      </c>
      <c r="I875">
        <v>10</v>
      </c>
      <c r="J875">
        <v>5.85</v>
      </c>
      <c r="K875">
        <v>17.094017094017094</v>
      </c>
      <c r="L875">
        <f t="shared" si="13"/>
        <v>100</v>
      </c>
      <c r="M875" s="14">
        <f>Table3[[#This Row],[Rape]]/Table3[[#This Row],[Population_in_lakhs]]</f>
        <v>4.1025641025641031</v>
      </c>
      <c r="N875">
        <f>Table3[[#This Row],[Kidnapping and Abduction]]/Table3[[#This Row],[Population_in_lakhs]]</f>
        <v>0.34188034188034189</v>
      </c>
      <c r="O875">
        <f>Table3[[#This Row],[Dowry Deaths]]/Table3[[#This Row],[Population_in_lakhs]]</f>
        <v>0.17094017094017094</v>
      </c>
      <c r="P875">
        <f>Table3[[#This Row],[Molestation]]/Table3[[#This Row],[Population_in_lakhs]]</f>
        <v>10.085470085470087</v>
      </c>
      <c r="Q875">
        <f>Table3[[#This Row],[Sexual_Harassment]]/Table3[[#This Row],[Population_in_lakhs]]</f>
        <v>0.68376068376068377</v>
      </c>
      <c r="R875">
        <f>Table3[[#This Row],[Cruelty by Husband or his Relatives]]/Table3[[#This Row],[Population_in_lakhs]]</f>
        <v>1.7094017094017095</v>
      </c>
    </row>
    <row r="876" spans="1:18" x14ac:dyDescent="0.3">
      <c r="A876" t="s">
        <v>124</v>
      </c>
      <c r="B876" t="s">
        <v>134</v>
      </c>
      <c r="C876">
        <v>2004</v>
      </c>
      <c r="D876">
        <v>22</v>
      </c>
      <c r="E876">
        <v>4</v>
      </c>
      <c r="F876">
        <v>5</v>
      </c>
      <c r="G876">
        <v>70</v>
      </c>
      <c r="H876">
        <v>2</v>
      </c>
      <c r="I876">
        <v>19</v>
      </c>
      <c r="J876">
        <v>5.85</v>
      </c>
      <c r="K876">
        <v>20.854700854700855</v>
      </c>
      <c r="L876">
        <f t="shared" si="13"/>
        <v>122</v>
      </c>
      <c r="M876" s="14">
        <f>Table3[[#This Row],[Rape]]/Table3[[#This Row],[Population_in_lakhs]]</f>
        <v>3.7606837606837611</v>
      </c>
      <c r="N876">
        <f>Table3[[#This Row],[Kidnapping and Abduction]]/Table3[[#This Row],[Population_in_lakhs]]</f>
        <v>0.68376068376068377</v>
      </c>
      <c r="O876">
        <f>Table3[[#This Row],[Dowry Deaths]]/Table3[[#This Row],[Population_in_lakhs]]</f>
        <v>0.85470085470085477</v>
      </c>
      <c r="P876">
        <f>Table3[[#This Row],[Molestation]]/Table3[[#This Row],[Population_in_lakhs]]</f>
        <v>11.965811965811966</v>
      </c>
      <c r="Q876">
        <f>Table3[[#This Row],[Sexual_Harassment]]/Table3[[#This Row],[Population_in_lakhs]]</f>
        <v>0.34188034188034189</v>
      </c>
      <c r="R876">
        <f>Table3[[#This Row],[Cruelty by Husband or his Relatives]]/Table3[[#This Row],[Population_in_lakhs]]</f>
        <v>3.2478632478632479</v>
      </c>
    </row>
    <row r="877" spans="1:18" x14ac:dyDescent="0.3">
      <c r="A877" t="s">
        <v>124</v>
      </c>
      <c r="B877" t="s">
        <v>134</v>
      </c>
      <c r="C877">
        <v>2005</v>
      </c>
      <c r="D877">
        <v>24</v>
      </c>
      <c r="E877">
        <v>4</v>
      </c>
      <c r="F877">
        <v>1</v>
      </c>
      <c r="G877">
        <v>55</v>
      </c>
      <c r="H877">
        <v>3</v>
      </c>
      <c r="I877">
        <v>31</v>
      </c>
      <c r="J877">
        <v>5.85</v>
      </c>
      <c r="K877">
        <v>20.170940170940174</v>
      </c>
      <c r="L877">
        <f t="shared" si="13"/>
        <v>118</v>
      </c>
      <c r="M877" s="14">
        <f>Table3[[#This Row],[Rape]]/Table3[[#This Row],[Population_in_lakhs]]</f>
        <v>4.1025641025641031</v>
      </c>
      <c r="N877">
        <f>Table3[[#This Row],[Kidnapping and Abduction]]/Table3[[#This Row],[Population_in_lakhs]]</f>
        <v>0.68376068376068377</v>
      </c>
      <c r="O877">
        <f>Table3[[#This Row],[Dowry Deaths]]/Table3[[#This Row],[Population_in_lakhs]]</f>
        <v>0.17094017094017094</v>
      </c>
      <c r="P877">
        <f>Table3[[#This Row],[Molestation]]/Table3[[#This Row],[Population_in_lakhs]]</f>
        <v>9.4017094017094021</v>
      </c>
      <c r="Q877">
        <f>Table3[[#This Row],[Sexual_Harassment]]/Table3[[#This Row],[Population_in_lakhs]]</f>
        <v>0.51282051282051289</v>
      </c>
      <c r="R877">
        <f>Table3[[#This Row],[Cruelty by Husband or his Relatives]]/Table3[[#This Row],[Population_in_lakhs]]</f>
        <v>5.2991452991452999</v>
      </c>
    </row>
    <row r="878" spans="1:18" x14ac:dyDescent="0.3">
      <c r="A878" t="s">
        <v>124</v>
      </c>
      <c r="B878" t="s">
        <v>134</v>
      </c>
      <c r="C878">
        <v>2006</v>
      </c>
      <c r="D878">
        <v>36</v>
      </c>
      <c r="E878">
        <v>0</v>
      </c>
      <c r="F878">
        <v>1</v>
      </c>
      <c r="G878">
        <v>67</v>
      </c>
      <c r="H878">
        <v>8</v>
      </c>
      <c r="I878">
        <v>35</v>
      </c>
      <c r="J878">
        <v>5.85</v>
      </c>
      <c r="K878">
        <v>25.128205128205131</v>
      </c>
      <c r="L878">
        <f t="shared" si="13"/>
        <v>147</v>
      </c>
      <c r="M878" s="14">
        <f>Table3[[#This Row],[Rape]]/Table3[[#This Row],[Population_in_lakhs]]</f>
        <v>6.1538461538461542</v>
      </c>
      <c r="N878">
        <f>Table3[[#This Row],[Kidnapping and Abduction]]/Table3[[#This Row],[Population_in_lakhs]]</f>
        <v>0</v>
      </c>
      <c r="O878">
        <f>Table3[[#This Row],[Dowry Deaths]]/Table3[[#This Row],[Population_in_lakhs]]</f>
        <v>0.17094017094017094</v>
      </c>
      <c r="P878">
        <f>Table3[[#This Row],[Molestation]]/Table3[[#This Row],[Population_in_lakhs]]</f>
        <v>11.452991452991453</v>
      </c>
      <c r="Q878">
        <f>Table3[[#This Row],[Sexual_Harassment]]/Table3[[#This Row],[Population_in_lakhs]]</f>
        <v>1.3675213675213675</v>
      </c>
      <c r="R878">
        <f>Table3[[#This Row],[Cruelty by Husband or his Relatives]]/Table3[[#This Row],[Population_in_lakhs]]</f>
        <v>5.982905982905983</v>
      </c>
    </row>
    <row r="879" spans="1:18" x14ac:dyDescent="0.3">
      <c r="A879" t="s">
        <v>124</v>
      </c>
      <c r="B879" t="s">
        <v>134</v>
      </c>
      <c r="C879">
        <v>2007</v>
      </c>
      <c r="D879">
        <v>29</v>
      </c>
      <c r="E879">
        <v>0</v>
      </c>
      <c r="F879">
        <v>3</v>
      </c>
      <c r="G879">
        <v>57</v>
      </c>
      <c r="H879">
        <v>8</v>
      </c>
      <c r="I879">
        <v>32</v>
      </c>
      <c r="J879">
        <v>5.85</v>
      </c>
      <c r="K879">
        <v>22.051282051282051</v>
      </c>
      <c r="L879">
        <f t="shared" si="13"/>
        <v>129</v>
      </c>
      <c r="M879" s="14">
        <f>Table3[[#This Row],[Rape]]/Table3[[#This Row],[Population_in_lakhs]]</f>
        <v>4.9572649572649574</v>
      </c>
      <c r="N879">
        <f>Table3[[#This Row],[Kidnapping and Abduction]]/Table3[[#This Row],[Population_in_lakhs]]</f>
        <v>0</v>
      </c>
      <c r="O879">
        <f>Table3[[#This Row],[Dowry Deaths]]/Table3[[#This Row],[Population_in_lakhs]]</f>
        <v>0.51282051282051289</v>
      </c>
      <c r="P879">
        <f>Table3[[#This Row],[Molestation]]/Table3[[#This Row],[Population_in_lakhs]]</f>
        <v>9.7435897435897445</v>
      </c>
      <c r="Q879">
        <f>Table3[[#This Row],[Sexual_Harassment]]/Table3[[#This Row],[Population_in_lakhs]]</f>
        <v>1.3675213675213675</v>
      </c>
      <c r="R879">
        <f>Table3[[#This Row],[Cruelty by Husband or his Relatives]]/Table3[[#This Row],[Population_in_lakhs]]</f>
        <v>5.4700854700854702</v>
      </c>
    </row>
    <row r="880" spans="1:18" x14ac:dyDescent="0.3">
      <c r="A880" t="s">
        <v>124</v>
      </c>
      <c r="B880" t="s">
        <v>134</v>
      </c>
      <c r="C880">
        <v>2008</v>
      </c>
      <c r="D880">
        <v>29</v>
      </c>
      <c r="E880">
        <v>4</v>
      </c>
      <c r="F880">
        <v>5</v>
      </c>
      <c r="G880">
        <v>79</v>
      </c>
      <c r="H880">
        <v>6</v>
      </c>
      <c r="I880">
        <v>23</v>
      </c>
      <c r="J880">
        <v>5.85</v>
      </c>
      <c r="K880">
        <v>24.957264957264957</v>
      </c>
      <c r="L880">
        <f t="shared" si="13"/>
        <v>146</v>
      </c>
      <c r="M880" s="14">
        <f>Table3[[#This Row],[Rape]]/Table3[[#This Row],[Population_in_lakhs]]</f>
        <v>4.9572649572649574</v>
      </c>
      <c r="N880">
        <f>Table3[[#This Row],[Kidnapping and Abduction]]/Table3[[#This Row],[Population_in_lakhs]]</f>
        <v>0.68376068376068377</v>
      </c>
      <c r="O880">
        <f>Table3[[#This Row],[Dowry Deaths]]/Table3[[#This Row],[Population_in_lakhs]]</f>
        <v>0.85470085470085477</v>
      </c>
      <c r="P880">
        <f>Table3[[#This Row],[Molestation]]/Table3[[#This Row],[Population_in_lakhs]]</f>
        <v>13.504273504273504</v>
      </c>
      <c r="Q880">
        <f>Table3[[#This Row],[Sexual_Harassment]]/Table3[[#This Row],[Population_in_lakhs]]</f>
        <v>1.0256410256410258</v>
      </c>
      <c r="R880">
        <f>Table3[[#This Row],[Cruelty by Husband or his Relatives]]/Table3[[#This Row],[Population_in_lakhs]]</f>
        <v>3.9316239316239319</v>
      </c>
    </row>
    <row r="881" spans="1:18" x14ac:dyDescent="0.3">
      <c r="A881" t="s">
        <v>124</v>
      </c>
      <c r="B881" t="s">
        <v>134</v>
      </c>
      <c r="C881">
        <v>2009</v>
      </c>
      <c r="D881">
        <v>20</v>
      </c>
      <c r="E881">
        <v>0</v>
      </c>
      <c r="F881">
        <v>1</v>
      </c>
      <c r="G881">
        <v>55</v>
      </c>
      <c r="H881">
        <v>6</v>
      </c>
      <c r="I881">
        <v>29</v>
      </c>
      <c r="J881">
        <v>5.85</v>
      </c>
      <c r="K881">
        <v>18.974358974358974</v>
      </c>
      <c r="L881">
        <f t="shared" si="13"/>
        <v>111</v>
      </c>
      <c r="M881" s="14">
        <f>Table3[[#This Row],[Rape]]/Table3[[#This Row],[Population_in_lakhs]]</f>
        <v>3.4188034188034191</v>
      </c>
      <c r="N881">
        <f>Table3[[#This Row],[Kidnapping and Abduction]]/Table3[[#This Row],[Population_in_lakhs]]</f>
        <v>0</v>
      </c>
      <c r="O881">
        <f>Table3[[#This Row],[Dowry Deaths]]/Table3[[#This Row],[Population_in_lakhs]]</f>
        <v>0.17094017094017094</v>
      </c>
      <c r="P881">
        <f>Table3[[#This Row],[Molestation]]/Table3[[#This Row],[Population_in_lakhs]]</f>
        <v>9.4017094017094021</v>
      </c>
      <c r="Q881">
        <f>Table3[[#This Row],[Sexual_Harassment]]/Table3[[#This Row],[Population_in_lakhs]]</f>
        <v>1.0256410256410258</v>
      </c>
      <c r="R881">
        <f>Table3[[#This Row],[Cruelty by Husband or his Relatives]]/Table3[[#This Row],[Population_in_lakhs]]</f>
        <v>4.9572649572649574</v>
      </c>
    </row>
    <row r="882" spans="1:18" x14ac:dyDescent="0.3">
      <c r="A882" t="s">
        <v>124</v>
      </c>
      <c r="B882" t="s">
        <v>134</v>
      </c>
      <c r="C882">
        <v>2010</v>
      </c>
      <c r="D882">
        <v>19</v>
      </c>
      <c r="E882">
        <v>7</v>
      </c>
      <c r="F882">
        <v>2</v>
      </c>
      <c r="G882">
        <v>85</v>
      </c>
      <c r="H882">
        <v>7</v>
      </c>
      <c r="I882">
        <v>18</v>
      </c>
      <c r="J882">
        <v>5.85</v>
      </c>
      <c r="K882">
        <v>23.589743589743591</v>
      </c>
      <c r="L882">
        <f t="shared" si="13"/>
        <v>138</v>
      </c>
      <c r="M882" s="14">
        <f>Table3[[#This Row],[Rape]]/Table3[[#This Row],[Population_in_lakhs]]</f>
        <v>3.2478632478632479</v>
      </c>
      <c r="N882">
        <f>Table3[[#This Row],[Kidnapping and Abduction]]/Table3[[#This Row],[Population_in_lakhs]]</f>
        <v>1.1965811965811965</v>
      </c>
      <c r="O882">
        <f>Table3[[#This Row],[Dowry Deaths]]/Table3[[#This Row],[Population_in_lakhs]]</f>
        <v>0.34188034188034189</v>
      </c>
      <c r="P882">
        <f>Table3[[#This Row],[Molestation]]/Table3[[#This Row],[Population_in_lakhs]]</f>
        <v>14.529914529914532</v>
      </c>
      <c r="Q882">
        <f>Table3[[#This Row],[Sexual_Harassment]]/Table3[[#This Row],[Population_in_lakhs]]</f>
        <v>1.1965811965811965</v>
      </c>
      <c r="R882">
        <f>Table3[[#This Row],[Cruelty by Husband or his Relatives]]/Table3[[#This Row],[Population_in_lakhs]]</f>
        <v>3.0769230769230771</v>
      </c>
    </row>
    <row r="883" spans="1:18" x14ac:dyDescent="0.3">
      <c r="A883" t="s">
        <v>124</v>
      </c>
      <c r="B883" t="s">
        <v>134</v>
      </c>
      <c r="C883">
        <v>2011</v>
      </c>
      <c r="D883">
        <v>23</v>
      </c>
      <c r="E883">
        <v>16</v>
      </c>
      <c r="F883">
        <v>2</v>
      </c>
      <c r="G883">
        <v>43</v>
      </c>
      <c r="H883">
        <v>7</v>
      </c>
      <c r="I883">
        <v>14</v>
      </c>
      <c r="J883">
        <v>8.23</v>
      </c>
      <c r="K883">
        <v>12.75820170109356</v>
      </c>
      <c r="L883">
        <f t="shared" si="13"/>
        <v>105</v>
      </c>
      <c r="M883" s="14">
        <f>Table3[[#This Row],[Rape]]/Table3[[#This Row],[Population_in_lakhs]]</f>
        <v>2.7946537059538272</v>
      </c>
      <c r="N883">
        <f>Table3[[#This Row],[Kidnapping and Abduction]]/Table3[[#This Row],[Population_in_lakhs]]</f>
        <v>1.9441069258809234</v>
      </c>
      <c r="O883">
        <f>Table3[[#This Row],[Dowry Deaths]]/Table3[[#This Row],[Population_in_lakhs]]</f>
        <v>0.24301336573511542</v>
      </c>
      <c r="P883">
        <f>Table3[[#This Row],[Molestation]]/Table3[[#This Row],[Population_in_lakhs]]</f>
        <v>5.2247873633049817</v>
      </c>
      <c r="Q883">
        <f>Table3[[#This Row],[Sexual_Harassment]]/Table3[[#This Row],[Population_in_lakhs]]</f>
        <v>0.85054678007290396</v>
      </c>
      <c r="R883">
        <f>Table3[[#This Row],[Cruelty by Husband or his Relatives]]/Table3[[#This Row],[Population_in_lakhs]]</f>
        <v>1.7010935601458079</v>
      </c>
    </row>
    <row r="884" spans="1:18" x14ac:dyDescent="0.3">
      <c r="A884" t="s">
        <v>124</v>
      </c>
      <c r="B884" t="s">
        <v>134</v>
      </c>
      <c r="C884">
        <v>2012</v>
      </c>
      <c r="D884">
        <v>22</v>
      </c>
      <c r="E884">
        <v>14</v>
      </c>
      <c r="F884">
        <v>1</v>
      </c>
      <c r="G884">
        <v>58</v>
      </c>
      <c r="H884">
        <v>2</v>
      </c>
      <c r="I884">
        <v>20</v>
      </c>
      <c r="J884">
        <v>8.23</v>
      </c>
      <c r="K884">
        <v>14.216281895504252</v>
      </c>
      <c r="L884">
        <f t="shared" si="13"/>
        <v>117</v>
      </c>
      <c r="M884" s="14">
        <f>Table3[[#This Row],[Rape]]/Table3[[#This Row],[Population_in_lakhs]]</f>
        <v>2.6731470230862695</v>
      </c>
      <c r="N884">
        <f>Table3[[#This Row],[Kidnapping and Abduction]]/Table3[[#This Row],[Population_in_lakhs]]</f>
        <v>1.7010935601458079</v>
      </c>
      <c r="O884">
        <f>Table3[[#This Row],[Dowry Deaths]]/Table3[[#This Row],[Population_in_lakhs]]</f>
        <v>0.12150668286755771</v>
      </c>
      <c r="P884">
        <f>Table3[[#This Row],[Molestation]]/Table3[[#This Row],[Population_in_lakhs]]</f>
        <v>7.0473876063183472</v>
      </c>
      <c r="Q884">
        <f>Table3[[#This Row],[Sexual_Harassment]]/Table3[[#This Row],[Population_in_lakhs]]</f>
        <v>0.24301336573511542</v>
      </c>
      <c r="R884">
        <f>Table3[[#This Row],[Cruelty by Husband or his Relatives]]/Table3[[#This Row],[Population_in_lakhs]]</f>
        <v>2.4301336573511541</v>
      </c>
    </row>
    <row r="885" spans="1:18" x14ac:dyDescent="0.3">
      <c r="A885" t="s">
        <v>124</v>
      </c>
      <c r="B885" t="s">
        <v>134</v>
      </c>
      <c r="C885">
        <v>2013</v>
      </c>
      <c r="D885">
        <v>30</v>
      </c>
      <c r="E885">
        <v>29</v>
      </c>
      <c r="F885">
        <v>3</v>
      </c>
      <c r="G885">
        <v>72</v>
      </c>
      <c r="H885">
        <v>3</v>
      </c>
      <c r="I885">
        <v>11</v>
      </c>
      <c r="J885">
        <v>8.23</v>
      </c>
      <c r="K885">
        <v>17.982989064398542</v>
      </c>
      <c r="L885">
        <f t="shared" si="13"/>
        <v>148</v>
      </c>
      <c r="M885" s="14">
        <f>Table3[[#This Row],[Rape]]/Table3[[#This Row],[Population_in_lakhs]]</f>
        <v>3.6452004860267313</v>
      </c>
      <c r="N885">
        <f>Table3[[#This Row],[Kidnapping and Abduction]]/Table3[[#This Row],[Population_in_lakhs]]</f>
        <v>3.5236938031591736</v>
      </c>
      <c r="O885">
        <f>Table3[[#This Row],[Dowry Deaths]]/Table3[[#This Row],[Population_in_lakhs]]</f>
        <v>0.36452004860267312</v>
      </c>
      <c r="P885">
        <f>Table3[[#This Row],[Molestation]]/Table3[[#This Row],[Population_in_lakhs]]</f>
        <v>8.7484811664641544</v>
      </c>
      <c r="Q885">
        <f>Table3[[#This Row],[Sexual_Harassment]]/Table3[[#This Row],[Population_in_lakhs]]</f>
        <v>0.36452004860267312</v>
      </c>
      <c r="R885">
        <f>Table3[[#This Row],[Cruelty by Husband or his Relatives]]/Table3[[#This Row],[Population_in_lakhs]]</f>
        <v>1.3365735115431348</v>
      </c>
    </row>
    <row r="886" spans="1:18" x14ac:dyDescent="0.3">
      <c r="A886" t="s">
        <v>124</v>
      </c>
      <c r="B886" t="s">
        <v>135</v>
      </c>
      <c r="C886">
        <v>2001</v>
      </c>
      <c r="D886">
        <v>42</v>
      </c>
      <c r="E886">
        <v>4</v>
      </c>
      <c r="F886">
        <v>1</v>
      </c>
      <c r="G886">
        <v>36</v>
      </c>
      <c r="H886">
        <v>3</v>
      </c>
      <c r="I886">
        <v>10</v>
      </c>
      <c r="J886">
        <v>6.51</v>
      </c>
      <c r="K886">
        <v>14.746543778801843</v>
      </c>
      <c r="L886">
        <f t="shared" si="13"/>
        <v>96</v>
      </c>
      <c r="M886" s="14">
        <f>Table3[[#This Row],[Rape]]/Table3[[#This Row],[Population_in_lakhs]]</f>
        <v>6.4516129032258069</v>
      </c>
      <c r="N886">
        <f>Table3[[#This Row],[Kidnapping and Abduction]]/Table3[[#This Row],[Population_in_lakhs]]</f>
        <v>0.61443932411674351</v>
      </c>
      <c r="O886">
        <f>Table3[[#This Row],[Dowry Deaths]]/Table3[[#This Row],[Population_in_lakhs]]</f>
        <v>0.15360983102918588</v>
      </c>
      <c r="P886">
        <f>Table3[[#This Row],[Molestation]]/Table3[[#This Row],[Population_in_lakhs]]</f>
        <v>5.5299539170506913</v>
      </c>
      <c r="Q886">
        <f>Table3[[#This Row],[Sexual_Harassment]]/Table3[[#This Row],[Population_in_lakhs]]</f>
        <v>0.46082949308755761</v>
      </c>
      <c r="R886">
        <f>Table3[[#This Row],[Cruelty by Husband or his Relatives]]/Table3[[#This Row],[Population_in_lakhs]]</f>
        <v>1.5360983102918588</v>
      </c>
    </row>
    <row r="887" spans="1:18" x14ac:dyDescent="0.3">
      <c r="A887" t="s">
        <v>124</v>
      </c>
      <c r="B887" t="s">
        <v>135</v>
      </c>
      <c r="C887">
        <v>2002</v>
      </c>
      <c r="D887">
        <v>37</v>
      </c>
      <c r="E887">
        <v>6</v>
      </c>
      <c r="F887">
        <v>1</v>
      </c>
      <c r="G887">
        <v>33</v>
      </c>
      <c r="H887">
        <v>4</v>
      </c>
      <c r="I887">
        <v>22</v>
      </c>
      <c r="J887">
        <v>6.51</v>
      </c>
      <c r="K887">
        <v>15.821812596006145</v>
      </c>
      <c r="L887">
        <f t="shared" si="13"/>
        <v>103</v>
      </c>
      <c r="M887" s="14">
        <f>Table3[[#This Row],[Rape]]/Table3[[#This Row],[Population_in_lakhs]]</f>
        <v>5.6835637480798775</v>
      </c>
      <c r="N887">
        <f>Table3[[#This Row],[Kidnapping and Abduction]]/Table3[[#This Row],[Population_in_lakhs]]</f>
        <v>0.92165898617511521</v>
      </c>
      <c r="O887">
        <f>Table3[[#This Row],[Dowry Deaths]]/Table3[[#This Row],[Population_in_lakhs]]</f>
        <v>0.15360983102918588</v>
      </c>
      <c r="P887">
        <f>Table3[[#This Row],[Molestation]]/Table3[[#This Row],[Population_in_lakhs]]</f>
        <v>5.0691244239631335</v>
      </c>
      <c r="Q887">
        <f>Table3[[#This Row],[Sexual_Harassment]]/Table3[[#This Row],[Population_in_lakhs]]</f>
        <v>0.61443932411674351</v>
      </c>
      <c r="R887">
        <f>Table3[[#This Row],[Cruelty by Husband or his Relatives]]/Table3[[#This Row],[Population_in_lakhs]]</f>
        <v>3.3794162826420893</v>
      </c>
    </row>
    <row r="888" spans="1:18" x14ac:dyDescent="0.3">
      <c r="A888" t="s">
        <v>124</v>
      </c>
      <c r="B888" t="s">
        <v>135</v>
      </c>
      <c r="C888">
        <v>2003</v>
      </c>
      <c r="D888">
        <v>29</v>
      </c>
      <c r="E888">
        <v>4</v>
      </c>
      <c r="F888">
        <v>0</v>
      </c>
      <c r="G888">
        <v>30</v>
      </c>
      <c r="H888">
        <v>0</v>
      </c>
      <c r="I888">
        <v>7</v>
      </c>
      <c r="J888">
        <v>6.51</v>
      </c>
      <c r="K888">
        <v>10.752688172043012</v>
      </c>
      <c r="L888">
        <f t="shared" si="13"/>
        <v>70</v>
      </c>
      <c r="M888" s="14">
        <f>Table3[[#This Row],[Rape]]/Table3[[#This Row],[Population_in_lakhs]]</f>
        <v>4.4546850998463903</v>
      </c>
      <c r="N888">
        <f>Table3[[#This Row],[Kidnapping and Abduction]]/Table3[[#This Row],[Population_in_lakhs]]</f>
        <v>0.61443932411674351</v>
      </c>
      <c r="O888">
        <f>Table3[[#This Row],[Dowry Deaths]]/Table3[[#This Row],[Population_in_lakhs]]</f>
        <v>0</v>
      </c>
      <c r="P888">
        <f>Table3[[#This Row],[Molestation]]/Table3[[#This Row],[Population_in_lakhs]]</f>
        <v>4.6082949308755765</v>
      </c>
      <c r="Q888">
        <f>Table3[[#This Row],[Sexual_Harassment]]/Table3[[#This Row],[Population_in_lakhs]]</f>
        <v>0</v>
      </c>
      <c r="R888">
        <f>Table3[[#This Row],[Cruelty by Husband or his Relatives]]/Table3[[#This Row],[Population_in_lakhs]]</f>
        <v>1.075268817204301</v>
      </c>
    </row>
    <row r="889" spans="1:18" x14ac:dyDescent="0.3">
      <c r="A889" t="s">
        <v>124</v>
      </c>
      <c r="B889" t="s">
        <v>135</v>
      </c>
      <c r="C889">
        <v>2004</v>
      </c>
      <c r="D889">
        <v>22</v>
      </c>
      <c r="E889">
        <v>10</v>
      </c>
      <c r="F889">
        <v>0</v>
      </c>
      <c r="G889">
        <v>43</v>
      </c>
      <c r="H889">
        <v>2</v>
      </c>
      <c r="I889">
        <v>10</v>
      </c>
      <c r="J889">
        <v>6.51</v>
      </c>
      <c r="K889">
        <v>13.364055299539171</v>
      </c>
      <c r="L889">
        <f t="shared" si="13"/>
        <v>87</v>
      </c>
      <c r="M889" s="14">
        <f>Table3[[#This Row],[Rape]]/Table3[[#This Row],[Population_in_lakhs]]</f>
        <v>3.3794162826420893</v>
      </c>
      <c r="N889">
        <f>Table3[[#This Row],[Kidnapping and Abduction]]/Table3[[#This Row],[Population_in_lakhs]]</f>
        <v>1.5360983102918588</v>
      </c>
      <c r="O889">
        <f>Table3[[#This Row],[Dowry Deaths]]/Table3[[#This Row],[Population_in_lakhs]]</f>
        <v>0</v>
      </c>
      <c r="P889">
        <f>Table3[[#This Row],[Molestation]]/Table3[[#This Row],[Population_in_lakhs]]</f>
        <v>6.6052227342549923</v>
      </c>
      <c r="Q889">
        <f>Table3[[#This Row],[Sexual_Harassment]]/Table3[[#This Row],[Population_in_lakhs]]</f>
        <v>0.30721966205837176</v>
      </c>
      <c r="R889">
        <f>Table3[[#This Row],[Cruelty by Husband or his Relatives]]/Table3[[#This Row],[Population_in_lakhs]]</f>
        <v>1.5360983102918588</v>
      </c>
    </row>
    <row r="890" spans="1:18" x14ac:dyDescent="0.3">
      <c r="A890" t="s">
        <v>124</v>
      </c>
      <c r="B890" t="s">
        <v>135</v>
      </c>
      <c r="C890">
        <v>2005</v>
      </c>
      <c r="D890">
        <v>32</v>
      </c>
      <c r="E890">
        <v>9</v>
      </c>
      <c r="F890">
        <v>0</v>
      </c>
      <c r="G890">
        <v>26</v>
      </c>
      <c r="H890">
        <v>0</v>
      </c>
      <c r="I890">
        <v>9</v>
      </c>
      <c r="J890">
        <v>6.51</v>
      </c>
      <c r="K890">
        <v>11.674347158218126</v>
      </c>
      <c r="L890">
        <f t="shared" si="13"/>
        <v>76</v>
      </c>
      <c r="M890" s="14">
        <f>Table3[[#This Row],[Rape]]/Table3[[#This Row],[Population_in_lakhs]]</f>
        <v>4.9155145929339481</v>
      </c>
      <c r="N890">
        <f>Table3[[#This Row],[Kidnapping and Abduction]]/Table3[[#This Row],[Population_in_lakhs]]</f>
        <v>1.3824884792626728</v>
      </c>
      <c r="O890">
        <f>Table3[[#This Row],[Dowry Deaths]]/Table3[[#This Row],[Population_in_lakhs]]</f>
        <v>0</v>
      </c>
      <c r="P890">
        <f>Table3[[#This Row],[Molestation]]/Table3[[#This Row],[Population_in_lakhs]]</f>
        <v>3.9938556067588329</v>
      </c>
      <c r="Q890">
        <f>Table3[[#This Row],[Sexual_Harassment]]/Table3[[#This Row],[Population_in_lakhs]]</f>
        <v>0</v>
      </c>
      <c r="R890">
        <f>Table3[[#This Row],[Cruelty by Husband or his Relatives]]/Table3[[#This Row],[Population_in_lakhs]]</f>
        <v>1.3824884792626728</v>
      </c>
    </row>
    <row r="891" spans="1:18" x14ac:dyDescent="0.3">
      <c r="A891" t="s">
        <v>124</v>
      </c>
      <c r="B891" t="s">
        <v>135</v>
      </c>
      <c r="C891">
        <v>2006</v>
      </c>
      <c r="D891">
        <v>23</v>
      </c>
      <c r="E891">
        <v>6</v>
      </c>
      <c r="F891">
        <v>2</v>
      </c>
      <c r="G891">
        <v>20</v>
      </c>
      <c r="H891">
        <v>5</v>
      </c>
      <c r="I891">
        <v>13</v>
      </c>
      <c r="J891">
        <v>6.51</v>
      </c>
      <c r="K891">
        <v>10.599078341013826</v>
      </c>
      <c r="L891">
        <f t="shared" si="13"/>
        <v>69</v>
      </c>
      <c r="M891" s="14">
        <f>Table3[[#This Row],[Rape]]/Table3[[#This Row],[Population_in_lakhs]]</f>
        <v>3.5330261136712751</v>
      </c>
      <c r="N891">
        <f>Table3[[#This Row],[Kidnapping and Abduction]]/Table3[[#This Row],[Population_in_lakhs]]</f>
        <v>0.92165898617511521</v>
      </c>
      <c r="O891">
        <f>Table3[[#This Row],[Dowry Deaths]]/Table3[[#This Row],[Population_in_lakhs]]</f>
        <v>0.30721966205837176</v>
      </c>
      <c r="P891">
        <f>Table3[[#This Row],[Molestation]]/Table3[[#This Row],[Population_in_lakhs]]</f>
        <v>3.0721966205837177</v>
      </c>
      <c r="Q891">
        <f>Table3[[#This Row],[Sexual_Harassment]]/Table3[[#This Row],[Population_in_lakhs]]</f>
        <v>0.76804915514592942</v>
      </c>
      <c r="R891">
        <f>Table3[[#This Row],[Cruelty by Husband or his Relatives]]/Table3[[#This Row],[Population_in_lakhs]]</f>
        <v>1.9969278033794164</v>
      </c>
    </row>
    <row r="892" spans="1:18" x14ac:dyDescent="0.3">
      <c r="A892" t="s">
        <v>124</v>
      </c>
      <c r="B892" t="s">
        <v>135</v>
      </c>
      <c r="C892">
        <v>2007</v>
      </c>
      <c r="D892">
        <v>22</v>
      </c>
      <c r="E892">
        <v>6</v>
      </c>
      <c r="F892">
        <v>1</v>
      </c>
      <c r="G892">
        <v>24</v>
      </c>
      <c r="H892">
        <v>1</v>
      </c>
      <c r="I892">
        <v>16</v>
      </c>
      <c r="J892">
        <v>6.51</v>
      </c>
      <c r="K892">
        <v>10.752688172043012</v>
      </c>
      <c r="L892">
        <f t="shared" si="13"/>
        <v>70</v>
      </c>
      <c r="M892" s="14">
        <f>Table3[[#This Row],[Rape]]/Table3[[#This Row],[Population_in_lakhs]]</f>
        <v>3.3794162826420893</v>
      </c>
      <c r="N892">
        <f>Table3[[#This Row],[Kidnapping and Abduction]]/Table3[[#This Row],[Population_in_lakhs]]</f>
        <v>0.92165898617511521</v>
      </c>
      <c r="O892">
        <f>Table3[[#This Row],[Dowry Deaths]]/Table3[[#This Row],[Population_in_lakhs]]</f>
        <v>0.15360983102918588</v>
      </c>
      <c r="P892">
        <f>Table3[[#This Row],[Molestation]]/Table3[[#This Row],[Population_in_lakhs]]</f>
        <v>3.6866359447004609</v>
      </c>
      <c r="Q892">
        <f>Table3[[#This Row],[Sexual_Harassment]]/Table3[[#This Row],[Population_in_lakhs]]</f>
        <v>0.15360983102918588</v>
      </c>
      <c r="R892">
        <f>Table3[[#This Row],[Cruelty by Husband or his Relatives]]/Table3[[#This Row],[Population_in_lakhs]]</f>
        <v>2.4577572964669741</v>
      </c>
    </row>
    <row r="893" spans="1:18" x14ac:dyDescent="0.3">
      <c r="A893" t="s">
        <v>124</v>
      </c>
      <c r="B893" t="s">
        <v>135</v>
      </c>
      <c r="C893">
        <v>2008</v>
      </c>
      <c r="D893">
        <v>15</v>
      </c>
      <c r="E893">
        <v>7</v>
      </c>
      <c r="F893">
        <v>4</v>
      </c>
      <c r="G893">
        <v>26</v>
      </c>
      <c r="H893">
        <v>3</v>
      </c>
      <c r="I893">
        <v>13</v>
      </c>
      <c r="J893">
        <v>6.51</v>
      </c>
      <c r="K893">
        <v>10.445468509984639</v>
      </c>
      <c r="L893">
        <f t="shared" si="13"/>
        <v>68</v>
      </c>
      <c r="M893" s="14">
        <f>Table3[[#This Row],[Rape]]/Table3[[#This Row],[Population_in_lakhs]]</f>
        <v>2.3041474654377883</v>
      </c>
      <c r="N893">
        <f>Table3[[#This Row],[Kidnapping and Abduction]]/Table3[[#This Row],[Population_in_lakhs]]</f>
        <v>1.075268817204301</v>
      </c>
      <c r="O893">
        <f>Table3[[#This Row],[Dowry Deaths]]/Table3[[#This Row],[Population_in_lakhs]]</f>
        <v>0.61443932411674351</v>
      </c>
      <c r="P893">
        <f>Table3[[#This Row],[Molestation]]/Table3[[#This Row],[Population_in_lakhs]]</f>
        <v>3.9938556067588329</v>
      </c>
      <c r="Q893">
        <f>Table3[[#This Row],[Sexual_Harassment]]/Table3[[#This Row],[Population_in_lakhs]]</f>
        <v>0.46082949308755761</v>
      </c>
      <c r="R893">
        <f>Table3[[#This Row],[Cruelty by Husband or his Relatives]]/Table3[[#This Row],[Population_in_lakhs]]</f>
        <v>1.9969278033794164</v>
      </c>
    </row>
    <row r="894" spans="1:18" x14ac:dyDescent="0.3">
      <c r="A894" t="s">
        <v>124</v>
      </c>
      <c r="B894" t="s">
        <v>135</v>
      </c>
      <c r="C894">
        <v>2009</v>
      </c>
      <c r="D894">
        <v>22</v>
      </c>
      <c r="E894">
        <v>4</v>
      </c>
      <c r="F894">
        <v>2</v>
      </c>
      <c r="G894">
        <v>28</v>
      </c>
      <c r="H894">
        <v>2</v>
      </c>
      <c r="I894">
        <v>16</v>
      </c>
      <c r="J894">
        <v>6.51</v>
      </c>
      <c r="K894">
        <v>11.367127496159755</v>
      </c>
      <c r="L894">
        <f t="shared" si="13"/>
        <v>74</v>
      </c>
      <c r="M894" s="14">
        <f>Table3[[#This Row],[Rape]]/Table3[[#This Row],[Population_in_lakhs]]</f>
        <v>3.3794162826420893</v>
      </c>
      <c r="N894">
        <f>Table3[[#This Row],[Kidnapping and Abduction]]/Table3[[#This Row],[Population_in_lakhs]]</f>
        <v>0.61443932411674351</v>
      </c>
      <c r="O894">
        <f>Table3[[#This Row],[Dowry Deaths]]/Table3[[#This Row],[Population_in_lakhs]]</f>
        <v>0.30721966205837176</v>
      </c>
      <c r="P894">
        <f>Table3[[#This Row],[Molestation]]/Table3[[#This Row],[Population_in_lakhs]]</f>
        <v>4.301075268817204</v>
      </c>
      <c r="Q894">
        <f>Table3[[#This Row],[Sexual_Harassment]]/Table3[[#This Row],[Population_in_lakhs]]</f>
        <v>0.30721966205837176</v>
      </c>
      <c r="R894">
        <f>Table3[[#This Row],[Cruelty by Husband or his Relatives]]/Table3[[#This Row],[Population_in_lakhs]]</f>
        <v>2.4577572964669741</v>
      </c>
    </row>
    <row r="895" spans="1:18" x14ac:dyDescent="0.3">
      <c r="A895" t="s">
        <v>124</v>
      </c>
      <c r="B895" t="s">
        <v>135</v>
      </c>
      <c r="C895">
        <v>2010</v>
      </c>
      <c r="D895">
        <v>18</v>
      </c>
      <c r="E895">
        <v>5</v>
      </c>
      <c r="F895">
        <v>2</v>
      </c>
      <c r="G895">
        <v>27</v>
      </c>
      <c r="H895">
        <v>2</v>
      </c>
      <c r="I895">
        <v>8</v>
      </c>
      <c r="J895">
        <v>6.51</v>
      </c>
      <c r="K895">
        <v>9.5238095238095237</v>
      </c>
      <c r="L895">
        <f t="shared" si="13"/>
        <v>62</v>
      </c>
      <c r="M895" s="14">
        <f>Table3[[#This Row],[Rape]]/Table3[[#This Row],[Population_in_lakhs]]</f>
        <v>2.7649769585253456</v>
      </c>
      <c r="N895">
        <f>Table3[[#This Row],[Kidnapping and Abduction]]/Table3[[#This Row],[Population_in_lakhs]]</f>
        <v>0.76804915514592942</v>
      </c>
      <c r="O895">
        <f>Table3[[#This Row],[Dowry Deaths]]/Table3[[#This Row],[Population_in_lakhs]]</f>
        <v>0.30721966205837176</v>
      </c>
      <c r="P895">
        <f>Table3[[#This Row],[Molestation]]/Table3[[#This Row],[Population_in_lakhs]]</f>
        <v>4.1474654377880187</v>
      </c>
      <c r="Q895">
        <f>Table3[[#This Row],[Sexual_Harassment]]/Table3[[#This Row],[Population_in_lakhs]]</f>
        <v>0.30721966205837176</v>
      </c>
      <c r="R895">
        <f>Table3[[#This Row],[Cruelty by Husband or his Relatives]]/Table3[[#This Row],[Population_in_lakhs]]</f>
        <v>1.228878648233487</v>
      </c>
    </row>
    <row r="896" spans="1:18" x14ac:dyDescent="0.3">
      <c r="A896" t="s">
        <v>124</v>
      </c>
      <c r="B896" t="s">
        <v>135</v>
      </c>
      <c r="C896">
        <v>2011</v>
      </c>
      <c r="D896">
        <v>29</v>
      </c>
      <c r="E896">
        <v>4</v>
      </c>
      <c r="F896">
        <v>4</v>
      </c>
      <c r="G896">
        <v>14</v>
      </c>
      <c r="H896">
        <v>2</v>
      </c>
      <c r="I896">
        <v>10</v>
      </c>
      <c r="J896">
        <v>7.49</v>
      </c>
      <c r="K896">
        <v>8.4112149532710276</v>
      </c>
      <c r="L896">
        <f t="shared" si="13"/>
        <v>63</v>
      </c>
      <c r="M896" s="14">
        <f>Table3[[#This Row],[Rape]]/Table3[[#This Row],[Population_in_lakhs]]</f>
        <v>3.8718291054739651</v>
      </c>
      <c r="N896">
        <f>Table3[[#This Row],[Kidnapping and Abduction]]/Table3[[#This Row],[Population_in_lakhs]]</f>
        <v>0.53404539385847793</v>
      </c>
      <c r="O896">
        <f>Table3[[#This Row],[Dowry Deaths]]/Table3[[#This Row],[Population_in_lakhs]]</f>
        <v>0.53404539385847793</v>
      </c>
      <c r="P896">
        <f>Table3[[#This Row],[Molestation]]/Table3[[#This Row],[Population_in_lakhs]]</f>
        <v>1.8691588785046729</v>
      </c>
      <c r="Q896">
        <f>Table3[[#This Row],[Sexual_Harassment]]/Table3[[#This Row],[Population_in_lakhs]]</f>
        <v>0.26702269692923897</v>
      </c>
      <c r="R896">
        <f>Table3[[#This Row],[Cruelty by Husband or his Relatives]]/Table3[[#This Row],[Population_in_lakhs]]</f>
        <v>1.3351134846461949</v>
      </c>
    </row>
    <row r="897" spans="1:18" x14ac:dyDescent="0.3">
      <c r="A897" t="s">
        <v>124</v>
      </c>
      <c r="B897" t="s">
        <v>135</v>
      </c>
      <c r="C897">
        <v>2012</v>
      </c>
      <c r="D897">
        <v>23</v>
      </c>
      <c r="E897">
        <v>6</v>
      </c>
      <c r="F897">
        <v>2</v>
      </c>
      <c r="G897">
        <v>18</v>
      </c>
      <c r="H897">
        <v>1</v>
      </c>
      <c r="I897">
        <v>19</v>
      </c>
      <c r="J897">
        <v>7.49</v>
      </c>
      <c r="K897">
        <v>9.2122830440587453</v>
      </c>
      <c r="L897">
        <f t="shared" si="13"/>
        <v>69</v>
      </c>
      <c r="M897" s="14">
        <f>Table3[[#This Row],[Rape]]/Table3[[#This Row],[Population_in_lakhs]]</f>
        <v>3.0707610146862483</v>
      </c>
      <c r="N897">
        <f>Table3[[#This Row],[Kidnapping and Abduction]]/Table3[[#This Row],[Population_in_lakhs]]</f>
        <v>0.8010680907877169</v>
      </c>
      <c r="O897">
        <f>Table3[[#This Row],[Dowry Deaths]]/Table3[[#This Row],[Population_in_lakhs]]</f>
        <v>0.26702269692923897</v>
      </c>
      <c r="P897">
        <f>Table3[[#This Row],[Molestation]]/Table3[[#This Row],[Population_in_lakhs]]</f>
        <v>2.4032042723631508</v>
      </c>
      <c r="Q897">
        <f>Table3[[#This Row],[Sexual_Harassment]]/Table3[[#This Row],[Population_in_lakhs]]</f>
        <v>0.13351134846461948</v>
      </c>
      <c r="R897">
        <f>Table3[[#This Row],[Cruelty by Husband or his Relatives]]/Table3[[#This Row],[Population_in_lakhs]]</f>
        <v>2.5367156208277701</v>
      </c>
    </row>
    <row r="898" spans="1:18" x14ac:dyDescent="0.3">
      <c r="A898" t="s">
        <v>124</v>
      </c>
      <c r="B898" t="s">
        <v>135</v>
      </c>
      <c r="C898">
        <v>2013</v>
      </c>
      <c r="D898">
        <v>51</v>
      </c>
      <c r="E898">
        <v>39</v>
      </c>
      <c r="F898">
        <v>2</v>
      </c>
      <c r="G898">
        <v>27</v>
      </c>
      <c r="H898">
        <v>2</v>
      </c>
      <c r="I898">
        <v>29</v>
      </c>
      <c r="J898">
        <v>7.49</v>
      </c>
      <c r="K898">
        <v>20.026702269692922</v>
      </c>
      <c r="L898">
        <f t="shared" ref="L898:L961" si="14">SUM(D898,E898,F898,G898,H898,I898)</f>
        <v>150</v>
      </c>
      <c r="M898" s="14">
        <f>Table3[[#This Row],[Rape]]/Table3[[#This Row],[Population_in_lakhs]]</f>
        <v>6.8090787716955941</v>
      </c>
      <c r="N898">
        <f>Table3[[#This Row],[Kidnapping and Abduction]]/Table3[[#This Row],[Population_in_lakhs]]</f>
        <v>5.2069425901201605</v>
      </c>
      <c r="O898">
        <f>Table3[[#This Row],[Dowry Deaths]]/Table3[[#This Row],[Population_in_lakhs]]</f>
        <v>0.26702269692923897</v>
      </c>
      <c r="P898">
        <f>Table3[[#This Row],[Molestation]]/Table3[[#This Row],[Population_in_lakhs]]</f>
        <v>3.604806408544726</v>
      </c>
      <c r="Q898">
        <f>Table3[[#This Row],[Sexual_Harassment]]/Table3[[#This Row],[Population_in_lakhs]]</f>
        <v>0.26702269692923897</v>
      </c>
      <c r="R898">
        <f>Table3[[#This Row],[Cruelty by Husband or his Relatives]]/Table3[[#This Row],[Population_in_lakhs]]</f>
        <v>3.8718291054739651</v>
      </c>
    </row>
    <row r="899" spans="1:18" x14ac:dyDescent="0.3">
      <c r="A899" t="s">
        <v>124</v>
      </c>
      <c r="B899" t="s">
        <v>136</v>
      </c>
      <c r="C899">
        <v>2001</v>
      </c>
      <c r="D899">
        <v>46</v>
      </c>
      <c r="E899">
        <v>13</v>
      </c>
      <c r="F899">
        <v>1</v>
      </c>
      <c r="G899">
        <v>90</v>
      </c>
      <c r="H899">
        <v>7</v>
      </c>
      <c r="I899">
        <v>31</v>
      </c>
      <c r="J899">
        <v>10.119999999999999</v>
      </c>
      <c r="K899">
        <v>18.57707509881423</v>
      </c>
      <c r="L899">
        <f t="shared" si="14"/>
        <v>188</v>
      </c>
      <c r="M899" s="14">
        <f>Table3[[#This Row],[Rape]]/Table3[[#This Row],[Population_in_lakhs]]</f>
        <v>4.5454545454545459</v>
      </c>
      <c r="N899">
        <f>Table3[[#This Row],[Kidnapping and Abduction]]/Table3[[#This Row],[Population_in_lakhs]]</f>
        <v>1.2845849802371543</v>
      </c>
      <c r="O899">
        <f>Table3[[#This Row],[Dowry Deaths]]/Table3[[#This Row],[Population_in_lakhs]]</f>
        <v>9.881422924901187E-2</v>
      </c>
      <c r="P899">
        <f>Table3[[#This Row],[Molestation]]/Table3[[#This Row],[Population_in_lakhs]]</f>
        <v>8.8932806324110683</v>
      </c>
      <c r="Q899">
        <f>Table3[[#This Row],[Sexual_Harassment]]/Table3[[#This Row],[Population_in_lakhs]]</f>
        <v>0.69169960474308301</v>
      </c>
      <c r="R899">
        <f>Table3[[#This Row],[Cruelty by Husband or his Relatives]]/Table3[[#This Row],[Population_in_lakhs]]</f>
        <v>3.0632411067193677</v>
      </c>
    </row>
    <row r="900" spans="1:18" x14ac:dyDescent="0.3">
      <c r="A900" t="s">
        <v>124</v>
      </c>
      <c r="B900" t="s">
        <v>136</v>
      </c>
      <c r="C900">
        <v>2002</v>
      </c>
      <c r="D900">
        <v>38</v>
      </c>
      <c r="E900">
        <v>3</v>
      </c>
      <c r="F900">
        <v>9</v>
      </c>
      <c r="G900">
        <v>82</v>
      </c>
      <c r="H900">
        <v>10</v>
      </c>
      <c r="I900">
        <v>33</v>
      </c>
      <c r="J900">
        <v>10.119999999999999</v>
      </c>
      <c r="K900">
        <v>17.292490118577078</v>
      </c>
      <c r="L900">
        <f t="shared" si="14"/>
        <v>175</v>
      </c>
      <c r="M900" s="14">
        <f>Table3[[#This Row],[Rape]]/Table3[[#This Row],[Population_in_lakhs]]</f>
        <v>3.7549407114624507</v>
      </c>
      <c r="N900">
        <f>Table3[[#This Row],[Kidnapping and Abduction]]/Table3[[#This Row],[Population_in_lakhs]]</f>
        <v>0.29644268774703558</v>
      </c>
      <c r="O900">
        <f>Table3[[#This Row],[Dowry Deaths]]/Table3[[#This Row],[Population_in_lakhs]]</f>
        <v>0.8893280632411068</v>
      </c>
      <c r="P900">
        <f>Table3[[#This Row],[Molestation]]/Table3[[#This Row],[Population_in_lakhs]]</f>
        <v>8.1027667984189726</v>
      </c>
      <c r="Q900">
        <f>Table3[[#This Row],[Sexual_Harassment]]/Table3[[#This Row],[Population_in_lakhs]]</f>
        <v>0.98814229249011865</v>
      </c>
      <c r="R900">
        <f>Table3[[#This Row],[Cruelty by Husband or his Relatives]]/Table3[[#This Row],[Population_in_lakhs]]</f>
        <v>3.2608695652173916</v>
      </c>
    </row>
    <row r="901" spans="1:18" x14ac:dyDescent="0.3">
      <c r="A901" t="s">
        <v>124</v>
      </c>
      <c r="B901" t="s">
        <v>136</v>
      </c>
      <c r="C901">
        <v>2003</v>
      </c>
      <c r="D901">
        <v>37</v>
      </c>
      <c r="E901">
        <v>6</v>
      </c>
      <c r="F901">
        <v>4</v>
      </c>
      <c r="G901">
        <v>97</v>
      </c>
      <c r="H901">
        <v>14</v>
      </c>
      <c r="I901">
        <v>40</v>
      </c>
      <c r="J901">
        <v>10.119999999999999</v>
      </c>
      <c r="K901">
        <v>19.565217391304348</v>
      </c>
      <c r="L901">
        <f t="shared" si="14"/>
        <v>198</v>
      </c>
      <c r="M901" s="14">
        <f>Table3[[#This Row],[Rape]]/Table3[[#This Row],[Population_in_lakhs]]</f>
        <v>3.6561264822134389</v>
      </c>
      <c r="N901">
        <f>Table3[[#This Row],[Kidnapping and Abduction]]/Table3[[#This Row],[Population_in_lakhs]]</f>
        <v>0.59288537549407117</v>
      </c>
      <c r="O901">
        <f>Table3[[#This Row],[Dowry Deaths]]/Table3[[#This Row],[Population_in_lakhs]]</f>
        <v>0.39525691699604748</v>
      </c>
      <c r="P901">
        <f>Table3[[#This Row],[Molestation]]/Table3[[#This Row],[Population_in_lakhs]]</f>
        <v>9.5849802371541504</v>
      </c>
      <c r="Q901">
        <f>Table3[[#This Row],[Sexual_Harassment]]/Table3[[#This Row],[Population_in_lakhs]]</f>
        <v>1.383399209486166</v>
      </c>
      <c r="R901">
        <f>Table3[[#This Row],[Cruelty by Husband or his Relatives]]/Table3[[#This Row],[Population_in_lakhs]]</f>
        <v>3.9525691699604746</v>
      </c>
    </row>
    <row r="902" spans="1:18" x14ac:dyDescent="0.3">
      <c r="A902" t="s">
        <v>124</v>
      </c>
      <c r="B902" t="s">
        <v>136</v>
      </c>
      <c r="C902">
        <v>2004</v>
      </c>
      <c r="D902">
        <v>34</v>
      </c>
      <c r="E902">
        <v>6</v>
      </c>
      <c r="F902">
        <v>5</v>
      </c>
      <c r="G902">
        <v>49</v>
      </c>
      <c r="H902">
        <v>7</v>
      </c>
      <c r="I902">
        <v>32</v>
      </c>
      <c r="J902">
        <v>10.119999999999999</v>
      </c>
      <c r="K902">
        <v>13.142292490118578</v>
      </c>
      <c r="L902">
        <f t="shared" si="14"/>
        <v>133</v>
      </c>
      <c r="M902" s="14">
        <f>Table3[[#This Row],[Rape]]/Table3[[#This Row],[Population_in_lakhs]]</f>
        <v>3.3596837944664033</v>
      </c>
      <c r="N902">
        <f>Table3[[#This Row],[Kidnapping and Abduction]]/Table3[[#This Row],[Population_in_lakhs]]</f>
        <v>0.59288537549407117</v>
      </c>
      <c r="O902">
        <f>Table3[[#This Row],[Dowry Deaths]]/Table3[[#This Row],[Population_in_lakhs]]</f>
        <v>0.49407114624505932</v>
      </c>
      <c r="P902">
        <f>Table3[[#This Row],[Molestation]]/Table3[[#This Row],[Population_in_lakhs]]</f>
        <v>4.8418972332015811</v>
      </c>
      <c r="Q902">
        <f>Table3[[#This Row],[Sexual_Harassment]]/Table3[[#This Row],[Population_in_lakhs]]</f>
        <v>0.69169960474308301</v>
      </c>
      <c r="R902">
        <f>Table3[[#This Row],[Cruelty by Husband or his Relatives]]/Table3[[#This Row],[Population_in_lakhs]]</f>
        <v>3.1620553359683798</v>
      </c>
    </row>
    <row r="903" spans="1:18" x14ac:dyDescent="0.3">
      <c r="A903" t="s">
        <v>124</v>
      </c>
      <c r="B903" t="s">
        <v>136</v>
      </c>
      <c r="C903">
        <v>2005</v>
      </c>
      <c r="D903">
        <v>27</v>
      </c>
      <c r="E903">
        <v>2</v>
      </c>
      <c r="F903">
        <v>7</v>
      </c>
      <c r="G903">
        <v>48</v>
      </c>
      <c r="H903">
        <v>4</v>
      </c>
      <c r="I903">
        <v>29</v>
      </c>
      <c r="J903">
        <v>10.119999999999999</v>
      </c>
      <c r="K903">
        <v>11.561264822134389</v>
      </c>
      <c r="L903">
        <f t="shared" si="14"/>
        <v>117</v>
      </c>
      <c r="M903" s="14">
        <f>Table3[[#This Row],[Rape]]/Table3[[#This Row],[Population_in_lakhs]]</f>
        <v>2.6679841897233203</v>
      </c>
      <c r="N903">
        <f>Table3[[#This Row],[Kidnapping and Abduction]]/Table3[[#This Row],[Population_in_lakhs]]</f>
        <v>0.19762845849802374</v>
      </c>
      <c r="O903">
        <f>Table3[[#This Row],[Dowry Deaths]]/Table3[[#This Row],[Population_in_lakhs]]</f>
        <v>0.69169960474308301</v>
      </c>
      <c r="P903">
        <f>Table3[[#This Row],[Molestation]]/Table3[[#This Row],[Population_in_lakhs]]</f>
        <v>4.7430830039525693</v>
      </c>
      <c r="Q903">
        <f>Table3[[#This Row],[Sexual_Harassment]]/Table3[[#This Row],[Population_in_lakhs]]</f>
        <v>0.39525691699604748</v>
      </c>
      <c r="R903">
        <f>Table3[[#This Row],[Cruelty by Husband or his Relatives]]/Table3[[#This Row],[Population_in_lakhs]]</f>
        <v>2.8656126482213442</v>
      </c>
    </row>
    <row r="904" spans="1:18" x14ac:dyDescent="0.3">
      <c r="A904" t="s">
        <v>124</v>
      </c>
      <c r="B904" t="s">
        <v>136</v>
      </c>
      <c r="C904">
        <v>2006</v>
      </c>
      <c r="D904">
        <v>40</v>
      </c>
      <c r="E904">
        <v>4</v>
      </c>
      <c r="F904">
        <v>5</v>
      </c>
      <c r="G904">
        <v>86</v>
      </c>
      <c r="H904">
        <v>6</v>
      </c>
      <c r="I904">
        <v>27</v>
      </c>
      <c r="J904">
        <v>10.119999999999999</v>
      </c>
      <c r="K904">
        <v>16.600790513833992</v>
      </c>
      <c r="L904">
        <f t="shared" si="14"/>
        <v>168</v>
      </c>
      <c r="M904" s="14">
        <f>Table3[[#This Row],[Rape]]/Table3[[#This Row],[Population_in_lakhs]]</f>
        <v>3.9525691699604746</v>
      </c>
      <c r="N904">
        <f>Table3[[#This Row],[Kidnapping and Abduction]]/Table3[[#This Row],[Population_in_lakhs]]</f>
        <v>0.39525691699604748</v>
      </c>
      <c r="O904">
        <f>Table3[[#This Row],[Dowry Deaths]]/Table3[[#This Row],[Population_in_lakhs]]</f>
        <v>0.49407114624505932</v>
      </c>
      <c r="P904">
        <f>Table3[[#This Row],[Molestation]]/Table3[[#This Row],[Population_in_lakhs]]</f>
        <v>8.4980237154150196</v>
      </c>
      <c r="Q904">
        <f>Table3[[#This Row],[Sexual_Harassment]]/Table3[[#This Row],[Population_in_lakhs]]</f>
        <v>0.59288537549407117</v>
      </c>
      <c r="R904">
        <f>Table3[[#This Row],[Cruelty by Husband or his Relatives]]/Table3[[#This Row],[Population_in_lakhs]]</f>
        <v>2.6679841897233203</v>
      </c>
    </row>
    <row r="905" spans="1:18" x14ac:dyDescent="0.3">
      <c r="A905" t="s">
        <v>124</v>
      </c>
      <c r="B905" t="s">
        <v>136</v>
      </c>
      <c r="C905">
        <v>2007</v>
      </c>
      <c r="D905">
        <v>31</v>
      </c>
      <c r="E905">
        <v>4</v>
      </c>
      <c r="F905">
        <v>1</v>
      </c>
      <c r="G905">
        <v>69</v>
      </c>
      <c r="H905">
        <v>4</v>
      </c>
      <c r="I905">
        <v>43</v>
      </c>
      <c r="J905">
        <v>10.119999999999999</v>
      </c>
      <c r="K905">
        <v>15.019762845849803</v>
      </c>
      <c r="L905">
        <f t="shared" si="14"/>
        <v>152</v>
      </c>
      <c r="M905" s="14">
        <f>Table3[[#This Row],[Rape]]/Table3[[#This Row],[Population_in_lakhs]]</f>
        <v>3.0632411067193677</v>
      </c>
      <c r="N905">
        <f>Table3[[#This Row],[Kidnapping and Abduction]]/Table3[[#This Row],[Population_in_lakhs]]</f>
        <v>0.39525691699604748</v>
      </c>
      <c r="O905">
        <f>Table3[[#This Row],[Dowry Deaths]]/Table3[[#This Row],[Population_in_lakhs]]</f>
        <v>9.881422924901187E-2</v>
      </c>
      <c r="P905">
        <f>Table3[[#This Row],[Molestation]]/Table3[[#This Row],[Population_in_lakhs]]</f>
        <v>6.8181818181818183</v>
      </c>
      <c r="Q905">
        <f>Table3[[#This Row],[Sexual_Harassment]]/Table3[[#This Row],[Population_in_lakhs]]</f>
        <v>0.39525691699604748</v>
      </c>
      <c r="R905">
        <f>Table3[[#This Row],[Cruelty by Husband or his Relatives]]/Table3[[#This Row],[Population_in_lakhs]]</f>
        <v>4.2490118577075098</v>
      </c>
    </row>
    <row r="906" spans="1:18" x14ac:dyDescent="0.3">
      <c r="A906" t="s">
        <v>124</v>
      </c>
      <c r="B906" t="s">
        <v>136</v>
      </c>
      <c r="C906">
        <v>2008</v>
      </c>
      <c r="D906">
        <v>31</v>
      </c>
      <c r="E906">
        <v>9</v>
      </c>
      <c r="F906">
        <v>5</v>
      </c>
      <c r="G906">
        <v>68</v>
      </c>
      <c r="H906">
        <v>10</v>
      </c>
      <c r="I906">
        <v>42</v>
      </c>
      <c r="J906">
        <v>10.119999999999999</v>
      </c>
      <c r="K906">
        <v>16.304347826086957</v>
      </c>
      <c r="L906">
        <f t="shared" si="14"/>
        <v>165</v>
      </c>
      <c r="M906" s="14">
        <f>Table3[[#This Row],[Rape]]/Table3[[#This Row],[Population_in_lakhs]]</f>
        <v>3.0632411067193677</v>
      </c>
      <c r="N906">
        <f>Table3[[#This Row],[Kidnapping and Abduction]]/Table3[[#This Row],[Population_in_lakhs]]</f>
        <v>0.8893280632411068</v>
      </c>
      <c r="O906">
        <f>Table3[[#This Row],[Dowry Deaths]]/Table3[[#This Row],[Population_in_lakhs]]</f>
        <v>0.49407114624505932</v>
      </c>
      <c r="P906">
        <f>Table3[[#This Row],[Molestation]]/Table3[[#This Row],[Population_in_lakhs]]</f>
        <v>6.7193675889328066</v>
      </c>
      <c r="Q906">
        <f>Table3[[#This Row],[Sexual_Harassment]]/Table3[[#This Row],[Population_in_lakhs]]</f>
        <v>0.98814229249011865</v>
      </c>
      <c r="R906">
        <f>Table3[[#This Row],[Cruelty by Husband or his Relatives]]/Table3[[#This Row],[Population_in_lakhs]]</f>
        <v>4.150197628458498</v>
      </c>
    </row>
    <row r="907" spans="1:18" x14ac:dyDescent="0.3">
      <c r="A907" t="s">
        <v>124</v>
      </c>
      <c r="B907" t="s">
        <v>136</v>
      </c>
      <c r="C907">
        <v>2009</v>
      </c>
      <c r="D907">
        <v>35</v>
      </c>
      <c r="E907">
        <v>4</v>
      </c>
      <c r="F907">
        <v>9</v>
      </c>
      <c r="G907">
        <v>82</v>
      </c>
      <c r="H907">
        <v>8</v>
      </c>
      <c r="I907">
        <v>52</v>
      </c>
      <c r="J907">
        <v>10.119999999999999</v>
      </c>
      <c r="K907">
        <v>18.774703557312254</v>
      </c>
      <c r="L907">
        <f t="shared" si="14"/>
        <v>190</v>
      </c>
      <c r="M907" s="14">
        <f>Table3[[#This Row],[Rape]]/Table3[[#This Row],[Population_in_lakhs]]</f>
        <v>3.4584980237154155</v>
      </c>
      <c r="N907">
        <f>Table3[[#This Row],[Kidnapping and Abduction]]/Table3[[#This Row],[Population_in_lakhs]]</f>
        <v>0.39525691699604748</v>
      </c>
      <c r="O907">
        <f>Table3[[#This Row],[Dowry Deaths]]/Table3[[#This Row],[Population_in_lakhs]]</f>
        <v>0.8893280632411068</v>
      </c>
      <c r="P907">
        <f>Table3[[#This Row],[Molestation]]/Table3[[#This Row],[Population_in_lakhs]]</f>
        <v>8.1027667984189726</v>
      </c>
      <c r="Q907">
        <f>Table3[[#This Row],[Sexual_Harassment]]/Table3[[#This Row],[Population_in_lakhs]]</f>
        <v>0.79051383399209496</v>
      </c>
      <c r="R907">
        <f>Table3[[#This Row],[Cruelty by Husband or his Relatives]]/Table3[[#This Row],[Population_in_lakhs]]</f>
        <v>5.1383399209486171</v>
      </c>
    </row>
    <row r="908" spans="1:18" x14ac:dyDescent="0.3">
      <c r="A908" t="s">
        <v>124</v>
      </c>
      <c r="B908" t="s">
        <v>136</v>
      </c>
      <c r="C908">
        <v>2010</v>
      </c>
      <c r="D908">
        <v>32</v>
      </c>
      <c r="E908">
        <v>6</v>
      </c>
      <c r="F908">
        <v>10</v>
      </c>
      <c r="G908">
        <v>80</v>
      </c>
      <c r="H908">
        <v>4</v>
      </c>
      <c r="I908">
        <v>40</v>
      </c>
      <c r="J908">
        <v>10.119999999999999</v>
      </c>
      <c r="K908">
        <v>16.996047430830039</v>
      </c>
      <c r="L908">
        <f t="shared" si="14"/>
        <v>172</v>
      </c>
      <c r="M908" s="14">
        <f>Table3[[#This Row],[Rape]]/Table3[[#This Row],[Population_in_lakhs]]</f>
        <v>3.1620553359683798</v>
      </c>
      <c r="N908">
        <f>Table3[[#This Row],[Kidnapping and Abduction]]/Table3[[#This Row],[Population_in_lakhs]]</f>
        <v>0.59288537549407117</v>
      </c>
      <c r="O908">
        <f>Table3[[#This Row],[Dowry Deaths]]/Table3[[#This Row],[Population_in_lakhs]]</f>
        <v>0.98814229249011865</v>
      </c>
      <c r="P908">
        <f>Table3[[#This Row],[Molestation]]/Table3[[#This Row],[Population_in_lakhs]]</f>
        <v>7.9051383399209492</v>
      </c>
      <c r="Q908">
        <f>Table3[[#This Row],[Sexual_Harassment]]/Table3[[#This Row],[Population_in_lakhs]]</f>
        <v>0.39525691699604748</v>
      </c>
      <c r="R908">
        <f>Table3[[#This Row],[Cruelty by Husband or his Relatives]]/Table3[[#This Row],[Population_in_lakhs]]</f>
        <v>3.9525691699604746</v>
      </c>
    </row>
    <row r="909" spans="1:18" x14ac:dyDescent="0.3">
      <c r="A909" t="s">
        <v>124</v>
      </c>
      <c r="B909" t="s">
        <v>136</v>
      </c>
      <c r="C909">
        <v>2011</v>
      </c>
      <c r="D909">
        <v>39</v>
      </c>
      <c r="E909">
        <v>2</v>
      </c>
      <c r="F909">
        <v>5</v>
      </c>
      <c r="G909">
        <v>86</v>
      </c>
      <c r="H909">
        <v>12</v>
      </c>
      <c r="I909">
        <v>48</v>
      </c>
      <c r="J909">
        <v>12.07</v>
      </c>
      <c r="K909">
        <v>15.907207953603976</v>
      </c>
      <c r="L909">
        <f t="shared" si="14"/>
        <v>192</v>
      </c>
      <c r="M909" s="14">
        <f>Table3[[#This Row],[Rape]]/Table3[[#This Row],[Population_in_lakhs]]</f>
        <v>3.2311516155758078</v>
      </c>
      <c r="N909">
        <f>Table3[[#This Row],[Kidnapping and Abduction]]/Table3[[#This Row],[Population_in_lakhs]]</f>
        <v>0.16570008285004142</v>
      </c>
      <c r="O909">
        <f>Table3[[#This Row],[Dowry Deaths]]/Table3[[#This Row],[Population_in_lakhs]]</f>
        <v>0.41425020712510358</v>
      </c>
      <c r="P909">
        <f>Table3[[#This Row],[Molestation]]/Table3[[#This Row],[Population_in_lakhs]]</f>
        <v>7.1251035625517813</v>
      </c>
      <c r="Q909">
        <f>Table3[[#This Row],[Sexual_Harassment]]/Table3[[#This Row],[Population_in_lakhs]]</f>
        <v>0.99420049710024849</v>
      </c>
      <c r="R909">
        <f>Table3[[#This Row],[Cruelty by Husband or his Relatives]]/Table3[[#This Row],[Population_in_lakhs]]</f>
        <v>3.976801988400994</v>
      </c>
    </row>
    <row r="910" spans="1:18" x14ac:dyDescent="0.3">
      <c r="A910" t="s">
        <v>124</v>
      </c>
      <c r="B910" t="s">
        <v>136</v>
      </c>
      <c r="C910">
        <v>2012</v>
      </c>
      <c r="D910">
        <v>43</v>
      </c>
      <c r="E910">
        <v>15</v>
      </c>
      <c r="F910">
        <v>4</v>
      </c>
      <c r="G910">
        <v>59</v>
      </c>
      <c r="H910">
        <v>7</v>
      </c>
      <c r="I910">
        <v>42</v>
      </c>
      <c r="J910">
        <v>12.07</v>
      </c>
      <c r="K910">
        <v>14.08450704225352</v>
      </c>
      <c r="L910">
        <f t="shared" si="14"/>
        <v>170</v>
      </c>
      <c r="M910" s="14">
        <f>Table3[[#This Row],[Rape]]/Table3[[#This Row],[Population_in_lakhs]]</f>
        <v>3.5625517812758907</v>
      </c>
      <c r="N910">
        <f>Table3[[#This Row],[Kidnapping and Abduction]]/Table3[[#This Row],[Population_in_lakhs]]</f>
        <v>1.2427506213753106</v>
      </c>
      <c r="O910">
        <f>Table3[[#This Row],[Dowry Deaths]]/Table3[[#This Row],[Population_in_lakhs]]</f>
        <v>0.33140016570008285</v>
      </c>
      <c r="P910">
        <f>Table3[[#This Row],[Molestation]]/Table3[[#This Row],[Population_in_lakhs]]</f>
        <v>4.8881524440762218</v>
      </c>
      <c r="Q910">
        <f>Table3[[#This Row],[Sexual_Harassment]]/Table3[[#This Row],[Population_in_lakhs]]</f>
        <v>0.57995028997514497</v>
      </c>
      <c r="R910">
        <f>Table3[[#This Row],[Cruelty by Husband or his Relatives]]/Table3[[#This Row],[Population_in_lakhs]]</f>
        <v>3.4797017398508698</v>
      </c>
    </row>
    <row r="911" spans="1:18" x14ac:dyDescent="0.3">
      <c r="A911" t="s">
        <v>124</v>
      </c>
      <c r="B911" t="s">
        <v>136</v>
      </c>
      <c r="C911">
        <v>2013</v>
      </c>
      <c r="D911">
        <v>57</v>
      </c>
      <c r="E911">
        <v>63</v>
      </c>
      <c r="F911">
        <v>4</v>
      </c>
      <c r="G911">
        <v>71</v>
      </c>
      <c r="H911">
        <v>9</v>
      </c>
      <c r="I911">
        <v>66</v>
      </c>
      <c r="J911">
        <v>12.07</v>
      </c>
      <c r="K911">
        <v>22.369511184755591</v>
      </c>
      <c r="L911">
        <f t="shared" si="14"/>
        <v>270</v>
      </c>
      <c r="M911" s="14">
        <f>Table3[[#This Row],[Rape]]/Table3[[#This Row],[Population_in_lakhs]]</f>
        <v>4.7224523612261802</v>
      </c>
      <c r="N911">
        <f>Table3[[#This Row],[Kidnapping and Abduction]]/Table3[[#This Row],[Population_in_lakhs]]</f>
        <v>5.2195526097763052</v>
      </c>
      <c r="O911">
        <f>Table3[[#This Row],[Dowry Deaths]]/Table3[[#This Row],[Population_in_lakhs]]</f>
        <v>0.33140016570008285</v>
      </c>
      <c r="P911">
        <f>Table3[[#This Row],[Molestation]]/Table3[[#This Row],[Population_in_lakhs]]</f>
        <v>5.8823529411764701</v>
      </c>
      <c r="Q911">
        <f>Table3[[#This Row],[Sexual_Harassment]]/Table3[[#This Row],[Population_in_lakhs]]</f>
        <v>0.74565037282518642</v>
      </c>
      <c r="R911">
        <f>Table3[[#This Row],[Cruelty by Husband or his Relatives]]/Table3[[#This Row],[Population_in_lakhs]]</f>
        <v>5.4681027340513673</v>
      </c>
    </row>
    <row r="912" spans="1:18" x14ac:dyDescent="0.3">
      <c r="A912" t="s">
        <v>124</v>
      </c>
      <c r="B912" t="s">
        <v>137</v>
      </c>
      <c r="C912">
        <v>2001</v>
      </c>
      <c r="D912">
        <v>34</v>
      </c>
      <c r="E912">
        <v>7</v>
      </c>
      <c r="F912">
        <v>3</v>
      </c>
      <c r="G912">
        <v>102</v>
      </c>
      <c r="H912">
        <v>2</v>
      </c>
      <c r="I912">
        <v>31</v>
      </c>
      <c r="J912">
        <v>5.86</v>
      </c>
      <c r="K912">
        <v>30.54607508532423</v>
      </c>
      <c r="L912">
        <f t="shared" si="14"/>
        <v>179</v>
      </c>
      <c r="M912" s="14">
        <f>Table3[[#This Row],[Rape]]/Table3[[#This Row],[Population_in_lakhs]]</f>
        <v>5.8020477815699651</v>
      </c>
      <c r="N912">
        <f>Table3[[#This Row],[Kidnapping and Abduction]]/Table3[[#This Row],[Population_in_lakhs]]</f>
        <v>1.1945392491467577</v>
      </c>
      <c r="O912">
        <f>Table3[[#This Row],[Dowry Deaths]]/Table3[[#This Row],[Population_in_lakhs]]</f>
        <v>0.51194539249146753</v>
      </c>
      <c r="P912">
        <f>Table3[[#This Row],[Molestation]]/Table3[[#This Row],[Population_in_lakhs]]</f>
        <v>17.406143344709896</v>
      </c>
      <c r="Q912">
        <f>Table3[[#This Row],[Sexual_Harassment]]/Table3[[#This Row],[Population_in_lakhs]]</f>
        <v>0.34129692832764502</v>
      </c>
      <c r="R912">
        <f>Table3[[#This Row],[Cruelty by Husband or his Relatives]]/Table3[[#This Row],[Population_in_lakhs]]</f>
        <v>5.2901023890784984</v>
      </c>
    </row>
    <row r="913" spans="1:18" x14ac:dyDescent="0.3">
      <c r="A913" t="s">
        <v>124</v>
      </c>
      <c r="B913" t="s">
        <v>137</v>
      </c>
      <c r="C913">
        <v>2002</v>
      </c>
      <c r="D913">
        <v>58</v>
      </c>
      <c r="E913">
        <v>6</v>
      </c>
      <c r="F913">
        <v>1</v>
      </c>
      <c r="G913">
        <v>72</v>
      </c>
      <c r="H913">
        <v>0</v>
      </c>
      <c r="I913">
        <v>21</v>
      </c>
      <c r="J913">
        <v>5.86</v>
      </c>
      <c r="K913">
        <v>26.962457337883958</v>
      </c>
      <c r="L913">
        <f t="shared" si="14"/>
        <v>158</v>
      </c>
      <c r="M913" s="14">
        <f>Table3[[#This Row],[Rape]]/Table3[[#This Row],[Population_in_lakhs]]</f>
        <v>9.8976109215017054</v>
      </c>
      <c r="N913">
        <f>Table3[[#This Row],[Kidnapping and Abduction]]/Table3[[#This Row],[Population_in_lakhs]]</f>
        <v>1.0238907849829351</v>
      </c>
      <c r="O913">
        <f>Table3[[#This Row],[Dowry Deaths]]/Table3[[#This Row],[Population_in_lakhs]]</f>
        <v>0.17064846416382251</v>
      </c>
      <c r="P913">
        <f>Table3[[#This Row],[Molestation]]/Table3[[#This Row],[Population_in_lakhs]]</f>
        <v>12.286689419795222</v>
      </c>
      <c r="Q913">
        <f>Table3[[#This Row],[Sexual_Harassment]]/Table3[[#This Row],[Population_in_lakhs]]</f>
        <v>0</v>
      </c>
      <c r="R913">
        <f>Table3[[#This Row],[Cruelty by Husband or his Relatives]]/Table3[[#This Row],[Population_in_lakhs]]</f>
        <v>3.5836177474402731</v>
      </c>
    </row>
    <row r="914" spans="1:18" x14ac:dyDescent="0.3">
      <c r="A914" t="s">
        <v>124</v>
      </c>
      <c r="B914" t="s">
        <v>137</v>
      </c>
      <c r="C914">
        <v>2003</v>
      </c>
      <c r="D914">
        <v>40</v>
      </c>
      <c r="E914">
        <v>4</v>
      </c>
      <c r="F914">
        <v>0</v>
      </c>
      <c r="G914">
        <v>66</v>
      </c>
      <c r="H914">
        <v>1</v>
      </c>
      <c r="I914">
        <v>24</v>
      </c>
      <c r="J914">
        <v>5.86</v>
      </c>
      <c r="K914">
        <v>23.037542662116039</v>
      </c>
      <c r="L914">
        <f t="shared" si="14"/>
        <v>135</v>
      </c>
      <c r="M914" s="14">
        <f>Table3[[#This Row],[Rape]]/Table3[[#This Row],[Population_in_lakhs]]</f>
        <v>6.8259385665529004</v>
      </c>
      <c r="N914">
        <f>Table3[[#This Row],[Kidnapping and Abduction]]/Table3[[#This Row],[Population_in_lakhs]]</f>
        <v>0.68259385665529004</v>
      </c>
      <c r="O914">
        <f>Table3[[#This Row],[Dowry Deaths]]/Table3[[#This Row],[Population_in_lakhs]]</f>
        <v>0</v>
      </c>
      <c r="P914">
        <f>Table3[[#This Row],[Molestation]]/Table3[[#This Row],[Population_in_lakhs]]</f>
        <v>11.262798634812286</v>
      </c>
      <c r="Q914">
        <f>Table3[[#This Row],[Sexual_Harassment]]/Table3[[#This Row],[Population_in_lakhs]]</f>
        <v>0.17064846416382251</v>
      </c>
      <c r="R914">
        <f>Table3[[#This Row],[Cruelty by Husband or his Relatives]]/Table3[[#This Row],[Population_in_lakhs]]</f>
        <v>4.0955631399317403</v>
      </c>
    </row>
    <row r="915" spans="1:18" x14ac:dyDescent="0.3">
      <c r="A915" t="s">
        <v>124</v>
      </c>
      <c r="B915" t="s">
        <v>137</v>
      </c>
      <c r="C915">
        <v>2004</v>
      </c>
      <c r="D915">
        <v>50</v>
      </c>
      <c r="E915">
        <v>4</v>
      </c>
      <c r="F915">
        <v>2</v>
      </c>
      <c r="G915">
        <v>109</v>
      </c>
      <c r="H915">
        <v>1</v>
      </c>
      <c r="I915">
        <v>36</v>
      </c>
      <c r="J915">
        <v>5.86</v>
      </c>
      <c r="K915">
        <v>34.470989761092149</v>
      </c>
      <c r="L915">
        <f t="shared" si="14"/>
        <v>202</v>
      </c>
      <c r="M915" s="14">
        <f>Table3[[#This Row],[Rape]]/Table3[[#This Row],[Population_in_lakhs]]</f>
        <v>8.5324232081911262</v>
      </c>
      <c r="N915">
        <f>Table3[[#This Row],[Kidnapping and Abduction]]/Table3[[#This Row],[Population_in_lakhs]]</f>
        <v>0.68259385665529004</v>
      </c>
      <c r="O915">
        <f>Table3[[#This Row],[Dowry Deaths]]/Table3[[#This Row],[Population_in_lakhs]]</f>
        <v>0.34129692832764502</v>
      </c>
      <c r="P915">
        <f>Table3[[#This Row],[Molestation]]/Table3[[#This Row],[Population_in_lakhs]]</f>
        <v>18.600682593856654</v>
      </c>
      <c r="Q915">
        <f>Table3[[#This Row],[Sexual_Harassment]]/Table3[[#This Row],[Population_in_lakhs]]</f>
        <v>0.17064846416382251</v>
      </c>
      <c r="R915">
        <f>Table3[[#This Row],[Cruelty by Husband or his Relatives]]/Table3[[#This Row],[Population_in_lakhs]]</f>
        <v>6.1433447098976108</v>
      </c>
    </row>
    <row r="916" spans="1:18" x14ac:dyDescent="0.3">
      <c r="A916" t="s">
        <v>124</v>
      </c>
      <c r="B916" t="s">
        <v>137</v>
      </c>
      <c r="C916">
        <v>2005</v>
      </c>
      <c r="D916">
        <v>51</v>
      </c>
      <c r="E916">
        <v>5</v>
      </c>
      <c r="F916">
        <v>3</v>
      </c>
      <c r="G916">
        <v>64</v>
      </c>
      <c r="H916">
        <v>1</v>
      </c>
      <c r="I916">
        <v>43</v>
      </c>
      <c r="J916">
        <v>5.86</v>
      </c>
      <c r="K916">
        <v>28.498293515358359</v>
      </c>
      <c r="L916">
        <f t="shared" si="14"/>
        <v>167</v>
      </c>
      <c r="M916" s="14">
        <f>Table3[[#This Row],[Rape]]/Table3[[#This Row],[Population_in_lakhs]]</f>
        <v>8.7030716723549482</v>
      </c>
      <c r="N916">
        <f>Table3[[#This Row],[Kidnapping and Abduction]]/Table3[[#This Row],[Population_in_lakhs]]</f>
        <v>0.85324232081911255</v>
      </c>
      <c r="O916">
        <f>Table3[[#This Row],[Dowry Deaths]]/Table3[[#This Row],[Population_in_lakhs]]</f>
        <v>0.51194539249146753</v>
      </c>
      <c r="P916">
        <f>Table3[[#This Row],[Molestation]]/Table3[[#This Row],[Population_in_lakhs]]</f>
        <v>10.921501706484641</v>
      </c>
      <c r="Q916">
        <f>Table3[[#This Row],[Sexual_Harassment]]/Table3[[#This Row],[Population_in_lakhs]]</f>
        <v>0.17064846416382251</v>
      </c>
      <c r="R916">
        <f>Table3[[#This Row],[Cruelty by Husband or his Relatives]]/Table3[[#This Row],[Population_in_lakhs]]</f>
        <v>7.3378839590443681</v>
      </c>
    </row>
    <row r="917" spans="1:18" x14ac:dyDescent="0.3">
      <c r="A917" t="s">
        <v>124</v>
      </c>
      <c r="B917" t="s">
        <v>137</v>
      </c>
      <c r="C917">
        <v>2006</v>
      </c>
      <c r="D917">
        <v>51</v>
      </c>
      <c r="E917">
        <v>5</v>
      </c>
      <c r="F917">
        <v>0</v>
      </c>
      <c r="G917">
        <v>64</v>
      </c>
      <c r="H917">
        <v>2</v>
      </c>
      <c r="I917">
        <v>27</v>
      </c>
      <c r="J917">
        <v>5.86</v>
      </c>
      <c r="K917">
        <v>25.426621160409557</v>
      </c>
      <c r="L917">
        <f t="shared" si="14"/>
        <v>149</v>
      </c>
      <c r="M917" s="14">
        <f>Table3[[#This Row],[Rape]]/Table3[[#This Row],[Population_in_lakhs]]</f>
        <v>8.7030716723549482</v>
      </c>
      <c r="N917">
        <f>Table3[[#This Row],[Kidnapping and Abduction]]/Table3[[#This Row],[Population_in_lakhs]]</f>
        <v>0.85324232081911255</v>
      </c>
      <c r="O917">
        <f>Table3[[#This Row],[Dowry Deaths]]/Table3[[#This Row],[Population_in_lakhs]]</f>
        <v>0</v>
      </c>
      <c r="P917">
        <f>Table3[[#This Row],[Molestation]]/Table3[[#This Row],[Population_in_lakhs]]</f>
        <v>10.921501706484641</v>
      </c>
      <c r="Q917">
        <f>Table3[[#This Row],[Sexual_Harassment]]/Table3[[#This Row],[Population_in_lakhs]]</f>
        <v>0.34129692832764502</v>
      </c>
      <c r="R917">
        <f>Table3[[#This Row],[Cruelty by Husband or his Relatives]]/Table3[[#This Row],[Population_in_lakhs]]</f>
        <v>4.6075085324232079</v>
      </c>
    </row>
    <row r="918" spans="1:18" x14ac:dyDescent="0.3">
      <c r="A918" t="s">
        <v>124</v>
      </c>
      <c r="B918" t="s">
        <v>137</v>
      </c>
      <c r="C918">
        <v>2007</v>
      </c>
      <c r="D918">
        <v>66</v>
      </c>
      <c r="E918">
        <v>8</v>
      </c>
      <c r="F918">
        <v>0</v>
      </c>
      <c r="G918">
        <v>77</v>
      </c>
      <c r="H918">
        <v>0</v>
      </c>
      <c r="I918">
        <v>29</v>
      </c>
      <c r="J918">
        <v>5.86</v>
      </c>
      <c r="K918">
        <v>30.716723549488052</v>
      </c>
      <c r="L918">
        <f t="shared" si="14"/>
        <v>180</v>
      </c>
      <c r="M918" s="14">
        <f>Table3[[#This Row],[Rape]]/Table3[[#This Row],[Population_in_lakhs]]</f>
        <v>11.262798634812286</v>
      </c>
      <c r="N918">
        <f>Table3[[#This Row],[Kidnapping and Abduction]]/Table3[[#This Row],[Population_in_lakhs]]</f>
        <v>1.3651877133105801</v>
      </c>
      <c r="O918">
        <f>Table3[[#This Row],[Dowry Deaths]]/Table3[[#This Row],[Population_in_lakhs]]</f>
        <v>0</v>
      </c>
      <c r="P918">
        <f>Table3[[#This Row],[Molestation]]/Table3[[#This Row],[Population_in_lakhs]]</f>
        <v>13.139931740614333</v>
      </c>
      <c r="Q918">
        <f>Table3[[#This Row],[Sexual_Harassment]]/Table3[[#This Row],[Population_in_lakhs]]</f>
        <v>0</v>
      </c>
      <c r="R918">
        <f>Table3[[#This Row],[Cruelty by Husband or his Relatives]]/Table3[[#This Row],[Population_in_lakhs]]</f>
        <v>4.9488054607508527</v>
      </c>
    </row>
    <row r="919" spans="1:18" x14ac:dyDescent="0.3">
      <c r="A919" t="s">
        <v>124</v>
      </c>
      <c r="B919" t="s">
        <v>137</v>
      </c>
      <c r="C919">
        <v>2008</v>
      </c>
      <c r="D919">
        <v>54</v>
      </c>
      <c r="E919">
        <v>5</v>
      </c>
      <c r="F919">
        <v>2</v>
      </c>
      <c r="G919">
        <v>93</v>
      </c>
      <c r="H919">
        <v>6</v>
      </c>
      <c r="I919">
        <v>34</v>
      </c>
      <c r="J919">
        <v>5.86</v>
      </c>
      <c r="K919">
        <v>33.105802047781566</v>
      </c>
      <c r="L919">
        <f t="shared" si="14"/>
        <v>194</v>
      </c>
      <c r="M919" s="14">
        <f>Table3[[#This Row],[Rape]]/Table3[[#This Row],[Population_in_lakhs]]</f>
        <v>9.2150170648464158</v>
      </c>
      <c r="N919">
        <f>Table3[[#This Row],[Kidnapping and Abduction]]/Table3[[#This Row],[Population_in_lakhs]]</f>
        <v>0.85324232081911255</v>
      </c>
      <c r="O919">
        <f>Table3[[#This Row],[Dowry Deaths]]/Table3[[#This Row],[Population_in_lakhs]]</f>
        <v>0.34129692832764502</v>
      </c>
      <c r="P919">
        <f>Table3[[#This Row],[Molestation]]/Table3[[#This Row],[Population_in_lakhs]]</f>
        <v>15.870307167235493</v>
      </c>
      <c r="Q919">
        <f>Table3[[#This Row],[Sexual_Harassment]]/Table3[[#This Row],[Population_in_lakhs]]</f>
        <v>1.0238907849829351</v>
      </c>
      <c r="R919">
        <f>Table3[[#This Row],[Cruelty by Husband or his Relatives]]/Table3[[#This Row],[Population_in_lakhs]]</f>
        <v>5.8020477815699651</v>
      </c>
    </row>
    <row r="920" spans="1:18" x14ac:dyDescent="0.3">
      <c r="A920" t="s">
        <v>124</v>
      </c>
      <c r="B920" t="s">
        <v>137</v>
      </c>
      <c r="C920">
        <v>2009</v>
      </c>
      <c r="D920">
        <v>70</v>
      </c>
      <c r="E920">
        <v>8</v>
      </c>
      <c r="F920">
        <v>4</v>
      </c>
      <c r="G920">
        <v>83</v>
      </c>
      <c r="H920">
        <v>11</v>
      </c>
      <c r="I920">
        <v>58</v>
      </c>
      <c r="J920">
        <v>5.86</v>
      </c>
      <c r="K920">
        <v>39.931740614334466</v>
      </c>
      <c r="L920">
        <f t="shared" si="14"/>
        <v>234</v>
      </c>
      <c r="M920" s="14">
        <f>Table3[[#This Row],[Rape]]/Table3[[#This Row],[Population_in_lakhs]]</f>
        <v>11.945392491467576</v>
      </c>
      <c r="N920">
        <f>Table3[[#This Row],[Kidnapping and Abduction]]/Table3[[#This Row],[Population_in_lakhs]]</f>
        <v>1.3651877133105801</v>
      </c>
      <c r="O920">
        <f>Table3[[#This Row],[Dowry Deaths]]/Table3[[#This Row],[Population_in_lakhs]]</f>
        <v>0.68259385665529004</v>
      </c>
      <c r="P920">
        <f>Table3[[#This Row],[Molestation]]/Table3[[#This Row],[Population_in_lakhs]]</f>
        <v>14.163822525597269</v>
      </c>
      <c r="Q920">
        <f>Table3[[#This Row],[Sexual_Harassment]]/Table3[[#This Row],[Population_in_lakhs]]</f>
        <v>1.8771331058020477</v>
      </c>
      <c r="R920">
        <f>Table3[[#This Row],[Cruelty by Husband or his Relatives]]/Table3[[#This Row],[Population_in_lakhs]]</f>
        <v>9.8976109215017054</v>
      </c>
    </row>
    <row r="921" spans="1:18" x14ac:dyDescent="0.3">
      <c r="A921" t="s">
        <v>124</v>
      </c>
      <c r="B921" t="s">
        <v>137</v>
      </c>
      <c r="C921">
        <v>2010</v>
      </c>
      <c r="D921">
        <v>58</v>
      </c>
      <c r="E921">
        <v>21</v>
      </c>
      <c r="F921">
        <v>3</v>
      </c>
      <c r="G921">
        <v>98</v>
      </c>
      <c r="H921">
        <v>9</v>
      </c>
      <c r="I921">
        <v>48</v>
      </c>
      <c r="J921">
        <v>5.86</v>
      </c>
      <c r="K921">
        <v>40.443686006825935</v>
      </c>
      <c r="L921">
        <f t="shared" si="14"/>
        <v>237</v>
      </c>
      <c r="M921" s="14">
        <f>Table3[[#This Row],[Rape]]/Table3[[#This Row],[Population_in_lakhs]]</f>
        <v>9.8976109215017054</v>
      </c>
      <c r="N921">
        <f>Table3[[#This Row],[Kidnapping and Abduction]]/Table3[[#This Row],[Population_in_lakhs]]</f>
        <v>3.5836177474402731</v>
      </c>
      <c r="O921">
        <f>Table3[[#This Row],[Dowry Deaths]]/Table3[[#This Row],[Population_in_lakhs]]</f>
        <v>0.51194539249146753</v>
      </c>
      <c r="P921">
        <f>Table3[[#This Row],[Molestation]]/Table3[[#This Row],[Population_in_lakhs]]</f>
        <v>16.723549488054605</v>
      </c>
      <c r="Q921">
        <f>Table3[[#This Row],[Sexual_Harassment]]/Table3[[#This Row],[Population_in_lakhs]]</f>
        <v>1.5358361774744027</v>
      </c>
      <c r="R921">
        <f>Table3[[#This Row],[Cruelty by Husband or his Relatives]]/Table3[[#This Row],[Population_in_lakhs]]</f>
        <v>8.1911262798634805</v>
      </c>
    </row>
    <row r="922" spans="1:18" x14ac:dyDescent="0.3">
      <c r="A922" t="s">
        <v>124</v>
      </c>
      <c r="B922" t="s">
        <v>137</v>
      </c>
      <c r="C922">
        <v>2011</v>
      </c>
      <c r="D922">
        <v>72</v>
      </c>
      <c r="E922">
        <v>11</v>
      </c>
      <c r="F922">
        <v>3</v>
      </c>
      <c r="G922">
        <v>95</v>
      </c>
      <c r="H922">
        <v>1</v>
      </c>
      <c r="I922">
        <v>55</v>
      </c>
      <c r="J922">
        <v>6.59</v>
      </c>
      <c r="K922">
        <v>35.963581183611531</v>
      </c>
      <c r="L922">
        <f t="shared" si="14"/>
        <v>237</v>
      </c>
      <c r="M922" s="14">
        <f>Table3[[#This Row],[Rape]]/Table3[[#This Row],[Population_in_lakhs]]</f>
        <v>10.925644916540213</v>
      </c>
      <c r="N922">
        <f>Table3[[#This Row],[Kidnapping and Abduction]]/Table3[[#This Row],[Population_in_lakhs]]</f>
        <v>1.6691957511380882</v>
      </c>
      <c r="O922">
        <f>Table3[[#This Row],[Dowry Deaths]]/Table3[[#This Row],[Population_in_lakhs]]</f>
        <v>0.45523520485584218</v>
      </c>
      <c r="P922">
        <f>Table3[[#This Row],[Molestation]]/Table3[[#This Row],[Population_in_lakhs]]</f>
        <v>14.41578148710167</v>
      </c>
      <c r="Q922">
        <f>Table3[[#This Row],[Sexual_Harassment]]/Table3[[#This Row],[Population_in_lakhs]]</f>
        <v>0.15174506828528073</v>
      </c>
      <c r="R922">
        <f>Table3[[#This Row],[Cruelty by Husband or his Relatives]]/Table3[[#This Row],[Population_in_lakhs]]</f>
        <v>8.3459787556904406</v>
      </c>
    </row>
    <row r="923" spans="1:18" x14ac:dyDescent="0.3">
      <c r="A923" t="s">
        <v>124</v>
      </c>
      <c r="B923" t="s">
        <v>137</v>
      </c>
      <c r="C923">
        <v>2012</v>
      </c>
      <c r="D923">
        <v>42</v>
      </c>
      <c r="E923">
        <v>12</v>
      </c>
      <c r="F923">
        <v>5</v>
      </c>
      <c r="G923">
        <v>86</v>
      </c>
      <c r="H923">
        <v>2</v>
      </c>
      <c r="I923">
        <v>65</v>
      </c>
      <c r="J923">
        <v>6.59</v>
      </c>
      <c r="K923">
        <v>32.169954476479518</v>
      </c>
      <c r="L923">
        <f t="shared" si="14"/>
        <v>212</v>
      </c>
      <c r="M923" s="14">
        <f>Table3[[#This Row],[Rape]]/Table3[[#This Row],[Population_in_lakhs]]</f>
        <v>6.3732928679817906</v>
      </c>
      <c r="N923">
        <f>Table3[[#This Row],[Kidnapping and Abduction]]/Table3[[#This Row],[Population_in_lakhs]]</f>
        <v>1.8209408194233687</v>
      </c>
      <c r="O923">
        <f>Table3[[#This Row],[Dowry Deaths]]/Table3[[#This Row],[Population_in_lakhs]]</f>
        <v>0.75872534142640369</v>
      </c>
      <c r="P923">
        <f>Table3[[#This Row],[Molestation]]/Table3[[#This Row],[Population_in_lakhs]]</f>
        <v>13.050075872534142</v>
      </c>
      <c r="Q923">
        <f>Table3[[#This Row],[Sexual_Harassment]]/Table3[[#This Row],[Population_in_lakhs]]</f>
        <v>0.30349013657056145</v>
      </c>
      <c r="R923">
        <f>Table3[[#This Row],[Cruelty by Husband or his Relatives]]/Table3[[#This Row],[Population_in_lakhs]]</f>
        <v>9.8634294385432479</v>
      </c>
    </row>
    <row r="924" spans="1:18" x14ac:dyDescent="0.3">
      <c r="A924" t="s">
        <v>124</v>
      </c>
      <c r="B924" t="s">
        <v>137</v>
      </c>
      <c r="C924">
        <v>2013</v>
      </c>
      <c r="D924">
        <v>63</v>
      </c>
      <c r="E924">
        <v>64</v>
      </c>
      <c r="F924">
        <v>3</v>
      </c>
      <c r="G924">
        <v>88</v>
      </c>
      <c r="H924">
        <v>4</v>
      </c>
      <c r="I924">
        <v>55</v>
      </c>
      <c r="J924">
        <v>6.59</v>
      </c>
      <c r="K924">
        <v>42.03338391502276</v>
      </c>
      <c r="L924">
        <f t="shared" si="14"/>
        <v>277</v>
      </c>
      <c r="M924" s="14">
        <f>Table3[[#This Row],[Rape]]/Table3[[#This Row],[Population_in_lakhs]]</f>
        <v>9.5599393019726868</v>
      </c>
      <c r="N924">
        <f>Table3[[#This Row],[Kidnapping and Abduction]]/Table3[[#This Row],[Population_in_lakhs]]</f>
        <v>9.7116843702579665</v>
      </c>
      <c r="O924">
        <f>Table3[[#This Row],[Dowry Deaths]]/Table3[[#This Row],[Population_in_lakhs]]</f>
        <v>0.45523520485584218</v>
      </c>
      <c r="P924">
        <f>Table3[[#This Row],[Molestation]]/Table3[[#This Row],[Population_in_lakhs]]</f>
        <v>13.353566009104705</v>
      </c>
      <c r="Q924">
        <f>Table3[[#This Row],[Sexual_Harassment]]/Table3[[#This Row],[Population_in_lakhs]]</f>
        <v>0.60698027314112291</v>
      </c>
      <c r="R924">
        <f>Table3[[#This Row],[Cruelty by Husband or his Relatives]]/Table3[[#This Row],[Population_in_lakhs]]</f>
        <v>8.3459787556904406</v>
      </c>
    </row>
    <row r="925" spans="1:18" x14ac:dyDescent="0.3">
      <c r="A925" t="s">
        <v>124</v>
      </c>
      <c r="B925" t="s">
        <v>138</v>
      </c>
      <c r="C925">
        <v>2001</v>
      </c>
      <c r="D925">
        <v>43</v>
      </c>
      <c r="E925">
        <v>7</v>
      </c>
      <c r="F925">
        <v>6</v>
      </c>
      <c r="G925">
        <v>69</v>
      </c>
      <c r="H925">
        <v>6</v>
      </c>
      <c r="I925">
        <v>21</v>
      </c>
      <c r="J925">
        <v>8.6</v>
      </c>
      <c r="K925">
        <v>17.674418604651162</v>
      </c>
      <c r="L925">
        <f t="shared" si="14"/>
        <v>152</v>
      </c>
      <c r="M925" s="14">
        <f>Table3[[#This Row],[Rape]]/Table3[[#This Row],[Population_in_lakhs]]</f>
        <v>5</v>
      </c>
      <c r="N925">
        <f>Table3[[#This Row],[Kidnapping and Abduction]]/Table3[[#This Row],[Population_in_lakhs]]</f>
        <v>0.81395348837209303</v>
      </c>
      <c r="O925">
        <f>Table3[[#This Row],[Dowry Deaths]]/Table3[[#This Row],[Population_in_lakhs]]</f>
        <v>0.69767441860465118</v>
      </c>
      <c r="P925">
        <f>Table3[[#This Row],[Molestation]]/Table3[[#This Row],[Population_in_lakhs]]</f>
        <v>8.0232558139534884</v>
      </c>
      <c r="Q925">
        <f>Table3[[#This Row],[Sexual_Harassment]]/Table3[[#This Row],[Population_in_lakhs]]</f>
        <v>0.69767441860465118</v>
      </c>
      <c r="R925">
        <f>Table3[[#This Row],[Cruelty by Husband or his Relatives]]/Table3[[#This Row],[Population_in_lakhs]]</f>
        <v>2.441860465116279</v>
      </c>
    </row>
    <row r="926" spans="1:18" x14ac:dyDescent="0.3">
      <c r="A926" t="s">
        <v>124</v>
      </c>
      <c r="B926" t="s">
        <v>138</v>
      </c>
      <c r="C926">
        <v>2002</v>
      </c>
      <c r="D926">
        <v>33</v>
      </c>
      <c r="E926">
        <v>5</v>
      </c>
      <c r="F926">
        <v>0</v>
      </c>
      <c r="G926">
        <v>56</v>
      </c>
      <c r="H926">
        <v>3</v>
      </c>
      <c r="I926">
        <v>14</v>
      </c>
      <c r="J926">
        <v>8.6</v>
      </c>
      <c r="K926">
        <v>12.906976744186046</v>
      </c>
      <c r="L926">
        <f t="shared" si="14"/>
        <v>111</v>
      </c>
      <c r="M926" s="14">
        <f>Table3[[#This Row],[Rape]]/Table3[[#This Row],[Population_in_lakhs]]</f>
        <v>3.8372093023255816</v>
      </c>
      <c r="N926">
        <f>Table3[[#This Row],[Kidnapping and Abduction]]/Table3[[#This Row],[Population_in_lakhs]]</f>
        <v>0.58139534883720934</v>
      </c>
      <c r="O926">
        <f>Table3[[#This Row],[Dowry Deaths]]/Table3[[#This Row],[Population_in_lakhs]]</f>
        <v>0</v>
      </c>
      <c r="P926">
        <f>Table3[[#This Row],[Molestation]]/Table3[[#This Row],[Population_in_lakhs]]</f>
        <v>6.5116279069767442</v>
      </c>
      <c r="Q926">
        <f>Table3[[#This Row],[Sexual_Harassment]]/Table3[[#This Row],[Population_in_lakhs]]</f>
        <v>0.34883720930232559</v>
      </c>
      <c r="R926">
        <f>Table3[[#This Row],[Cruelty by Husband or his Relatives]]/Table3[[#This Row],[Population_in_lakhs]]</f>
        <v>1.6279069767441861</v>
      </c>
    </row>
    <row r="927" spans="1:18" x14ac:dyDescent="0.3">
      <c r="A927" t="s">
        <v>124</v>
      </c>
      <c r="B927" t="s">
        <v>138</v>
      </c>
      <c r="C927">
        <v>2003</v>
      </c>
      <c r="D927">
        <v>30</v>
      </c>
      <c r="E927">
        <v>3</v>
      </c>
      <c r="F927">
        <v>2</v>
      </c>
      <c r="G927">
        <v>39</v>
      </c>
      <c r="H927">
        <v>2</v>
      </c>
      <c r="I927">
        <v>24</v>
      </c>
      <c r="J927">
        <v>8.6</v>
      </c>
      <c r="K927">
        <v>11.627906976744187</v>
      </c>
      <c r="L927">
        <f t="shared" si="14"/>
        <v>100</v>
      </c>
      <c r="M927" s="14">
        <f>Table3[[#This Row],[Rape]]/Table3[[#This Row],[Population_in_lakhs]]</f>
        <v>3.4883720930232558</v>
      </c>
      <c r="N927">
        <f>Table3[[#This Row],[Kidnapping and Abduction]]/Table3[[#This Row],[Population_in_lakhs]]</f>
        <v>0.34883720930232559</v>
      </c>
      <c r="O927">
        <f>Table3[[#This Row],[Dowry Deaths]]/Table3[[#This Row],[Population_in_lakhs]]</f>
        <v>0.23255813953488372</v>
      </c>
      <c r="P927">
        <f>Table3[[#This Row],[Molestation]]/Table3[[#This Row],[Population_in_lakhs]]</f>
        <v>4.5348837209302326</v>
      </c>
      <c r="Q927">
        <f>Table3[[#This Row],[Sexual_Harassment]]/Table3[[#This Row],[Population_in_lakhs]]</f>
        <v>0.23255813953488372</v>
      </c>
      <c r="R927">
        <f>Table3[[#This Row],[Cruelty by Husband or his Relatives]]/Table3[[#This Row],[Population_in_lakhs]]</f>
        <v>2.7906976744186047</v>
      </c>
    </row>
    <row r="928" spans="1:18" x14ac:dyDescent="0.3">
      <c r="A928" t="s">
        <v>124</v>
      </c>
      <c r="B928" t="s">
        <v>138</v>
      </c>
      <c r="C928">
        <v>2004</v>
      </c>
      <c r="D928">
        <v>35</v>
      </c>
      <c r="E928">
        <v>3</v>
      </c>
      <c r="F928">
        <v>6</v>
      </c>
      <c r="G928">
        <v>54</v>
      </c>
      <c r="H928">
        <v>1</v>
      </c>
      <c r="I928">
        <v>26</v>
      </c>
      <c r="J928">
        <v>8.6</v>
      </c>
      <c r="K928">
        <v>14.534883720930234</v>
      </c>
      <c r="L928">
        <f t="shared" si="14"/>
        <v>125</v>
      </c>
      <c r="M928" s="14">
        <f>Table3[[#This Row],[Rape]]/Table3[[#This Row],[Population_in_lakhs]]</f>
        <v>4.0697674418604652</v>
      </c>
      <c r="N928">
        <f>Table3[[#This Row],[Kidnapping and Abduction]]/Table3[[#This Row],[Population_in_lakhs]]</f>
        <v>0.34883720930232559</v>
      </c>
      <c r="O928">
        <f>Table3[[#This Row],[Dowry Deaths]]/Table3[[#This Row],[Population_in_lakhs]]</f>
        <v>0.69767441860465118</v>
      </c>
      <c r="P928">
        <f>Table3[[#This Row],[Molestation]]/Table3[[#This Row],[Population_in_lakhs]]</f>
        <v>6.279069767441861</v>
      </c>
      <c r="Q928">
        <f>Table3[[#This Row],[Sexual_Harassment]]/Table3[[#This Row],[Population_in_lakhs]]</f>
        <v>0.11627906976744186</v>
      </c>
      <c r="R928">
        <f>Table3[[#This Row],[Cruelty by Husband or his Relatives]]/Table3[[#This Row],[Population_in_lakhs]]</f>
        <v>3.0232558139534884</v>
      </c>
    </row>
    <row r="929" spans="1:18" x14ac:dyDescent="0.3">
      <c r="A929" t="s">
        <v>124</v>
      </c>
      <c r="B929" t="s">
        <v>138</v>
      </c>
      <c r="C929">
        <v>2005</v>
      </c>
      <c r="D929">
        <v>25</v>
      </c>
      <c r="E929">
        <v>5</v>
      </c>
      <c r="F929">
        <v>3</v>
      </c>
      <c r="G929">
        <v>81</v>
      </c>
      <c r="H929">
        <v>6</v>
      </c>
      <c r="I929">
        <v>23</v>
      </c>
      <c r="J929">
        <v>8.6</v>
      </c>
      <c r="K929">
        <v>16.627906976744185</v>
      </c>
      <c r="L929">
        <f t="shared" si="14"/>
        <v>143</v>
      </c>
      <c r="M929" s="14">
        <f>Table3[[#This Row],[Rape]]/Table3[[#This Row],[Population_in_lakhs]]</f>
        <v>2.9069767441860468</v>
      </c>
      <c r="N929">
        <f>Table3[[#This Row],[Kidnapping and Abduction]]/Table3[[#This Row],[Population_in_lakhs]]</f>
        <v>0.58139534883720934</v>
      </c>
      <c r="O929">
        <f>Table3[[#This Row],[Dowry Deaths]]/Table3[[#This Row],[Population_in_lakhs]]</f>
        <v>0.34883720930232559</v>
      </c>
      <c r="P929">
        <f>Table3[[#This Row],[Molestation]]/Table3[[#This Row],[Population_in_lakhs]]</f>
        <v>9.4186046511627914</v>
      </c>
      <c r="Q929">
        <f>Table3[[#This Row],[Sexual_Harassment]]/Table3[[#This Row],[Population_in_lakhs]]</f>
        <v>0.69767441860465118</v>
      </c>
      <c r="R929">
        <f>Table3[[#This Row],[Cruelty by Husband or his Relatives]]/Table3[[#This Row],[Population_in_lakhs]]</f>
        <v>2.6744186046511631</v>
      </c>
    </row>
    <row r="930" spans="1:18" x14ac:dyDescent="0.3">
      <c r="A930" t="s">
        <v>124</v>
      </c>
      <c r="B930" t="s">
        <v>138</v>
      </c>
      <c r="C930">
        <v>2006</v>
      </c>
      <c r="D930">
        <v>32</v>
      </c>
      <c r="E930">
        <v>2</v>
      </c>
      <c r="F930">
        <v>2</v>
      </c>
      <c r="G930">
        <v>64</v>
      </c>
      <c r="H930">
        <v>3</v>
      </c>
      <c r="I930">
        <v>20</v>
      </c>
      <c r="J930">
        <v>8.6</v>
      </c>
      <c r="K930">
        <v>14.302325581395349</v>
      </c>
      <c r="L930">
        <f t="shared" si="14"/>
        <v>123</v>
      </c>
      <c r="M930" s="14">
        <f>Table3[[#This Row],[Rape]]/Table3[[#This Row],[Population_in_lakhs]]</f>
        <v>3.7209302325581395</v>
      </c>
      <c r="N930">
        <f>Table3[[#This Row],[Kidnapping and Abduction]]/Table3[[#This Row],[Population_in_lakhs]]</f>
        <v>0.23255813953488372</v>
      </c>
      <c r="O930">
        <f>Table3[[#This Row],[Dowry Deaths]]/Table3[[#This Row],[Population_in_lakhs]]</f>
        <v>0.23255813953488372</v>
      </c>
      <c r="P930">
        <f>Table3[[#This Row],[Molestation]]/Table3[[#This Row],[Population_in_lakhs]]</f>
        <v>7.441860465116279</v>
      </c>
      <c r="Q930">
        <f>Table3[[#This Row],[Sexual_Harassment]]/Table3[[#This Row],[Population_in_lakhs]]</f>
        <v>0.34883720930232559</v>
      </c>
      <c r="R930">
        <f>Table3[[#This Row],[Cruelty by Husband or his Relatives]]/Table3[[#This Row],[Population_in_lakhs]]</f>
        <v>2.3255813953488373</v>
      </c>
    </row>
    <row r="931" spans="1:18" x14ac:dyDescent="0.3">
      <c r="A931" t="s">
        <v>124</v>
      </c>
      <c r="B931" t="s">
        <v>138</v>
      </c>
      <c r="C931">
        <v>2007</v>
      </c>
      <c r="D931">
        <v>25</v>
      </c>
      <c r="E931">
        <v>3</v>
      </c>
      <c r="F931">
        <v>2</v>
      </c>
      <c r="G931">
        <v>56</v>
      </c>
      <c r="H931">
        <v>3</v>
      </c>
      <c r="I931">
        <v>16</v>
      </c>
      <c r="J931">
        <v>8.6</v>
      </c>
      <c r="K931">
        <v>12.209302325581396</v>
      </c>
      <c r="L931">
        <f t="shared" si="14"/>
        <v>105</v>
      </c>
      <c r="M931" s="14">
        <f>Table3[[#This Row],[Rape]]/Table3[[#This Row],[Population_in_lakhs]]</f>
        <v>2.9069767441860468</v>
      </c>
      <c r="N931">
        <f>Table3[[#This Row],[Kidnapping and Abduction]]/Table3[[#This Row],[Population_in_lakhs]]</f>
        <v>0.34883720930232559</v>
      </c>
      <c r="O931">
        <f>Table3[[#This Row],[Dowry Deaths]]/Table3[[#This Row],[Population_in_lakhs]]</f>
        <v>0.23255813953488372</v>
      </c>
      <c r="P931">
        <f>Table3[[#This Row],[Molestation]]/Table3[[#This Row],[Population_in_lakhs]]</f>
        <v>6.5116279069767442</v>
      </c>
      <c r="Q931">
        <f>Table3[[#This Row],[Sexual_Harassment]]/Table3[[#This Row],[Population_in_lakhs]]</f>
        <v>0.34883720930232559</v>
      </c>
      <c r="R931">
        <f>Table3[[#This Row],[Cruelty by Husband or his Relatives]]/Table3[[#This Row],[Population_in_lakhs]]</f>
        <v>1.8604651162790697</v>
      </c>
    </row>
    <row r="932" spans="1:18" x14ac:dyDescent="0.3">
      <c r="A932" t="s">
        <v>124</v>
      </c>
      <c r="B932" t="s">
        <v>138</v>
      </c>
      <c r="C932">
        <v>2008</v>
      </c>
      <c r="D932">
        <v>24</v>
      </c>
      <c r="E932">
        <v>7</v>
      </c>
      <c r="F932">
        <v>6</v>
      </c>
      <c r="G932">
        <v>57</v>
      </c>
      <c r="H932">
        <v>4</v>
      </c>
      <c r="I932">
        <v>27</v>
      </c>
      <c r="J932">
        <v>8.6</v>
      </c>
      <c r="K932">
        <v>14.534883720930234</v>
      </c>
      <c r="L932">
        <f t="shared" si="14"/>
        <v>125</v>
      </c>
      <c r="M932" s="14">
        <f>Table3[[#This Row],[Rape]]/Table3[[#This Row],[Population_in_lakhs]]</f>
        <v>2.7906976744186047</v>
      </c>
      <c r="N932">
        <f>Table3[[#This Row],[Kidnapping and Abduction]]/Table3[[#This Row],[Population_in_lakhs]]</f>
        <v>0.81395348837209303</v>
      </c>
      <c r="O932">
        <f>Table3[[#This Row],[Dowry Deaths]]/Table3[[#This Row],[Population_in_lakhs]]</f>
        <v>0.69767441860465118</v>
      </c>
      <c r="P932">
        <f>Table3[[#This Row],[Molestation]]/Table3[[#This Row],[Population_in_lakhs]]</f>
        <v>6.6279069767441863</v>
      </c>
      <c r="Q932">
        <f>Table3[[#This Row],[Sexual_Harassment]]/Table3[[#This Row],[Population_in_lakhs]]</f>
        <v>0.46511627906976744</v>
      </c>
      <c r="R932">
        <f>Table3[[#This Row],[Cruelty by Husband or his Relatives]]/Table3[[#This Row],[Population_in_lakhs]]</f>
        <v>3.1395348837209305</v>
      </c>
    </row>
    <row r="933" spans="1:18" x14ac:dyDescent="0.3">
      <c r="A933" t="s">
        <v>124</v>
      </c>
      <c r="B933" t="s">
        <v>138</v>
      </c>
      <c r="C933">
        <v>2009</v>
      </c>
      <c r="D933">
        <v>28</v>
      </c>
      <c r="E933">
        <v>4</v>
      </c>
      <c r="F933">
        <v>8</v>
      </c>
      <c r="G933">
        <v>60</v>
      </c>
      <c r="H933">
        <v>4</v>
      </c>
      <c r="I933">
        <v>17</v>
      </c>
      <c r="J933">
        <v>8.6</v>
      </c>
      <c r="K933">
        <v>14.069767441860465</v>
      </c>
      <c r="L933">
        <f t="shared" si="14"/>
        <v>121</v>
      </c>
      <c r="M933" s="14">
        <f>Table3[[#This Row],[Rape]]/Table3[[#This Row],[Population_in_lakhs]]</f>
        <v>3.2558139534883721</v>
      </c>
      <c r="N933">
        <f>Table3[[#This Row],[Kidnapping and Abduction]]/Table3[[#This Row],[Population_in_lakhs]]</f>
        <v>0.46511627906976744</v>
      </c>
      <c r="O933">
        <f>Table3[[#This Row],[Dowry Deaths]]/Table3[[#This Row],[Population_in_lakhs]]</f>
        <v>0.93023255813953487</v>
      </c>
      <c r="P933">
        <f>Table3[[#This Row],[Molestation]]/Table3[[#This Row],[Population_in_lakhs]]</f>
        <v>6.9767441860465116</v>
      </c>
      <c r="Q933">
        <f>Table3[[#This Row],[Sexual_Harassment]]/Table3[[#This Row],[Population_in_lakhs]]</f>
        <v>0.46511627906976744</v>
      </c>
      <c r="R933">
        <f>Table3[[#This Row],[Cruelty by Husband or his Relatives]]/Table3[[#This Row],[Population_in_lakhs]]</f>
        <v>1.9767441860465118</v>
      </c>
    </row>
    <row r="934" spans="1:18" x14ac:dyDescent="0.3">
      <c r="A934" t="s">
        <v>124</v>
      </c>
      <c r="B934" t="s">
        <v>138</v>
      </c>
      <c r="C934">
        <v>2010</v>
      </c>
      <c r="D934">
        <v>26</v>
      </c>
      <c r="E934">
        <v>6</v>
      </c>
      <c r="F934">
        <v>7</v>
      </c>
      <c r="G934">
        <v>65</v>
      </c>
      <c r="H934">
        <v>5</v>
      </c>
      <c r="I934">
        <v>13</v>
      </c>
      <c r="J934">
        <v>8.6</v>
      </c>
      <c r="K934">
        <v>14.186046511627907</v>
      </c>
      <c r="L934">
        <f t="shared" si="14"/>
        <v>122</v>
      </c>
      <c r="M934" s="14">
        <f>Table3[[#This Row],[Rape]]/Table3[[#This Row],[Population_in_lakhs]]</f>
        <v>3.0232558139534884</v>
      </c>
      <c r="N934">
        <f>Table3[[#This Row],[Kidnapping and Abduction]]/Table3[[#This Row],[Population_in_lakhs]]</f>
        <v>0.69767441860465118</v>
      </c>
      <c r="O934">
        <f>Table3[[#This Row],[Dowry Deaths]]/Table3[[#This Row],[Population_in_lakhs]]</f>
        <v>0.81395348837209303</v>
      </c>
      <c r="P934">
        <f>Table3[[#This Row],[Molestation]]/Table3[[#This Row],[Population_in_lakhs]]</f>
        <v>7.558139534883721</v>
      </c>
      <c r="Q934">
        <f>Table3[[#This Row],[Sexual_Harassment]]/Table3[[#This Row],[Population_in_lakhs]]</f>
        <v>0.58139534883720934</v>
      </c>
      <c r="R934">
        <f>Table3[[#This Row],[Cruelty by Husband or his Relatives]]/Table3[[#This Row],[Population_in_lakhs]]</f>
        <v>1.5116279069767442</v>
      </c>
    </row>
    <row r="935" spans="1:18" x14ac:dyDescent="0.3">
      <c r="A935" t="s">
        <v>124</v>
      </c>
      <c r="B935" t="s">
        <v>138</v>
      </c>
      <c r="C935">
        <v>2011</v>
      </c>
      <c r="D935">
        <v>30</v>
      </c>
      <c r="E935">
        <v>35</v>
      </c>
      <c r="F935">
        <v>2</v>
      </c>
      <c r="G935">
        <v>65</v>
      </c>
      <c r="H935">
        <v>11</v>
      </c>
      <c r="I935">
        <v>31</v>
      </c>
      <c r="J935">
        <v>10.33</v>
      </c>
      <c r="K935">
        <v>16.844143272023235</v>
      </c>
      <c r="L935">
        <f t="shared" si="14"/>
        <v>174</v>
      </c>
      <c r="M935" s="14">
        <f>Table3[[#This Row],[Rape]]/Table3[[#This Row],[Population_in_lakhs]]</f>
        <v>2.9041626331074539</v>
      </c>
      <c r="N935">
        <f>Table3[[#This Row],[Kidnapping and Abduction]]/Table3[[#This Row],[Population_in_lakhs]]</f>
        <v>3.3881897386253632</v>
      </c>
      <c r="O935">
        <f>Table3[[#This Row],[Dowry Deaths]]/Table3[[#This Row],[Population_in_lakhs]]</f>
        <v>0.1936108422071636</v>
      </c>
      <c r="P935">
        <f>Table3[[#This Row],[Molestation]]/Table3[[#This Row],[Population_in_lakhs]]</f>
        <v>6.2923523717328171</v>
      </c>
      <c r="Q935">
        <f>Table3[[#This Row],[Sexual_Harassment]]/Table3[[#This Row],[Population_in_lakhs]]</f>
        <v>1.0648596321393997</v>
      </c>
      <c r="R935">
        <f>Table3[[#This Row],[Cruelty by Husband or his Relatives]]/Table3[[#This Row],[Population_in_lakhs]]</f>
        <v>3.000968054211036</v>
      </c>
    </row>
    <row r="936" spans="1:18" x14ac:dyDescent="0.3">
      <c r="A936" t="s">
        <v>124</v>
      </c>
      <c r="B936" t="s">
        <v>138</v>
      </c>
      <c r="C936">
        <v>2012</v>
      </c>
      <c r="D936">
        <v>28</v>
      </c>
      <c r="E936">
        <v>37</v>
      </c>
      <c r="F936">
        <v>4</v>
      </c>
      <c r="G936">
        <v>63</v>
      </c>
      <c r="H936">
        <v>4</v>
      </c>
      <c r="I936">
        <v>33</v>
      </c>
      <c r="J936">
        <v>10.33</v>
      </c>
      <c r="K936">
        <v>16.360116166505325</v>
      </c>
      <c r="L936">
        <f t="shared" si="14"/>
        <v>169</v>
      </c>
      <c r="M936" s="14">
        <f>Table3[[#This Row],[Rape]]/Table3[[#This Row],[Population_in_lakhs]]</f>
        <v>2.7105517909002903</v>
      </c>
      <c r="N936">
        <f>Table3[[#This Row],[Kidnapping and Abduction]]/Table3[[#This Row],[Population_in_lakhs]]</f>
        <v>3.5818005808325264</v>
      </c>
      <c r="O936">
        <f>Table3[[#This Row],[Dowry Deaths]]/Table3[[#This Row],[Population_in_lakhs]]</f>
        <v>0.38722168441432719</v>
      </c>
      <c r="P936">
        <f>Table3[[#This Row],[Molestation]]/Table3[[#This Row],[Population_in_lakhs]]</f>
        <v>6.0987415295256531</v>
      </c>
      <c r="Q936">
        <f>Table3[[#This Row],[Sexual_Harassment]]/Table3[[#This Row],[Population_in_lakhs]]</f>
        <v>0.38722168441432719</v>
      </c>
      <c r="R936">
        <f>Table3[[#This Row],[Cruelty by Husband or his Relatives]]/Table3[[#This Row],[Population_in_lakhs]]</f>
        <v>3.1945788964181996</v>
      </c>
    </row>
    <row r="937" spans="1:18" x14ac:dyDescent="0.3">
      <c r="A937" t="s">
        <v>124</v>
      </c>
      <c r="B937" t="s">
        <v>138</v>
      </c>
      <c r="C937">
        <v>2013</v>
      </c>
      <c r="D937">
        <v>49</v>
      </c>
      <c r="E937">
        <v>102</v>
      </c>
      <c r="F937">
        <v>8</v>
      </c>
      <c r="G937">
        <v>104</v>
      </c>
      <c r="H937">
        <v>11</v>
      </c>
      <c r="I937">
        <v>48</v>
      </c>
      <c r="J937">
        <v>10.33</v>
      </c>
      <c r="K937">
        <v>31.17134559535334</v>
      </c>
      <c r="L937">
        <f t="shared" si="14"/>
        <v>322</v>
      </c>
      <c r="M937" s="14">
        <f>Table3[[#This Row],[Rape]]/Table3[[#This Row],[Population_in_lakhs]]</f>
        <v>4.7434656340755081</v>
      </c>
      <c r="N937">
        <f>Table3[[#This Row],[Kidnapping and Abduction]]/Table3[[#This Row],[Population_in_lakhs]]</f>
        <v>9.8741529525653444</v>
      </c>
      <c r="O937">
        <f>Table3[[#This Row],[Dowry Deaths]]/Table3[[#This Row],[Population_in_lakhs]]</f>
        <v>0.77444336882865439</v>
      </c>
      <c r="P937">
        <f>Table3[[#This Row],[Molestation]]/Table3[[#This Row],[Population_in_lakhs]]</f>
        <v>10.067763794772507</v>
      </c>
      <c r="Q937">
        <f>Table3[[#This Row],[Sexual_Harassment]]/Table3[[#This Row],[Population_in_lakhs]]</f>
        <v>1.0648596321393997</v>
      </c>
      <c r="R937">
        <f>Table3[[#This Row],[Cruelty by Husband or his Relatives]]/Table3[[#This Row],[Population_in_lakhs]]</f>
        <v>4.6466602129719261</v>
      </c>
    </row>
    <row r="938" spans="1:18" x14ac:dyDescent="0.3">
      <c r="A938" t="s">
        <v>124</v>
      </c>
      <c r="B938" t="s">
        <v>140</v>
      </c>
      <c r="C938">
        <v>2001</v>
      </c>
      <c r="D938">
        <v>53</v>
      </c>
      <c r="E938">
        <v>6</v>
      </c>
      <c r="F938">
        <v>2</v>
      </c>
      <c r="G938">
        <v>104</v>
      </c>
      <c r="H938">
        <v>5</v>
      </c>
      <c r="I938">
        <v>22</v>
      </c>
      <c r="J938">
        <v>12.66</v>
      </c>
      <c r="K938">
        <v>15.165876777251185</v>
      </c>
      <c r="L938">
        <f t="shared" si="14"/>
        <v>192</v>
      </c>
      <c r="M938" s="14">
        <f>Table3[[#This Row],[Rape]]/Table3[[#This Row],[Population_in_lakhs]]</f>
        <v>4.1864139020537126</v>
      </c>
      <c r="N938">
        <f>Table3[[#This Row],[Kidnapping and Abduction]]/Table3[[#This Row],[Population_in_lakhs]]</f>
        <v>0.47393364928909953</v>
      </c>
      <c r="O938">
        <f>Table3[[#This Row],[Dowry Deaths]]/Table3[[#This Row],[Population_in_lakhs]]</f>
        <v>0.15797788309636651</v>
      </c>
      <c r="P938">
        <f>Table3[[#This Row],[Molestation]]/Table3[[#This Row],[Population_in_lakhs]]</f>
        <v>8.2148499210110586</v>
      </c>
      <c r="Q938">
        <f>Table3[[#This Row],[Sexual_Harassment]]/Table3[[#This Row],[Population_in_lakhs]]</f>
        <v>0.39494470774091628</v>
      </c>
      <c r="R938">
        <f>Table3[[#This Row],[Cruelty by Husband or his Relatives]]/Table3[[#This Row],[Population_in_lakhs]]</f>
        <v>1.7377567140600316</v>
      </c>
    </row>
    <row r="939" spans="1:18" x14ac:dyDescent="0.3">
      <c r="A939" t="s">
        <v>124</v>
      </c>
      <c r="B939" t="s">
        <v>140</v>
      </c>
      <c r="C939">
        <v>2002</v>
      </c>
      <c r="D939">
        <v>39</v>
      </c>
      <c r="E939">
        <v>5</v>
      </c>
      <c r="F939">
        <v>4</v>
      </c>
      <c r="G939">
        <v>103</v>
      </c>
      <c r="H939">
        <v>15</v>
      </c>
      <c r="I939">
        <v>30</v>
      </c>
      <c r="J939">
        <v>12.66</v>
      </c>
      <c r="K939">
        <v>15.481832543443918</v>
      </c>
      <c r="L939">
        <f t="shared" si="14"/>
        <v>196</v>
      </c>
      <c r="M939" s="14">
        <f>Table3[[#This Row],[Rape]]/Table3[[#This Row],[Population_in_lakhs]]</f>
        <v>3.080568720379147</v>
      </c>
      <c r="N939">
        <f>Table3[[#This Row],[Kidnapping and Abduction]]/Table3[[#This Row],[Population_in_lakhs]]</f>
        <v>0.39494470774091628</v>
      </c>
      <c r="O939">
        <f>Table3[[#This Row],[Dowry Deaths]]/Table3[[#This Row],[Population_in_lakhs]]</f>
        <v>0.31595576619273302</v>
      </c>
      <c r="P939">
        <f>Table3[[#This Row],[Molestation]]/Table3[[#This Row],[Population_in_lakhs]]</f>
        <v>8.1358609794628745</v>
      </c>
      <c r="Q939">
        <f>Table3[[#This Row],[Sexual_Harassment]]/Table3[[#This Row],[Population_in_lakhs]]</f>
        <v>1.1848341232227488</v>
      </c>
      <c r="R939">
        <f>Table3[[#This Row],[Cruelty by Husband or his Relatives]]/Table3[[#This Row],[Population_in_lakhs]]</f>
        <v>2.3696682464454977</v>
      </c>
    </row>
    <row r="940" spans="1:18" x14ac:dyDescent="0.3">
      <c r="A940" t="s">
        <v>124</v>
      </c>
      <c r="B940" t="s">
        <v>140</v>
      </c>
      <c r="C940">
        <v>2003</v>
      </c>
      <c r="D940">
        <v>36</v>
      </c>
      <c r="E940">
        <v>15</v>
      </c>
      <c r="F940">
        <v>2</v>
      </c>
      <c r="G940">
        <v>94</v>
      </c>
      <c r="H940">
        <v>6</v>
      </c>
      <c r="I940">
        <v>32</v>
      </c>
      <c r="J940">
        <v>12.66</v>
      </c>
      <c r="K940">
        <v>14.612954186413901</v>
      </c>
      <c r="L940">
        <f t="shared" si="14"/>
        <v>185</v>
      </c>
      <c r="M940" s="14">
        <f>Table3[[#This Row],[Rape]]/Table3[[#This Row],[Population_in_lakhs]]</f>
        <v>2.8436018957345972</v>
      </c>
      <c r="N940">
        <f>Table3[[#This Row],[Kidnapping and Abduction]]/Table3[[#This Row],[Population_in_lakhs]]</f>
        <v>1.1848341232227488</v>
      </c>
      <c r="O940">
        <f>Table3[[#This Row],[Dowry Deaths]]/Table3[[#This Row],[Population_in_lakhs]]</f>
        <v>0.15797788309636651</v>
      </c>
      <c r="P940">
        <f>Table3[[#This Row],[Molestation]]/Table3[[#This Row],[Population_in_lakhs]]</f>
        <v>7.424960505529226</v>
      </c>
      <c r="Q940">
        <f>Table3[[#This Row],[Sexual_Harassment]]/Table3[[#This Row],[Population_in_lakhs]]</f>
        <v>0.47393364928909953</v>
      </c>
      <c r="R940">
        <f>Table3[[#This Row],[Cruelty by Husband or his Relatives]]/Table3[[#This Row],[Population_in_lakhs]]</f>
        <v>2.5276461295418642</v>
      </c>
    </row>
    <row r="941" spans="1:18" x14ac:dyDescent="0.3">
      <c r="A941" t="s">
        <v>124</v>
      </c>
      <c r="B941" t="s">
        <v>140</v>
      </c>
      <c r="C941">
        <v>2004</v>
      </c>
      <c r="D941">
        <v>45</v>
      </c>
      <c r="E941">
        <v>13</v>
      </c>
      <c r="F941">
        <v>7</v>
      </c>
      <c r="G941">
        <v>78</v>
      </c>
      <c r="H941">
        <v>5</v>
      </c>
      <c r="I941">
        <v>30</v>
      </c>
      <c r="J941">
        <v>12.66</v>
      </c>
      <c r="K941">
        <v>14.06003159557662</v>
      </c>
      <c r="L941">
        <f t="shared" si="14"/>
        <v>178</v>
      </c>
      <c r="M941" s="14">
        <f>Table3[[#This Row],[Rape]]/Table3[[#This Row],[Population_in_lakhs]]</f>
        <v>3.5545023696682465</v>
      </c>
      <c r="N941">
        <f>Table3[[#This Row],[Kidnapping and Abduction]]/Table3[[#This Row],[Population_in_lakhs]]</f>
        <v>1.0268562401263823</v>
      </c>
      <c r="O941">
        <f>Table3[[#This Row],[Dowry Deaths]]/Table3[[#This Row],[Population_in_lakhs]]</f>
        <v>0.55292259083728279</v>
      </c>
      <c r="P941">
        <f>Table3[[#This Row],[Molestation]]/Table3[[#This Row],[Population_in_lakhs]]</f>
        <v>6.1611374407582939</v>
      </c>
      <c r="Q941">
        <f>Table3[[#This Row],[Sexual_Harassment]]/Table3[[#This Row],[Population_in_lakhs]]</f>
        <v>0.39494470774091628</v>
      </c>
      <c r="R941">
        <f>Table3[[#This Row],[Cruelty by Husband or his Relatives]]/Table3[[#This Row],[Population_in_lakhs]]</f>
        <v>2.3696682464454977</v>
      </c>
    </row>
    <row r="942" spans="1:18" x14ac:dyDescent="0.3">
      <c r="A942" t="s">
        <v>124</v>
      </c>
      <c r="B942" t="s">
        <v>140</v>
      </c>
      <c r="C942">
        <v>2005</v>
      </c>
      <c r="D942">
        <v>35</v>
      </c>
      <c r="E942">
        <v>11</v>
      </c>
      <c r="F942">
        <v>9</v>
      </c>
      <c r="G942">
        <v>64</v>
      </c>
      <c r="H942">
        <v>2</v>
      </c>
      <c r="I942">
        <v>32</v>
      </c>
      <c r="J942">
        <v>12.66</v>
      </c>
      <c r="K942">
        <v>12.085308056872037</v>
      </c>
      <c r="L942">
        <f t="shared" si="14"/>
        <v>153</v>
      </c>
      <c r="M942" s="14">
        <f>Table3[[#This Row],[Rape]]/Table3[[#This Row],[Population_in_lakhs]]</f>
        <v>2.764612954186414</v>
      </c>
      <c r="N942">
        <f>Table3[[#This Row],[Kidnapping and Abduction]]/Table3[[#This Row],[Population_in_lakhs]]</f>
        <v>0.86887835703001581</v>
      </c>
      <c r="O942">
        <f>Table3[[#This Row],[Dowry Deaths]]/Table3[[#This Row],[Population_in_lakhs]]</f>
        <v>0.7109004739336493</v>
      </c>
      <c r="P942">
        <f>Table3[[#This Row],[Molestation]]/Table3[[#This Row],[Population_in_lakhs]]</f>
        <v>5.0552922590837284</v>
      </c>
      <c r="Q942">
        <f>Table3[[#This Row],[Sexual_Harassment]]/Table3[[#This Row],[Population_in_lakhs]]</f>
        <v>0.15797788309636651</v>
      </c>
      <c r="R942">
        <f>Table3[[#This Row],[Cruelty by Husband or his Relatives]]/Table3[[#This Row],[Population_in_lakhs]]</f>
        <v>2.5276461295418642</v>
      </c>
    </row>
    <row r="943" spans="1:18" x14ac:dyDescent="0.3">
      <c r="A943" t="s">
        <v>124</v>
      </c>
      <c r="B943" t="s">
        <v>140</v>
      </c>
      <c r="C943">
        <v>2006</v>
      </c>
      <c r="D943">
        <v>38</v>
      </c>
      <c r="E943">
        <v>7</v>
      </c>
      <c r="F943">
        <v>4</v>
      </c>
      <c r="G943">
        <v>92</v>
      </c>
      <c r="H943">
        <v>9</v>
      </c>
      <c r="I943">
        <v>22</v>
      </c>
      <c r="J943">
        <v>12.66</v>
      </c>
      <c r="K943">
        <v>13.58609794628752</v>
      </c>
      <c r="L943">
        <f t="shared" si="14"/>
        <v>172</v>
      </c>
      <c r="M943" s="14">
        <f>Table3[[#This Row],[Rape]]/Table3[[#This Row],[Population_in_lakhs]]</f>
        <v>3.0015797788309637</v>
      </c>
      <c r="N943">
        <f>Table3[[#This Row],[Kidnapping and Abduction]]/Table3[[#This Row],[Population_in_lakhs]]</f>
        <v>0.55292259083728279</v>
      </c>
      <c r="O943">
        <f>Table3[[#This Row],[Dowry Deaths]]/Table3[[#This Row],[Population_in_lakhs]]</f>
        <v>0.31595576619273302</v>
      </c>
      <c r="P943">
        <f>Table3[[#This Row],[Molestation]]/Table3[[#This Row],[Population_in_lakhs]]</f>
        <v>7.2669826224328595</v>
      </c>
      <c r="Q943">
        <f>Table3[[#This Row],[Sexual_Harassment]]/Table3[[#This Row],[Population_in_lakhs]]</f>
        <v>0.7109004739336493</v>
      </c>
      <c r="R943">
        <f>Table3[[#This Row],[Cruelty by Husband or his Relatives]]/Table3[[#This Row],[Population_in_lakhs]]</f>
        <v>1.7377567140600316</v>
      </c>
    </row>
    <row r="944" spans="1:18" x14ac:dyDescent="0.3">
      <c r="A944" t="s">
        <v>124</v>
      </c>
      <c r="B944" t="s">
        <v>140</v>
      </c>
      <c r="C944">
        <v>2007</v>
      </c>
      <c r="D944">
        <v>55</v>
      </c>
      <c r="E944">
        <v>7</v>
      </c>
      <c r="F944">
        <v>7</v>
      </c>
      <c r="G944">
        <v>86</v>
      </c>
      <c r="H944">
        <v>12</v>
      </c>
      <c r="I944">
        <v>33</v>
      </c>
      <c r="J944">
        <v>12.66</v>
      </c>
      <c r="K944">
        <v>15.797788309636651</v>
      </c>
      <c r="L944">
        <f t="shared" si="14"/>
        <v>200</v>
      </c>
      <c r="M944" s="14">
        <f>Table3[[#This Row],[Rape]]/Table3[[#This Row],[Population_in_lakhs]]</f>
        <v>4.3443917851500791</v>
      </c>
      <c r="N944">
        <f>Table3[[#This Row],[Kidnapping and Abduction]]/Table3[[#This Row],[Population_in_lakhs]]</f>
        <v>0.55292259083728279</v>
      </c>
      <c r="O944">
        <f>Table3[[#This Row],[Dowry Deaths]]/Table3[[#This Row],[Population_in_lakhs]]</f>
        <v>0.55292259083728279</v>
      </c>
      <c r="P944">
        <f>Table3[[#This Row],[Molestation]]/Table3[[#This Row],[Population_in_lakhs]]</f>
        <v>6.79304897314376</v>
      </c>
      <c r="Q944">
        <f>Table3[[#This Row],[Sexual_Harassment]]/Table3[[#This Row],[Population_in_lakhs]]</f>
        <v>0.94786729857819907</v>
      </c>
      <c r="R944">
        <f>Table3[[#This Row],[Cruelty by Husband or his Relatives]]/Table3[[#This Row],[Population_in_lakhs]]</f>
        <v>2.6066350710900474</v>
      </c>
    </row>
    <row r="945" spans="1:18" x14ac:dyDescent="0.3">
      <c r="A945" t="s">
        <v>124</v>
      </c>
      <c r="B945" t="s">
        <v>140</v>
      </c>
      <c r="C945">
        <v>2008</v>
      </c>
      <c r="D945">
        <v>30</v>
      </c>
      <c r="E945">
        <v>7</v>
      </c>
      <c r="F945">
        <v>7</v>
      </c>
      <c r="G945">
        <v>74</v>
      </c>
      <c r="H945">
        <v>8</v>
      </c>
      <c r="I945">
        <v>45</v>
      </c>
      <c r="J945">
        <v>12.66</v>
      </c>
      <c r="K945">
        <v>13.507109004739336</v>
      </c>
      <c r="L945">
        <f t="shared" si="14"/>
        <v>171</v>
      </c>
      <c r="M945" s="14">
        <f>Table3[[#This Row],[Rape]]/Table3[[#This Row],[Population_in_lakhs]]</f>
        <v>2.3696682464454977</v>
      </c>
      <c r="N945">
        <f>Table3[[#This Row],[Kidnapping and Abduction]]/Table3[[#This Row],[Population_in_lakhs]]</f>
        <v>0.55292259083728279</v>
      </c>
      <c r="O945">
        <f>Table3[[#This Row],[Dowry Deaths]]/Table3[[#This Row],[Population_in_lakhs]]</f>
        <v>0.55292259083728279</v>
      </c>
      <c r="P945">
        <f>Table3[[#This Row],[Molestation]]/Table3[[#This Row],[Population_in_lakhs]]</f>
        <v>5.8451816745655609</v>
      </c>
      <c r="Q945">
        <f>Table3[[#This Row],[Sexual_Harassment]]/Table3[[#This Row],[Population_in_lakhs]]</f>
        <v>0.63191153238546605</v>
      </c>
      <c r="R945">
        <f>Table3[[#This Row],[Cruelty by Husband or his Relatives]]/Table3[[#This Row],[Population_in_lakhs]]</f>
        <v>3.5545023696682465</v>
      </c>
    </row>
    <row r="946" spans="1:18" x14ac:dyDescent="0.3">
      <c r="A946" t="s">
        <v>124</v>
      </c>
      <c r="B946" t="s">
        <v>140</v>
      </c>
      <c r="C946">
        <v>2009</v>
      </c>
      <c r="D946">
        <v>43</v>
      </c>
      <c r="E946">
        <v>18</v>
      </c>
      <c r="F946">
        <v>9</v>
      </c>
      <c r="G946">
        <v>73</v>
      </c>
      <c r="H946">
        <v>4</v>
      </c>
      <c r="I946">
        <v>36</v>
      </c>
      <c r="J946">
        <v>12.66</v>
      </c>
      <c r="K946">
        <v>14.454976303317535</v>
      </c>
      <c r="L946">
        <f t="shared" si="14"/>
        <v>183</v>
      </c>
      <c r="M946" s="14">
        <f>Table3[[#This Row],[Rape]]/Table3[[#This Row],[Population_in_lakhs]]</f>
        <v>3.39652448657188</v>
      </c>
      <c r="N946">
        <f>Table3[[#This Row],[Kidnapping and Abduction]]/Table3[[#This Row],[Population_in_lakhs]]</f>
        <v>1.4218009478672986</v>
      </c>
      <c r="O946">
        <f>Table3[[#This Row],[Dowry Deaths]]/Table3[[#This Row],[Population_in_lakhs]]</f>
        <v>0.7109004739336493</v>
      </c>
      <c r="P946">
        <f>Table3[[#This Row],[Molestation]]/Table3[[#This Row],[Population_in_lakhs]]</f>
        <v>5.7661927330173777</v>
      </c>
      <c r="Q946">
        <f>Table3[[#This Row],[Sexual_Harassment]]/Table3[[#This Row],[Population_in_lakhs]]</f>
        <v>0.31595576619273302</v>
      </c>
      <c r="R946">
        <f>Table3[[#This Row],[Cruelty by Husband or his Relatives]]/Table3[[#This Row],[Population_in_lakhs]]</f>
        <v>2.8436018957345972</v>
      </c>
    </row>
    <row r="947" spans="1:18" x14ac:dyDescent="0.3">
      <c r="A947" t="s">
        <v>124</v>
      </c>
      <c r="B947" t="s">
        <v>140</v>
      </c>
      <c r="C947">
        <v>2010</v>
      </c>
      <c r="D947">
        <v>52</v>
      </c>
      <c r="E947">
        <v>19</v>
      </c>
      <c r="F947">
        <v>10</v>
      </c>
      <c r="G947">
        <v>89</v>
      </c>
      <c r="H947">
        <v>7</v>
      </c>
      <c r="I947">
        <v>45</v>
      </c>
      <c r="J947">
        <v>12.66</v>
      </c>
      <c r="K947">
        <v>17.535545023696681</v>
      </c>
      <c r="L947">
        <f t="shared" si="14"/>
        <v>222</v>
      </c>
      <c r="M947" s="14">
        <f>Table3[[#This Row],[Rape]]/Table3[[#This Row],[Population_in_lakhs]]</f>
        <v>4.1074249605055293</v>
      </c>
      <c r="N947">
        <f>Table3[[#This Row],[Kidnapping and Abduction]]/Table3[[#This Row],[Population_in_lakhs]]</f>
        <v>1.5007898894154819</v>
      </c>
      <c r="O947">
        <f>Table3[[#This Row],[Dowry Deaths]]/Table3[[#This Row],[Population_in_lakhs]]</f>
        <v>0.78988941548183256</v>
      </c>
      <c r="P947">
        <f>Table3[[#This Row],[Molestation]]/Table3[[#This Row],[Population_in_lakhs]]</f>
        <v>7.0300157977883098</v>
      </c>
      <c r="Q947">
        <f>Table3[[#This Row],[Sexual_Harassment]]/Table3[[#This Row],[Population_in_lakhs]]</f>
        <v>0.55292259083728279</v>
      </c>
      <c r="R947">
        <f>Table3[[#This Row],[Cruelty by Husband or his Relatives]]/Table3[[#This Row],[Population_in_lakhs]]</f>
        <v>3.5545023696682465</v>
      </c>
    </row>
    <row r="948" spans="1:18" x14ac:dyDescent="0.3">
      <c r="A948" t="s">
        <v>124</v>
      </c>
      <c r="B948" t="s">
        <v>140</v>
      </c>
      <c r="C948">
        <v>2011</v>
      </c>
      <c r="D948">
        <v>62</v>
      </c>
      <c r="E948">
        <v>10</v>
      </c>
      <c r="F948">
        <v>11</v>
      </c>
      <c r="G948">
        <v>84</v>
      </c>
      <c r="H948">
        <v>6</v>
      </c>
      <c r="I948">
        <v>32</v>
      </c>
      <c r="J948">
        <v>14.94</v>
      </c>
      <c r="K948">
        <v>13.721552878179384</v>
      </c>
      <c r="L948">
        <f t="shared" si="14"/>
        <v>205</v>
      </c>
      <c r="M948" s="14">
        <f>Table3[[#This Row],[Rape]]/Table3[[#This Row],[Population_in_lakhs]]</f>
        <v>4.1499330655957163</v>
      </c>
      <c r="N948">
        <f>Table3[[#This Row],[Kidnapping and Abduction]]/Table3[[#This Row],[Population_in_lakhs]]</f>
        <v>0.66934404283801874</v>
      </c>
      <c r="O948">
        <f>Table3[[#This Row],[Dowry Deaths]]/Table3[[#This Row],[Population_in_lakhs]]</f>
        <v>0.73627844712182067</v>
      </c>
      <c r="P948">
        <f>Table3[[#This Row],[Molestation]]/Table3[[#This Row],[Population_in_lakhs]]</f>
        <v>5.6224899598393572</v>
      </c>
      <c r="Q948">
        <f>Table3[[#This Row],[Sexual_Harassment]]/Table3[[#This Row],[Population_in_lakhs]]</f>
        <v>0.40160642570281124</v>
      </c>
      <c r="R948">
        <f>Table3[[#This Row],[Cruelty by Husband or his Relatives]]/Table3[[#This Row],[Population_in_lakhs]]</f>
        <v>2.14190093708166</v>
      </c>
    </row>
    <row r="949" spans="1:18" x14ac:dyDescent="0.3">
      <c r="A949" t="s">
        <v>124</v>
      </c>
      <c r="B949" t="s">
        <v>140</v>
      </c>
      <c r="C949">
        <v>2012</v>
      </c>
      <c r="D949">
        <v>69</v>
      </c>
      <c r="E949">
        <v>14</v>
      </c>
      <c r="F949">
        <v>6</v>
      </c>
      <c r="G949">
        <v>81</v>
      </c>
      <c r="H949">
        <v>8</v>
      </c>
      <c r="I949">
        <v>55</v>
      </c>
      <c r="J949">
        <v>14.94</v>
      </c>
      <c r="K949">
        <v>15.595716198125837</v>
      </c>
      <c r="L949">
        <f t="shared" si="14"/>
        <v>233</v>
      </c>
      <c r="M949" s="14">
        <f>Table3[[#This Row],[Rape]]/Table3[[#This Row],[Population_in_lakhs]]</f>
        <v>4.6184738955823299</v>
      </c>
      <c r="N949">
        <f>Table3[[#This Row],[Kidnapping and Abduction]]/Table3[[#This Row],[Population_in_lakhs]]</f>
        <v>0.93708165997322623</v>
      </c>
      <c r="O949">
        <f>Table3[[#This Row],[Dowry Deaths]]/Table3[[#This Row],[Population_in_lakhs]]</f>
        <v>0.40160642570281124</v>
      </c>
      <c r="P949">
        <f>Table3[[#This Row],[Molestation]]/Table3[[#This Row],[Population_in_lakhs]]</f>
        <v>5.4216867469879517</v>
      </c>
      <c r="Q949">
        <f>Table3[[#This Row],[Sexual_Harassment]]/Table3[[#This Row],[Population_in_lakhs]]</f>
        <v>0.53547523427041499</v>
      </c>
      <c r="R949">
        <f>Table3[[#This Row],[Cruelty by Husband or his Relatives]]/Table3[[#This Row],[Population_in_lakhs]]</f>
        <v>3.6813922356091031</v>
      </c>
    </row>
    <row r="950" spans="1:18" x14ac:dyDescent="0.3">
      <c r="A950" t="s">
        <v>124</v>
      </c>
      <c r="B950" t="s">
        <v>140</v>
      </c>
      <c r="C950">
        <v>2013</v>
      </c>
      <c r="D950">
        <v>90</v>
      </c>
      <c r="E950">
        <v>163</v>
      </c>
      <c r="F950">
        <v>5</v>
      </c>
      <c r="G950">
        <v>126</v>
      </c>
      <c r="H950">
        <v>10</v>
      </c>
      <c r="I950">
        <v>53</v>
      </c>
      <c r="J950">
        <v>14.94</v>
      </c>
      <c r="K950">
        <v>29.91967871485944</v>
      </c>
      <c r="L950">
        <f t="shared" si="14"/>
        <v>447</v>
      </c>
      <c r="M950" s="14">
        <f>Table3[[#This Row],[Rape]]/Table3[[#This Row],[Population_in_lakhs]]</f>
        <v>6.024096385542169</v>
      </c>
      <c r="N950">
        <f>Table3[[#This Row],[Kidnapping and Abduction]]/Table3[[#This Row],[Population_in_lakhs]]</f>
        <v>10.910307898259706</v>
      </c>
      <c r="O950">
        <f>Table3[[#This Row],[Dowry Deaths]]/Table3[[#This Row],[Population_in_lakhs]]</f>
        <v>0.33467202141900937</v>
      </c>
      <c r="P950">
        <f>Table3[[#This Row],[Molestation]]/Table3[[#This Row],[Population_in_lakhs]]</f>
        <v>8.4337349397590362</v>
      </c>
      <c r="Q950">
        <f>Table3[[#This Row],[Sexual_Harassment]]/Table3[[#This Row],[Population_in_lakhs]]</f>
        <v>0.66934404283801874</v>
      </c>
      <c r="R950">
        <f>Table3[[#This Row],[Cruelty by Husband or his Relatives]]/Table3[[#This Row],[Population_in_lakhs]]</f>
        <v>3.5475234270414995</v>
      </c>
    </row>
    <row r="951" spans="1:18" x14ac:dyDescent="0.3">
      <c r="A951" t="s">
        <v>124</v>
      </c>
      <c r="B951" t="s">
        <v>141</v>
      </c>
      <c r="C951">
        <v>2001</v>
      </c>
      <c r="D951">
        <v>104</v>
      </c>
      <c r="E951">
        <v>28</v>
      </c>
      <c r="F951">
        <v>16</v>
      </c>
      <c r="G951">
        <v>253</v>
      </c>
      <c r="H951">
        <v>42</v>
      </c>
      <c r="I951">
        <v>121</v>
      </c>
      <c r="J951">
        <v>30.17</v>
      </c>
      <c r="K951">
        <v>18.694066953927742</v>
      </c>
      <c r="L951">
        <f t="shared" si="14"/>
        <v>564</v>
      </c>
      <c r="M951" s="14">
        <f>Table3[[#This Row],[Rape]]/Table3[[#This Row],[Population_in_lakhs]]</f>
        <v>3.447132913490222</v>
      </c>
      <c r="N951">
        <f>Table3[[#This Row],[Kidnapping and Abduction]]/Table3[[#This Row],[Population_in_lakhs]]</f>
        <v>0.92807424593967514</v>
      </c>
      <c r="O951">
        <f>Table3[[#This Row],[Dowry Deaths]]/Table3[[#This Row],[Population_in_lakhs]]</f>
        <v>0.5303281405369572</v>
      </c>
      <c r="P951">
        <f>Table3[[#This Row],[Molestation]]/Table3[[#This Row],[Population_in_lakhs]]</f>
        <v>8.3858137222406359</v>
      </c>
      <c r="Q951">
        <f>Table3[[#This Row],[Sexual_Harassment]]/Table3[[#This Row],[Population_in_lakhs]]</f>
        <v>1.3921113689095126</v>
      </c>
      <c r="R951">
        <f>Table3[[#This Row],[Cruelty by Husband or his Relatives]]/Table3[[#This Row],[Population_in_lakhs]]</f>
        <v>4.0106065628107386</v>
      </c>
    </row>
    <row r="952" spans="1:18" x14ac:dyDescent="0.3">
      <c r="A952" t="s">
        <v>124</v>
      </c>
      <c r="B952" t="s">
        <v>141</v>
      </c>
      <c r="C952">
        <v>2002</v>
      </c>
      <c r="D952">
        <v>159</v>
      </c>
      <c r="E952">
        <v>35</v>
      </c>
      <c r="F952">
        <v>20</v>
      </c>
      <c r="G952">
        <v>184</v>
      </c>
      <c r="H952">
        <v>34</v>
      </c>
      <c r="I952">
        <v>106</v>
      </c>
      <c r="J952">
        <v>30.17</v>
      </c>
      <c r="K952">
        <v>17.832283725555186</v>
      </c>
      <c r="L952">
        <f t="shared" si="14"/>
        <v>538</v>
      </c>
      <c r="M952" s="14">
        <f>Table3[[#This Row],[Rape]]/Table3[[#This Row],[Population_in_lakhs]]</f>
        <v>5.2701358965860123</v>
      </c>
      <c r="N952">
        <f>Table3[[#This Row],[Kidnapping and Abduction]]/Table3[[#This Row],[Population_in_lakhs]]</f>
        <v>1.160092807424594</v>
      </c>
      <c r="O952">
        <f>Table3[[#This Row],[Dowry Deaths]]/Table3[[#This Row],[Population_in_lakhs]]</f>
        <v>0.66291017567119648</v>
      </c>
      <c r="P952">
        <f>Table3[[#This Row],[Molestation]]/Table3[[#This Row],[Population_in_lakhs]]</f>
        <v>6.0987736161750083</v>
      </c>
      <c r="Q952">
        <f>Table3[[#This Row],[Sexual_Harassment]]/Table3[[#This Row],[Population_in_lakhs]]</f>
        <v>1.126947298641034</v>
      </c>
      <c r="R952">
        <f>Table3[[#This Row],[Cruelty by Husband or his Relatives]]/Table3[[#This Row],[Population_in_lakhs]]</f>
        <v>3.5134239310573414</v>
      </c>
    </row>
    <row r="953" spans="1:18" x14ac:dyDescent="0.3">
      <c r="A953" t="s">
        <v>124</v>
      </c>
      <c r="B953" t="s">
        <v>141</v>
      </c>
      <c r="C953">
        <v>2003</v>
      </c>
      <c r="D953">
        <v>126</v>
      </c>
      <c r="E953">
        <v>33</v>
      </c>
      <c r="F953">
        <v>15</v>
      </c>
      <c r="G953">
        <v>185</v>
      </c>
      <c r="H953">
        <v>15</v>
      </c>
      <c r="I953">
        <v>116</v>
      </c>
      <c r="J953">
        <v>30.17</v>
      </c>
      <c r="K953">
        <v>16.241299303944313</v>
      </c>
      <c r="L953">
        <f t="shared" si="14"/>
        <v>490</v>
      </c>
      <c r="M953" s="14">
        <f>Table3[[#This Row],[Rape]]/Table3[[#This Row],[Population_in_lakhs]]</f>
        <v>4.1763341067285378</v>
      </c>
      <c r="N953">
        <f>Table3[[#This Row],[Kidnapping and Abduction]]/Table3[[#This Row],[Population_in_lakhs]]</f>
        <v>1.0938017898574743</v>
      </c>
      <c r="O953">
        <f>Table3[[#This Row],[Dowry Deaths]]/Table3[[#This Row],[Population_in_lakhs]]</f>
        <v>0.49718263175339739</v>
      </c>
      <c r="P953">
        <f>Table3[[#This Row],[Molestation]]/Table3[[#This Row],[Population_in_lakhs]]</f>
        <v>6.1319191249585678</v>
      </c>
      <c r="Q953">
        <f>Table3[[#This Row],[Sexual_Harassment]]/Table3[[#This Row],[Population_in_lakhs]]</f>
        <v>0.49718263175339739</v>
      </c>
      <c r="R953">
        <f>Table3[[#This Row],[Cruelty by Husband or his Relatives]]/Table3[[#This Row],[Population_in_lakhs]]</f>
        <v>3.8448790188929398</v>
      </c>
    </row>
    <row r="954" spans="1:18" x14ac:dyDescent="0.3">
      <c r="A954" t="s">
        <v>124</v>
      </c>
      <c r="B954" t="s">
        <v>141</v>
      </c>
      <c r="C954">
        <v>2004</v>
      </c>
      <c r="D954">
        <v>143</v>
      </c>
      <c r="E954">
        <v>27</v>
      </c>
      <c r="F954">
        <v>10</v>
      </c>
      <c r="G954">
        <v>253</v>
      </c>
      <c r="H954">
        <v>19</v>
      </c>
      <c r="I954">
        <v>134</v>
      </c>
      <c r="J954">
        <v>30.17</v>
      </c>
      <c r="K954">
        <v>19.423268147166059</v>
      </c>
      <c r="L954">
        <f t="shared" si="14"/>
        <v>586</v>
      </c>
      <c r="M954" s="14">
        <f>Table3[[#This Row],[Rape]]/Table3[[#This Row],[Population_in_lakhs]]</f>
        <v>4.7398077560490552</v>
      </c>
      <c r="N954">
        <f>Table3[[#This Row],[Kidnapping and Abduction]]/Table3[[#This Row],[Population_in_lakhs]]</f>
        <v>0.89492873715611532</v>
      </c>
      <c r="O954">
        <f>Table3[[#This Row],[Dowry Deaths]]/Table3[[#This Row],[Population_in_lakhs]]</f>
        <v>0.33145508783559824</v>
      </c>
      <c r="P954">
        <f>Table3[[#This Row],[Molestation]]/Table3[[#This Row],[Population_in_lakhs]]</f>
        <v>8.3858137222406359</v>
      </c>
      <c r="Q954">
        <f>Table3[[#This Row],[Sexual_Harassment]]/Table3[[#This Row],[Population_in_lakhs]]</f>
        <v>0.62976466688763666</v>
      </c>
      <c r="R954">
        <f>Table3[[#This Row],[Cruelty by Husband or his Relatives]]/Table3[[#This Row],[Population_in_lakhs]]</f>
        <v>4.4414981769970163</v>
      </c>
    </row>
    <row r="955" spans="1:18" x14ac:dyDescent="0.3">
      <c r="A955" t="s">
        <v>124</v>
      </c>
      <c r="B955" t="s">
        <v>141</v>
      </c>
      <c r="C955">
        <v>2005</v>
      </c>
      <c r="D955">
        <v>125</v>
      </c>
      <c r="E955">
        <v>41</v>
      </c>
      <c r="F955">
        <v>16</v>
      </c>
      <c r="G955">
        <v>235</v>
      </c>
      <c r="H955">
        <v>29</v>
      </c>
      <c r="I955">
        <v>94</v>
      </c>
      <c r="J955">
        <v>30.17</v>
      </c>
      <c r="K955">
        <v>17.898574743122307</v>
      </c>
      <c r="L955">
        <f t="shared" si="14"/>
        <v>540</v>
      </c>
      <c r="M955" s="14">
        <f>Table3[[#This Row],[Rape]]/Table3[[#This Row],[Population_in_lakhs]]</f>
        <v>4.1431885979449783</v>
      </c>
      <c r="N955">
        <f>Table3[[#This Row],[Kidnapping and Abduction]]/Table3[[#This Row],[Population_in_lakhs]]</f>
        <v>1.3589658601259529</v>
      </c>
      <c r="O955">
        <f>Table3[[#This Row],[Dowry Deaths]]/Table3[[#This Row],[Population_in_lakhs]]</f>
        <v>0.5303281405369572</v>
      </c>
      <c r="P955">
        <f>Table3[[#This Row],[Molestation]]/Table3[[#This Row],[Population_in_lakhs]]</f>
        <v>7.789194564136559</v>
      </c>
      <c r="Q955">
        <f>Table3[[#This Row],[Sexual_Harassment]]/Table3[[#This Row],[Population_in_lakhs]]</f>
        <v>0.96121975472323495</v>
      </c>
      <c r="R955">
        <f>Table3[[#This Row],[Cruelty by Husband or his Relatives]]/Table3[[#This Row],[Population_in_lakhs]]</f>
        <v>3.1156778256546236</v>
      </c>
    </row>
    <row r="956" spans="1:18" x14ac:dyDescent="0.3">
      <c r="A956" t="s">
        <v>124</v>
      </c>
      <c r="B956" t="s">
        <v>141</v>
      </c>
      <c r="C956">
        <v>2006</v>
      </c>
      <c r="D956">
        <v>130</v>
      </c>
      <c r="E956">
        <v>42</v>
      </c>
      <c r="F956">
        <v>25</v>
      </c>
      <c r="G956">
        <v>228</v>
      </c>
      <c r="H956">
        <v>34</v>
      </c>
      <c r="I956">
        <v>98</v>
      </c>
      <c r="J956">
        <v>30.17</v>
      </c>
      <c r="K956">
        <v>18.462048392442824</v>
      </c>
      <c r="L956">
        <f t="shared" si="14"/>
        <v>557</v>
      </c>
      <c r="M956" s="14">
        <f>Table3[[#This Row],[Rape]]/Table3[[#This Row],[Population_in_lakhs]]</f>
        <v>4.3089161418627775</v>
      </c>
      <c r="N956">
        <f>Table3[[#This Row],[Kidnapping and Abduction]]/Table3[[#This Row],[Population_in_lakhs]]</f>
        <v>1.3921113689095126</v>
      </c>
      <c r="O956">
        <f>Table3[[#This Row],[Dowry Deaths]]/Table3[[#This Row],[Population_in_lakhs]]</f>
        <v>0.82863771958899568</v>
      </c>
      <c r="P956">
        <f>Table3[[#This Row],[Molestation]]/Table3[[#This Row],[Population_in_lakhs]]</f>
        <v>7.5571760026516399</v>
      </c>
      <c r="Q956">
        <f>Table3[[#This Row],[Sexual_Harassment]]/Table3[[#This Row],[Population_in_lakhs]]</f>
        <v>1.126947298641034</v>
      </c>
      <c r="R956">
        <f>Table3[[#This Row],[Cruelty by Husband or his Relatives]]/Table3[[#This Row],[Population_in_lakhs]]</f>
        <v>3.2482598607888629</v>
      </c>
    </row>
    <row r="957" spans="1:18" x14ac:dyDescent="0.3">
      <c r="A957" t="s">
        <v>124</v>
      </c>
      <c r="B957" t="s">
        <v>141</v>
      </c>
      <c r="C957">
        <v>2007</v>
      </c>
      <c r="D957">
        <v>120</v>
      </c>
      <c r="E957">
        <v>39</v>
      </c>
      <c r="F957">
        <v>15</v>
      </c>
      <c r="G957">
        <v>253</v>
      </c>
      <c r="H957">
        <v>28</v>
      </c>
      <c r="I957">
        <v>131</v>
      </c>
      <c r="J957">
        <v>30.17</v>
      </c>
      <c r="K957">
        <v>19.423268147166059</v>
      </c>
      <c r="L957">
        <f t="shared" si="14"/>
        <v>586</v>
      </c>
      <c r="M957" s="14">
        <f>Table3[[#This Row],[Rape]]/Table3[[#This Row],[Population_in_lakhs]]</f>
        <v>3.9774610540271791</v>
      </c>
      <c r="N957">
        <f>Table3[[#This Row],[Kidnapping and Abduction]]/Table3[[#This Row],[Population_in_lakhs]]</f>
        <v>1.2926748425588332</v>
      </c>
      <c r="O957">
        <f>Table3[[#This Row],[Dowry Deaths]]/Table3[[#This Row],[Population_in_lakhs]]</f>
        <v>0.49718263175339739</v>
      </c>
      <c r="P957">
        <f>Table3[[#This Row],[Molestation]]/Table3[[#This Row],[Population_in_lakhs]]</f>
        <v>8.3858137222406359</v>
      </c>
      <c r="Q957">
        <f>Table3[[#This Row],[Sexual_Harassment]]/Table3[[#This Row],[Population_in_lakhs]]</f>
        <v>0.92807424593967514</v>
      </c>
      <c r="R957">
        <f>Table3[[#This Row],[Cruelty by Husband or his Relatives]]/Table3[[#This Row],[Population_in_lakhs]]</f>
        <v>4.342061650646337</v>
      </c>
    </row>
    <row r="958" spans="1:18" x14ac:dyDescent="0.3">
      <c r="A958" t="s">
        <v>124</v>
      </c>
      <c r="B958" t="s">
        <v>141</v>
      </c>
      <c r="C958">
        <v>2008</v>
      </c>
      <c r="D958">
        <v>128</v>
      </c>
      <c r="E958">
        <v>36</v>
      </c>
      <c r="F958">
        <v>11</v>
      </c>
      <c r="G958">
        <v>247</v>
      </c>
      <c r="H958">
        <v>34</v>
      </c>
      <c r="I958">
        <v>124</v>
      </c>
      <c r="J958">
        <v>30.17</v>
      </c>
      <c r="K958">
        <v>19.2243950944647</v>
      </c>
      <c r="L958">
        <f t="shared" si="14"/>
        <v>580</v>
      </c>
      <c r="M958" s="14">
        <f>Table3[[#This Row],[Rape]]/Table3[[#This Row],[Population_in_lakhs]]</f>
        <v>4.2426251242956576</v>
      </c>
      <c r="N958">
        <f>Table3[[#This Row],[Kidnapping and Abduction]]/Table3[[#This Row],[Population_in_lakhs]]</f>
        <v>1.1932383162081537</v>
      </c>
      <c r="O958">
        <f>Table3[[#This Row],[Dowry Deaths]]/Table3[[#This Row],[Population_in_lakhs]]</f>
        <v>0.36460059661915806</v>
      </c>
      <c r="P958">
        <f>Table3[[#This Row],[Molestation]]/Table3[[#This Row],[Population_in_lakhs]]</f>
        <v>8.1869406695392772</v>
      </c>
      <c r="Q958">
        <f>Table3[[#This Row],[Sexual_Harassment]]/Table3[[#This Row],[Population_in_lakhs]]</f>
        <v>1.126947298641034</v>
      </c>
      <c r="R958">
        <f>Table3[[#This Row],[Cruelty by Husband or his Relatives]]/Table3[[#This Row],[Population_in_lakhs]]</f>
        <v>4.1100430891614188</v>
      </c>
    </row>
    <row r="959" spans="1:18" x14ac:dyDescent="0.3">
      <c r="A959" t="s">
        <v>124</v>
      </c>
      <c r="B959" t="s">
        <v>141</v>
      </c>
      <c r="C959">
        <v>2009</v>
      </c>
      <c r="D959">
        <v>145</v>
      </c>
      <c r="E959">
        <v>35</v>
      </c>
      <c r="F959">
        <v>26</v>
      </c>
      <c r="G959">
        <v>260</v>
      </c>
      <c r="H959">
        <v>32</v>
      </c>
      <c r="I959">
        <v>120</v>
      </c>
      <c r="J959">
        <v>30.17</v>
      </c>
      <c r="K959">
        <v>20.483924428239973</v>
      </c>
      <c r="L959">
        <f t="shared" si="14"/>
        <v>618</v>
      </c>
      <c r="M959" s="14">
        <f>Table3[[#This Row],[Rape]]/Table3[[#This Row],[Population_in_lakhs]]</f>
        <v>4.8060987736161751</v>
      </c>
      <c r="N959">
        <f>Table3[[#This Row],[Kidnapping and Abduction]]/Table3[[#This Row],[Population_in_lakhs]]</f>
        <v>1.160092807424594</v>
      </c>
      <c r="O959">
        <f>Table3[[#This Row],[Dowry Deaths]]/Table3[[#This Row],[Population_in_lakhs]]</f>
        <v>0.8617832283725555</v>
      </c>
      <c r="P959">
        <f>Table3[[#This Row],[Molestation]]/Table3[[#This Row],[Population_in_lakhs]]</f>
        <v>8.617832283725555</v>
      </c>
      <c r="Q959">
        <f>Table3[[#This Row],[Sexual_Harassment]]/Table3[[#This Row],[Population_in_lakhs]]</f>
        <v>1.0606562810739144</v>
      </c>
      <c r="R959">
        <f>Table3[[#This Row],[Cruelty by Husband or his Relatives]]/Table3[[#This Row],[Population_in_lakhs]]</f>
        <v>3.9774610540271791</v>
      </c>
    </row>
    <row r="960" spans="1:18" x14ac:dyDescent="0.3">
      <c r="A960" t="s">
        <v>124</v>
      </c>
      <c r="B960" t="s">
        <v>141</v>
      </c>
      <c r="C960">
        <v>2010</v>
      </c>
      <c r="D960">
        <v>136</v>
      </c>
      <c r="E960">
        <v>39</v>
      </c>
      <c r="F960">
        <v>7</v>
      </c>
      <c r="G960">
        <v>268</v>
      </c>
      <c r="H960">
        <v>33</v>
      </c>
      <c r="I960">
        <v>125</v>
      </c>
      <c r="J960">
        <v>30.17</v>
      </c>
      <c r="K960">
        <v>20.152469340404373</v>
      </c>
      <c r="L960">
        <f t="shared" si="14"/>
        <v>608</v>
      </c>
      <c r="M960" s="14">
        <f>Table3[[#This Row],[Rape]]/Table3[[#This Row],[Population_in_lakhs]]</f>
        <v>4.5077891945641362</v>
      </c>
      <c r="N960">
        <f>Table3[[#This Row],[Kidnapping and Abduction]]/Table3[[#This Row],[Population_in_lakhs]]</f>
        <v>1.2926748425588332</v>
      </c>
      <c r="O960">
        <f>Table3[[#This Row],[Dowry Deaths]]/Table3[[#This Row],[Population_in_lakhs]]</f>
        <v>0.23201856148491878</v>
      </c>
      <c r="P960">
        <f>Table3[[#This Row],[Molestation]]/Table3[[#This Row],[Population_in_lakhs]]</f>
        <v>8.8829963539940326</v>
      </c>
      <c r="Q960">
        <f>Table3[[#This Row],[Sexual_Harassment]]/Table3[[#This Row],[Population_in_lakhs]]</f>
        <v>1.0938017898574743</v>
      </c>
      <c r="R960">
        <f>Table3[[#This Row],[Cruelty by Husband or his Relatives]]/Table3[[#This Row],[Population_in_lakhs]]</f>
        <v>4.1431885979449783</v>
      </c>
    </row>
    <row r="961" spans="1:18" x14ac:dyDescent="0.3">
      <c r="A961" t="s">
        <v>124</v>
      </c>
      <c r="B961" t="s">
        <v>141</v>
      </c>
      <c r="C961">
        <v>2011</v>
      </c>
      <c r="D961">
        <v>154</v>
      </c>
      <c r="E961">
        <v>36</v>
      </c>
      <c r="F961">
        <v>16</v>
      </c>
      <c r="G961">
        <v>262</v>
      </c>
      <c r="H961">
        <v>54</v>
      </c>
      <c r="I961">
        <v>108</v>
      </c>
      <c r="J961">
        <v>40.64</v>
      </c>
      <c r="K961">
        <v>15.501968503937007</v>
      </c>
      <c r="L961">
        <f t="shared" si="14"/>
        <v>630</v>
      </c>
      <c r="M961" s="14">
        <f>Table3[[#This Row],[Rape]]/Table3[[#This Row],[Population_in_lakhs]]</f>
        <v>3.7893700787401574</v>
      </c>
      <c r="N961">
        <f>Table3[[#This Row],[Kidnapping and Abduction]]/Table3[[#This Row],[Population_in_lakhs]]</f>
        <v>0.88582677165354329</v>
      </c>
      <c r="O961">
        <f>Table3[[#This Row],[Dowry Deaths]]/Table3[[#This Row],[Population_in_lakhs]]</f>
        <v>0.39370078740157477</v>
      </c>
      <c r="P961">
        <f>Table3[[#This Row],[Molestation]]/Table3[[#This Row],[Population_in_lakhs]]</f>
        <v>6.4468503937007871</v>
      </c>
      <c r="Q961">
        <f>Table3[[#This Row],[Sexual_Harassment]]/Table3[[#This Row],[Population_in_lakhs]]</f>
        <v>1.328740157480315</v>
      </c>
      <c r="R961">
        <f>Table3[[#This Row],[Cruelty by Husband or his Relatives]]/Table3[[#This Row],[Population_in_lakhs]]</f>
        <v>2.6574803149606301</v>
      </c>
    </row>
    <row r="962" spans="1:18" x14ac:dyDescent="0.3">
      <c r="A962" t="s">
        <v>124</v>
      </c>
      <c r="B962" t="s">
        <v>141</v>
      </c>
      <c r="C962">
        <v>2012</v>
      </c>
      <c r="D962">
        <v>175</v>
      </c>
      <c r="E962">
        <v>34</v>
      </c>
      <c r="F962">
        <v>9</v>
      </c>
      <c r="G962">
        <v>274</v>
      </c>
      <c r="H962">
        <v>53</v>
      </c>
      <c r="I962">
        <v>152</v>
      </c>
      <c r="J962">
        <v>40.64</v>
      </c>
      <c r="K962">
        <v>17.150590551181104</v>
      </c>
      <c r="L962">
        <f t="shared" ref="L962:L1025" si="15">SUM(D962,E962,F962,G962,H962,I962)</f>
        <v>697</v>
      </c>
      <c r="M962" s="14">
        <f>Table3[[#This Row],[Rape]]/Table3[[#This Row],[Population_in_lakhs]]</f>
        <v>4.3061023622047241</v>
      </c>
      <c r="N962">
        <f>Table3[[#This Row],[Kidnapping and Abduction]]/Table3[[#This Row],[Population_in_lakhs]]</f>
        <v>0.83661417322834641</v>
      </c>
      <c r="O962">
        <f>Table3[[#This Row],[Dowry Deaths]]/Table3[[#This Row],[Population_in_lakhs]]</f>
        <v>0.22145669291338582</v>
      </c>
      <c r="P962">
        <f>Table3[[#This Row],[Molestation]]/Table3[[#This Row],[Population_in_lakhs]]</f>
        <v>6.7421259842519685</v>
      </c>
      <c r="Q962">
        <f>Table3[[#This Row],[Sexual_Harassment]]/Table3[[#This Row],[Population_in_lakhs]]</f>
        <v>1.3041338582677164</v>
      </c>
      <c r="R962">
        <f>Table3[[#This Row],[Cruelty by Husband or his Relatives]]/Table3[[#This Row],[Population_in_lakhs]]</f>
        <v>3.7401574803149606</v>
      </c>
    </row>
    <row r="963" spans="1:18" x14ac:dyDescent="0.3">
      <c r="A963" t="s">
        <v>124</v>
      </c>
      <c r="B963" t="s">
        <v>141</v>
      </c>
      <c r="C963">
        <v>2013</v>
      </c>
      <c r="D963">
        <v>226</v>
      </c>
      <c r="E963">
        <v>479</v>
      </c>
      <c r="F963">
        <v>15</v>
      </c>
      <c r="G963">
        <v>397</v>
      </c>
      <c r="H963">
        <v>62</v>
      </c>
      <c r="I963">
        <v>216</v>
      </c>
      <c r="J963">
        <v>40.64</v>
      </c>
      <c r="K963">
        <v>34.3257874015748</v>
      </c>
      <c r="L963">
        <f t="shared" si="15"/>
        <v>1395</v>
      </c>
      <c r="M963" s="14">
        <f>Table3[[#This Row],[Rape]]/Table3[[#This Row],[Population_in_lakhs]]</f>
        <v>5.5610236220472444</v>
      </c>
      <c r="N963">
        <f>Table3[[#This Row],[Kidnapping and Abduction]]/Table3[[#This Row],[Population_in_lakhs]]</f>
        <v>11.786417322834646</v>
      </c>
      <c r="O963">
        <f>Table3[[#This Row],[Dowry Deaths]]/Table3[[#This Row],[Population_in_lakhs]]</f>
        <v>0.36909448818897639</v>
      </c>
      <c r="P963">
        <f>Table3[[#This Row],[Molestation]]/Table3[[#This Row],[Population_in_lakhs]]</f>
        <v>9.7687007874015741</v>
      </c>
      <c r="Q963">
        <f>Table3[[#This Row],[Sexual_Harassment]]/Table3[[#This Row],[Population_in_lakhs]]</f>
        <v>1.5255905511811023</v>
      </c>
      <c r="R963">
        <f>Table3[[#This Row],[Cruelty by Husband or his Relatives]]/Table3[[#This Row],[Population_in_lakhs]]</f>
        <v>5.3149606299212602</v>
      </c>
    </row>
    <row r="964" spans="1:18" x14ac:dyDescent="0.3">
      <c r="A964" t="s">
        <v>124</v>
      </c>
      <c r="B964" t="s">
        <v>142</v>
      </c>
      <c r="C964">
        <v>2001</v>
      </c>
      <c r="D964">
        <v>58</v>
      </c>
      <c r="E964">
        <v>3</v>
      </c>
      <c r="F964">
        <v>3</v>
      </c>
      <c r="G964">
        <v>92</v>
      </c>
      <c r="H964">
        <v>12</v>
      </c>
      <c r="I964">
        <v>51</v>
      </c>
      <c r="J964">
        <v>12.83</v>
      </c>
      <c r="K964">
        <v>17.069368667186282</v>
      </c>
      <c r="L964">
        <f t="shared" si="15"/>
        <v>219</v>
      </c>
      <c r="M964" s="14">
        <f>Table3[[#This Row],[Rape]]/Table3[[#This Row],[Population_in_lakhs]]</f>
        <v>4.5206547155105223</v>
      </c>
      <c r="N964">
        <f>Table3[[#This Row],[Kidnapping and Abduction]]/Table3[[#This Row],[Population_in_lakhs]]</f>
        <v>0.23382696804364769</v>
      </c>
      <c r="O964">
        <f>Table3[[#This Row],[Dowry Deaths]]/Table3[[#This Row],[Population_in_lakhs]]</f>
        <v>0.23382696804364769</v>
      </c>
      <c r="P964">
        <f>Table3[[#This Row],[Molestation]]/Table3[[#This Row],[Population_in_lakhs]]</f>
        <v>7.1706936866718625</v>
      </c>
      <c r="Q964">
        <f>Table3[[#This Row],[Sexual_Harassment]]/Table3[[#This Row],[Population_in_lakhs]]</f>
        <v>0.93530787217459077</v>
      </c>
      <c r="R964">
        <f>Table3[[#This Row],[Cruelty by Husband or his Relatives]]/Table3[[#This Row],[Population_in_lakhs]]</f>
        <v>3.9750584567420111</v>
      </c>
    </row>
    <row r="965" spans="1:18" x14ac:dyDescent="0.3">
      <c r="A965" t="s">
        <v>124</v>
      </c>
      <c r="B965" t="s">
        <v>142</v>
      </c>
      <c r="C965">
        <v>2002</v>
      </c>
      <c r="D965">
        <v>62</v>
      </c>
      <c r="E965">
        <v>7</v>
      </c>
      <c r="F965">
        <v>6</v>
      </c>
      <c r="G965">
        <v>86</v>
      </c>
      <c r="H965">
        <v>7</v>
      </c>
      <c r="I965">
        <v>41</v>
      </c>
      <c r="J965">
        <v>12.83</v>
      </c>
      <c r="K965">
        <v>16.289945440374122</v>
      </c>
      <c r="L965">
        <f t="shared" si="15"/>
        <v>209</v>
      </c>
      <c r="M965" s="14">
        <f>Table3[[#This Row],[Rape]]/Table3[[#This Row],[Population_in_lakhs]]</f>
        <v>4.832424006235386</v>
      </c>
      <c r="N965">
        <f>Table3[[#This Row],[Kidnapping and Abduction]]/Table3[[#This Row],[Population_in_lakhs]]</f>
        <v>0.54559625876851126</v>
      </c>
      <c r="O965">
        <f>Table3[[#This Row],[Dowry Deaths]]/Table3[[#This Row],[Population_in_lakhs]]</f>
        <v>0.46765393608729539</v>
      </c>
      <c r="P965">
        <f>Table3[[#This Row],[Molestation]]/Table3[[#This Row],[Population_in_lakhs]]</f>
        <v>6.7030397505845674</v>
      </c>
      <c r="Q965">
        <f>Table3[[#This Row],[Sexual_Harassment]]/Table3[[#This Row],[Population_in_lakhs]]</f>
        <v>0.54559625876851126</v>
      </c>
      <c r="R965">
        <f>Table3[[#This Row],[Cruelty by Husband or his Relatives]]/Table3[[#This Row],[Population_in_lakhs]]</f>
        <v>3.1956352299298518</v>
      </c>
    </row>
    <row r="966" spans="1:18" x14ac:dyDescent="0.3">
      <c r="A966" t="s">
        <v>124</v>
      </c>
      <c r="B966" t="s">
        <v>142</v>
      </c>
      <c r="C966">
        <v>2003</v>
      </c>
      <c r="D966">
        <v>60</v>
      </c>
      <c r="E966">
        <v>6</v>
      </c>
      <c r="F966">
        <v>13</v>
      </c>
      <c r="G966">
        <v>67</v>
      </c>
      <c r="H966">
        <v>2</v>
      </c>
      <c r="I966">
        <v>28</v>
      </c>
      <c r="J966">
        <v>12.83</v>
      </c>
      <c r="K966">
        <v>13.717848791893998</v>
      </c>
      <c r="L966">
        <f t="shared" si="15"/>
        <v>176</v>
      </c>
      <c r="M966" s="14">
        <f>Table3[[#This Row],[Rape]]/Table3[[#This Row],[Population_in_lakhs]]</f>
        <v>4.6765393608729537</v>
      </c>
      <c r="N966">
        <f>Table3[[#This Row],[Kidnapping and Abduction]]/Table3[[#This Row],[Population_in_lakhs]]</f>
        <v>0.46765393608729539</v>
      </c>
      <c r="O966">
        <f>Table3[[#This Row],[Dowry Deaths]]/Table3[[#This Row],[Population_in_lakhs]]</f>
        <v>1.0132501948558068</v>
      </c>
      <c r="P966">
        <f>Table3[[#This Row],[Molestation]]/Table3[[#This Row],[Population_in_lakhs]]</f>
        <v>5.222135619641465</v>
      </c>
      <c r="Q966">
        <f>Table3[[#This Row],[Sexual_Harassment]]/Table3[[#This Row],[Population_in_lakhs]]</f>
        <v>0.1558846453624318</v>
      </c>
      <c r="R966">
        <f>Table3[[#This Row],[Cruelty by Husband or his Relatives]]/Table3[[#This Row],[Population_in_lakhs]]</f>
        <v>2.182385035074045</v>
      </c>
    </row>
    <row r="967" spans="1:18" x14ac:dyDescent="0.3">
      <c r="A967" t="s">
        <v>124</v>
      </c>
      <c r="B967" t="s">
        <v>142</v>
      </c>
      <c r="C967">
        <v>2004</v>
      </c>
      <c r="D967">
        <v>61</v>
      </c>
      <c r="E967">
        <v>2</v>
      </c>
      <c r="F967">
        <v>5</v>
      </c>
      <c r="G967">
        <v>74</v>
      </c>
      <c r="H967">
        <v>8</v>
      </c>
      <c r="I967">
        <v>40</v>
      </c>
      <c r="J967">
        <v>12.83</v>
      </c>
      <c r="K967">
        <v>14.809041309431022</v>
      </c>
      <c r="L967">
        <f t="shared" si="15"/>
        <v>190</v>
      </c>
      <c r="M967" s="14">
        <f>Table3[[#This Row],[Rape]]/Table3[[#This Row],[Population_in_lakhs]]</f>
        <v>4.7544816835541699</v>
      </c>
      <c r="N967">
        <f>Table3[[#This Row],[Kidnapping and Abduction]]/Table3[[#This Row],[Population_in_lakhs]]</f>
        <v>0.1558846453624318</v>
      </c>
      <c r="O967">
        <f>Table3[[#This Row],[Dowry Deaths]]/Table3[[#This Row],[Population_in_lakhs]]</f>
        <v>0.38971161340607952</v>
      </c>
      <c r="P967">
        <f>Table3[[#This Row],[Molestation]]/Table3[[#This Row],[Population_in_lakhs]]</f>
        <v>5.7677318784099763</v>
      </c>
      <c r="Q967">
        <f>Table3[[#This Row],[Sexual_Harassment]]/Table3[[#This Row],[Population_in_lakhs]]</f>
        <v>0.62353858144972718</v>
      </c>
      <c r="R967">
        <f>Table3[[#This Row],[Cruelty by Husband or his Relatives]]/Table3[[#This Row],[Population_in_lakhs]]</f>
        <v>3.1176929072486361</v>
      </c>
    </row>
    <row r="968" spans="1:18" x14ac:dyDescent="0.3">
      <c r="A968" t="s">
        <v>124</v>
      </c>
      <c r="B968" t="s">
        <v>142</v>
      </c>
      <c r="C968">
        <v>2005</v>
      </c>
      <c r="D968">
        <v>81</v>
      </c>
      <c r="E968">
        <v>6</v>
      </c>
      <c r="F968">
        <v>5</v>
      </c>
      <c r="G968">
        <v>69</v>
      </c>
      <c r="H968">
        <v>6</v>
      </c>
      <c r="I968">
        <v>25</v>
      </c>
      <c r="J968">
        <v>12.83</v>
      </c>
      <c r="K968">
        <v>14.964925954793452</v>
      </c>
      <c r="L968">
        <f t="shared" si="15"/>
        <v>192</v>
      </c>
      <c r="M968" s="14">
        <f>Table3[[#This Row],[Rape]]/Table3[[#This Row],[Population_in_lakhs]]</f>
        <v>6.3133281371784875</v>
      </c>
      <c r="N968">
        <f>Table3[[#This Row],[Kidnapping and Abduction]]/Table3[[#This Row],[Population_in_lakhs]]</f>
        <v>0.46765393608729539</v>
      </c>
      <c r="O968">
        <f>Table3[[#This Row],[Dowry Deaths]]/Table3[[#This Row],[Population_in_lakhs]]</f>
        <v>0.38971161340607952</v>
      </c>
      <c r="P968">
        <f>Table3[[#This Row],[Molestation]]/Table3[[#This Row],[Population_in_lakhs]]</f>
        <v>5.3780202650038973</v>
      </c>
      <c r="Q968">
        <f>Table3[[#This Row],[Sexual_Harassment]]/Table3[[#This Row],[Population_in_lakhs]]</f>
        <v>0.46765393608729539</v>
      </c>
      <c r="R968">
        <f>Table3[[#This Row],[Cruelty by Husband or his Relatives]]/Table3[[#This Row],[Population_in_lakhs]]</f>
        <v>1.9485580670303975</v>
      </c>
    </row>
    <row r="969" spans="1:18" x14ac:dyDescent="0.3">
      <c r="A969" t="s">
        <v>124</v>
      </c>
      <c r="B969" t="s">
        <v>142</v>
      </c>
      <c r="C969">
        <v>2006</v>
      </c>
      <c r="D969">
        <v>69</v>
      </c>
      <c r="E969">
        <v>9</v>
      </c>
      <c r="F969">
        <v>5</v>
      </c>
      <c r="G969">
        <v>83</v>
      </c>
      <c r="H969">
        <v>7</v>
      </c>
      <c r="I969">
        <v>40</v>
      </c>
      <c r="J969">
        <v>12.83</v>
      </c>
      <c r="K969">
        <v>16.601714731098987</v>
      </c>
      <c r="L969">
        <f t="shared" si="15"/>
        <v>213</v>
      </c>
      <c r="M969" s="14">
        <f>Table3[[#This Row],[Rape]]/Table3[[#This Row],[Population_in_lakhs]]</f>
        <v>5.3780202650038973</v>
      </c>
      <c r="N969">
        <f>Table3[[#This Row],[Kidnapping and Abduction]]/Table3[[#This Row],[Population_in_lakhs]]</f>
        <v>0.70148090413094311</v>
      </c>
      <c r="O969">
        <f>Table3[[#This Row],[Dowry Deaths]]/Table3[[#This Row],[Population_in_lakhs]]</f>
        <v>0.38971161340607952</v>
      </c>
      <c r="P969">
        <f>Table3[[#This Row],[Molestation]]/Table3[[#This Row],[Population_in_lakhs]]</f>
        <v>6.4692127825409198</v>
      </c>
      <c r="Q969">
        <f>Table3[[#This Row],[Sexual_Harassment]]/Table3[[#This Row],[Population_in_lakhs]]</f>
        <v>0.54559625876851126</v>
      </c>
      <c r="R969">
        <f>Table3[[#This Row],[Cruelty by Husband or his Relatives]]/Table3[[#This Row],[Population_in_lakhs]]</f>
        <v>3.1176929072486361</v>
      </c>
    </row>
    <row r="970" spans="1:18" x14ac:dyDescent="0.3">
      <c r="A970" t="s">
        <v>124</v>
      </c>
      <c r="B970" t="s">
        <v>142</v>
      </c>
      <c r="C970">
        <v>2007</v>
      </c>
      <c r="D970">
        <v>54</v>
      </c>
      <c r="E970">
        <v>11</v>
      </c>
      <c r="F970">
        <v>8</v>
      </c>
      <c r="G970">
        <v>78</v>
      </c>
      <c r="H970">
        <v>6</v>
      </c>
      <c r="I970">
        <v>59</v>
      </c>
      <c r="J970">
        <v>12.83</v>
      </c>
      <c r="K970">
        <v>16.835541699142635</v>
      </c>
      <c r="L970">
        <f t="shared" si="15"/>
        <v>216</v>
      </c>
      <c r="M970" s="14">
        <f>Table3[[#This Row],[Rape]]/Table3[[#This Row],[Population_in_lakhs]]</f>
        <v>4.2088854247856586</v>
      </c>
      <c r="N970">
        <f>Table3[[#This Row],[Kidnapping and Abduction]]/Table3[[#This Row],[Population_in_lakhs]]</f>
        <v>0.85736554949337485</v>
      </c>
      <c r="O970">
        <f>Table3[[#This Row],[Dowry Deaths]]/Table3[[#This Row],[Population_in_lakhs]]</f>
        <v>0.62353858144972718</v>
      </c>
      <c r="P970">
        <f>Table3[[#This Row],[Molestation]]/Table3[[#This Row],[Population_in_lakhs]]</f>
        <v>6.07950116913484</v>
      </c>
      <c r="Q970">
        <f>Table3[[#This Row],[Sexual_Harassment]]/Table3[[#This Row],[Population_in_lakhs]]</f>
        <v>0.46765393608729539</v>
      </c>
      <c r="R970">
        <f>Table3[[#This Row],[Cruelty by Husband or his Relatives]]/Table3[[#This Row],[Population_in_lakhs]]</f>
        <v>4.5985970381917385</v>
      </c>
    </row>
    <row r="971" spans="1:18" x14ac:dyDescent="0.3">
      <c r="A971" t="s">
        <v>124</v>
      </c>
      <c r="B971" t="s">
        <v>142</v>
      </c>
      <c r="C971">
        <v>2008</v>
      </c>
      <c r="D971">
        <v>60</v>
      </c>
      <c r="E971">
        <v>12</v>
      </c>
      <c r="F971">
        <v>7</v>
      </c>
      <c r="G971">
        <v>72</v>
      </c>
      <c r="H971">
        <v>5</v>
      </c>
      <c r="I971">
        <v>57</v>
      </c>
      <c r="J971">
        <v>12.83</v>
      </c>
      <c r="K971">
        <v>16.601714731098987</v>
      </c>
      <c r="L971">
        <f t="shared" si="15"/>
        <v>213</v>
      </c>
      <c r="M971" s="14">
        <f>Table3[[#This Row],[Rape]]/Table3[[#This Row],[Population_in_lakhs]]</f>
        <v>4.6765393608729537</v>
      </c>
      <c r="N971">
        <f>Table3[[#This Row],[Kidnapping and Abduction]]/Table3[[#This Row],[Population_in_lakhs]]</f>
        <v>0.93530787217459077</v>
      </c>
      <c r="O971">
        <f>Table3[[#This Row],[Dowry Deaths]]/Table3[[#This Row],[Population_in_lakhs]]</f>
        <v>0.54559625876851126</v>
      </c>
      <c r="P971">
        <f>Table3[[#This Row],[Molestation]]/Table3[[#This Row],[Population_in_lakhs]]</f>
        <v>5.6118472330475448</v>
      </c>
      <c r="Q971">
        <f>Table3[[#This Row],[Sexual_Harassment]]/Table3[[#This Row],[Population_in_lakhs]]</f>
        <v>0.38971161340607952</v>
      </c>
      <c r="R971">
        <f>Table3[[#This Row],[Cruelty by Husband or his Relatives]]/Table3[[#This Row],[Population_in_lakhs]]</f>
        <v>4.4427123928293062</v>
      </c>
    </row>
    <row r="972" spans="1:18" x14ac:dyDescent="0.3">
      <c r="A972" t="s">
        <v>124</v>
      </c>
      <c r="B972" t="s">
        <v>142</v>
      </c>
      <c r="C972">
        <v>2009</v>
      </c>
      <c r="D972">
        <v>47</v>
      </c>
      <c r="E972">
        <v>12</v>
      </c>
      <c r="F972">
        <v>8</v>
      </c>
      <c r="G972">
        <v>78</v>
      </c>
      <c r="H972">
        <v>5</v>
      </c>
      <c r="I972">
        <v>59</v>
      </c>
      <c r="J972">
        <v>12.83</v>
      </c>
      <c r="K972">
        <v>16.289945440374122</v>
      </c>
      <c r="L972">
        <f t="shared" si="15"/>
        <v>209</v>
      </c>
      <c r="M972" s="14">
        <f>Table3[[#This Row],[Rape]]/Table3[[#This Row],[Population_in_lakhs]]</f>
        <v>3.6632891660171474</v>
      </c>
      <c r="N972">
        <f>Table3[[#This Row],[Kidnapping and Abduction]]/Table3[[#This Row],[Population_in_lakhs]]</f>
        <v>0.93530787217459077</v>
      </c>
      <c r="O972">
        <f>Table3[[#This Row],[Dowry Deaths]]/Table3[[#This Row],[Population_in_lakhs]]</f>
        <v>0.62353858144972718</v>
      </c>
      <c r="P972">
        <f>Table3[[#This Row],[Molestation]]/Table3[[#This Row],[Population_in_lakhs]]</f>
        <v>6.07950116913484</v>
      </c>
      <c r="Q972">
        <f>Table3[[#This Row],[Sexual_Harassment]]/Table3[[#This Row],[Population_in_lakhs]]</f>
        <v>0.38971161340607952</v>
      </c>
      <c r="R972">
        <f>Table3[[#This Row],[Cruelty by Husband or his Relatives]]/Table3[[#This Row],[Population_in_lakhs]]</f>
        <v>4.5985970381917385</v>
      </c>
    </row>
    <row r="973" spans="1:18" x14ac:dyDescent="0.3">
      <c r="A973" t="s">
        <v>124</v>
      </c>
      <c r="B973" t="s">
        <v>142</v>
      </c>
      <c r="C973">
        <v>2010</v>
      </c>
      <c r="D973">
        <v>43</v>
      </c>
      <c r="E973">
        <v>15</v>
      </c>
      <c r="F973">
        <v>9</v>
      </c>
      <c r="G973">
        <v>72</v>
      </c>
      <c r="H973">
        <v>5</v>
      </c>
      <c r="I973">
        <v>41</v>
      </c>
      <c r="J973">
        <v>12.83</v>
      </c>
      <c r="K973">
        <v>14.419329696024942</v>
      </c>
      <c r="L973">
        <f t="shared" si="15"/>
        <v>185</v>
      </c>
      <c r="M973" s="14">
        <f>Table3[[#This Row],[Rape]]/Table3[[#This Row],[Population_in_lakhs]]</f>
        <v>3.3515198752922837</v>
      </c>
      <c r="N973">
        <f>Table3[[#This Row],[Kidnapping and Abduction]]/Table3[[#This Row],[Population_in_lakhs]]</f>
        <v>1.1691348402182384</v>
      </c>
      <c r="O973">
        <f>Table3[[#This Row],[Dowry Deaths]]/Table3[[#This Row],[Population_in_lakhs]]</f>
        <v>0.70148090413094311</v>
      </c>
      <c r="P973">
        <f>Table3[[#This Row],[Molestation]]/Table3[[#This Row],[Population_in_lakhs]]</f>
        <v>5.6118472330475448</v>
      </c>
      <c r="Q973">
        <f>Table3[[#This Row],[Sexual_Harassment]]/Table3[[#This Row],[Population_in_lakhs]]</f>
        <v>0.38971161340607952</v>
      </c>
      <c r="R973">
        <f>Table3[[#This Row],[Cruelty by Husband or his Relatives]]/Table3[[#This Row],[Population_in_lakhs]]</f>
        <v>3.1956352299298518</v>
      </c>
    </row>
    <row r="974" spans="1:18" x14ac:dyDescent="0.3">
      <c r="A974" t="s">
        <v>124</v>
      </c>
      <c r="B974" t="s">
        <v>142</v>
      </c>
      <c r="C974">
        <v>2011</v>
      </c>
      <c r="D974">
        <v>38</v>
      </c>
      <c r="E974">
        <v>21</v>
      </c>
      <c r="F974">
        <v>4</v>
      </c>
      <c r="G974">
        <v>70</v>
      </c>
      <c r="H974">
        <v>3</v>
      </c>
      <c r="I974">
        <v>23</v>
      </c>
      <c r="J974">
        <v>15.87</v>
      </c>
      <c r="K974">
        <v>10.01890359168242</v>
      </c>
      <c r="L974">
        <f t="shared" si="15"/>
        <v>159</v>
      </c>
      <c r="M974" s="14">
        <f>Table3[[#This Row],[Rape]]/Table3[[#This Row],[Population_in_lakhs]]</f>
        <v>2.3944549464398235</v>
      </c>
      <c r="N974">
        <f>Table3[[#This Row],[Kidnapping and Abduction]]/Table3[[#This Row],[Population_in_lakhs]]</f>
        <v>1.3232514177693762</v>
      </c>
      <c r="O974">
        <f>Table3[[#This Row],[Dowry Deaths]]/Table3[[#This Row],[Population_in_lakhs]]</f>
        <v>0.25204788909892883</v>
      </c>
      <c r="P974">
        <f>Table3[[#This Row],[Molestation]]/Table3[[#This Row],[Population_in_lakhs]]</f>
        <v>4.4108380592312537</v>
      </c>
      <c r="Q974">
        <f>Table3[[#This Row],[Sexual_Harassment]]/Table3[[#This Row],[Population_in_lakhs]]</f>
        <v>0.1890359168241966</v>
      </c>
      <c r="R974">
        <f>Table3[[#This Row],[Cruelty by Husband or his Relatives]]/Table3[[#This Row],[Population_in_lakhs]]</f>
        <v>1.4492753623188406</v>
      </c>
    </row>
    <row r="975" spans="1:18" x14ac:dyDescent="0.3">
      <c r="A975" t="s">
        <v>124</v>
      </c>
      <c r="B975" t="s">
        <v>142</v>
      </c>
      <c r="C975">
        <v>2012</v>
      </c>
      <c r="D975">
        <v>31</v>
      </c>
      <c r="E975">
        <v>7</v>
      </c>
      <c r="F975">
        <v>3</v>
      </c>
      <c r="G975">
        <v>52</v>
      </c>
      <c r="H975">
        <v>7</v>
      </c>
      <c r="I975">
        <v>17</v>
      </c>
      <c r="J975">
        <v>15.87</v>
      </c>
      <c r="K975">
        <v>7.3724007561436675</v>
      </c>
      <c r="L975">
        <f t="shared" si="15"/>
        <v>117</v>
      </c>
      <c r="M975" s="14">
        <f>Table3[[#This Row],[Rape]]/Table3[[#This Row],[Population_in_lakhs]]</f>
        <v>1.9533711405166982</v>
      </c>
      <c r="N975">
        <f>Table3[[#This Row],[Kidnapping and Abduction]]/Table3[[#This Row],[Population_in_lakhs]]</f>
        <v>0.4410838059231254</v>
      </c>
      <c r="O975">
        <f>Table3[[#This Row],[Dowry Deaths]]/Table3[[#This Row],[Population_in_lakhs]]</f>
        <v>0.1890359168241966</v>
      </c>
      <c r="P975">
        <f>Table3[[#This Row],[Molestation]]/Table3[[#This Row],[Population_in_lakhs]]</f>
        <v>3.2766225582860744</v>
      </c>
      <c r="Q975">
        <f>Table3[[#This Row],[Sexual_Harassment]]/Table3[[#This Row],[Population_in_lakhs]]</f>
        <v>0.4410838059231254</v>
      </c>
      <c r="R975">
        <f>Table3[[#This Row],[Cruelty by Husband or his Relatives]]/Table3[[#This Row],[Population_in_lakhs]]</f>
        <v>1.0712035286704475</v>
      </c>
    </row>
    <row r="976" spans="1:18" x14ac:dyDescent="0.3">
      <c r="A976" t="s">
        <v>124</v>
      </c>
      <c r="B976" t="s">
        <v>142</v>
      </c>
      <c r="C976">
        <v>2013</v>
      </c>
      <c r="D976">
        <v>46</v>
      </c>
      <c r="E976">
        <v>72</v>
      </c>
      <c r="F976">
        <v>7</v>
      </c>
      <c r="G976">
        <v>74</v>
      </c>
      <c r="H976">
        <v>4</v>
      </c>
      <c r="I976">
        <v>32</v>
      </c>
      <c r="J976">
        <v>15.87</v>
      </c>
      <c r="K976">
        <v>14.807813484562068</v>
      </c>
      <c r="L976">
        <f t="shared" si="15"/>
        <v>235</v>
      </c>
      <c r="M976" s="14">
        <f>Table3[[#This Row],[Rape]]/Table3[[#This Row],[Population_in_lakhs]]</f>
        <v>2.8985507246376812</v>
      </c>
      <c r="N976">
        <f>Table3[[#This Row],[Kidnapping and Abduction]]/Table3[[#This Row],[Population_in_lakhs]]</f>
        <v>4.5368620037807181</v>
      </c>
      <c r="O976">
        <f>Table3[[#This Row],[Dowry Deaths]]/Table3[[#This Row],[Population_in_lakhs]]</f>
        <v>0.4410838059231254</v>
      </c>
      <c r="P976">
        <f>Table3[[#This Row],[Molestation]]/Table3[[#This Row],[Population_in_lakhs]]</f>
        <v>4.6628859483301826</v>
      </c>
      <c r="Q976">
        <f>Table3[[#This Row],[Sexual_Harassment]]/Table3[[#This Row],[Population_in_lakhs]]</f>
        <v>0.25204788909892883</v>
      </c>
      <c r="R976">
        <f>Table3[[#This Row],[Cruelty by Husband or his Relatives]]/Table3[[#This Row],[Population_in_lakhs]]</f>
        <v>2.0163831127914307</v>
      </c>
    </row>
    <row r="977" spans="1:18" x14ac:dyDescent="0.3">
      <c r="A977" t="s">
        <v>124</v>
      </c>
      <c r="B977" t="s">
        <v>143</v>
      </c>
      <c r="C977">
        <v>2001</v>
      </c>
      <c r="D977">
        <v>145</v>
      </c>
      <c r="E977">
        <v>16</v>
      </c>
      <c r="F977">
        <v>1</v>
      </c>
      <c r="G977">
        <v>223</v>
      </c>
      <c r="H977">
        <v>10</v>
      </c>
      <c r="I977">
        <v>62</v>
      </c>
      <c r="J977">
        <v>19.72</v>
      </c>
      <c r="K977">
        <v>23.174442190669371</v>
      </c>
      <c r="L977">
        <f t="shared" si="15"/>
        <v>457</v>
      </c>
      <c r="M977" s="14">
        <f>Table3[[#This Row],[Rape]]/Table3[[#This Row],[Population_in_lakhs]]</f>
        <v>7.3529411764705888</v>
      </c>
      <c r="N977">
        <f>Table3[[#This Row],[Kidnapping and Abduction]]/Table3[[#This Row],[Population_in_lakhs]]</f>
        <v>0.81135902636916846</v>
      </c>
      <c r="O977">
        <f>Table3[[#This Row],[Dowry Deaths]]/Table3[[#This Row],[Population_in_lakhs]]</f>
        <v>5.0709939148073029E-2</v>
      </c>
      <c r="P977">
        <f>Table3[[#This Row],[Molestation]]/Table3[[#This Row],[Population_in_lakhs]]</f>
        <v>11.308316430020284</v>
      </c>
      <c r="Q977">
        <f>Table3[[#This Row],[Sexual_Harassment]]/Table3[[#This Row],[Population_in_lakhs]]</f>
        <v>0.50709939148073024</v>
      </c>
      <c r="R977">
        <f>Table3[[#This Row],[Cruelty by Husband or his Relatives]]/Table3[[#This Row],[Population_in_lakhs]]</f>
        <v>3.1440162271805274</v>
      </c>
    </row>
    <row r="978" spans="1:18" x14ac:dyDescent="0.3">
      <c r="A978" t="s">
        <v>124</v>
      </c>
      <c r="B978" t="s">
        <v>143</v>
      </c>
      <c r="C978">
        <v>2002</v>
      </c>
      <c r="D978">
        <v>142</v>
      </c>
      <c r="E978">
        <v>19</v>
      </c>
      <c r="F978">
        <v>1</v>
      </c>
      <c r="G978">
        <v>180</v>
      </c>
      <c r="H978">
        <v>2</v>
      </c>
      <c r="I978">
        <v>42</v>
      </c>
      <c r="J978">
        <v>19.72</v>
      </c>
      <c r="K978">
        <v>19.574036511156187</v>
      </c>
      <c r="L978">
        <f t="shared" si="15"/>
        <v>386</v>
      </c>
      <c r="M978" s="14">
        <f>Table3[[#This Row],[Rape]]/Table3[[#This Row],[Population_in_lakhs]]</f>
        <v>7.2008113590263694</v>
      </c>
      <c r="N978">
        <f>Table3[[#This Row],[Kidnapping and Abduction]]/Table3[[#This Row],[Population_in_lakhs]]</f>
        <v>0.96348884381338751</v>
      </c>
      <c r="O978">
        <f>Table3[[#This Row],[Dowry Deaths]]/Table3[[#This Row],[Population_in_lakhs]]</f>
        <v>5.0709939148073029E-2</v>
      </c>
      <c r="P978">
        <f>Table3[[#This Row],[Molestation]]/Table3[[#This Row],[Population_in_lakhs]]</f>
        <v>9.1277890466531453</v>
      </c>
      <c r="Q978">
        <f>Table3[[#This Row],[Sexual_Harassment]]/Table3[[#This Row],[Population_in_lakhs]]</f>
        <v>0.10141987829614606</v>
      </c>
      <c r="R978">
        <f>Table3[[#This Row],[Cruelty by Husband or his Relatives]]/Table3[[#This Row],[Population_in_lakhs]]</f>
        <v>2.1298174442190669</v>
      </c>
    </row>
    <row r="979" spans="1:18" x14ac:dyDescent="0.3">
      <c r="A979" t="s">
        <v>124</v>
      </c>
      <c r="B979" t="s">
        <v>143</v>
      </c>
      <c r="C979">
        <v>2003</v>
      </c>
      <c r="D979">
        <v>119</v>
      </c>
      <c r="E979">
        <v>12</v>
      </c>
      <c r="F979">
        <v>2</v>
      </c>
      <c r="G979">
        <v>135</v>
      </c>
      <c r="H979">
        <v>1</v>
      </c>
      <c r="I979">
        <v>32</v>
      </c>
      <c r="J979">
        <v>19.72</v>
      </c>
      <c r="K979">
        <v>15.263691683569981</v>
      </c>
      <c r="L979">
        <f t="shared" si="15"/>
        <v>301</v>
      </c>
      <c r="M979" s="14">
        <f>Table3[[#This Row],[Rape]]/Table3[[#This Row],[Population_in_lakhs]]</f>
        <v>6.0344827586206904</v>
      </c>
      <c r="N979">
        <f>Table3[[#This Row],[Kidnapping and Abduction]]/Table3[[#This Row],[Population_in_lakhs]]</f>
        <v>0.60851926977687631</v>
      </c>
      <c r="O979">
        <f>Table3[[#This Row],[Dowry Deaths]]/Table3[[#This Row],[Population_in_lakhs]]</f>
        <v>0.10141987829614606</v>
      </c>
      <c r="P979">
        <f>Table3[[#This Row],[Molestation]]/Table3[[#This Row],[Population_in_lakhs]]</f>
        <v>6.8458417849898581</v>
      </c>
      <c r="Q979">
        <f>Table3[[#This Row],[Sexual_Harassment]]/Table3[[#This Row],[Population_in_lakhs]]</f>
        <v>5.0709939148073029E-2</v>
      </c>
      <c r="R979">
        <f>Table3[[#This Row],[Cruelty by Husband or his Relatives]]/Table3[[#This Row],[Population_in_lakhs]]</f>
        <v>1.6227180527383369</v>
      </c>
    </row>
    <row r="980" spans="1:18" x14ac:dyDescent="0.3">
      <c r="A980" t="s">
        <v>124</v>
      </c>
      <c r="B980" t="s">
        <v>143</v>
      </c>
      <c r="C980">
        <v>2004</v>
      </c>
      <c r="D980">
        <v>123</v>
      </c>
      <c r="E980">
        <v>13</v>
      </c>
      <c r="F980">
        <v>2</v>
      </c>
      <c r="G980">
        <v>148</v>
      </c>
      <c r="H980">
        <v>1</v>
      </c>
      <c r="I980">
        <v>64</v>
      </c>
      <c r="J980">
        <v>19.72</v>
      </c>
      <c r="K980">
        <v>17.799188640973632</v>
      </c>
      <c r="L980">
        <f t="shared" si="15"/>
        <v>351</v>
      </c>
      <c r="M980" s="14">
        <f>Table3[[#This Row],[Rape]]/Table3[[#This Row],[Population_in_lakhs]]</f>
        <v>6.2373225152129823</v>
      </c>
      <c r="N980">
        <f>Table3[[#This Row],[Kidnapping and Abduction]]/Table3[[#This Row],[Population_in_lakhs]]</f>
        <v>0.65922920892494929</v>
      </c>
      <c r="O980">
        <f>Table3[[#This Row],[Dowry Deaths]]/Table3[[#This Row],[Population_in_lakhs]]</f>
        <v>0.10141987829614606</v>
      </c>
      <c r="P980">
        <f>Table3[[#This Row],[Molestation]]/Table3[[#This Row],[Population_in_lakhs]]</f>
        <v>7.5050709939148081</v>
      </c>
      <c r="Q980">
        <f>Table3[[#This Row],[Sexual_Harassment]]/Table3[[#This Row],[Population_in_lakhs]]</f>
        <v>5.0709939148073029E-2</v>
      </c>
      <c r="R980">
        <f>Table3[[#This Row],[Cruelty by Husband or his Relatives]]/Table3[[#This Row],[Population_in_lakhs]]</f>
        <v>3.2454361054766738</v>
      </c>
    </row>
    <row r="981" spans="1:18" x14ac:dyDescent="0.3">
      <c r="A981" t="s">
        <v>124</v>
      </c>
      <c r="B981" t="s">
        <v>143</v>
      </c>
      <c r="C981">
        <v>2005</v>
      </c>
      <c r="D981">
        <v>115</v>
      </c>
      <c r="E981">
        <v>7</v>
      </c>
      <c r="F981">
        <v>2</v>
      </c>
      <c r="G981">
        <v>139</v>
      </c>
      <c r="H981">
        <v>3</v>
      </c>
      <c r="I981">
        <v>55</v>
      </c>
      <c r="J981">
        <v>19.72</v>
      </c>
      <c r="K981">
        <v>16.277890466531442</v>
      </c>
      <c r="L981">
        <f t="shared" si="15"/>
        <v>321</v>
      </c>
      <c r="M981" s="14">
        <f>Table3[[#This Row],[Rape]]/Table3[[#This Row],[Population_in_lakhs]]</f>
        <v>5.8316430020283976</v>
      </c>
      <c r="N981">
        <f>Table3[[#This Row],[Kidnapping and Abduction]]/Table3[[#This Row],[Population_in_lakhs]]</f>
        <v>0.35496957403651119</v>
      </c>
      <c r="O981">
        <f>Table3[[#This Row],[Dowry Deaths]]/Table3[[#This Row],[Population_in_lakhs]]</f>
        <v>0.10141987829614606</v>
      </c>
      <c r="P981">
        <f>Table3[[#This Row],[Molestation]]/Table3[[#This Row],[Population_in_lakhs]]</f>
        <v>7.0486815415821509</v>
      </c>
      <c r="Q981">
        <f>Table3[[#This Row],[Sexual_Harassment]]/Table3[[#This Row],[Population_in_lakhs]]</f>
        <v>0.15212981744421908</v>
      </c>
      <c r="R981">
        <f>Table3[[#This Row],[Cruelty by Husband or his Relatives]]/Table3[[#This Row],[Population_in_lakhs]]</f>
        <v>2.7890466531440166</v>
      </c>
    </row>
    <row r="982" spans="1:18" x14ac:dyDescent="0.3">
      <c r="A982" t="s">
        <v>124</v>
      </c>
      <c r="B982" t="s">
        <v>143</v>
      </c>
      <c r="C982">
        <v>2006</v>
      </c>
      <c r="D982">
        <v>132</v>
      </c>
      <c r="E982">
        <v>15</v>
      </c>
      <c r="F982">
        <v>1</v>
      </c>
      <c r="G982">
        <v>129</v>
      </c>
      <c r="H982">
        <v>3</v>
      </c>
      <c r="I982">
        <v>61</v>
      </c>
      <c r="J982">
        <v>19.72</v>
      </c>
      <c r="K982">
        <v>17.2920892494929</v>
      </c>
      <c r="L982">
        <f t="shared" si="15"/>
        <v>341</v>
      </c>
      <c r="M982" s="14">
        <f>Table3[[#This Row],[Rape]]/Table3[[#This Row],[Population_in_lakhs]]</f>
        <v>6.6937119675456396</v>
      </c>
      <c r="N982">
        <f>Table3[[#This Row],[Kidnapping and Abduction]]/Table3[[#This Row],[Population_in_lakhs]]</f>
        <v>0.76064908722109537</v>
      </c>
      <c r="O982">
        <f>Table3[[#This Row],[Dowry Deaths]]/Table3[[#This Row],[Population_in_lakhs]]</f>
        <v>5.0709939148073029E-2</v>
      </c>
      <c r="P982">
        <f>Table3[[#This Row],[Molestation]]/Table3[[#This Row],[Population_in_lakhs]]</f>
        <v>6.5415821501014202</v>
      </c>
      <c r="Q982">
        <f>Table3[[#This Row],[Sexual_Harassment]]/Table3[[#This Row],[Population_in_lakhs]]</f>
        <v>0.15212981744421908</v>
      </c>
      <c r="R982">
        <f>Table3[[#This Row],[Cruelty by Husband or his Relatives]]/Table3[[#This Row],[Population_in_lakhs]]</f>
        <v>3.0933062880324544</v>
      </c>
    </row>
    <row r="983" spans="1:18" x14ac:dyDescent="0.3">
      <c r="A983" t="s">
        <v>124</v>
      </c>
      <c r="B983" t="s">
        <v>143</v>
      </c>
      <c r="C983">
        <v>2007</v>
      </c>
      <c r="D983">
        <v>137</v>
      </c>
      <c r="E983">
        <v>12</v>
      </c>
      <c r="F983">
        <v>4</v>
      </c>
      <c r="G983">
        <v>159</v>
      </c>
      <c r="H983">
        <v>3</v>
      </c>
      <c r="I983">
        <v>66</v>
      </c>
      <c r="J983">
        <v>19.72</v>
      </c>
      <c r="K983">
        <v>19.320486815415823</v>
      </c>
      <c r="L983">
        <f t="shared" si="15"/>
        <v>381</v>
      </c>
      <c r="M983" s="14">
        <f>Table3[[#This Row],[Rape]]/Table3[[#This Row],[Population_in_lakhs]]</f>
        <v>6.947261663286004</v>
      </c>
      <c r="N983">
        <f>Table3[[#This Row],[Kidnapping and Abduction]]/Table3[[#This Row],[Population_in_lakhs]]</f>
        <v>0.60851926977687631</v>
      </c>
      <c r="O983">
        <f>Table3[[#This Row],[Dowry Deaths]]/Table3[[#This Row],[Population_in_lakhs]]</f>
        <v>0.20283975659229211</v>
      </c>
      <c r="P983">
        <f>Table3[[#This Row],[Molestation]]/Table3[[#This Row],[Population_in_lakhs]]</f>
        <v>8.0628803245436114</v>
      </c>
      <c r="Q983">
        <f>Table3[[#This Row],[Sexual_Harassment]]/Table3[[#This Row],[Population_in_lakhs]]</f>
        <v>0.15212981744421908</v>
      </c>
      <c r="R983">
        <f>Table3[[#This Row],[Cruelty by Husband or his Relatives]]/Table3[[#This Row],[Population_in_lakhs]]</f>
        <v>3.3468559837728198</v>
      </c>
    </row>
    <row r="984" spans="1:18" x14ac:dyDescent="0.3">
      <c r="A984" t="s">
        <v>124</v>
      </c>
      <c r="B984" t="s">
        <v>143</v>
      </c>
      <c r="C984">
        <v>2008</v>
      </c>
      <c r="D984">
        <v>156</v>
      </c>
      <c r="E984">
        <v>15</v>
      </c>
      <c r="F984">
        <v>6</v>
      </c>
      <c r="G984">
        <v>160</v>
      </c>
      <c r="H984">
        <v>4</v>
      </c>
      <c r="I984">
        <v>66</v>
      </c>
      <c r="J984">
        <v>19.72</v>
      </c>
      <c r="K984">
        <v>20.638945233265723</v>
      </c>
      <c r="L984">
        <f t="shared" si="15"/>
        <v>407</v>
      </c>
      <c r="M984" s="14">
        <f>Table3[[#This Row],[Rape]]/Table3[[#This Row],[Population_in_lakhs]]</f>
        <v>7.910750507099392</v>
      </c>
      <c r="N984">
        <f>Table3[[#This Row],[Kidnapping and Abduction]]/Table3[[#This Row],[Population_in_lakhs]]</f>
        <v>0.76064908722109537</v>
      </c>
      <c r="O984">
        <f>Table3[[#This Row],[Dowry Deaths]]/Table3[[#This Row],[Population_in_lakhs]]</f>
        <v>0.30425963488843816</v>
      </c>
      <c r="P984">
        <f>Table3[[#This Row],[Molestation]]/Table3[[#This Row],[Population_in_lakhs]]</f>
        <v>8.1135902636916839</v>
      </c>
      <c r="Q984">
        <f>Table3[[#This Row],[Sexual_Harassment]]/Table3[[#This Row],[Population_in_lakhs]]</f>
        <v>0.20283975659229211</v>
      </c>
      <c r="R984">
        <f>Table3[[#This Row],[Cruelty by Husband or his Relatives]]/Table3[[#This Row],[Population_in_lakhs]]</f>
        <v>3.3468559837728198</v>
      </c>
    </row>
    <row r="985" spans="1:18" x14ac:dyDescent="0.3">
      <c r="A985" t="s">
        <v>124</v>
      </c>
      <c r="B985" t="s">
        <v>143</v>
      </c>
      <c r="C985">
        <v>2009</v>
      </c>
      <c r="D985">
        <v>157</v>
      </c>
      <c r="E985">
        <v>22</v>
      </c>
      <c r="F985">
        <v>4</v>
      </c>
      <c r="G985">
        <v>167</v>
      </c>
      <c r="H985">
        <v>1</v>
      </c>
      <c r="I985">
        <v>89</v>
      </c>
      <c r="J985">
        <v>19.72</v>
      </c>
      <c r="K985">
        <v>22.312373225152133</v>
      </c>
      <c r="L985">
        <f t="shared" si="15"/>
        <v>440</v>
      </c>
      <c r="M985" s="14">
        <f>Table3[[#This Row],[Rape]]/Table3[[#This Row],[Population_in_lakhs]]</f>
        <v>7.9614604462474654</v>
      </c>
      <c r="N985">
        <f>Table3[[#This Row],[Kidnapping and Abduction]]/Table3[[#This Row],[Population_in_lakhs]]</f>
        <v>1.1156186612576064</v>
      </c>
      <c r="O985">
        <f>Table3[[#This Row],[Dowry Deaths]]/Table3[[#This Row],[Population_in_lakhs]]</f>
        <v>0.20283975659229211</v>
      </c>
      <c r="P985">
        <f>Table3[[#This Row],[Molestation]]/Table3[[#This Row],[Population_in_lakhs]]</f>
        <v>8.4685598377281952</v>
      </c>
      <c r="Q985">
        <f>Table3[[#This Row],[Sexual_Harassment]]/Table3[[#This Row],[Population_in_lakhs]]</f>
        <v>5.0709939148073029E-2</v>
      </c>
      <c r="R985">
        <f>Table3[[#This Row],[Cruelty by Husband or his Relatives]]/Table3[[#This Row],[Population_in_lakhs]]</f>
        <v>4.5131845841784992</v>
      </c>
    </row>
    <row r="986" spans="1:18" x14ac:dyDescent="0.3">
      <c r="A986" t="s">
        <v>124</v>
      </c>
      <c r="B986" t="s">
        <v>143</v>
      </c>
      <c r="C986">
        <v>2010</v>
      </c>
      <c r="D986">
        <v>180</v>
      </c>
      <c r="E986">
        <v>38</v>
      </c>
      <c r="F986">
        <v>8</v>
      </c>
      <c r="G986">
        <v>168</v>
      </c>
      <c r="H986">
        <v>7</v>
      </c>
      <c r="I986">
        <v>94</v>
      </c>
      <c r="J986">
        <v>19.72</v>
      </c>
      <c r="K986">
        <v>25.101419878296149</v>
      </c>
      <c r="L986">
        <f t="shared" si="15"/>
        <v>495</v>
      </c>
      <c r="M986" s="14">
        <f>Table3[[#This Row],[Rape]]/Table3[[#This Row],[Population_in_lakhs]]</f>
        <v>9.1277890466531453</v>
      </c>
      <c r="N986">
        <f>Table3[[#This Row],[Kidnapping and Abduction]]/Table3[[#This Row],[Population_in_lakhs]]</f>
        <v>1.926977687626775</v>
      </c>
      <c r="O986">
        <f>Table3[[#This Row],[Dowry Deaths]]/Table3[[#This Row],[Population_in_lakhs]]</f>
        <v>0.40567951318458423</v>
      </c>
      <c r="P986">
        <f>Table3[[#This Row],[Molestation]]/Table3[[#This Row],[Population_in_lakhs]]</f>
        <v>8.5192697768762677</v>
      </c>
      <c r="Q986">
        <f>Table3[[#This Row],[Sexual_Harassment]]/Table3[[#This Row],[Population_in_lakhs]]</f>
        <v>0.35496957403651119</v>
      </c>
      <c r="R986">
        <f>Table3[[#This Row],[Cruelty by Husband or his Relatives]]/Table3[[#This Row],[Population_in_lakhs]]</f>
        <v>4.7667342799188646</v>
      </c>
    </row>
    <row r="987" spans="1:18" x14ac:dyDescent="0.3">
      <c r="A987" t="s">
        <v>124</v>
      </c>
      <c r="B987" t="s">
        <v>143</v>
      </c>
      <c r="C987">
        <v>2011</v>
      </c>
      <c r="D987">
        <v>141</v>
      </c>
      <c r="E987">
        <v>49</v>
      </c>
      <c r="F987">
        <v>3</v>
      </c>
      <c r="G987">
        <v>172</v>
      </c>
      <c r="H987">
        <v>6</v>
      </c>
      <c r="I987">
        <v>99</v>
      </c>
      <c r="J987">
        <v>23.6</v>
      </c>
      <c r="K987">
        <v>19.915254237288135</v>
      </c>
      <c r="L987">
        <f t="shared" si="15"/>
        <v>470</v>
      </c>
      <c r="M987" s="14">
        <f>Table3[[#This Row],[Rape]]/Table3[[#This Row],[Population_in_lakhs]]</f>
        <v>5.9745762711864403</v>
      </c>
      <c r="N987">
        <f>Table3[[#This Row],[Kidnapping and Abduction]]/Table3[[#This Row],[Population_in_lakhs]]</f>
        <v>2.0762711864406778</v>
      </c>
      <c r="O987">
        <f>Table3[[#This Row],[Dowry Deaths]]/Table3[[#This Row],[Population_in_lakhs]]</f>
        <v>0.1271186440677966</v>
      </c>
      <c r="P987">
        <f>Table3[[#This Row],[Molestation]]/Table3[[#This Row],[Population_in_lakhs]]</f>
        <v>7.2881355932203382</v>
      </c>
      <c r="Q987">
        <f>Table3[[#This Row],[Sexual_Harassment]]/Table3[[#This Row],[Population_in_lakhs]]</f>
        <v>0.25423728813559321</v>
      </c>
      <c r="R987">
        <f>Table3[[#This Row],[Cruelty by Husband or his Relatives]]/Table3[[#This Row],[Population_in_lakhs]]</f>
        <v>4.1949152542372881</v>
      </c>
    </row>
    <row r="988" spans="1:18" x14ac:dyDescent="0.3">
      <c r="A988" t="s">
        <v>124</v>
      </c>
      <c r="B988" t="s">
        <v>143</v>
      </c>
      <c r="C988">
        <v>2012</v>
      </c>
      <c r="D988">
        <v>147</v>
      </c>
      <c r="E988">
        <v>33</v>
      </c>
      <c r="F988">
        <v>5</v>
      </c>
      <c r="G988">
        <v>163</v>
      </c>
      <c r="H988">
        <v>2</v>
      </c>
      <c r="I988">
        <v>88</v>
      </c>
      <c r="J988">
        <v>23.6</v>
      </c>
      <c r="K988">
        <v>18.559322033898304</v>
      </c>
      <c r="L988">
        <f t="shared" si="15"/>
        <v>438</v>
      </c>
      <c r="M988" s="14">
        <f>Table3[[#This Row],[Rape]]/Table3[[#This Row],[Population_in_lakhs]]</f>
        <v>6.2288135593220337</v>
      </c>
      <c r="N988">
        <f>Table3[[#This Row],[Kidnapping and Abduction]]/Table3[[#This Row],[Population_in_lakhs]]</f>
        <v>1.3983050847457625</v>
      </c>
      <c r="O988">
        <f>Table3[[#This Row],[Dowry Deaths]]/Table3[[#This Row],[Population_in_lakhs]]</f>
        <v>0.21186440677966101</v>
      </c>
      <c r="P988">
        <f>Table3[[#This Row],[Molestation]]/Table3[[#This Row],[Population_in_lakhs]]</f>
        <v>6.906779661016949</v>
      </c>
      <c r="Q988">
        <f>Table3[[#This Row],[Sexual_Harassment]]/Table3[[#This Row],[Population_in_lakhs]]</f>
        <v>8.4745762711864403E-2</v>
      </c>
      <c r="R988">
        <f>Table3[[#This Row],[Cruelty by Husband or his Relatives]]/Table3[[#This Row],[Population_in_lakhs]]</f>
        <v>3.7288135593220337</v>
      </c>
    </row>
    <row r="989" spans="1:18" x14ac:dyDescent="0.3">
      <c r="A989" t="s">
        <v>124</v>
      </c>
      <c r="B989" t="s">
        <v>143</v>
      </c>
      <c r="C989">
        <v>2013</v>
      </c>
      <c r="D989">
        <v>130</v>
      </c>
      <c r="E989">
        <v>68</v>
      </c>
      <c r="F989">
        <v>3</v>
      </c>
      <c r="G989">
        <v>202</v>
      </c>
      <c r="H989">
        <v>4</v>
      </c>
      <c r="I989">
        <v>102</v>
      </c>
      <c r="J989">
        <v>23.6</v>
      </c>
      <c r="K989">
        <v>21.567796610169491</v>
      </c>
      <c r="L989">
        <f t="shared" si="15"/>
        <v>509</v>
      </c>
      <c r="M989" s="14">
        <f>Table3[[#This Row],[Rape]]/Table3[[#This Row],[Population_in_lakhs]]</f>
        <v>5.508474576271186</v>
      </c>
      <c r="N989">
        <f>Table3[[#This Row],[Kidnapping and Abduction]]/Table3[[#This Row],[Population_in_lakhs]]</f>
        <v>2.8813559322033897</v>
      </c>
      <c r="O989">
        <f>Table3[[#This Row],[Dowry Deaths]]/Table3[[#This Row],[Population_in_lakhs]]</f>
        <v>0.1271186440677966</v>
      </c>
      <c r="P989">
        <f>Table3[[#This Row],[Molestation]]/Table3[[#This Row],[Population_in_lakhs]]</f>
        <v>8.5593220338983045</v>
      </c>
      <c r="Q989">
        <f>Table3[[#This Row],[Sexual_Harassment]]/Table3[[#This Row],[Population_in_lakhs]]</f>
        <v>0.16949152542372881</v>
      </c>
      <c r="R989">
        <f>Table3[[#This Row],[Cruelty by Husband or his Relatives]]/Table3[[#This Row],[Population_in_lakhs]]</f>
        <v>4.3220338983050848</v>
      </c>
    </row>
    <row r="990" spans="1:18" x14ac:dyDescent="0.3">
      <c r="A990" t="s">
        <v>146</v>
      </c>
      <c r="B990" t="s">
        <v>147</v>
      </c>
      <c r="C990">
        <v>2001</v>
      </c>
      <c r="D990">
        <v>28</v>
      </c>
      <c r="E990">
        <v>42</v>
      </c>
      <c r="F990">
        <v>4</v>
      </c>
      <c r="G990">
        <v>30</v>
      </c>
      <c r="H990">
        <v>7</v>
      </c>
      <c r="I990">
        <v>2</v>
      </c>
      <c r="J990">
        <v>6.46</v>
      </c>
      <c r="K990">
        <v>17.492260061919506</v>
      </c>
      <c r="L990">
        <f t="shared" si="15"/>
        <v>113</v>
      </c>
      <c r="M990" s="14">
        <f>Table3[[#This Row],[Rape]]/Table3[[#This Row],[Population_in_lakhs]]</f>
        <v>4.3343653250773997</v>
      </c>
      <c r="N990">
        <f>Table3[[#This Row],[Kidnapping and Abduction]]/Table3[[#This Row],[Population_in_lakhs]]</f>
        <v>6.5015479876160995</v>
      </c>
      <c r="O990">
        <f>Table3[[#This Row],[Dowry Deaths]]/Table3[[#This Row],[Population_in_lakhs]]</f>
        <v>0.61919504643962853</v>
      </c>
      <c r="P990">
        <f>Table3[[#This Row],[Molestation]]/Table3[[#This Row],[Population_in_lakhs]]</f>
        <v>4.643962848297214</v>
      </c>
      <c r="Q990">
        <f>Table3[[#This Row],[Sexual_Harassment]]/Table3[[#This Row],[Population_in_lakhs]]</f>
        <v>1.0835913312693499</v>
      </c>
      <c r="R990">
        <f>Table3[[#This Row],[Cruelty by Husband or his Relatives]]/Table3[[#This Row],[Population_in_lakhs]]</f>
        <v>0.30959752321981426</v>
      </c>
    </row>
    <row r="991" spans="1:18" x14ac:dyDescent="0.3">
      <c r="A991" t="s">
        <v>146</v>
      </c>
      <c r="B991" t="s">
        <v>147</v>
      </c>
      <c r="C991">
        <v>2002</v>
      </c>
      <c r="D991">
        <v>22</v>
      </c>
      <c r="E991">
        <v>57</v>
      </c>
      <c r="F991">
        <v>2</v>
      </c>
      <c r="G991">
        <v>41</v>
      </c>
      <c r="H991">
        <v>17</v>
      </c>
      <c r="I991">
        <v>6</v>
      </c>
      <c r="J991">
        <v>6.46</v>
      </c>
      <c r="K991">
        <v>22.445820433436534</v>
      </c>
      <c r="L991">
        <f t="shared" si="15"/>
        <v>145</v>
      </c>
      <c r="M991" s="14">
        <f>Table3[[#This Row],[Rape]]/Table3[[#This Row],[Population_in_lakhs]]</f>
        <v>3.4055727554179565</v>
      </c>
      <c r="N991">
        <f>Table3[[#This Row],[Kidnapping and Abduction]]/Table3[[#This Row],[Population_in_lakhs]]</f>
        <v>8.8235294117647065</v>
      </c>
      <c r="O991">
        <f>Table3[[#This Row],[Dowry Deaths]]/Table3[[#This Row],[Population_in_lakhs]]</f>
        <v>0.30959752321981426</v>
      </c>
      <c r="P991">
        <f>Table3[[#This Row],[Molestation]]/Table3[[#This Row],[Population_in_lakhs]]</f>
        <v>6.3467492260061924</v>
      </c>
      <c r="Q991">
        <f>Table3[[#This Row],[Sexual_Harassment]]/Table3[[#This Row],[Population_in_lakhs]]</f>
        <v>2.6315789473684212</v>
      </c>
      <c r="R991">
        <f>Table3[[#This Row],[Cruelty by Husband or his Relatives]]/Table3[[#This Row],[Population_in_lakhs]]</f>
        <v>0.92879256965944268</v>
      </c>
    </row>
    <row r="992" spans="1:18" x14ac:dyDescent="0.3">
      <c r="A992" t="s">
        <v>146</v>
      </c>
      <c r="B992" t="s">
        <v>147</v>
      </c>
      <c r="C992">
        <v>2003</v>
      </c>
      <c r="D992">
        <v>20</v>
      </c>
      <c r="E992">
        <v>40</v>
      </c>
      <c r="F992">
        <v>4</v>
      </c>
      <c r="G992">
        <v>29</v>
      </c>
      <c r="H992">
        <v>10</v>
      </c>
      <c r="I992">
        <v>49</v>
      </c>
      <c r="J992">
        <v>6.46</v>
      </c>
      <c r="K992">
        <v>23.529411764705884</v>
      </c>
      <c r="L992">
        <f t="shared" si="15"/>
        <v>152</v>
      </c>
      <c r="M992" s="14">
        <f>Table3[[#This Row],[Rape]]/Table3[[#This Row],[Population_in_lakhs]]</f>
        <v>3.0959752321981426</v>
      </c>
      <c r="N992">
        <f>Table3[[#This Row],[Kidnapping and Abduction]]/Table3[[#This Row],[Population_in_lakhs]]</f>
        <v>6.1919504643962853</v>
      </c>
      <c r="O992">
        <f>Table3[[#This Row],[Dowry Deaths]]/Table3[[#This Row],[Population_in_lakhs]]</f>
        <v>0.61919504643962853</v>
      </c>
      <c r="P992">
        <f>Table3[[#This Row],[Molestation]]/Table3[[#This Row],[Population_in_lakhs]]</f>
        <v>4.4891640866873068</v>
      </c>
      <c r="Q992">
        <f>Table3[[#This Row],[Sexual_Harassment]]/Table3[[#This Row],[Population_in_lakhs]]</f>
        <v>1.5479876160990713</v>
      </c>
      <c r="R992">
        <f>Table3[[#This Row],[Cruelty by Husband or his Relatives]]/Table3[[#This Row],[Population_in_lakhs]]</f>
        <v>7.5851393188854486</v>
      </c>
    </row>
    <row r="993" spans="1:18" x14ac:dyDescent="0.3">
      <c r="A993" t="s">
        <v>146</v>
      </c>
      <c r="B993" t="s">
        <v>147</v>
      </c>
      <c r="C993">
        <v>2004</v>
      </c>
      <c r="D993">
        <v>27</v>
      </c>
      <c r="E993">
        <v>41</v>
      </c>
      <c r="F993">
        <v>1</v>
      </c>
      <c r="G993">
        <v>44</v>
      </c>
      <c r="H993">
        <v>12</v>
      </c>
      <c r="I993">
        <v>44</v>
      </c>
      <c r="J993">
        <v>6.46</v>
      </c>
      <c r="K993">
        <v>26.160990712074305</v>
      </c>
      <c r="L993">
        <f t="shared" si="15"/>
        <v>169</v>
      </c>
      <c r="M993" s="14">
        <f>Table3[[#This Row],[Rape]]/Table3[[#This Row],[Population_in_lakhs]]</f>
        <v>4.1795665634674926</v>
      </c>
      <c r="N993">
        <f>Table3[[#This Row],[Kidnapping and Abduction]]/Table3[[#This Row],[Population_in_lakhs]]</f>
        <v>6.3467492260061924</v>
      </c>
      <c r="O993">
        <f>Table3[[#This Row],[Dowry Deaths]]/Table3[[#This Row],[Population_in_lakhs]]</f>
        <v>0.15479876160990713</v>
      </c>
      <c r="P993">
        <f>Table3[[#This Row],[Molestation]]/Table3[[#This Row],[Population_in_lakhs]]</f>
        <v>6.8111455108359129</v>
      </c>
      <c r="Q993">
        <f>Table3[[#This Row],[Sexual_Harassment]]/Table3[[#This Row],[Population_in_lakhs]]</f>
        <v>1.8575851393188854</v>
      </c>
      <c r="R993">
        <f>Table3[[#This Row],[Cruelty by Husband or his Relatives]]/Table3[[#This Row],[Population_in_lakhs]]</f>
        <v>6.8111455108359129</v>
      </c>
    </row>
    <row r="994" spans="1:18" x14ac:dyDescent="0.3">
      <c r="A994" t="s">
        <v>146</v>
      </c>
      <c r="B994" t="s">
        <v>147</v>
      </c>
      <c r="C994">
        <v>2005</v>
      </c>
      <c r="D994">
        <v>20</v>
      </c>
      <c r="E994">
        <v>32</v>
      </c>
      <c r="F994">
        <v>4</v>
      </c>
      <c r="G994">
        <v>40</v>
      </c>
      <c r="H994">
        <v>26</v>
      </c>
      <c r="I994">
        <v>48</v>
      </c>
      <c r="J994">
        <v>6.46</v>
      </c>
      <c r="K994">
        <v>26.315789473684212</v>
      </c>
      <c r="L994">
        <f t="shared" si="15"/>
        <v>170</v>
      </c>
      <c r="M994" s="14">
        <f>Table3[[#This Row],[Rape]]/Table3[[#This Row],[Population_in_lakhs]]</f>
        <v>3.0959752321981426</v>
      </c>
      <c r="N994">
        <f>Table3[[#This Row],[Kidnapping and Abduction]]/Table3[[#This Row],[Population_in_lakhs]]</f>
        <v>4.9535603715170282</v>
      </c>
      <c r="O994">
        <f>Table3[[#This Row],[Dowry Deaths]]/Table3[[#This Row],[Population_in_lakhs]]</f>
        <v>0.61919504643962853</v>
      </c>
      <c r="P994">
        <f>Table3[[#This Row],[Molestation]]/Table3[[#This Row],[Population_in_lakhs]]</f>
        <v>6.1919504643962853</v>
      </c>
      <c r="Q994">
        <f>Table3[[#This Row],[Sexual_Harassment]]/Table3[[#This Row],[Population_in_lakhs]]</f>
        <v>4.0247678018575854</v>
      </c>
      <c r="R994">
        <f>Table3[[#This Row],[Cruelty by Husband or his Relatives]]/Table3[[#This Row],[Population_in_lakhs]]</f>
        <v>7.4303405572755414</v>
      </c>
    </row>
    <row r="995" spans="1:18" x14ac:dyDescent="0.3">
      <c r="A995" t="s">
        <v>146</v>
      </c>
      <c r="B995" t="s">
        <v>147</v>
      </c>
      <c r="C995">
        <v>2006</v>
      </c>
      <c r="D995">
        <v>17</v>
      </c>
      <c r="E995">
        <v>52</v>
      </c>
      <c r="F995">
        <v>3</v>
      </c>
      <c r="G995">
        <v>21</v>
      </c>
      <c r="H995">
        <v>14</v>
      </c>
      <c r="I995">
        <v>75</v>
      </c>
      <c r="J995">
        <v>6.46</v>
      </c>
      <c r="K995">
        <v>28.173374613003094</v>
      </c>
      <c r="L995">
        <f t="shared" si="15"/>
        <v>182</v>
      </c>
      <c r="M995" s="14">
        <f>Table3[[#This Row],[Rape]]/Table3[[#This Row],[Population_in_lakhs]]</f>
        <v>2.6315789473684212</v>
      </c>
      <c r="N995">
        <f>Table3[[#This Row],[Kidnapping and Abduction]]/Table3[[#This Row],[Population_in_lakhs]]</f>
        <v>8.0495356037151709</v>
      </c>
      <c r="O995">
        <f>Table3[[#This Row],[Dowry Deaths]]/Table3[[#This Row],[Population_in_lakhs]]</f>
        <v>0.46439628482972134</v>
      </c>
      <c r="P995">
        <f>Table3[[#This Row],[Molestation]]/Table3[[#This Row],[Population_in_lakhs]]</f>
        <v>3.2507739938080498</v>
      </c>
      <c r="Q995">
        <f>Table3[[#This Row],[Sexual_Harassment]]/Table3[[#This Row],[Population_in_lakhs]]</f>
        <v>2.1671826625386998</v>
      </c>
      <c r="R995">
        <f>Table3[[#This Row],[Cruelty by Husband or his Relatives]]/Table3[[#This Row],[Population_in_lakhs]]</f>
        <v>11.609907120743035</v>
      </c>
    </row>
    <row r="996" spans="1:18" x14ac:dyDescent="0.3">
      <c r="A996" t="s">
        <v>146</v>
      </c>
      <c r="B996" t="s">
        <v>147</v>
      </c>
      <c r="C996">
        <v>2007</v>
      </c>
      <c r="D996">
        <v>22</v>
      </c>
      <c r="E996">
        <v>45</v>
      </c>
      <c r="F996">
        <v>6</v>
      </c>
      <c r="G996">
        <v>38</v>
      </c>
      <c r="H996">
        <v>9</v>
      </c>
      <c r="I996">
        <v>91</v>
      </c>
      <c r="J996">
        <v>6.46</v>
      </c>
      <c r="K996">
        <v>32.662538699690401</v>
      </c>
      <c r="L996">
        <f t="shared" si="15"/>
        <v>211</v>
      </c>
      <c r="M996" s="14">
        <f>Table3[[#This Row],[Rape]]/Table3[[#This Row],[Population_in_lakhs]]</f>
        <v>3.4055727554179565</v>
      </c>
      <c r="N996">
        <f>Table3[[#This Row],[Kidnapping and Abduction]]/Table3[[#This Row],[Population_in_lakhs]]</f>
        <v>6.96594427244582</v>
      </c>
      <c r="O996">
        <f>Table3[[#This Row],[Dowry Deaths]]/Table3[[#This Row],[Population_in_lakhs]]</f>
        <v>0.92879256965944268</v>
      </c>
      <c r="P996">
        <f>Table3[[#This Row],[Molestation]]/Table3[[#This Row],[Population_in_lakhs]]</f>
        <v>5.882352941176471</v>
      </c>
      <c r="Q996">
        <f>Table3[[#This Row],[Sexual_Harassment]]/Table3[[#This Row],[Population_in_lakhs]]</f>
        <v>1.3931888544891642</v>
      </c>
      <c r="R996">
        <f>Table3[[#This Row],[Cruelty by Husband or his Relatives]]/Table3[[#This Row],[Population_in_lakhs]]</f>
        <v>14.086687306501547</v>
      </c>
    </row>
    <row r="997" spans="1:18" x14ac:dyDescent="0.3">
      <c r="A997" t="s">
        <v>146</v>
      </c>
      <c r="B997" t="s">
        <v>147</v>
      </c>
      <c r="C997">
        <v>2008</v>
      </c>
      <c r="D997">
        <v>30</v>
      </c>
      <c r="E997">
        <v>61</v>
      </c>
      <c r="F997">
        <v>6</v>
      </c>
      <c r="G997">
        <v>38</v>
      </c>
      <c r="H997">
        <v>12</v>
      </c>
      <c r="I997">
        <v>81</v>
      </c>
      <c r="J997">
        <v>6.46</v>
      </c>
      <c r="K997">
        <v>35.294117647058826</v>
      </c>
      <c r="L997">
        <f t="shared" si="15"/>
        <v>228</v>
      </c>
      <c r="M997" s="14">
        <f>Table3[[#This Row],[Rape]]/Table3[[#This Row],[Population_in_lakhs]]</f>
        <v>4.643962848297214</v>
      </c>
      <c r="N997">
        <f>Table3[[#This Row],[Kidnapping and Abduction]]/Table3[[#This Row],[Population_in_lakhs]]</f>
        <v>9.442724458204335</v>
      </c>
      <c r="O997">
        <f>Table3[[#This Row],[Dowry Deaths]]/Table3[[#This Row],[Population_in_lakhs]]</f>
        <v>0.92879256965944268</v>
      </c>
      <c r="P997">
        <f>Table3[[#This Row],[Molestation]]/Table3[[#This Row],[Population_in_lakhs]]</f>
        <v>5.882352941176471</v>
      </c>
      <c r="Q997">
        <f>Table3[[#This Row],[Sexual_Harassment]]/Table3[[#This Row],[Population_in_lakhs]]</f>
        <v>1.8575851393188854</v>
      </c>
      <c r="R997">
        <f>Table3[[#This Row],[Cruelty by Husband or his Relatives]]/Table3[[#This Row],[Population_in_lakhs]]</f>
        <v>12.538699690402478</v>
      </c>
    </row>
    <row r="998" spans="1:18" x14ac:dyDescent="0.3">
      <c r="A998" t="s">
        <v>146</v>
      </c>
      <c r="B998" t="s">
        <v>147</v>
      </c>
      <c r="C998">
        <v>2009</v>
      </c>
      <c r="D998">
        <v>28</v>
      </c>
      <c r="E998">
        <v>49</v>
      </c>
      <c r="F998">
        <v>6</v>
      </c>
      <c r="G998">
        <v>34</v>
      </c>
      <c r="H998">
        <v>5</v>
      </c>
      <c r="I998">
        <v>62</v>
      </c>
      <c r="J998">
        <v>6.46</v>
      </c>
      <c r="K998">
        <v>28.482972136222909</v>
      </c>
      <c r="L998">
        <f t="shared" si="15"/>
        <v>184</v>
      </c>
      <c r="M998" s="14">
        <f>Table3[[#This Row],[Rape]]/Table3[[#This Row],[Population_in_lakhs]]</f>
        <v>4.3343653250773997</v>
      </c>
      <c r="N998">
        <f>Table3[[#This Row],[Kidnapping and Abduction]]/Table3[[#This Row],[Population_in_lakhs]]</f>
        <v>7.5851393188854486</v>
      </c>
      <c r="O998">
        <f>Table3[[#This Row],[Dowry Deaths]]/Table3[[#This Row],[Population_in_lakhs]]</f>
        <v>0.92879256965944268</v>
      </c>
      <c r="P998">
        <f>Table3[[#This Row],[Molestation]]/Table3[[#This Row],[Population_in_lakhs]]</f>
        <v>5.2631578947368425</v>
      </c>
      <c r="Q998">
        <f>Table3[[#This Row],[Sexual_Harassment]]/Table3[[#This Row],[Population_in_lakhs]]</f>
        <v>0.77399380804953566</v>
      </c>
      <c r="R998">
        <f>Table3[[#This Row],[Cruelty by Husband or his Relatives]]/Table3[[#This Row],[Population_in_lakhs]]</f>
        <v>9.5975232198142422</v>
      </c>
    </row>
    <row r="999" spans="1:18" x14ac:dyDescent="0.3">
      <c r="A999" t="s">
        <v>146</v>
      </c>
      <c r="B999" t="s">
        <v>147</v>
      </c>
      <c r="C999">
        <v>2010</v>
      </c>
      <c r="D999">
        <v>20</v>
      </c>
      <c r="E999">
        <v>62</v>
      </c>
      <c r="F999">
        <v>2</v>
      </c>
      <c r="G999">
        <v>25</v>
      </c>
      <c r="H999">
        <v>3</v>
      </c>
      <c r="I999">
        <v>62</v>
      </c>
      <c r="J999">
        <v>6.46</v>
      </c>
      <c r="K999">
        <v>26.934984520123841</v>
      </c>
      <c r="L999">
        <f t="shared" si="15"/>
        <v>174</v>
      </c>
      <c r="M999" s="14">
        <f>Table3[[#This Row],[Rape]]/Table3[[#This Row],[Population_in_lakhs]]</f>
        <v>3.0959752321981426</v>
      </c>
      <c r="N999">
        <f>Table3[[#This Row],[Kidnapping and Abduction]]/Table3[[#This Row],[Population_in_lakhs]]</f>
        <v>9.5975232198142422</v>
      </c>
      <c r="O999">
        <f>Table3[[#This Row],[Dowry Deaths]]/Table3[[#This Row],[Population_in_lakhs]]</f>
        <v>0.30959752321981426</v>
      </c>
      <c r="P999">
        <f>Table3[[#This Row],[Molestation]]/Table3[[#This Row],[Population_in_lakhs]]</f>
        <v>3.8699690402476778</v>
      </c>
      <c r="Q999">
        <f>Table3[[#This Row],[Sexual_Harassment]]/Table3[[#This Row],[Population_in_lakhs]]</f>
        <v>0.46439628482972134</v>
      </c>
      <c r="R999">
        <f>Table3[[#This Row],[Cruelty by Husband or his Relatives]]/Table3[[#This Row],[Population_in_lakhs]]</f>
        <v>9.5975232198142422</v>
      </c>
    </row>
    <row r="1000" spans="1:18" x14ac:dyDescent="0.3">
      <c r="A1000" t="s">
        <v>146</v>
      </c>
      <c r="B1000" t="s">
        <v>147</v>
      </c>
      <c r="C1000">
        <v>2011</v>
      </c>
      <c r="D1000">
        <v>16</v>
      </c>
      <c r="E1000">
        <v>89</v>
      </c>
      <c r="F1000">
        <v>3</v>
      </c>
      <c r="G1000">
        <v>32</v>
      </c>
      <c r="H1000">
        <v>4</v>
      </c>
      <c r="I1000">
        <v>29</v>
      </c>
      <c r="J1000">
        <v>5.82</v>
      </c>
      <c r="K1000">
        <v>29.725085910652918</v>
      </c>
      <c r="L1000">
        <f t="shared" si="15"/>
        <v>173</v>
      </c>
      <c r="M1000" s="14">
        <f>Table3[[#This Row],[Rape]]/Table3[[#This Row],[Population_in_lakhs]]</f>
        <v>2.7491408934707904</v>
      </c>
      <c r="N1000">
        <f>Table3[[#This Row],[Kidnapping and Abduction]]/Table3[[#This Row],[Population_in_lakhs]]</f>
        <v>15.29209621993127</v>
      </c>
      <c r="O1000">
        <f>Table3[[#This Row],[Dowry Deaths]]/Table3[[#This Row],[Population_in_lakhs]]</f>
        <v>0.51546391752577314</v>
      </c>
      <c r="P1000">
        <f>Table3[[#This Row],[Molestation]]/Table3[[#This Row],[Population_in_lakhs]]</f>
        <v>5.4982817869415808</v>
      </c>
      <c r="Q1000">
        <f>Table3[[#This Row],[Sexual_Harassment]]/Table3[[#This Row],[Population_in_lakhs]]</f>
        <v>0.6872852233676976</v>
      </c>
      <c r="R1000">
        <f>Table3[[#This Row],[Cruelty by Husband or his Relatives]]/Table3[[#This Row],[Population_in_lakhs]]</f>
        <v>4.9828178694158076</v>
      </c>
    </row>
    <row r="1001" spans="1:18" x14ac:dyDescent="0.3">
      <c r="A1001" t="s">
        <v>146</v>
      </c>
      <c r="B1001" t="s">
        <v>147</v>
      </c>
      <c r="C1001">
        <v>2012</v>
      </c>
      <c r="D1001">
        <v>31</v>
      </c>
      <c r="E1001">
        <v>95</v>
      </c>
      <c r="F1001">
        <v>4</v>
      </c>
      <c r="G1001">
        <v>47</v>
      </c>
      <c r="H1001">
        <v>12</v>
      </c>
      <c r="I1001">
        <v>57</v>
      </c>
      <c r="J1001">
        <v>5.82</v>
      </c>
      <c r="K1001">
        <v>42.268041237113401</v>
      </c>
      <c r="L1001">
        <f t="shared" si="15"/>
        <v>246</v>
      </c>
      <c r="M1001" s="14">
        <f>Table3[[#This Row],[Rape]]/Table3[[#This Row],[Population_in_lakhs]]</f>
        <v>5.3264604810996561</v>
      </c>
      <c r="N1001">
        <f>Table3[[#This Row],[Kidnapping and Abduction]]/Table3[[#This Row],[Population_in_lakhs]]</f>
        <v>16.323024054982817</v>
      </c>
      <c r="O1001">
        <f>Table3[[#This Row],[Dowry Deaths]]/Table3[[#This Row],[Population_in_lakhs]]</f>
        <v>0.6872852233676976</v>
      </c>
      <c r="P1001">
        <f>Table3[[#This Row],[Molestation]]/Table3[[#This Row],[Population_in_lakhs]]</f>
        <v>8.0756013745704465</v>
      </c>
      <c r="Q1001">
        <f>Table3[[#This Row],[Sexual_Harassment]]/Table3[[#This Row],[Population_in_lakhs]]</f>
        <v>2.0618556701030926</v>
      </c>
      <c r="R1001">
        <f>Table3[[#This Row],[Cruelty by Husband or his Relatives]]/Table3[[#This Row],[Population_in_lakhs]]</f>
        <v>9.7938144329896897</v>
      </c>
    </row>
    <row r="1002" spans="1:18" x14ac:dyDescent="0.3">
      <c r="A1002" t="s">
        <v>146</v>
      </c>
      <c r="B1002" t="s">
        <v>147</v>
      </c>
      <c r="C1002">
        <v>2013</v>
      </c>
      <c r="D1002">
        <v>71</v>
      </c>
      <c r="E1002">
        <v>113</v>
      </c>
      <c r="F1002">
        <v>2</v>
      </c>
      <c r="G1002">
        <v>174</v>
      </c>
      <c r="H1002">
        <v>28</v>
      </c>
      <c r="I1002">
        <v>50</v>
      </c>
      <c r="J1002">
        <v>5.82</v>
      </c>
      <c r="K1002">
        <v>75.257731958762889</v>
      </c>
      <c r="L1002">
        <f t="shared" si="15"/>
        <v>438</v>
      </c>
      <c r="M1002" s="14">
        <f>Table3[[#This Row],[Rape]]/Table3[[#This Row],[Population_in_lakhs]]</f>
        <v>12.199312714776632</v>
      </c>
      <c r="N1002">
        <f>Table3[[#This Row],[Kidnapping and Abduction]]/Table3[[#This Row],[Population_in_lakhs]]</f>
        <v>19.415807560137456</v>
      </c>
      <c r="O1002">
        <f>Table3[[#This Row],[Dowry Deaths]]/Table3[[#This Row],[Population_in_lakhs]]</f>
        <v>0.3436426116838488</v>
      </c>
      <c r="P1002">
        <f>Table3[[#This Row],[Molestation]]/Table3[[#This Row],[Population_in_lakhs]]</f>
        <v>29.896907216494842</v>
      </c>
      <c r="Q1002">
        <f>Table3[[#This Row],[Sexual_Harassment]]/Table3[[#This Row],[Population_in_lakhs]]</f>
        <v>4.8109965635738829</v>
      </c>
      <c r="R1002">
        <f>Table3[[#This Row],[Cruelty by Husband or his Relatives]]/Table3[[#This Row],[Population_in_lakhs]]</f>
        <v>8.5910652920962196</v>
      </c>
    </row>
    <row r="1003" spans="1:18" x14ac:dyDescent="0.3">
      <c r="A1003" t="s">
        <v>146</v>
      </c>
      <c r="B1003" t="s">
        <v>148</v>
      </c>
      <c r="C1003">
        <v>2001</v>
      </c>
      <c r="D1003">
        <v>24</v>
      </c>
      <c r="E1003">
        <v>39</v>
      </c>
      <c r="F1003">
        <v>11</v>
      </c>
      <c r="G1003">
        <v>56</v>
      </c>
      <c r="H1003">
        <v>11</v>
      </c>
      <c r="I1003">
        <v>27</v>
      </c>
      <c r="J1003">
        <v>14.64</v>
      </c>
      <c r="K1003">
        <v>11.475409836065573</v>
      </c>
      <c r="L1003">
        <f t="shared" si="15"/>
        <v>168</v>
      </c>
      <c r="M1003" s="14">
        <f>Table3[[#This Row],[Rape]]/Table3[[#This Row],[Population_in_lakhs]]</f>
        <v>1.639344262295082</v>
      </c>
      <c r="N1003">
        <f>Table3[[#This Row],[Kidnapping and Abduction]]/Table3[[#This Row],[Population_in_lakhs]]</f>
        <v>2.6639344262295079</v>
      </c>
      <c r="O1003">
        <f>Table3[[#This Row],[Dowry Deaths]]/Table3[[#This Row],[Population_in_lakhs]]</f>
        <v>0.75136612021857918</v>
      </c>
      <c r="P1003">
        <f>Table3[[#This Row],[Molestation]]/Table3[[#This Row],[Population_in_lakhs]]</f>
        <v>3.8251366120218577</v>
      </c>
      <c r="Q1003">
        <f>Table3[[#This Row],[Sexual_Harassment]]/Table3[[#This Row],[Population_in_lakhs]]</f>
        <v>0.75136612021857918</v>
      </c>
      <c r="R1003">
        <f>Table3[[#This Row],[Cruelty by Husband or his Relatives]]/Table3[[#This Row],[Population_in_lakhs]]</f>
        <v>1.8442622950819672</v>
      </c>
    </row>
    <row r="1004" spans="1:18" x14ac:dyDescent="0.3">
      <c r="A1004" t="s">
        <v>146</v>
      </c>
      <c r="B1004" t="s">
        <v>148</v>
      </c>
      <c r="C1004">
        <v>2002</v>
      </c>
      <c r="D1004">
        <v>10</v>
      </c>
      <c r="E1004">
        <v>109</v>
      </c>
      <c r="F1004">
        <v>19</v>
      </c>
      <c r="G1004">
        <v>55</v>
      </c>
      <c r="H1004">
        <v>6</v>
      </c>
      <c r="I1004">
        <v>16</v>
      </c>
      <c r="J1004">
        <v>14.64</v>
      </c>
      <c r="K1004">
        <v>14.685792349726775</v>
      </c>
      <c r="L1004">
        <f t="shared" si="15"/>
        <v>215</v>
      </c>
      <c r="M1004" s="14">
        <f>Table3[[#This Row],[Rape]]/Table3[[#This Row],[Population_in_lakhs]]</f>
        <v>0.68306010928961747</v>
      </c>
      <c r="N1004">
        <f>Table3[[#This Row],[Kidnapping and Abduction]]/Table3[[#This Row],[Population_in_lakhs]]</f>
        <v>7.4453551912568301</v>
      </c>
      <c r="O1004">
        <f>Table3[[#This Row],[Dowry Deaths]]/Table3[[#This Row],[Population_in_lakhs]]</f>
        <v>1.2978142076502732</v>
      </c>
      <c r="P1004">
        <f>Table3[[#This Row],[Molestation]]/Table3[[#This Row],[Population_in_lakhs]]</f>
        <v>3.7568306010928962</v>
      </c>
      <c r="Q1004">
        <f>Table3[[#This Row],[Sexual_Harassment]]/Table3[[#This Row],[Population_in_lakhs]]</f>
        <v>0.4098360655737705</v>
      </c>
      <c r="R1004">
        <f>Table3[[#This Row],[Cruelty by Husband or his Relatives]]/Table3[[#This Row],[Population_in_lakhs]]</f>
        <v>1.0928961748633879</v>
      </c>
    </row>
    <row r="1005" spans="1:18" x14ac:dyDescent="0.3">
      <c r="A1005" t="s">
        <v>146</v>
      </c>
      <c r="B1005" t="s">
        <v>148</v>
      </c>
      <c r="C1005">
        <v>2003</v>
      </c>
      <c r="D1005">
        <v>37</v>
      </c>
      <c r="E1005">
        <v>119</v>
      </c>
      <c r="F1005">
        <v>15</v>
      </c>
      <c r="G1005">
        <v>73</v>
      </c>
      <c r="H1005">
        <v>8</v>
      </c>
      <c r="I1005">
        <v>190</v>
      </c>
      <c r="J1005">
        <v>14.64</v>
      </c>
      <c r="K1005">
        <v>30.191256830601091</v>
      </c>
      <c r="L1005">
        <f t="shared" si="15"/>
        <v>442</v>
      </c>
      <c r="M1005" s="14">
        <f>Table3[[#This Row],[Rape]]/Table3[[#This Row],[Population_in_lakhs]]</f>
        <v>2.5273224043715845</v>
      </c>
      <c r="N1005">
        <f>Table3[[#This Row],[Kidnapping and Abduction]]/Table3[[#This Row],[Population_in_lakhs]]</f>
        <v>8.1284153005464486</v>
      </c>
      <c r="O1005">
        <f>Table3[[#This Row],[Dowry Deaths]]/Table3[[#This Row],[Population_in_lakhs]]</f>
        <v>1.0245901639344261</v>
      </c>
      <c r="P1005">
        <f>Table3[[#This Row],[Molestation]]/Table3[[#This Row],[Population_in_lakhs]]</f>
        <v>4.9863387978142075</v>
      </c>
      <c r="Q1005">
        <f>Table3[[#This Row],[Sexual_Harassment]]/Table3[[#This Row],[Population_in_lakhs]]</f>
        <v>0.54644808743169393</v>
      </c>
      <c r="R1005">
        <f>Table3[[#This Row],[Cruelty by Husband or his Relatives]]/Table3[[#This Row],[Population_in_lakhs]]</f>
        <v>12.978142076502731</v>
      </c>
    </row>
    <row r="1006" spans="1:18" x14ac:dyDescent="0.3">
      <c r="A1006" t="s">
        <v>146</v>
      </c>
      <c r="B1006" t="s">
        <v>148</v>
      </c>
      <c r="C1006">
        <v>2004</v>
      </c>
      <c r="D1006">
        <v>62</v>
      </c>
      <c r="E1006">
        <v>125</v>
      </c>
      <c r="F1006">
        <v>13</v>
      </c>
      <c r="G1006">
        <v>82</v>
      </c>
      <c r="H1006">
        <v>6</v>
      </c>
      <c r="I1006">
        <v>212</v>
      </c>
      <c r="J1006">
        <v>14.64</v>
      </c>
      <c r="K1006">
        <v>34.15300546448087</v>
      </c>
      <c r="L1006">
        <f t="shared" si="15"/>
        <v>500</v>
      </c>
      <c r="M1006" s="14">
        <f>Table3[[#This Row],[Rape]]/Table3[[#This Row],[Population_in_lakhs]]</f>
        <v>4.2349726775956285</v>
      </c>
      <c r="N1006">
        <f>Table3[[#This Row],[Kidnapping and Abduction]]/Table3[[#This Row],[Population_in_lakhs]]</f>
        <v>8.5382513661202175</v>
      </c>
      <c r="O1006">
        <f>Table3[[#This Row],[Dowry Deaths]]/Table3[[#This Row],[Population_in_lakhs]]</f>
        <v>0.88797814207650272</v>
      </c>
      <c r="P1006">
        <f>Table3[[#This Row],[Molestation]]/Table3[[#This Row],[Population_in_lakhs]]</f>
        <v>5.6010928961748636</v>
      </c>
      <c r="Q1006">
        <f>Table3[[#This Row],[Sexual_Harassment]]/Table3[[#This Row],[Population_in_lakhs]]</f>
        <v>0.4098360655737705</v>
      </c>
      <c r="R1006">
        <f>Table3[[#This Row],[Cruelty by Husband or his Relatives]]/Table3[[#This Row],[Population_in_lakhs]]</f>
        <v>14.480874316939889</v>
      </c>
    </row>
    <row r="1007" spans="1:18" x14ac:dyDescent="0.3">
      <c r="A1007" t="s">
        <v>146</v>
      </c>
      <c r="B1007" t="s">
        <v>148</v>
      </c>
      <c r="C1007">
        <v>2005</v>
      </c>
      <c r="D1007">
        <v>59</v>
      </c>
      <c r="E1007">
        <v>129</v>
      </c>
      <c r="F1007">
        <v>12</v>
      </c>
      <c r="G1007">
        <v>105</v>
      </c>
      <c r="H1007">
        <v>16</v>
      </c>
      <c r="I1007">
        <v>178</v>
      </c>
      <c r="J1007">
        <v>14.64</v>
      </c>
      <c r="K1007">
        <v>34.084699453551913</v>
      </c>
      <c r="L1007">
        <f t="shared" si="15"/>
        <v>499</v>
      </c>
      <c r="M1007" s="14">
        <f>Table3[[#This Row],[Rape]]/Table3[[#This Row],[Population_in_lakhs]]</f>
        <v>4.0300546448087431</v>
      </c>
      <c r="N1007">
        <f>Table3[[#This Row],[Kidnapping and Abduction]]/Table3[[#This Row],[Population_in_lakhs]]</f>
        <v>8.8114754098360653</v>
      </c>
      <c r="O1007">
        <f>Table3[[#This Row],[Dowry Deaths]]/Table3[[#This Row],[Population_in_lakhs]]</f>
        <v>0.81967213114754101</v>
      </c>
      <c r="P1007">
        <f>Table3[[#This Row],[Molestation]]/Table3[[#This Row],[Population_in_lakhs]]</f>
        <v>7.1721311475409832</v>
      </c>
      <c r="Q1007">
        <f>Table3[[#This Row],[Sexual_Harassment]]/Table3[[#This Row],[Population_in_lakhs]]</f>
        <v>1.0928961748633879</v>
      </c>
      <c r="R1007">
        <f>Table3[[#This Row],[Cruelty by Husband or his Relatives]]/Table3[[#This Row],[Population_in_lakhs]]</f>
        <v>12.158469945355192</v>
      </c>
    </row>
    <row r="1008" spans="1:18" x14ac:dyDescent="0.3">
      <c r="A1008" t="s">
        <v>146</v>
      </c>
      <c r="B1008" t="s">
        <v>148</v>
      </c>
      <c r="C1008">
        <v>2006</v>
      </c>
      <c r="D1008">
        <v>61</v>
      </c>
      <c r="E1008">
        <v>87</v>
      </c>
      <c r="F1008">
        <v>9</v>
      </c>
      <c r="G1008">
        <v>86</v>
      </c>
      <c r="H1008">
        <v>19</v>
      </c>
      <c r="I1008">
        <v>205</v>
      </c>
      <c r="J1008">
        <v>14.64</v>
      </c>
      <c r="K1008">
        <v>31.898907103825135</v>
      </c>
      <c r="L1008">
        <f t="shared" si="15"/>
        <v>467</v>
      </c>
      <c r="M1008" s="14">
        <f>Table3[[#This Row],[Rape]]/Table3[[#This Row],[Population_in_lakhs]]</f>
        <v>4.1666666666666661</v>
      </c>
      <c r="N1008">
        <f>Table3[[#This Row],[Kidnapping and Abduction]]/Table3[[#This Row],[Population_in_lakhs]]</f>
        <v>5.942622950819672</v>
      </c>
      <c r="O1008">
        <f>Table3[[#This Row],[Dowry Deaths]]/Table3[[#This Row],[Population_in_lakhs]]</f>
        <v>0.61475409836065575</v>
      </c>
      <c r="P1008">
        <f>Table3[[#This Row],[Molestation]]/Table3[[#This Row],[Population_in_lakhs]]</f>
        <v>5.8743169398907105</v>
      </c>
      <c r="Q1008">
        <f>Table3[[#This Row],[Sexual_Harassment]]/Table3[[#This Row],[Population_in_lakhs]]</f>
        <v>1.2978142076502732</v>
      </c>
      <c r="R1008">
        <f>Table3[[#This Row],[Cruelty by Husband or his Relatives]]/Table3[[#This Row],[Population_in_lakhs]]</f>
        <v>14.002732240437158</v>
      </c>
    </row>
    <row r="1009" spans="1:18" x14ac:dyDescent="0.3">
      <c r="A1009" t="s">
        <v>146</v>
      </c>
      <c r="B1009" t="s">
        <v>148</v>
      </c>
      <c r="C1009">
        <v>2007</v>
      </c>
      <c r="D1009">
        <v>73</v>
      </c>
      <c r="E1009">
        <v>102</v>
      </c>
      <c r="F1009">
        <v>16</v>
      </c>
      <c r="G1009">
        <v>112</v>
      </c>
      <c r="H1009">
        <v>24</v>
      </c>
      <c r="I1009">
        <v>202</v>
      </c>
      <c r="J1009">
        <v>14.64</v>
      </c>
      <c r="K1009">
        <v>36.133879781420767</v>
      </c>
      <c r="L1009">
        <f t="shared" si="15"/>
        <v>529</v>
      </c>
      <c r="M1009" s="14">
        <f>Table3[[#This Row],[Rape]]/Table3[[#This Row],[Population_in_lakhs]]</f>
        <v>4.9863387978142075</v>
      </c>
      <c r="N1009">
        <f>Table3[[#This Row],[Kidnapping and Abduction]]/Table3[[#This Row],[Population_in_lakhs]]</f>
        <v>6.9672131147540979</v>
      </c>
      <c r="O1009">
        <f>Table3[[#This Row],[Dowry Deaths]]/Table3[[#This Row],[Population_in_lakhs]]</f>
        <v>1.0928961748633879</v>
      </c>
      <c r="P1009">
        <f>Table3[[#This Row],[Molestation]]/Table3[[#This Row],[Population_in_lakhs]]</f>
        <v>7.6502732240437155</v>
      </c>
      <c r="Q1009">
        <f>Table3[[#This Row],[Sexual_Harassment]]/Table3[[#This Row],[Population_in_lakhs]]</f>
        <v>1.639344262295082</v>
      </c>
      <c r="R1009">
        <f>Table3[[#This Row],[Cruelty by Husband or his Relatives]]/Table3[[#This Row],[Population_in_lakhs]]</f>
        <v>13.797814207650273</v>
      </c>
    </row>
    <row r="1010" spans="1:18" x14ac:dyDescent="0.3">
      <c r="A1010" t="s">
        <v>146</v>
      </c>
      <c r="B1010" t="s">
        <v>148</v>
      </c>
      <c r="C1010">
        <v>2008</v>
      </c>
      <c r="D1010">
        <v>73</v>
      </c>
      <c r="E1010">
        <v>125</v>
      </c>
      <c r="F1010">
        <v>21</v>
      </c>
      <c r="G1010">
        <v>93</v>
      </c>
      <c r="H1010">
        <v>14</v>
      </c>
      <c r="I1010">
        <v>184</v>
      </c>
      <c r="J1010">
        <v>14.64</v>
      </c>
      <c r="K1010">
        <v>34.83606557377049</v>
      </c>
      <c r="L1010">
        <f t="shared" si="15"/>
        <v>510</v>
      </c>
      <c r="M1010" s="14">
        <f>Table3[[#This Row],[Rape]]/Table3[[#This Row],[Population_in_lakhs]]</f>
        <v>4.9863387978142075</v>
      </c>
      <c r="N1010">
        <f>Table3[[#This Row],[Kidnapping and Abduction]]/Table3[[#This Row],[Population_in_lakhs]]</f>
        <v>8.5382513661202175</v>
      </c>
      <c r="O1010">
        <f>Table3[[#This Row],[Dowry Deaths]]/Table3[[#This Row],[Population_in_lakhs]]</f>
        <v>1.4344262295081966</v>
      </c>
      <c r="P1010">
        <f>Table3[[#This Row],[Molestation]]/Table3[[#This Row],[Population_in_lakhs]]</f>
        <v>6.3524590163934427</v>
      </c>
      <c r="Q1010">
        <f>Table3[[#This Row],[Sexual_Harassment]]/Table3[[#This Row],[Population_in_lakhs]]</f>
        <v>0.95628415300546443</v>
      </c>
      <c r="R1010">
        <f>Table3[[#This Row],[Cruelty by Husband or his Relatives]]/Table3[[#This Row],[Population_in_lakhs]]</f>
        <v>12.568306010928961</v>
      </c>
    </row>
    <row r="1011" spans="1:18" x14ac:dyDescent="0.3">
      <c r="A1011" t="s">
        <v>146</v>
      </c>
      <c r="B1011" t="s">
        <v>148</v>
      </c>
      <c r="C1011">
        <v>2009</v>
      </c>
      <c r="D1011">
        <v>52</v>
      </c>
      <c r="E1011">
        <v>187</v>
      </c>
      <c r="F1011">
        <v>10</v>
      </c>
      <c r="G1011">
        <v>81</v>
      </c>
      <c r="H1011">
        <v>10</v>
      </c>
      <c r="I1011">
        <v>121</v>
      </c>
      <c r="J1011">
        <v>14.64</v>
      </c>
      <c r="K1011">
        <v>31.489071038251364</v>
      </c>
      <c r="L1011">
        <f t="shared" si="15"/>
        <v>461</v>
      </c>
      <c r="M1011" s="14">
        <f>Table3[[#This Row],[Rape]]/Table3[[#This Row],[Population_in_lakhs]]</f>
        <v>3.5519125683060109</v>
      </c>
      <c r="N1011">
        <f>Table3[[#This Row],[Kidnapping and Abduction]]/Table3[[#This Row],[Population_in_lakhs]]</f>
        <v>12.773224043715846</v>
      </c>
      <c r="O1011">
        <f>Table3[[#This Row],[Dowry Deaths]]/Table3[[#This Row],[Population_in_lakhs]]</f>
        <v>0.68306010928961747</v>
      </c>
      <c r="P1011">
        <f>Table3[[#This Row],[Molestation]]/Table3[[#This Row],[Population_in_lakhs]]</f>
        <v>5.5327868852459012</v>
      </c>
      <c r="Q1011">
        <f>Table3[[#This Row],[Sexual_Harassment]]/Table3[[#This Row],[Population_in_lakhs]]</f>
        <v>0.68306010928961747</v>
      </c>
      <c r="R1011">
        <f>Table3[[#This Row],[Cruelty by Husband or his Relatives]]/Table3[[#This Row],[Population_in_lakhs]]</f>
        <v>8.2650273224043715</v>
      </c>
    </row>
    <row r="1012" spans="1:18" x14ac:dyDescent="0.3">
      <c r="A1012" t="s">
        <v>146</v>
      </c>
      <c r="B1012" t="s">
        <v>148</v>
      </c>
      <c r="C1012">
        <v>2010</v>
      </c>
      <c r="D1012">
        <v>47</v>
      </c>
      <c r="E1012">
        <v>192</v>
      </c>
      <c r="F1012">
        <v>12</v>
      </c>
      <c r="G1012">
        <v>83</v>
      </c>
      <c r="H1012">
        <v>8</v>
      </c>
      <c r="I1012">
        <v>163</v>
      </c>
      <c r="J1012">
        <v>14.64</v>
      </c>
      <c r="K1012">
        <v>34.494535519125684</v>
      </c>
      <c r="L1012">
        <f t="shared" si="15"/>
        <v>505</v>
      </c>
      <c r="M1012" s="14">
        <f>Table3[[#This Row],[Rape]]/Table3[[#This Row],[Population_in_lakhs]]</f>
        <v>3.2103825136612021</v>
      </c>
      <c r="N1012">
        <f>Table3[[#This Row],[Kidnapping and Abduction]]/Table3[[#This Row],[Population_in_lakhs]]</f>
        <v>13.114754098360656</v>
      </c>
      <c r="O1012">
        <f>Table3[[#This Row],[Dowry Deaths]]/Table3[[#This Row],[Population_in_lakhs]]</f>
        <v>0.81967213114754101</v>
      </c>
      <c r="P1012">
        <f>Table3[[#This Row],[Molestation]]/Table3[[#This Row],[Population_in_lakhs]]</f>
        <v>5.6693989071038251</v>
      </c>
      <c r="Q1012">
        <f>Table3[[#This Row],[Sexual_Harassment]]/Table3[[#This Row],[Population_in_lakhs]]</f>
        <v>0.54644808743169393</v>
      </c>
      <c r="R1012">
        <f>Table3[[#This Row],[Cruelty by Husband or his Relatives]]/Table3[[#This Row],[Population_in_lakhs]]</f>
        <v>11.133879781420765</v>
      </c>
    </row>
    <row r="1013" spans="1:18" x14ac:dyDescent="0.3">
      <c r="A1013" t="s">
        <v>146</v>
      </c>
      <c r="B1013" t="s">
        <v>148</v>
      </c>
      <c r="C1013">
        <v>2011</v>
      </c>
      <c r="D1013">
        <v>55</v>
      </c>
      <c r="E1013">
        <v>226</v>
      </c>
      <c r="F1013">
        <v>14</v>
      </c>
      <c r="G1013">
        <v>78</v>
      </c>
      <c r="H1013">
        <v>17</v>
      </c>
      <c r="I1013">
        <v>160</v>
      </c>
      <c r="J1013">
        <v>17.09</v>
      </c>
      <c r="K1013">
        <v>32.182562902282037</v>
      </c>
      <c r="L1013">
        <f t="shared" si="15"/>
        <v>550</v>
      </c>
      <c r="M1013" s="14">
        <f>Table3[[#This Row],[Rape]]/Table3[[#This Row],[Population_in_lakhs]]</f>
        <v>3.2182562902282035</v>
      </c>
      <c r="N1013">
        <f>Table3[[#This Row],[Kidnapping and Abduction]]/Table3[[#This Row],[Population_in_lakhs]]</f>
        <v>13.224107665301347</v>
      </c>
      <c r="O1013">
        <f>Table3[[#This Row],[Dowry Deaths]]/Table3[[#This Row],[Population_in_lakhs]]</f>
        <v>0.81919251023990636</v>
      </c>
      <c r="P1013">
        <f>Table3[[#This Row],[Molestation]]/Table3[[#This Row],[Population_in_lakhs]]</f>
        <v>4.5640725570509071</v>
      </c>
      <c r="Q1013">
        <f>Table3[[#This Row],[Sexual_Harassment]]/Table3[[#This Row],[Population_in_lakhs]]</f>
        <v>0.994733762434172</v>
      </c>
      <c r="R1013">
        <f>Table3[[#This Row],[Cruelty by Husband or his Relatives]]/Table3[[#This Row],[Population_in_lakhs]]</f>
        <v>9.362200117027502</v>
      </c>
    </row>
    <row r="1014" spans="1:18" x14ac:dyDescent="0.3">
      <c r="A1014" t="s">
        <v>146</v>
      </c>
      <c r="B1014" t="s">
        <v>148</v>
      </c>
      <c r="C1014">
        <v>2012</v>
      </c>
      <c r="D1014">
        <v>90</v>
      </c>
      <c r="E1014">
        <v>251</v>
      </c>
      <c r="F1014">
        <v>7</v>
      </c>
      <c r="G1014">
        <v>96</v>
      </c>
      <c r="H1014">
        <v>26</v>
      </c>
      <c r="I1014">
        <v>202</v>
      </c>
      <c r="J1014">
        <v>17.09</v>
      </c>
      <c r="K1014">
        <v>39.321240491515503</v>
      </c>
      <c r="L1014">
        <f t="shared" si="15"/>
        <v>672</v>
      </c>
      <c r="M1014" s="14">
        <f>Table3[[#This Row],[Rape]]/Table3[[#This Row],[Population_in_lakhs]]</f>
        <v>5.2662375658279696</v>
      </c>
      <c r="N1014">
        <f>Table3[[#This Row],[Kidnapping and Abduction]]/Table3[[#This Row],[Population_in_lakhs]]</f>
        <v>14.686951433586893</v>
      </c>
      <c r="O1014">
        <f>Table3[[#This Row],[Dowry Deaths]]/Table3[[#This Row],[Population_in_lakhs]]</f>
        <v>0.40959625511995318</v>
      </c>
      <c r="P1014">
        <f>Table3[[#This Row],[Molestation]]/Table3[[#This Row],[Population_in_lakhs]]</f>
        <v>5.6173200702165005</v>
      </c>
      <c r="Q1014">
        <f>Table3[[#This Row],[Sexual_Harassment]]/Table3[[#This Row],[Population_in_lakhs]]</f>
        <v>1.521357519016969</v>
      </c>
      <c r="R1014">
        <f>Table3[[#This Row],[Cruelty by Husband or his Relatives]]/Table3[[#This Row],[Population_in_lakhs]]</f>
        <v>11.819777647747221</v>
      </c>
    </row>
    <row r="1015" spans="1:18" x14ac:dyDescent="0.3">
      <c r="A1015" t="s">
        <v>146</v>
      </c>
      <c r="B1015" t="s">
        <v>148</v>
      </c>
      <c r="C1015">
        <v>2013</v>
      </c>
      <c r="D1015">
        <v>210</v>
      </c>
      <c r="E1015">
        <v>428</v>
      </c>
      <c r="F1015">
        <v>11</v>
      </c>
      <c r="G1015">
        <v>364</v>
      </c>
      <c r="H1015">
        <v>133</v>
      </c>
      <c r="I1015">
        <v>246</v>
      </c>
      <c r="J1015">
        <v>17.09</v>
      </c>
      <c r="K1015">
        <v>81.451141018139268</v>
      </c>
      <c r="L1015">
        <f t="shared" si="15"/>
        <v>1392</v>
      </c>
      <c r="M1015" s="14">
        <f>Table3[[#This Row],[Rape]]/Table3[[#This Row],[Population_in_lakhs]]</f>
        <v>12.287887653598595</v>
      </c>
      <c r="N1015">
        <f>Table3[[#This Row],[Kidnapping and Abduction]]/Table3[[#This Row],[Population_in_lakhs]]</f>
        <v>25.043885313048566</v>
      </c>
      <c r="O1015">
        <f>Table3[[#This Row],[Dowry Deaths]]/Table3[[#This Row],[Population_in_lakhs]]</f>
        <v>0.64365125804564072</v>
      </c>
      <c r="P1015">
        <f>Table3[[#This Row],[Molestation]]/Table3[[#This Row],[Population_in_lakhs]]</f>
        <v>21.299005266237565</v>
      </c>
      <c r="Q1015">
        <f>Table3[[#This Row],[Sexual_Harassment]]/Table3[[#This Row],[Population_in_lakhs]]</f>
        <v>7.7823288472791106</v>
      </c>
      <c r="R1015">
        <f>Table3[[#This Row],[Cruelty by Husband or his Relatives]]/Table3[[#This Row],[Population_in_lakhs]]</f>
        <v>14.394382679929784</v>
      </c>
    </row>
    <row r="1016" spans="1:18" x14ac:dyDescent="0.3">
      <c r="A1016" t="s">
        <v>146</v>
      </c>
      <c r="B1016" t="s">
        <v>149</v>
      </c>
      <c r="C1016">
        <v>2001</v>
      </c>
      <c r="D1016">
        <v>9</v>
      </c>
      <c r="E1016">
        <v>19</v>
      </c>
      <c r="F1016">
        <v>0</v>
      </c>
      <c r="G1016">
        <v>20</v>
      </c>
      <c r="H1016">
        <v>6</v>
      </c>
      <c r="I1016">
        <v>2</v>
      </c>
      <c r="J1016">
        <v>1.79</v>
      </c>
      <c r="K1016">
        <v>31.284916201117319</v>
      </c>
      <c r="L1016">
        <f t="shared" si="15"/>
        <v>56</v>
      </c>
      <c r="M1016" s="14">
        <f>Table3[[#This Row],[Rape]]/Table3[[#This Row],[Population_in_lakhs]]</f>
        <v>5.027932960893855</v>
      </c>
      <c r="N1016">
        <f>Table3[[#This Row],[Kidnapping and Abduction]]/Table3[[#This Row],[Population_in_lakhs]]</f>
        <v>10.614525139664805</v>
      </c>
      <c r="O1016">
        <f>Table3[[#This Row],[Dowry Deaths]]/Table3[[#This Row],[Population_in_lakhs]]</f>
        <v>0</v>
      </c>
      <c r="P1016">
        <f>Table3[[#This Row],[Molestation]]/Table3[[#This Row],[Population_in_lakhs]]</f>
        <v>11.173184357541899</v>
      </c>
      <c r="Q1016">
        <f>Table3[[#This Row],[Sexual_Harassment]]/Table3[[#This Row],[Population_in_lakhs]]</f>
        <v>3.3519553072625698</v>
      </c>
      <c r="R1016">
        <f>Table3[[#This Row],[Cruelty by Husband or his Relatives]]/Table3[[#This Row],[Population_in_lakhs]]</f>
        <v>1.1173184357541899</v>
      </c>
    </row>
    <row r="1017" spans="1:18" x14ac:dyDescent="0.3">
      <c r="A1017" t="s">
        <v>146</v>
      </c>
      <c r="B1017" t="s">
        <v>149</v>
      </c>
      <c r="C1017">
        <v>2002</v>
      </c>
      <c r="D1017">
        <v>8</v>
      </c>
      <c r="E1017">
        <v>12</v>
      </c>
      <c r="F1017">
        <v>0</v>
      </c>
      <c r="G1017">
        <v>11</v>
      </c>
      <c r="H1017">
        <v>15</v>
      </c>
      <c r="I1017">
        <v>2</v>
      </c>
      <c r="J1017">
        <v>1.79</v>
      </c>
      <c r="K1017">
        <v>26.815642458100559</v>
      </c>
      <c r="L1017">
        <f t="shared" si="15"/>
        <v>48</v>
      </c>
      <c r="M1017" s="14">
        <f>Table3[[#This Row],[Rape]]/Table3[[#This Row],[Population_in_lakhs]]</f>
        <v>4.4692737430167595</v>
      </c>
      <c r="N1017">
        <f>Table3[[#This Row],[Kidnapping and Abduction]]/Table3[[#This Row],[Population_in_lakhs]]</f>
        <v>6.7039106145251397</v>
      </c>
      <c r="O1017">
        <f>Table3[[#This Row],[Dowry Deaths]]/Table3[[#This Row],[Population_in_lakhs]]</f>
        <v>0</v>
      </c>
      <c r="P1017">
        <f>Table3[[#This Row],[Molestation]]/Table3[[#This Row],[Population_in_lakhs]]</f>
        <v>6.1452513966480442</v>
      </c>
      <c r="Q1017">
        <f>Table3[[#This Row],[Sexual_Harassment]]/Table3[[#This Row],[Population_in_lakhs]]</f>
        <v>8.3798882681564244</v>
      </c>
      <c r="R1017">
        <f>Table3[[#This Row],[Cruelty by Husband or his Relatives]]/Table3[[#This Row],[Population_in_lakhs]]</f>
        <v>1.1173184357541899</v>
      </c>
    </row>
    <row r="1018" spans="1:18" x14ac:dyDescent="0.3">
      <c r="A1018" t="s">
        <v>146</v>
      </c>
      <c r="B1018" t="s">
        <v>149</v>
      </c>
      <c r="C1018">
        <v>2003</v>
      </c>
      <c r="D1018">
        <v>8</v>
      </c>
      <c r="E1018">
        <v>16</v>
      </c>
      <c r="F1018">
        <v>1</v>
      </c>
      <c r="G1018">
        <v>20</v>
      </c>
      <c r="H1018">
        <v>8</v>
      </c>
      <c r="I1018">
        <v>13</v>
      </c>
      <c r="J1018">
        <v>1.79</v>
      </c>
      <c r="K1018">
        <v>36.871508379888269</v>
      </c>
      <c r="L1018">
        <f t="shared" si="15"/>
        <v>66</v>
      </c>
      <c r="M1018" s="14">
        <f>Table3[[#This Row],[Rape]]/Table3[[#This Row],[Population_in_lakhs]]</f>
        <v>4.4692737430167595</v>
      </c>
      <c r="N1018">
        <f>Table3[[#This Row],[Kidnapping and Abduction]]/Table3[[#This Row],[Population_in_lakhs]]</f>
        <v>8.938547486033519</v>
      </c>
      <c r="O1018">
        <f>Table3[[#This Row],[Dowry Deaths]]/Table3[[#This Row],[Population_in_lakhs]]</f>
        <v>0.55865921787709494</v>
      </c>
      <c r="P1018">
        <f>Table3[[#This Row],[Molestation]]/Table3[[#This Row],[Population_in_lakhs]]</f>
        <v>11.173184357541899</v>
      </c>
      <c r="Q1018">
        <f>Table3[[#This Row],[Sexual_Harassment]]/Table3[[#This Row],[Population_in_lakhs]]</f>
        <v>4.4692737430167595</v>
      </c>
      <c r="R1018">
        <f>Table3[[#This Row],[Cruelty by Husband or his Relatives]]/Table3[[#This Row],[Population_in_lakhs]]</f>
        <v>7.2625698324022343</v>
      </c>
    </row>
    <row r="1019" spans="1:18" x14ac:dyDescent="0.3">
      <c r="A1019" t="s">
        <v>146</v>
      </c>
      <c r="B1019" t="s">
        <v>149</v>
      </c>
      <c r="C1019">
        <v>2004</v>
      </c>
      <c r="D1019">
        <v>8</v>
      </c>
      <c r="E1019">
        <v>11</v>
      </c>
      <c r="F1019">
        <v>1</v>
      </c>
      <c r="G1019">
        <v>34</v>
      </c>
      <c r="H1019">
        <v>15</v>
      </c>
      <c r="I1019">
        <v>11</v>
      </c>
      <c r="J1019">
        <v>1.79</v>
      </c>
      <c r="K1019">
        <v>44.692737430167597</v>
      </c>
      <c r="L1019">
        <f t="shared" si="15"/>
        <v>80</v>
      </c>
      <c r="M1019" s="14">
        <f>Table3[[#This Row],[Rape]]/Table3[[#This Row],[Population_in_lakhs]]</f>
        <v>4.4692737430167595</v>
      </c>
      <c r="N1019">
        <f>Table3[[#This Row],[Kidnapping and Abduction]]/Table3[[#This Row],[Population_in_lakhs]]</f>
        <v>6.1452513966480442</v>
      </c>
      <c r="O1019">
        <f>Table3[[#This Row],[Dowry Deaths]]/Table3[[#This Row],[Population_in_lakhs]]</f>
        <v>0.55865921787709494</v>
      </c>
      <c r="P1019">
        <f>Table3[[#This Row],[Molestation]]/Table3[[#This Row],[Population_in_lakhs]]</f>
        <v>18.994413407821227</v>
      </c>
      <c r="Q1019">
        <f>Table3[[#This Row],[Sexual_Harassment]]/Table3[[#This Row],[Population_in_lakhs]]</f>
        <v>8.3798882681564244</v>
      </c>
      <c r="R1019">
        <f>Table3[[#This Row],[Cruelty by Husband or his Relatives]]/Table3[[#This Row],[Population_in_lakhs]]</f>
        <v>6.1452513966480442</v>
      </c>
    </row>
    <row r="1020" spans="1:18" x14ac:dyDescent="0.3">
      <c r="A1020" t="s">
        <v>146</v>
      </c>
      <c r="B1020" t="s">
        <v>149</v>
      </c>
      <c r="C1020">
        <v>2005</v>
      </c>
      <c r="D1020">
        <v>6</v>
      </c>
      <c r="E1020">
        <v>15</v>
      </c>
      <c r="F1020">
        <v>2</v>
      </c>
      <c r="G1020">
        <v>26</v>
      </c>
      <c r="H1020">
        <v>24</v>
      </c>
      <c r="I1020">
        <v>9</v>
      </c>
      <c r="J1020">
        <v>1.79</v>
      </c>
      <c r="K1020">
        <v>45.81005586592179</v>
      </c>
      <c r="L1020">
        <f t="shared" si="15"/>
        <v>82</v>
      </c>
      <c r="M1020" s="14">
        <f>Table3[[#This Row],[Rape]]/Table3[[#This Row],[Population_in_lakhs]]</f>
        <v>3.3519553072625698</v>
      </c>
      <c r="N1020">
        <f>Table3[[#This Row],[Kidnapping and Abduction]]/Table3[[#This Row],[Population_in_lakhs]]</f>
        <v>8.3798882681564244</v>
      </c>
      <c r="O1020">
        <f>Table3[[#This Row],[Dowry Deaths]]/Table3[[#This Row],[Population_in_lakhs]]</f>
        <v>1.1173184357541899</v>
      </c>
      <c r="P1020">
        <f>Table3[[#This Row],[Molestation]]/Table3[[#This Row],[Population_in_lakhs]]</f>
        <v>14.525139664804469</v>
      </c>
      <c r="Q1020">
        <f>Table3[[#This Row],[Sexual_Harassment]]/Table3[[#This Row],[Population_in_lakhs]]</f>
        <v>13.407821229050279</v>
      </c>
      <c r="R1020">
        <f>Table3[[#This Row],[Cruelty by Husband or his Relatives]]/Table3[[#This Row],[Population_in_lakhs]]</f>
        <v>5.027932960893855</v>
      </c>
    </row>
    <row r="1021" spans="1:18" x14ac:dyDescent="0.3">
      <c r="A1021" t="s">
        <v>146</v>
      </c>
      <c r="B1021" t="s">
        <v>149</v>
      </c>
      <c r="C1021">
        <v>2006</v>
      </c>
      <c r="D1021">
        <v>6</v>
      </c>
      <c r="E1021">
        <v>17</v>
      </c>
      <c r="F1021">
        <v>0</v>
      </c>
      <c r="G1021">
        <v>31</v>
      </c>
      <c r="H1021">
        <v>13</v>
      </c>
      <c r="I1021">
        <v>16</v>
      </c>
      <c r="J1021">
        <v>1.79</v>
      </c>
      <c r="K1021">
        <v>46.368715083798882</v>
      </c>
      <c r="L1021">
        <f t="shared" si="15"/>
        <v>83</v>
      </c>
      <c r="M1021" s="14">
        <f>Table3[[#This Row],[Rape]]/Table3[[#This Row],[Population_in_lakhs]]</f>
        <v>3.3519553072625698</v>
      </c>
      <c r="N1021">
        <f>Table3[[#This Row],[Kidnapping and Abduction]]/Table3[[#This Row],[Population_in_lakhs]]</f>
        <v>9.4972067039106136</v>
      </c>
      <c r="O1021">
        <f>Table3[[#This Row],[Dowry Deaths]]/Table3[[#This Row],[Population_in_lakhs]]</f>
        <v>0</v>
      </c>
      <c r="P1021">
        <f>Table3[[#This Row],[Molestation]]/Table3[[#This Row],[Population_in_lakhs]]</f>
        <v>17.318435754189945</v>
      </c>
      <c r="Q1021">
        <f>Table3[[#This Row],[Sexual_Harassment]]/Table3[[#This Row],[Population_in_lakhs]]</f>
        <v>7.2625698324022343</v>
      </c>
      <c r="R1021">
        <f>Table3[[#This Row],[Cruelty by Husband or his Relatives]]/Table3[[#This Row],[Population_in_lakhs]]</f>
        <v>8.938547486033519</v>
      </c>
    </row>
    <row r="1022" spans="1:18" x14ac:dyDescent="0.3">
      <c r="A1022" t="s">
        <v>146</v>
      </c>
      <c r="B1022" t="s">
        <v>149</v>
      </c>
      <c r="C1022">
        <v>2007</v>
      </c>
      <c r="D1022">
        <v>7</v>
      </c>
      <c r="E1022">
        <v>9</v>
      </c>
      <c r="F1022">
        <v>0</v>
      </c>
      <c r="G1022">
        <v>23</v>
      </c>
      <c r="H1022">
        <v>10</v>
      </c>
      <c r="I1022">
        <v>14</v>
      </c>
      <c r="J1022">
        <v>1.79</v>
      </c>
      <c r="K1022">
        <v>35.195530726256983</v>
      </c>
      <c r="L1022">
        <f t="shared" si="15"/>
        <v>63</v>
      </c>
      <c r="M1022" s="14">
        <f>Table3[[#This Row],[Rape]]/Table3[[#This Row],[Population_in_lakhs]]</f>
        <v>3.9106145251396649</v>
      </c>
      <c r="N1022">
        <f>Table3[[#This Row],[Kidnapping and Abduction]]/Table3[[#This Row],[Population_in_lakhs]]</f>
        <v>5.027932960893855</v>
      </c>
      <c r="O1022">
        <f>Table3[[#This Row],[Dowry Deaths]]/Table3[[#This Row],[Population_in_lakhs]]</f>
        <v>0</v>
      </c>
      <c r="P1022">
        <f>Table3[[#This Row],[Molestation]]/Table3[[#This Row],[Population_in_lakhs]]</f>
        <v>12.849162011173185</v>
      </c>
      <c r="Q1022">
        <f>Table3[[#This Row],[Sexual_Harassment]]/Table3[[#This Row],[Population_in_lakhs]]</f>
        <v>5.5865921787709496</v>
      </c>
      <c r="R1022">
        <f>Table3[[#This Row],[Cruelty by Husband or his Relatives]]/Table3[[#This Row],[Population_in_lakhs]]</f>
        <v>7.8212290502793298</v>
      </c>
    </row>
    <row r="1023" spans="1:18" x14ac:dyDescent="0.3">
      <c r="A1023" t="s">
        <v>146</v>
      </c>
      <c r="B1023" t="s">
        <v>149</v>
      </c>
      <c r="C1023">
        <v>2008</v>
      </c>
      <c r="D1023">
        <v>3</v>
      </c>
      <c r="E1023">
        <v>14</v>
      </c>
      <c r="F1023">
        <v>1</v>
      </c>
      <c r="G1023">
        <v>18</v>
      </c>
      <c r="H1023">
        <v>3</v>
      </c>
      <c r="I1023">
        <v>9</v>
      </c>
      <c r="J1023">
        <v>1.79</v>
      </c>
      <c r="K1023">
        <v>26.815642458100559</v>
      </c>
      <c r="L1023">
        <f t="shared" si="15"/>
        <v>48</v>
      </c>
      <c r="M1023" s="14">
        <f>Table3[[#This Row],[Rape]]/Table3[[#This Row],[Population_in_lakhs]]</f>
        <v>1.6759776536312849</v>
      </c>
      <c r="N1023">
        <f>Table3[[#This Row],[Kidnapping and Abduction]]/Table3[[#This Row],[Population_in_lakhs]]</f>
        <v>7.8212290502793298</v>
      </c>
      <c r="O1023">
        <f>Table3[[#This Row],[Dowry Deaths]]/Table3[[#This Row],[Population_in_lakhs]]</f>
        <v>0.55865921787709494</v>
      </c>
      <c r="P1023">
        <f>Table3[[#This Row],[Molestation]]/Table3[[#This Row],[Population_in_lakhs]]</f>
        <v>10.05586592178771</v>
      </c>
      <c r="Q1023">
        <f>Table3[[#This Row],[Sexual_Harassment]]/Table3[[#This Row],[Population_in_lakhs]]</f>
        <v>1.6759776536312849</v>
      </c>
      <c r="R1023">
        <f>Table3[[#This Row],[Cruelty by Husband or his Relatives]]/Table3[[#This Row],[Population_in_lakhs]]</f>
        <v>5.027932960893855</v>
      </c>
    </row>
    <row r="1024" spans="1:18" x14ac:dyDescent="0.3">
      <c r="A1024" t="s">
        <v>146</v>
      </c>
      <c r="B1024" t="s">
        <v>149</v>
      </c>
      <c r="C1024">
        <v>2009</v>
      </c>
      <c r="D1024">
        <v>6</v>
      </c>
      <c r="E1024">
        <v>17</v>
      </c>
      <c r="F1024">
        <v>1</v>
      </c>
      <c r="G1024">
        <v>17</v>
      </c>
      <c r="H1024">
        <v>7</v>
      </c>
      <c r="I1024">
        <v>7</v>
      </c>
      <c r="J1024">
        <v>1.79</v>
      </c>
      <c r="K1024">
        <v>30.726256983240223</v>
      </c>
      <c r="L1024">
        <f t="shared" si="15"/>
        <v>55</v>
      </c>
      <c r="M1024" s="14">
        <f>Table3[[#This Row],[Rape]]/Table3[[#This Row],[Population_in_lakhs]]</f>
        <v>3.3519553072625698</v>
      </c>
      <c r="N1024">
        <f>Table3[[#This Row],[Kidnapping and Abduction]]/Table3[[#This Row],[Population_in_lakhs]]</f>
        <v>9.4972067039106136</v>
      </c>
      <c r="O1024">
        <f>Table3[[#This Row],[Dowry Deaths]]/Table3[[#This Row],[Population_in_lakhs]]</f>
        <v>0.55865921787709494</v>
      </c>
      <c r="P1024">
        <f>Table3[[#This Row],[Molestation]]/Table3[[#This Row],[Population_in_lakhs]]</f>
        <v>9.4972067039106136</v>
      </c>
      <c r="Q1024">
        <f>Table3[[#This Row],[Sexual_Harassment]]/Table3[[#This Row],[Population_in_lakhs]]</f>
        <v>3.9106145251396649</v>
      </c>
      <c r="R1024">
        <f>Table3[[#This Row],[Cruelty by Husband or his Relatives]]/Table3[[#This Row],[Population_in_lakhs]]</f>
        <v>3.9106145251396649</v>
      </c>
    </row>
    <row r="1025" spans="1:18" x14ac:dyDescent="0.3">
      <c r="A1025" t="s">
        <v>146</v>
      </c>
      <c r="B1025" t="s">
        <v>149</v>
      </c>
      <c r="C1025">
        <v>2010</v>
      </c>
      <c r="D1025">
        <v>16</v>
      </c>
      <c r="E1025">
        <v>21</v>
      </c>
      <c r="F1025">
        <v>0</v>
      </c>
      <c r="G1025">
        <v>20</v>
      </c>
      <c r="H1025">
        <v>10</v>
      </c>
      <c r="I1025">
        <v>2</v>
      </c>
      <c r="J1025">
        <v>1.79</v>
      </c>
      <c r="K1025">
        <v>38.547486033519554</v>
      </c>
      <c r="L1025">
        <f t="shared" si="15"/>
        <v>69</v>
      </c>
      <c r="M1025" s="14">
        <f>Table3[[#This Row],[Rape]]/Table3[[#This Row],[Population_in_lakhs]]</f>
        <v>8.938547486033519</v>
      </c>
      <c r="N1025">
        <f>Table3[[#This Row],[Kidnapping and Abduction]]/Table3[[#This Row],[Population_in_lakhs]]</f>
        <v>11.731843575418994</v>
      </c>
      <c r="O1025">
        <f>Table3[[#This Row],[Dowry Deaths]]/Table3[[#This Row],[Population_in_lakhs]]</f>
        <v>0</v>
      </c>
      <c r="P1025">
        <f>Table3[[#This Row],[Molestation]]/Table3[[#This Row],[Population_in_lakhs]]</f>
        <v>11.173184357541899</v>
      </c>
      <c r="Q1025">
        <f>Table3[[#This Row],[Sexual_Harassment]]/Table3[[#This Row],[Population_in_lakhs]]</f>
        <v>5.5865921787709496</v>
      </c>
      <c r="R1025">
        <f>Table3[[#This Row],[Cruelty by Husband or his Relatives]]/Table3[[#This Row],[Population_in_lakhs]]</f>
        <v>1.1173184357541899</v>
      </c>
    </row>
    <row r="1026" spans="1:18" x14ac:dyDescent="0.3">
      <c r="A1026" t="s">
        <v>146</v>
      </c>
      <c r="B1026" t="s">
        <v>149</v>
      </c>
      <c r="C1026">
        <v>2011</v>
      </c>
      <c r="D1026">
        <v>2</v>
      </c>
      <c r="E1026">
        <v>17</v>
      </c>
      <c r="F1026">
        <v>1</v>
      </c>
      <c r="G1026">
        <v>17</v>
      </c>
      <c r="H1026">
        <v>12</v>
      </c>
      <c r="I1026">
        <v>5</v>
      </c>
      <c r="J1026">
        <v>1.42</v>
      </c>
      <c r="K1026">
        <v>38.028169014084511</v>
      </c>
      <c r="L1026">
        <f t="shared" ref="L1026:L1089" si="16">SUM(D1026,E1026,F1026,G1026,H1026,I1026)</f>
        <v>54</v>
      </c>
      <c r="M1026" s="14">
        <f>Table3[[#This Row],[Rape]]/Table3[[#This Row],[Population_in_lakhs]]</f>
        <v>1.4084507042253522</v>
      </c>
      <c r="N1026">
        <f>Table3[[#This Row],[Kidnapping and Abduction]]/Table3[[#This Row],[Population_in_lakhs]]</f>
        <v>11.971830985915494</v>
      </c>
      <c r="O1026">
        <f>Table3[[#This Row],[Dowry Deaths]]/Table3[[#This Row],[Population_in_lakhs]]</f>
        <v>0.70422535211267612</v>
      </c>
      <c r="P1026">
        <f>Table3[[#This Row],[Molestation]]/Table3[[#This Row],[Population_in_lakhs]]</f>
        <v>11.971830985915494</v>
      </c>
      <c r="Q1026">
        <f>Table3[[#This Row],[Sexual_Harassment]]/Table3[[#This Row],[Population_in_lakhs]]</f>
        <v>8.4507042253521139</v>
      </c>
      <c r="R1026">
        <f>Table3[[#This Row],[Cruelty by Husband or his Relatives]]/Table3[[#This Row],[Population_in_lakhs]]</f>
        <v>3.5211267605633805</v>
      </c>
    </row>
    <row r="1027" spans="1:18" x14ac:dyDescent="0.3">
      <c r="A1027" t="s">
        <v>146</v>
      </c>
      <c r="B1027" t="s">
        <v>149</v>
      </c>
      <c r="C1027">
        <v>2012</v>
      </c>
      <c r="D1027">
        <v>5</v>
      </c>
      <c r="E1027">
        <v>13</v>
      </c>
      <c r="F1027">
        <v>0</v>
      </c>
      <c r="G1027">
        <v>29</v>
      </c>
      <c r="H1027">
        <v>7</v>
      </c>
      <c r="I1027">
        <v>4</v>
      </c>
      <c r="J1027">
        <v>1.42</v>
      </c>
      <c r="K1027">
        <v>40.845070422535215</v>
      </c>
      <c r="L1027">
        <f t="shared" si="16"/>
        <v>58</v>
      </c>
      <c r="M1027" s="14">
        <f>Table3[[#This Row],[Rape]]/Table3[[#This Row],[Population_in_lakhs]]</f>
        <v>3.5211267605633805</v>
      </c>
      <c r="N1027">
        <f>Table3[[#This Row],[Kidnapping and Abduction]]/Table3[[#This Row],[Population_in_lakhs]]</f>
        <v>9.1549295774647899</v>
      </c>
      <c r="O1027">
        <f>Table3[[#This Row],[Dowry Deaths]]/Table3[[#This Row],[Population_in_lakhs]]</f>
        <v>0</v>
      </c>
      <c r="P1027">
        <f>Table3[[#This Row],[Molestation]]/Table3[[#This Row],[Population_in_lakhs]]</f>
        <v>20.422535211267608</v>
      </c>
      <c r="Q1027">
        <f>Table3[[#This Row],[Sexual_Harassment]]/Table3[[#This Row],[Population_in_lakhs]]</f>
        <v>4.9295774647887329</v>
      </c>
      <c r="R1027">
        <f>Table3[[#This Row],[Cruelty by Husband or his Relatives]]/Table3[[#This Row],[Population_in_lakhs]]</f>
        <v>2.8169014084507045</v>
      </c>
    </row>
    <row r="1028" spans="1:18" x14ac:dyDescent="0.3">
      <c r="A1028" t="s">
        <v>146</v>
      </c>
      <c r="B1028" t="s">
        <v>149</v>
      </c>
      <c r="C1028">
        <v>2013</v>
      </c>
      <c r="D1028">
        <v>19</v>
      </c>
      <c r="E1028">
        <v>35</v>
      </c>
      <c r="F1028">
        <v>1</v>
      </c>
      <c r="G1028">
        <v>66</v>
      </c>
      <c r="H1028">
        <v>25</v>
      </c>
      <c r="I1028">
        <v>17</v>
      </c>
      <c r="J1028">
        <v>1.42</v>
      </c>
      <c r="K1028">
        <v>114.78873239436621</v>
      </c>
      <c r="L1028">
        <f t="shared" si="16"/>
        <v>163</v>
      </c>
      <c r="M1028" s="14">
        <f>Table3[[#This Row],[Rape]]/Table3[[#This Row],[Population_in_lakhs]]</f>
        <v>13.380281690140846</v>
      </c>
      <c r="N1028">
        <f>Table3[[#This Row],[Kidnapping and Abduction]]/Table3[[#This Row],[Population_in_lakhs]]</f>
        <v>24.647887323943664</v>
      </c>
      <c r="O1028">
        <f>Table3[[#This Row],[Dowry Deaths]]/Table3[[#This Row],[Population_in_lakhs]]</f>
        <v>0.70422535211267612</v>
      </c>
      <c r="P1028">
        <f>Table3[[#This Row],[Molestation]]/Table3[[#This Row],[Population_in_lakhs]]</f>
        <v>46.478873239436624</v>
      </c>
      <c r="Q1028">
        <f>Table3[[#This Row],[Sexual_Harassment]]/Table3[[#This Row],[Population_in_lakhs]]</f>
        <v>17.605633802816904</v>
      </c>
      <c r="R1028">
        <f>Table3[[#This Row],[Cruelty by Husband or his Relatives]]/Table3[[#This Row],[Population_in_lakhs]]</f>
        <v>11.971830985915494</v>
      </c>
    </row>
    <row r="1029" spans="1:18" x14ac:dyDescent="0.3">
      <c r="A1029" t="s">
        <v>146</v>
      </c>
      <c r="B1029" t="s">
        <v>150</v>
      </c>
      <c r="C1029">
        <v>2001</v>
      </c>
      <c r="D1029">
        <v>28</v>
      </c>
      <c r="E1029">
        <v>53</v>
      </c>
      <c r="F1029">
        <v>4</v>
      </c>
      <c r="G1029">
        <v>26</v>
      </c>
      <c r="H1029">
        <v>6</v>
      </c>
      <c r="I1029">
        <v>9</v>
      </c>
      <c r="J1029">
        <v>7.82</v>
      </c>
      <c r="K1029">
        <v>16.112531969309462</v>
      </c>
      <c r="L1029">
        <f t="shared" si="16"/>
        <v>126</v>
      </c>
      <c r="M1029" s="14">
        <f>Table3[[#This Row],[Rape]]/Table3[[#This Row],[Population_in_lakhs]]</f>
        <v>3.5805626598465472</v>
      </c>
      <c r="N1029">
        <f>Table3[[#This Row],[Kidnapping and Abduction]]/Table3[[#This Row],[Population_in_lakhs]]</f>
        <v>6.7774936061381075</v>
      </c>
      <c r="O1029">
        <f>Table3[[#This Row],[Dowry Deaths]]/Table3[[#This Row],[Population_in_lakhs]]</f>
        <v>0.51150895140664965</v>
      </c>
      <c r="P1029">
        <f>Table3[[#This Row],[Molestation]]/Table3[[#This Row],[Population_in_lakhs]]</f>
        <v>3.3248081841432224</v>
      </c>
      <c r="Q1029">
        <f>Table3[[#This Row],[Sexual_Harassment]]/Table3[[#This Row],[Population_in_lakhs]]</f>
        <v>0.76726342710997442</v>
      </c>
      <c r="R1029">
        <f>Table3[[#This Row],[Cruelty by Husband or his Relatives]]/Table3[[#This Row],[Population_in_lakhs]]</f>
        <v>1.1508951406649617</v>
      </c>
    </row>
    <row r="1030" spans="1:18" x14ac:dyDescent="0.3">
      <c r="A1030" t="s">
        <v>146</v>
      </c>
      <c r="B1030" t="s">
        <v>150</v>
      </c>
      <c r="C1030">
        <v>2002</v>
      </c>
      <c r="D1030">
        <v>27</v>
      </c>
      <c r="E1030">
        <v>47</v>
      </c>
      <c r="F1030">
        <v>5</v>
      </c>
      <c r="G1030">
        <v>31</v>
      </c>
      <c r="H1030">
        <v>23</v>
      </c>
      <c r="I1030">
        <v>4</v>
      </c>
      <c r="J1030">
        <v>7.82</v>
      </c>
      <c r="K1030">
        <v>17.51918158567775</v>
      </c>
      <c r="L1030">
        <f t="shared" si="16"/>
        <v>137</v>
      </c>
      <c r="M1030" s="14">
        <f>Table3[[#This Row],[Rape]]/Table3[[#This Row],[Population_in_lakhs]]</f>
        <v>3.4526854219948846</v>
      </c>
      <c r="N1030">
        <f>Table3[[#This Row],[Kidnapping and Abduction]]/Table3[[#This Row],[Population_in_lakhs]]</f>
        <v>6.0102301790281327</v>
      </c>
      <c r="O1030">
        <f>Table3[[#This Row],[Dowry Deaths]]/Table3[[#This Row],[Population_in_lakhs]]</f>
        <v>0.63938618925831203</v>
      </c>
      <c r="P1030">
        <f>Table3[[#This Row],[Molestation]]/Table3[[#This Row],[Population_in_lakhs]]</f>
        <v>3.9641943734015346</v>
      </c>
      <c r="Q1030">
        <f>Table3[[#This Row],[Sexual_Harassment]]/Table3[[#This Row],[Population_in_lakhs]]</f>
        <v>2.9411764705882351</v>
      </c>
      <c r="R1030">
        <f>Table3[[#This Row],[Cruelty by Husband or his Relatives]]/Table3[[#This Row],[Population_in_lakhs]]</f>
        <v>0.51150895140664965</v>
      </c>
    </row>
    <row r="1031" spans="1:18" x14ac:dyDescent="0.3">
      <c r="A1031" t="s">
        <v>146</v>
      </c>
      <c r="B1031" t="s">
        <v>150</v>
      </c>
      <c r="C1031">
        <v>2003</v>
      </c>
      <c r="D1031">
        <v>34</v>
      </c>
      <c r="E1031">
        <v>44</v>
      </c>
      <c r="F1031">
        <v>4</v>
      </c>
      <c r="G1031">
        <v>16</v>
      </c>
      <c r="H1031">
        <v>8</v>
      </c>
      <c r="I1031">
        <v>55</v>
      </c>
      <c r="J1031">
        <v>7.82</v>
      </c>
      <c r="K1031">
        <v>20.588235294117645</v>
      </c>
      <c r="L1031">
        <f t="shared" si="16"/>
        <v>161</v>
      </c>
      <c r="M1031" s="14">
        <f>Table3[[#This Row],[Rape]]/Table3[[#This Row],[Population_in_lakhs]]</f>
        <v>4.3478260869565215</v>
      </c>
      <c r="N1031">
        <f>Table3[[#This Row],[Kidnapping and Abduction]]/Table3[[#This Row],[Population_in_lakhs]]</f>
        <v>5.6265984654731458</v>
      </c>
      <c r="O1031">
        <f>Table3[[#This Row],[Dowry Deaths]]/Table3[[#This Row],[Population_in_lakhs]]</f>
        <v>0.51150895140664965</v>
      </c>
      <c r="P1031">
        <f>Table3[[#This Row],[Molestation]]/Table3[[#This Row],[Population_in_lakhs]]</f>
        <v>2.0460358056265986</v>
      </c>
      <c r="Q1031">
        <f>Table3[[#This Row],[Sexual_Harassment]]/Table3[[#This Row],[Population_in_lakhs]]</f>
        <v>1.0230179028132993</v>
      </c>
      <c r="R1031">
        <f>Table3[[#This Row],[Cruelty by Husband or his Relatives]]/Table3[[#This Row],[Population_in_lakhs]]</f>
        <v>7.0332480818414318</v>
      </c>
    </row>
    <row r="1032" spans="1:18" x14ac:dyDescent="0.3">
      <c r="A1032" t="s">
        <v>146</v>
      </c>
      <c r="B1032" t="s">
        <v>150</v>
      </c>
      <c r="C1032">
        <v>2004</v>
      </c>
      <c r="D1032">
        <v>23</v>
      </c>
      <c r="E1032">
        <v>55</v>
      </c>
      <c r="F1032">
        <v>6</v>
      </c>
      <c r="G1032">
        <v>21</v>
      </c>
      <c r="H1032">
        <v>5</v>
      </c>
      <c r="I1032">
        <v>55</v>
      </c>
      <c r="J1032">
        <v>7.82</v>
      </c>
      <c r="K1032">
        <v>21.099744245524295</v>
      </c>
      <c r="L1032">
        <f t="shared" si="16"/>
        <v>165</v>
      </c>
      <c r="M1032" s="14">
        <f>Table3[[#This Row],[Rape]]/Table3[[#This Row],[Population_in_lakhs]]</f>
        <v>2.9411764705882351</v>
      </c>
      <c r="N1032">
        <f>Table3[[#This Row],[Kidnapping and Abduction]]/Table3[[#This Row],[Population_in_lakhs]]</f>
        <v>7.0332480818414318</v>
      </c>
      <c r="O1032">
        <f>Table3[[#This Row],[Dowry Deaths]]/Table3[[#This Row],[Population_in_lakhs]]</f>
        <v>0.76726342710997442</v>
      </c>
      <c r="P1032">
        <f>Table3[[#This Row],[Molestation]]/Table3[[#This Row],[Population_in_lakhs]]</f>
        <v>2.6854219948849103</v>
      </c>
      <c r="Q1032">
        <f>Table3[[#This Row],[Sexual_Harassment]]/Table3[[#This Row],[Population_in_lakhs]]</f>
        <v>0.63938618925831203</v>
      </c>
      <c r="R1032">
        <f>Table3[[#This Row],[Cruelty by Husband or his Relatives]]/Table3[[#This Row],[Population_in_lakhs]]</f>
        <v>7.0332480818414318</v>
      </c>
    </row>
    <row r="1033" spans="1:18" x14ac:dyDescent="0.3">
      <c r="A1033" t="s">
        <v>146</v>
      </c>
      <c r="B1033" t="s">
        <v>150</v>
      </c>
      <c r="C1033">
        <v>2005</v>
      </c>
      <c r="D1033">
        <v>22</v>
      </c>
      <c r="E1033">
        <v>49</v>
      </c>
      <c r="F1033">
        <v>2</v>
      </c>
      <c r="G1033">
        <v>45</v>
      </c>
      <c r="H1033">
        <v>7</v>
      </c>
      <c r="I1033">
        <v>96</v>
      </c>
      <c r="J1033">
        <v>7.82</v>
      </c>
      <c r="K1033">
        <v>28.260869565217391</v>
      </c>
      <c r="L1033">
        <f t="shared" si="16"/>
        <v>221</v>
      </c>
      <c r="M1033" s="14">
        <f>Table3[[#This Row],[Rape]]/Table3[[#This Row],[Population_in_lakhs]]</f>
        <v>2.8132992327365729</v>
      </c>
      <c r="N1033">
        <f>Table3[[#This Row],[Kidnapping and Abduction]]/Table3[[#This Row],[Population_in_lakhs]]</f>
        <v>6.2659846547314579</v>
      </c>
      <c r="O1033">
        <f>Table3[[#This Row],[Dowry Deaths]]/Table3[[#This Row],[Population_in_lakhs]]</f>
        <v>0.25575447570332482</v>
      </c>
      <c r="P1033">
        <f>Table3[[#This Row],[Molestation]]/Table3[[#This Row],[Population_in_lakhs]]</f>
        <v>5.7544757033248084</v>
      </c>
      <c r="Q1033">
        <f>Table3[[#This Row],[Sexual_Harassment]]/Table3[[#This Row],[Population_in_lakhs]]</f>
        <v>0.8951406649616368</v>
      </c>
      <c r="R1033">
        <f>Table3[[#This Row],[Cruelty by Husband or his Relatives]]/Table3[[#This Row],[Population_in_lakhs]]</f>
        <v>12.276214833759591</v>
      </c>
    </row>
    <row r="1034" spans="1:18" x14ac:dyDescent="0.3">
      <c r="A1034" t="s">
        <v>146</v>
      </c>
      <c r="B1034" t="s">
        <v>150</v>
      </c>
      <c r="C1034">
        <v>2006</v>
      </c>
      <c r="D1034">
        <v>22</v>
      </c>
      <c r="E1034">
        <v>34</v>
      </c>
      <c r="F1034">
        <v>8</v>
      </c>
      <c r="G1034">
        <v>27</v>
      </c>
      <c r="H1034">
        <v>5</v>
      </c>
      <c r="I1034">
        <v>128</v>
      </c>
      <c r="J1034">
        <v>7.82</v>
      </c>
      <c r="K1034">
        <v>28.644501278772378</v>
      </c>
      <c r="L1034">
        <f t="shared" si="16"/>
        <v>224</v>
      </c>
      <c r="M1034" s="14">
        <f>Table3[[#This Row],[Rape]]/Table3[[#This Row],[Population_in_lakhs]]</f>
        <v>2.8132992327365729</v>
      </c>
      <c r="N1034">
        <f>Table3[[#This Row],[Kidnapping and Abduction]]/Table3[[#This Row],[Population_in_lakhs]]</f>
        <v>4.3478260869565215</v>
      </c>
      <c r="O1034">
        <f>Table3[[#This Row],[Dowry Deaths]]/Table3[[#This Row],[Population_in_lakhs]]</f>
        <v>1.0230179028132993</v>
      </c>
      <c r="P1034">
        <f>Table3[[#This Row],[Molestation]]/Table3[[#This Row],[Population_in_lakhs]]</f>
        <v>3.4526854219948846</v>
      </c>
      <c r="Q1034">
        <f>Table3[[#This Row],[Sexual_Harassment]]/Table3[[#This Row],[Population_in_lakhs]]</f>
        <v>0.63938618925831203</v>
      </c>
      <c r="R1034">
        <f>Table3[[#This Row],[Cruelty by Husband or his Relatives]]/Table3[[#This Row],[Population_in_lakhs]]</f>
        <v>16.368286445012789</v>
      </c>
    </row>
    <row r="1035" spans="1:18" x14ac:dyDescent="0.3">
      <c r="A1035" t="s">
        <v>146</v>
      </c>
      <c r="B1035" t="s">
        <v>150</v>
      </c>
      <c r="C1035">
        <v>2007</v>
      </c>
      <c r="D1035">
        <v>33</v>
      </c>
      <c r="E1035">
        <v>41</v>
      </c>
      <c r="F1035">
        <v>6</v>
      </c>
      <c r="G1035">
        <v>43</v>
      </c>
      <c r="H1035">
        <v>30</v>
      </c>
      <c r="I1035">
        <v>89</v>
      </c>
      <c r="J1035">
        <v>7.82</v>
      </c>
      <c r="K1035">
        <v>30.946291560102299</v>
      </c>
      <c r="L1035">
        <f t="shared" si="16"/>
        <v>242</v>
      </c>
      <c r="M1035" s="14">
        <f>Table3[[#This Row],[Rape]]/Table3[[#This Row],[Population_in_lakhs]]</f>
        <v>4.2199488491048589</v>
      </c>
      <c r="N1035">
        <f>Table3[[#This Row],[Kidnapping and Abduction]]/Table3[[#This Row],[Population_in_lakhs]]</f>
        <v>5.242966751918158</v>
      </c>
      <c r="O1035">
        <f>Table3[[#This Row],[Dowry Deaths]]/Table3[[#This Row],[Population_in_lakhs]]</f>
        <v>0.76726342710997442</v>
      </c>
      <c r="P1035">
        <f>Table3[[#This Row],[Molestation]]/Table3[[#This Row],[Population_in_lakhs]]</f>
        <v>5.4987212276214832</v>
      </c>
      <c r="Q1035">
        <f>Table3[[#This Row],[Sexual_Harassment]]/Table3[[#This Row],[Population_in_lakhs]]</f>
        <v>3.836317135549872</v>
      </c>
      <c r="R1035">
        <f>Table3[[#This Row],[Cruelty by Husband or his Relatives]]/Table3[[#This Row],[Population_in_lakhs]]</f>
        <v>11.381074168797953</v>
      </c>
    </row>
    <row r="1036" spans="1:18" x14ac:dyDescent="0.3">
      <c r="A1036" t="s">
        <v>146</v>
      </c>
      <c r="B1036" t="s">
        <v>150</v>
      </c>
      <c r="C1036">
        <v>2008</v>
      </c>
      <c r="D1036">
        <v>20</v>
      </c>
      <c r="E1036">
        <v>61</v>
      </c>
      <c r="F1036">
        <v>4</v>
      </c>
      <c r="G1036">
        <v>35</v>
      </c>
      <c r="H1036">
        <v>9</v>
      </c>
      <c r="I1036">
        <v>79</v>
      </c>
      <c r="J1036">
        <v>7.82</v>
      </c>
      <c r="K1036">
        <v>26.598465473145779</v>
      </c>
      <c r="L1036">
        <f t="shared" si="16"/>
        <v>208</v>
      </c>
      <c r="M1036" s="14">
        <f>Table3[[#This Row],[Rape]]/Table3[[#This Row],[Population_in_lakhs]]</f>
        <v>2.5575447570332481</v>
      </c>
      <c r="N1036">
        <f>Table3[[#This Row],[Kidnapping and Abduction]]/Table3[[#This Row],[Population_in_lakhs]]</f>
        <v>7.8005115089514065</v>
      </c>
      <c r="O1036">
        <f>Table3[[#This Row],[Dowry Deaths]]/Table3[[#This Row],[Population_in_lakhs]]</f>
        <v>0.51150895140664965</v>
      </c>
      <c r="P1036">
        <f>Table3[[#This Row],[Molestation]]/Table3[[#This Row],[Population_in_lakhs]]</f>
        <v>4.4757033248081841</v>
      </c>
      <c r="Q1036">
        <f>Table3[[#This Row],[Sexual_Harassment]]/Table3[[#This Row],[Population_in_lakhs]]</f>
        <v>1.1508951406649617</v>
      </c>
      <c r="R1036">
        <f>Table3[[#This Row],[Cruelty by Husband or his Relatives]]/Table3[[#This Row],[Population_in_lakhs]]</f>
        <v>10.102301790281329</v>
      </c>
    </row>
    <row r="1037" spans="1:18" x14ac:dyDescent="0.3">
      <c r="A1037" t="s">
        <v>146</v>
      </c>
      <c r="B1037" t="s">
        <v>150</v>
      </c>
      <c r="C1037">
        <v>2009</v>
      </c>
      <c r="D1037">
        <v>19</v>
      </c>
      <c r="E1037">
        <v>81</v>
      </c>
      <c r="F1037">
        <v>8</v>
      </c>
      <c r="G1037">
        <v>35</v>
      </c>
      <c r="H1037">
        <v>18</v>
      </c>
      <c r="I1037">
        <v>49</v>
      </c>
      <c r="J1037">
        <v>7.82</v>
      </c>
      <c r="K1037">
        <v>26.854219948849103</v>
      </c>
      <c r="L1037">
        <f t="shared" si="16"/>
        <v>210</v>
      </c>
      <c r="M1037" s="14">
        <f>Table3[[#This Row],[Rape]]/Table3[[#This Row],[Population_in_lakhs]]</f>
        <v>2.4296675191815855</v>
      </c>
      <c r="N1037">
        <f>Table3[[#This Row],[Kidnapping and Abduction]]/Table3[[#This Row],[Population_in_lakhs]]</f>
        <v>10.358056265984654</v>
      </c>
      <c r="O1037">
        <f>Table3[[#This Row],[Dowry Deaths]]/Table3[[#This Row],[Population_in_lakhs]]</f>
        <v>1.0230179028132993</v>
      </c>
      <c r="P1037">
        <f>Table3[[#This Row],[Molestation]]/Table3[[#This Row],[Population_in_lakhs]]</f>
        <v>4.4757033248081841</v>
      </c>
      <c r="Q1037">
        <f>Table3[[#This Row],[Sexual_Harassment]]/Table3[[#This Row],[Population_in_lakhs]]</f>
        <v>2.3017902813299234</v>
      </c>
      <c r="R1037">
        <f>Table3[[#This Row],[Cruelty by Husband or his Relatives]]/Table3[[#This Row],[Population_in_lakhs]]</f>
        <v>6.2659846547314579</v>
      </c>
    </row>
    <row r="1038" spans="1:18" x14ac:dyDescent="0.3">
      <c r="A1038" t="s">
        <v>146</v>
      </c>
      <c r="B1038" t="s">
        <v>150</v>
      </c>
      <c r="C1038">
        <v>2010</v>
      </c>
      <c r="D1038">
        <v>7</v>
      </c>
      <c r="E1038">
        <v>88</v>
      </c>
      <c r="F1038">
        <v>8</v>
      </c>
      <c r="G1038">
        <v>23</v>
      </c>
      <c r="H1038">
        <v>8</v>
      </c>
      <c r="I1038">
        <v>63</v>
      </c>
      <c r="J1038">
        <v>7.82</v>
      </c>
      <c r="K1038">
        <v>25.191815856777492</v>
      </c>
      <c r="L1038">
        <f t="shared" si="16"/>
        <v>197</v>
      </c>
      <c r="M1038" s="14">
        <f>Table3[[#This Row],[Rape]]/Table3[[#This Row],[Population_in_lakhs]]</f>
        <v>0.8951406649616368</v>
      </c>
      <c r="N1038">
        <f>Table3[[#This Row],[Kidnapping and Abduction]]/Table3[[#This Row],[Population_in_lakhs]]</f>
        <v>11.253196930946292</v>
      </c>
      <c r="O1038">
        <f>Table3[[#This Row],[Dowry Deaths]]/Table3[[#This Row],[Population_in_lakhs]]</f>
        <v>1.0230179028132993</v>
      </c>
      <c r="P1038">
        <f>Table3[[#This Row],[Molestation]]/Table3[[#This Row],[Population_in_lakhs]]</f>
        <v>2.9411764705882351</v>
      </c>
      <c r="Q1038">
        <f>Table3[[#This Row],[Sexual_Harassment]]/Table3[[#This Row],[Population_in_lakhs]]</f>
        <v>1.0230179028132993</v>
      </c>
      <c r="R1038">
        <f>Table3[[#This Row],[Cruelty by Husband or his Relatives]]/Table3[[#This Row],[Population_in_lakhs]]</f>
        <v>8.0562659846547309</v>
      </c>
    </row>
    <row r="1039" spans="1:18" x14ac:dyDescent="0.3">
      <c r="A1039" t="s">
        <v>146</v>
      </c>
      <c r="B1039" t="s">
        <v>150</v>
      </c>
      <c r="C1039">
        <v>2011</v>
      </c>
      <c r="D1039">
        <v>11</v>
      </c>
      <c r="E1039">
        <v>84</v>
      </c>
      <c r="F1039">
        <v>4</v>
      </c>
      <c r="G1039">
        <v>15</v>
      </c>
      <c r="H1039">
        <v>10</v>
      </c>
      <c r="I1039">
        <v>88</v>
      </c>
      <c r="J1039">
        <v>8.8800000000000008</v>
      </c>
      <c r="K1039">
        <v>23.873873873873872</v>
      </c>
      <c r="L1039">
        <f t="shared" si="16"/>
        <v>212</v>
      </c>
      <c r="M1039" s="14">
        <f>Table3[[#This Row],[Rape]]/Table3[[#This Row],[Population_in_lakhs]]</f>
        <v>1.2387387387387385</v>
      </c>
      <c r="N1039">
        <f>Table3[[#This Row],[Kidnapping and Abduction]]/Table3[[#This Row],[Population_in_lakhs]]</f>
        <v>9.4594594594594579</v>
      </c>
      <c r="O1039">
        <f>Table3[[#This Row],[Dowry Deaths]]/Table3[[#This Row],[Population_in_lakhs]]</f>
        <v>0.4504504504504504</v>
      </c>
      <c r="P1039">
        <f>Table3[[#This Row],[Molestation]]/Table3[[#This Row],[Population_in_lakhs]]</f>
        <v>1.689189189189189</v>
      </c>
      <c r="Q1039">
        <f>Table3[[#This Row],[Sexual_Harassment]]/Table3[[#This Row],[Population_in_lakhs]]</f>
        <v>1.1261261261261259</v>
      </c>
      <c r="R1039">
        <f>Table3[[#This Row],[Cruelty by Husband or his Relatives]]/Table3[[#This Row],[Population_in_lakhs]]</f>
        <v>9.9099099099099082</v>
      </c>
    </row>
    <row r="1040" spans="1:18" x14ac:dyDescent="0.3">
      <c r="A1040" t="s">
        <v>146</v>
      </c>
      <c r="B1040" t="s">
        <v>150</v>
      </c>
      <c r="C1040">
        <v>2012</v>
      </c>
      <c r="D1040">
        <v>14</v>
      </c>
      <c r="E1040">
        <v>84</v>
      </c>
      <c r="F1040">
        <v>6</v>
      </c>
      <c r="G1040">
        <v>29</v>
      </c>
      <c r="H1040">
        <v>10</v>
      </c>
      <c r="I1040">
        <v>70</v>
      </c>
      <c r="J1040">
        <v>8.8800000000000008</v>
      </c>
      <c r="K1040">
        <v>23.986486486486484</v>
      </c>
      <c r="L1040">
        <f t="shared" si="16"/>
        <v>213</v>
      </c>
      <c r="M1040" s="14">
        <f>Table3[[#This Row],[Rape]]/Table3[[#This Row],[Population_in_lakhs]]</f>
        <v>1.5765765765765765</v>
      </c>
      <c r="N1040">
        <f>Table3[[#This Row],[Kidnapping and Abduction]]/Table3[[#This Row],[Population_in_lakhs]]</f>
        <v>9.4594594594594579</v>
      </c>
      <c r="O1040">
        <f>Table3[[#This Row],[Dowry Deaths]]/Table3[[#This Row],[Population_in_lakhs]]</f>
        <v>0.67567567567567566</v>
      </c>
      <c r="P1040">
        <f>Table3[[#This Row],[Molestation]]/Table3[[#This Row],[Population_in_lakhs]]</f>
        <v>3.2657657657657655</v>
      </c>
      <c r="Q1040">
        <f>Table3[[#This Row],[Sexual_Harassment]]/Table3[[#This Row],[Population_in_lakhs]]</f>
        <v>1.1261261261261259</v>
      </c>
      <c r="R1040">
        <f>Table3[[#This Row],[Cruelty by Husband or his Relatives]]/Table3[[#This Row],[Population_in_lakhs]]</f>
        <v>7.8828828828828819</v>
      </c>
    </row>
    <row r="1041" spans="1:18" x14ac:dyDescent="0.3">
      <c r="A1041" t="s">
        <v>146</v>
      </c>
      <c r="B1041" t="s">
        <v>150</v>
      </c>
      <c r="C1041">
        <v>2013</v>
      </c>
      <c r="D1041">
        <v>53</v>
      </c>
      <c r="E1041">
        <v>151</v>
      </c>
      <c r="F1041">
        <v>9</v>
      </c>
      <c r="G1041">
        <v>164</v>
      </c>
      <c r="H1041">
        <v>25</v>
      </c>
      <c r="I1041">
        <v>107</v>
      </c>
      <c r="J1041">
        <v>8.8800000000000008</v>
      </c>
      <c r="K1041">
        <v>57.319819819819813</v>
      </c>
      <c r="L1041">
        <f t="shared" si="16"/>
        <v>509</v>
      </c>
      <c r="M1041" s="14">
        <f>Table3[[#This Row],[Rape]]/Table3[[#This Row],[Population_in_lakhs]]</f>
        <v>5.9684684684684681</v>
      </c>
      <c r="N1041">
        <f>Table3[[#This Row],[Kidnapping and Abduction]]/Table3[[#This Row],[Population_in_lakhs]]</f>
        <v>17.004504504504503</v>
      </c>
      <c r="O1041">
        <f>Table3[[#This Row],[Dowry Deaths]]/Table3[[#This Row],[Population_in_lakhs]]</f>
        <v>1.0135135135135134</v>
      </c>
      <c r="P1041">
        <f>Table3[[#This Row],[Molestation]]/Table3[[#This Row],[Population_in_lakhs]]</f>
        <v>18.468468468468465</v>
      </c>
      <c r="Q1041">
        <f>Table3[[#This Row],[Sexual_Harassment]]/Table3[[#This Row],[Population_in_lakhs]]</f>
        <v>2.8153153153153152</v>
      </c>
      <c r="R1041">
        <f>Table3[[#This Row],[Cruelty by Husband or his Relatives]]/Table3[[#This Row],[Population_in_lakhs]]</f>
        <v>12.049549549549548</v>
      </c>
    </row>
    <row r="1042" spans="1:18" x14ac:dyDescent="0.3">
      <c r="A1042" t="s">
        <v>146</v>
      </c>
      <c r="B1042" t="s">
        <v>151</v>
      </c>
      <c r="C1042">
        <v>2001</v>
      </c>
      <c r="D1042">
        <v>36</v>
      </c>
      <c r="E1042">
        <v>123</v>
      </c>
      <c r="F1042">
        <v>20</v>
      </c>
      <c r="G1042">
        <v>34</v>
      </c>
      <c r="H1042">
        <v>1</v>
      </c>
      <c r="I1042">
        <v>8</v>
      </c>
      <c r="J1042">
        <v>17.68</v>
      </c>
      <c r="K1042">
        <v>12.55656108597285</v>
      </c>
      <c r="L1042">
        <f t="shared" si="16"/>
        <v>222</v>
      </c>
      <c r="M1042" s="14">
        <f>Table3[[#This Row],[Rape]]/Table3[[#This Row],[Population_in_lakhs]]</f>
        <v>2.0361990950226243</v>
      </c>
      <c r="N1042">
        <f>Table3[[#This Row],[Kidnapping and Abduction]]/Table3[[#This Row],[Population_in_lakhs]]</f>
        <v>6.9570135746606336</v>
      </c>
      <c r="O1042">
        <f>Table3[[#This Row],[Dowry Deaths]]/Table3[[#This Row],[Population_in_lakhs]]</f>
        <v>1.1312217194570136</v>
      </c>
      <c r="P1042">
        <f>Table3[[#This Row],[Molestation]]/Table3[[#This Row],[Population_in_lakhs]]</f>
        <v>1.9230769230769231</v>
      </c>
      <c r="Q1042">
        <f>Table3[[#This Row],[Sexual_Harassment]]/Table3[[#This Row],[Population_in_lakhs]]</f>
        <v>5.6561085972850679E-2</v>
      </c>
      <c r="R1042">
        <f>Table3[[#This Row],[Cruelty by Husband or his Relatives]]/Table3[[#This Row],[Population_in_lakhs]]</f>
        <v>0.45248868778280543</v>
      </c>
    </row>
    <row r="1043" spans="1:18" x14ac:dyDescent="0.3">
      <c r="A1043" t="s">
        <v>146</v>
      </c>
      <c r="B1043" t="s">
        <v>151</v>
      </c>
      <c r="C1043">
        <v>2002</v>
      </c>
      <c r="D1043">
        <v>39</v>
      </c>
      <c r="E1043">
        <v>111</v>
      </c>
      <c r="F1043">
        <v>13</v>
      </c>
      <c r="G1043">
        <v>27</v>
      </c>
      <c r="H1043">
        <v>3</v>
      </c>
      <c r="I1043">
        <v>29</v>
      </c>
      <c r="J1043">
        <v>17.68</v>
      </c>
      <c r="K1043">
        <v>12.55656108597285</v>
      </c>
      <c r="L1043">
        <f t="shared" si="16"/>
        <v>222</v>
      </c>
      <c r="M1043" s="14">
        <f>Table3[[#This Row],[Rape]]/Table3[[#This Row],[Population_in_lakhs]]</f>
        <v>2.2058823529411766</v>
      </c>
      <c r="N1043">
        <f>Table3[[#This Row],[Kidnapping and Abduction]]/Table3[[#This Row],[Population_in_lakhs]]</f>
        <v>6.2782805429864252</v>
      </c>
      <c r="O1043">
        <f>Table3[[#This Row],[Dowry Deaths]]/Table3[[#This Row],[Population_in_lakhs]]</f>
        <v>0.73529411764705888</v>
      </c>
      <c r="P1043">
        <f>Table3[[#This Row],[Molestation]]/Table3[[#This Row],[Population_in_lakhs]]</f>
        <v>1.5271493212669685</v>
      </c>
      <c r="Q1043">
        <f>Table3[[#This Row],[Sexual_Harassment]]/Table3[[#This Row],[Population_in_lakhs]]</f>
        <v>0.16968325791855204</v>
      </c>
      <c r="R1043">
        <f>Table3[[#This Row],[Cruelty by Husband or his Relatives]]/Table3[[#This Row],[Population_in_lakhs]]</f>
        <v>1.6402714932126696</v>
      </c>
    </row>
    <row r="1044" spans="1:18" x14ac:dyDescent="0.3">
      <c r="A1044" t="s">
        <v>146</v>
      </c>
      <c r="B1044" t="s">
        <v>151</v>
      </c>
      <c r="C1044">
        <v>2003</v>
      </c>
      <c r="D1044">
        <v>53</v>
      </c>
      <c r="E1044">
        <v>133</v>
      </c>
      <c r="F1044">
        <v>20</v>
      </c>
      <c r="G1044">
        <v>41</v>
      </c>
      <c r="H1044">
        <v>5</v>
      </c>
      <c r="I1044">
        <v>128</v>
      </c>
      <c r="J1044">
        <v>17.68</v>
      </c>
      <c r="K1044">
        <v>21.49321266968326</v>
      </c>
      <c r="L1044">
        <f t="shared" si="16"/>
        <v>380</v>
      </c>
      <c r="M1044" s="14">
        <f>Table3[[#This Row],[Rape]]/Table3[[#This Row],[Population_in_lakhs]]</f>
        <v>2.997737556561086</v>
      </c>
      <c r="N1044">
        <f>Table3[[#This Row],[Kidnapping and Abduction]]/Table3[[#This Row],[Population_in_lakhs]]</f>
        <v>7.5226244343891402</v>
      </c>
      <c r="O1044">
        <f>Table3[[#This Row],[Dowry Deaths]]/Table3[[#This Row],[Population_in_lakhs]]</f>
        <v>1.1312217194570136</v>
      </c>
      <c r="P1044">
        <f>Table3[[#This Row],[Molestation]]/Table3[[#This Row],[Population_in_lakhs]]</f>
        <v>2.319004524886878</v>
      </c>
      <c r="Q1044">
        <f>Table3[[#This Row],[Sexual_Harassment]]/Table3[[#This Row],[Population_in_lakhs]]</f>
        <v>0.28280542986425339</v>
      </c>
      <c r="R1044">
        <f>Table3[[#This Row],[Cruelty by Husband or his Relatives]]/Table3[[#This Row],[Population_in_lakhs]]</f>
        <v>7.2398190045248869</v>
      </c>
    </row>
    <row r="1045" spans="1:18" x14ac:dyDescent="0.3">
      <c r="A1045" t="s">
        <v>146</v>
      </c>
      <c r="B1045" t="s">
        <v>151</v>
      </c>
      <c r="C1045">
        <v>2004</v>
      </c>
      <c r="D1045">
        <v>67</v>
      </c>
      <c r="E1045">
        <v>120</v>
      </c>
      <c r="F1045">
        <v>18</v>
      </c>
      <c r="G1045">
        <v>46</v>
      </c>
      <c r="H1045">
        <v>6</v>
      </c>
      <c r="I1045">
        <v>144</v>
      </c>
      <c r="J1045">
        <v>17.68</v>
      </c>
      <c r="K1045">
        <v>22.680995475113122</v>
      </c>
      <c r="L1045">
        <f t="shared" si="16"/>
        <v>401</v>
      </c>
      <c r="M1045" s="14">
        <f>Table3[[#This Row],[Rape]]/Table3[[#This Row],[Population_in_lakhs]]</f>
        <v>3.7895927601809953</v>
      </c>
      <c r="N1045">
        <f>Table3[[#This Row],[Kidnapping and Abduction]]/Table3[[#This Row],[Population_in_lakhs]]</f>
        <v>6.7873303167420813</v>
      </c>
      <c r="O1045">
        <f>Table3[[#This Row],[Dowry Deaths]]/Table3[[#This Row],[Population_in_lakhs]]</f>
        <v>1.0180995475113122</v>
      </c>
      <c r="P1045">
        <f>Table3[[#This Row],[Molestation]]/Table3[[#This Row],[Population_in_lakhs]]</f>
        <v>2.6018099547511313</v>
      </c>
      <c r="Q1045">
        <f>Table3[[#This Row],[Sexual_Harassment]]/Table3[[#This Row],[Population_in_lakhs]]</f>
        <v>0.33936651583710409</v>
      </c>
      <c r="R1045">
        <f>Table3[[#This Row],[Cruelty by Husband or his Relatives]]/Table3[[#This Row],[Population_in_lakhs]]</f>
        <v>8.1447963800904972</v>
      </c>
    </row>
    <row r="1046" spans="1:18" x14ac:dyDescent="0.3">
      <c r="A1046" t="s">
        <v>146</v>
      </c>
      <c r="B1046" t="s">
        <v>151</v>
      </c>
      <c r="C1046">
        <v>2005</v>
      </c>
      <c r="D1046">
        <v>106</v>
      </c>
      <c r="E1046">
        <v>151</v>
      </c>
      <c r="F1046">
        <v>29</v>
      </c>
      <c r="G1046">
        <v>79</v>
      </c>
      <c r="H1046">
        <v>23</v>
      </c>
      <c r="I1046">
        <v>140</v>
      </c>
      <c r="J1046">
        <v>17.68</v>
      </c>
      <c r="K1046">
        <v>29.864253393665159</v>
      </c>
      <c r="L1046">
        <f t="shared" si="16"/>
        <v>528</v>
      </c>
      <c r="M1046" s="14">
        <f>Table3[[#This Row],[Rape]]/Table3[[#This Row],[Population_in_lakhs]]</f>
        <v>5.995475113122172</v>
      </c>
      <c r="N1046">
        <f>Table3[[#This Row],[Kidnapping and Abduction]]/Table3[[#This Row],[Population_in_lakhs]]</f>
        <v>8.5407239819004523</v>
      </c>
      <c r="O1046">
        <f>Table3[[#This Row],[Dowry Deaths]]/Table3[[#This Row],[Population_in_lakhs]]</f>
        <v>1.6402714932126696</v>
      </c>
      <c r="P1046">
        <f>Table3[[#This Row],[Molestation]]/Table3[[#This Row],[Population_in_lakhs]]</f>
        <v>4.4683257918552037</v>
      </c>
      <c r="Q1046">
        <f>Table3[[#This Row],[Sexual_Harassment]]/Table3[[#This Row],[Population_in_lakhs]]</f>
        <v>1.3009049773755657</v>
      </c>
      <c r="R1046">
        <f>Table3[[#This Row],[Cruelty by Husband or his Relatives]]/Table3[[#This Row],[Population_in_lakhs]]</f>
        <v>7.9185520361990953</v>
      </c>
    </row>
    <row r="1047" spans="1:18" x14ac:dyDescent="0.3">
      <c r="A1047" t="s">
        <v>146</v>
      </c>
      <c r="B1047" t="s">
        <v>151</v>
      </c>
      <c r="C1047">
        <v>2006</v>
      </c>
      <c r="D1047">
        <v>93</v>
      </c>
      <c r="E1047">
        <v>149</v>
      </c>
      <c r="F1047">
        <v>28</v>
      </c>
      <c r="G1047">
        <v>92</v>
      </c>
      <c r="H1047">
        <v>17</v>
      </c>
      <c r="I1047">
        <v>176</v>
      </c>
      <c r="J1047">
        <v>17.68</v>
      </c>
      <c r="K1047">
        <v>31.391402714932127</v>
      </c>
      <c r="L1047">
        <f t="shared" si="16"/>
        <v>555</v>
      </c>
      <c r="M1047" s="14">
        <f>Table3[[#This Row],[Rape]]/Table3[[#This Row],[Population_in_lakhs]]</f>
        <v>5.2601809954751131</v>
      </c>
      <c r="N1047">
        <f>Table3[[#This Row],[Kidnapping and Abduction]]/Table3[[#This Row],[Population_in_lakhs]]</f>
        <v>8.4276018099547514</v>
      </c>
      <c r="O1047">
        <f>Table3[[#This Row],[Dowry Deaths]]/Table3[[#This Row],[Population_in_lakhs]]</f>
        <v>1.5837104072398189</v>
      </c>
      <c r="P1047">
        <f>Table3[[#This Row],[Molestation]]/Table3[[#This Row],[Population_in_lakhs]]</f>
        <v>5.2036199095022626</v>
      </c>
      <c r="Q1047">
        <f>Table3[[#This Row],[Sexual_Harassment]]/Table3[[#This Row],[Population_in_lakhs]]</f>
        <v>0.96153846153846156</v>
      </c>
      <c r="R1047">
        <f>Table3[[#This Row],[Cruelty by Husband or his Relatives]]/Table3[[#This Row],[Population_in_lakhs]]</f>
        <v>9.9547511312217196</v>
      </c>
    </row>
    <row r="1048" spans="1:18" x14ac:dyDescent="0.3">
      <c r="A1048" t="s">
        <v>146</v>
      </c>
      <c r="B1048" t="s">
        <v>151</v>
      </c>
      <c r="C1048">
        <v>2007</v>
      </c>
      <c r="D1048">
        <v>89</v>
      </c>
      <c r="E1048">
        <v>200</v>
      </c>
      <c r="F1048">
        <v>17</v>
      </c>
      <c r="G1048">
        <v>120</v>
      </c>
      <c r="H1048">
        <v>13</v>
      </c>
      <c r="I1048">
        <v>249</v>
      </c>
      <c r="J1048">
        <v>17.68</v>
      </c>
      <c r="K1048">
        <v>38.914027149321271</v>
      </c>
      <c r="L1048">
        <f t="shared" si="16"/>
        <v>688</v>
      </c>
      <c r="M1048" s="14">
        <f>Table3[[#This Row],[Rape]]/Table3[[#This Row],[Population_in_lakhs]]</f>
        <v>5.0339366515837103</v>
      </c>
      <c r="N1048">
        <f>Table3[[#This Row],[Kidnapping and Abduction]]/Table3[[#This Row],[Population_in_lakhs]]</f>
        <v>11.312217194570136</v>
      </c>
      <c r="O1048">
        <f>Table3[[#This Row],[Dowry Deaths]]/Table3[[#This Row],[Population_in_lakhs]]</f>
        <v>0.96153846153846156</v>
      </c>
      <c r="P1048">
        <f>Table3[[#This Row],[Molestation]]/Table3[[#This Row],[Population_in_lakhs]]</f>
        <v>6.7873303167420813</v>
      </c>
      <c r="Q1048">
        <f>Table3[[#This Row],[Sexual_Harassment]]/Table3[[#This Row],[Population_in_lakhs]]</f>
        <v>0.73529411764705888</v>
      </c>
      <c r="R1048">
        <f>Table3[[#This Row],[Cruelty by Husband or his Relatives]]/Table3[[#This Row],[Population_in_lakhs]]</f>
        <v>14.083710407239819</v>
      </c>
    </row>
    <row r="1049" spans="1:18" x14ac:dyDescent="0.3">
      <c r="A1049" t="s">
        <v>146</v>
      </c>
      <c r="B1049" t="s">
        <v>151</v>
      </c>
      <c r="C1049">
        <v>2008</v>
      </c>
      <c r="D1049">
        <v>32</v>
      </c>
      <c r="E1049">
        <v>169</v>
      </c>
      <c r="F1049">
        <v>17</v>
      </c>
      <c r="G1049">
        <v>77</v>
      </c>
      <c r="H1049">
        <v>23</v>
      </c>
      <c r="I1049">
        <v>172</v>
      </c>
      <c r="J1049">
        <v>17.68</v>
      </c>
      <c r="K1049">
        <v>27.714932126696834</v>
      </c>
      <c r="L1049">
        <f t="shared" si="16"/>
        <v>490</v>
      </c>
      <c r="M1049" s="14">
        <f>Table3[[#This Row],[Rape]]/Table3[[#This Row],[Population_in_lakhs]]</f>
        <v>1.8099547511312217</v>
      </c>
      <c r="N1049">
        <f>Table3[[#This Row],[Kidnapping and Abduction]]/Table3[[#This Row],[Population_in_lakhs]]</f>
        <v>9.5588235294117645</v>
      </c>
      <c r="O1049">
        <f>Table3[[#This Row],[Dowry Deaths]]/Table3[[#This Row],[Population_in_lakhs]]</f>
        <v>0.96153846153846156</v>
      </c>
      <c r="P1049">
        <f>Table3[[#This Row],[Molestation]]/Table3[[#This Row],[Population_in_lakhs]]</f>
        <v>4.3552036199095019</v>
      </c>
      <c r="Q1049">
        <f>Table3[[#This Row],[Sexual_Harassment]]/Table3[[#This Row],[Population_in_lakhs]]</f>
        <v>1.3009049773755657</v>
      </c>
      <c r="R1049">
        <f>Table3[[#This Row],[Cruelty by Husband or his Relatives]]/Table3[[#This Row],[Population_in_lakhs]]</f>
        <v>9.7285067873303177</v>
      </c>
    </row>
    <row r="1050" spans="1:18" x14ac:dyDescent="0.3">
      <c r="A1050" t="s">
        <v>146</v>
      </c>
      <c r="B1050" t="s">
        <v>151</v>
      </c>
      <c r="C1050">
        <v>2009</v>
      </c>
      <c r="D1050">
        <v>47</v>
      </c>
      <c r="E1050">
        <v>246</v>
      </c>
      <c r="F1050">
        <v>15</v>
      </c>
      <c r="G1050">
        <v>67</v>
      </c>
      <c r="H1050">
        <v>9</v>
      </c>
      <c r="I1050">
        <v>138</v>
      </c>
      <c r="J1050">
        <v>17.68</v>
      </c>
      <c r="K1050">
        <v>29.524886877828056</v>
      </c>
      <c r="L1050">
        <f t="shared" si="16"/>
        <v>522</v>
      </c>
      <c r="M1050" s="14">
        <f>Table3[[#This Row],[Rape]]/Table3[[#This Row],[Population_in_lakhs]]</f>
        <v>2.6583710407239818</v>
      </c>
      <c r="N1050">
        <f>Table3[[#This Row],[Kidnapping and Abduction]]/Table3[[#This Row],[Population_in_lakhs]]</f>
        <v>13.914027149321267</v>
      </c>
      <c r="O1050">
        <f>Table3[[#This Row],[Dowry Deaths]]/Table3[[#This Row],[Population_in_lakhs]]</f>
        <v>0.84841628959276016</v>
      </c>
      <c r="P1050">
        <f>Table3[[#This Row],[Molestation]]/Table3[[#This Row],[Population_in_lakhs]]</f>
        <v>3.7895927601809953</v>
      </c>
      <c r="Q1050">
        <f>Table3[[#This Row],[Sexual_Harassment]]/Table3[[#This Row],[Population_in_lakhs]]</f>
        <v>0.50904977375565608</v>
      </c>
      <c r="R1050">
        <f>Table3[[#This Row],[Cruelty by Husband or his Relatives]]/Table3[[#This Row],[Population_in_lakhs]]</f>
        <v>7.8054298642533935</v>
      </c>
    </row>
    <row r="1051" spans="1:18" x14ac:dyDescent="0.3">
      <c r="A1051" t="s">
        <v>146</v>
      </c>
      <c r="B1051" t="s">
        <v>151</v>
      </c>
      <c r="C1051">
        <v>2010</v>
      </c>
      <c r="D1051">
        <v>51</v>
      </c>
      <c r="E1051">
        <v>252</v>
      </c>
      <c r="F1051">
        <v>24</v>
      </c>
      <c r="G1051">
        <v>68</v>
      </c>
      <c r="H1051">
        <v>5</v>
      </c>
      <c r="I1051">
        <v>216</v>
      </c>
      <c r="J1051">
        <v>17.68</v>
      </c>
      <c r="K1051">
        <v>34.841628959276015</v>
      </c>
      <c r="L1051">
        <f t="shared" si="16"/>
        <v>616</v>
      </c>
      <c r="M1051" s="14">
        <f>Table3[[#This Row],[Rape]]/Table3[[#This Row],[Population_in_lakhs]]</f>
        <v>2.8846153846153846</v>
      </c>
      <c r="N1051">
        <f>Table3[[#This Row],[Kidnapping and Abduction]]/Table3[[#This Row],[Population_in_lakhs]]</f>
        <v>14.253393665158372</v>
      </c>
      <c r="O1051">
        <f>Table3[[#This Row],[Dowry Deaths]]/Table3[[#This Row],[Population_in_lakhs]]</f>
        <v>1.3574660633484164</v>
      </c>
      <c r="P1051">
        <f>Table3[[#This Row],[Molestation]]/Table3[[#This Row],[Population_in_lakhs]]</f>
        <v>3.8461538461538463</v>
      </c>
      <c r="Q1051">
        <f>Table3[[#This Row],[Sexual_Harassment]]/Table3[[#This Row],[Population_in_lakhs]]</f>
        <v>0.28280542986425339</v>
      </c>
      <c r="R1051">
        <f>Table3[[#This Row],[Cruelty by Husband or his Relatives]]/Table3[[#This Row],[Population_in_lakhs]]</f>
        <v>12.217194570135748</v>
      </c>
    </row>
    <row r="1052" spans="1:18" x14ac:dyDescent="0.3">
      <c r="A1052" t="s">
        <v>146</v>
      </c>
      <c r="B1052" t="s">
        <v>151</v>
      </c>
      <c r="C1052">
        <v>2011</v>
      </c>
      <c r="D1052">
        <v>69</v>
      </c>
      <c r="E1052">
        <v>285</v>
      </c>
      <c r="F1052">
        <v>21</v>
      </c>
      <c r="G1052">
        <v>88</v>
      </c>
      <c r="H1052">
        <v>21</v>
      </c>
      <c r="I1052">
        <v>254</v>
      </c>
      <c r="J1052">
        <v>22.42</v>
      </c>
      <c r="K1052">
        <v>32.91703835860838</v>
      </c>
      <c r="L1052">
        <f t="shared" si="16"/>
        <v>738</v>
      </c>
      <c r="M1052" s="14">
        <f>Table3[[#This Row],[Rape]]/Table3[[#This Row],[Population_in_lakhs]]</f>
        <v>3.0776092774308652</v>
      </c>
      <c r="N1052">
        <f>Table3[[#This Row],[Kidnapping and Abduction]]/Table3[[#This Row],[Population_in_lakhs]]</f>
        <v>12.711864406779661</v>
      </c>
      <c r="O1052">
        <f>Table3[[#This Row],[Dowry Deaths]]/Table3[[#This Row],[Population_in_lakhs]]</f>
        <v>0.93666369313113285</v>
      </c>
      <c r="P1052">
        <f>Table3[[#This Row],[Molestation]]/Table3[[#This Row],[Population_in_lakhs]]</f>
        <v>3.9250669045495092</v>
      </c>
      <c r="Q1052">
        <f>Table3[[#This Row],[Sexual_Harassment]]/Table3[[#This Row],[Population_in_lakhs]]</f>
        <v>0.93666369313113285</v>
      </c>
      <c r="R1052">
        <f>Table3[[#This Row],[Cruelty by Husband or his Relatives]]/Table3[[#This Row],[Population_in_lakhs]]</f>
        <v>11.329170383586083</v>
      </c>
    </row>
    <row r="1053" spans="1:18" x14ac:dyDescent="0.3">
      <c r="A1053" t="s">
        <v>146</v>
      </c>
      <c r="B1053" t="s">
        <v>151</v>
      </c>
      <c r="C1053">
        <v>2012</v>
      </c>
      <c r="D1053">
        <v>78</v>
      </c>
      <c r="E1053">
        <v>263</v>
      </c>
      <c r="F1053">
        <v>25</v>
      </c>
      <c r="G1053">
        <v>69</v>
      </c>
      <c r="H1053">
        <v>9</v>
      </c>
      <c r="I1053">
        <v>293</v>
      </c>
      <c r="J1053">
        <v>22.42</v>
      </c>
      <c r="K1053">
        <v>32.87243532560214</v>
      </c>
      <c r="L1053">
        <f t="shared" si="16"/>
        <v>737</v>
      </c>
      <c r="M1053" s="14">
        <f>Table3[[#This Row],[Rape]]/Table3[[#This Row],[Population_in_lakhs]]</f>
        <v>3.4790365744870648</v>
      </c>
      <c r="N1053">
        <f>Table3[[#This Row],[Kidnapping and Abduction]]/Table3[[#This Row],[Population_in_lakhs]]</f>
        <v>11.730597680642283</v>
      </c>
      <c r="O1053">
        <f>Table3[[#This Row],[Dowry Deaths]]/Table3[[#This Row],[Population_in_lakhs]]</f>
        <v>1.1150758251561106</v>
      </c>
      <c r="P1053">
        <f>Table3[[#This Row],[Molestation]]/Table3[[#This Row],[Population_in_lakhs]]</f>
        <v>3.0776092774308652</v>
      </c>
      <c r="Q1053">
        <f>Table3[[#This Row],[Sexual_Harassment]]/Table3[[#This Row],[Population_in_lakhs]]</f>
        <v>0.40142729705619978</v>
      </c>
      <c r="R1053">
        <f>Table3[[#This Row],[Cruelty by Husband or his Relatives]]/Table3[[#This Row],[Population_in_lakhs]]</f>
        <v>13.068688670829616</v>
      </c>
    </row>
    <row r="1054" spans="1:18" x14ac:dyDescent="0.3">
      <c r="A1054" t="s">
        <v>146</v>
      </c>
      <c r="B1054" t="s">
        <v>151</v>
      </c>
      <c r="C1054">
        <v>2013</v>
      </c>
      <c r="D1054">
        <v>183</v>
      </c>
      <c r="E1054">
        <v>513</v>
      </c>
      <c r="F1054">
        <v>27</v>
      </c>
      <c r="G1054">
        <v>333</v>
      </c>
      <c r="H1054">
        <v>30</v>
      </c>
      <c r="I1054">
        <v>438</v>
      </c>
      <c r="J1054">
        <v>22.42</v>
      </c>
      <c r="K1054">
        <v>67.975022301516503</v>
      </c>
      <c r="L1054">
        <f t="shared" si="16"/>
        <v>1524</v>
      </c>
      <c r="M1054" s="14">
        <f>Table3[[#This Row],[Rape]]/Table3[[#This Row],[Population_in_lakhs]]</f>
        <v>8.1623550401427298</v>
      </c>
      <c r="N1054">
        <f>Table3[[#This Row],[Kidnapping and Abduction]]/Table3[[#This Row],[Population_in_lakhs]]</f>
        <v>22.881355932203387</v>
      </c>
      <c r="O1054">
        <f>Table3[[#This Row],[Dowry Deaths]]/Table3[[#This Row],[Population_in_lakhs]]</f>
        <v>1.2042818911685993</v>
      </c>
      <c r="P1054">
        <f>Table3[[#This Row],[Molestation]]/Table3[[#This Row],[Population_in_lakhs]]</f>
        <v>14.852809991079392</v>
      </c>
      <c r="Q1054">
        <f>Table3[[#This Row],[Sexual_Harassment]]/Table3[[#This Row],[Population_in_lakhs]]</f>
        <v>1.3380909901873326</v>
      </c>
      <c r="R1054">
        <f>Table3[[#This Row],[Cruelty by Husband or his Relatives]]/Table3[[#This Row],[Population_in_lakhs]]</f>
        <v>19.536128456735057</v>
      </c>
    </row>
    <row r="1055" spans="1:18" x14ac:dyDescent="0.3">
      <c r="A1055" t="s">
        <v>146</v>
      </c>
      <c r="B1055" t="s">
        <v>152</v>
      </c>
      <c r="C1055">
        <v>2001</v>
      </c>
      <c r="D1055">
        <v>103</v>
      </c>
      <c r="E1055">
        <v>298</v>
      </c>
      <c r="F1055">
        <v>25</v>
      </c>
      <c r="G1055">
        <v>102</v>
      </c>
      <c r="H1055">
        <v>18</v>
      </c>
      <c r="I1055">
        <v>22</v>
      </c>
      <c r="J1055">
        <v>28.61</v>
      </c>
      <c r="K1055">
        <v>19.853198182453689</v>
      </c>
      <c r="L1055">
        <f t="shared" si="16"/>
        <v>568</v>
      </c>
      <c r="M1055" s="14">
        <f>Table3[[#This Row],[Rape]]/Table3[[#This Row],[Population_in_lakhs]]</f>
        <v>3.600139811254806</v>
      </c>
      <c r="N1055">
        <f>Table3[[#This Row],[Kidnapping and Abduction]]/Table3[[#This Row],[Population_in_lakhs]]</f>
        <v>10.415938483047885</v>
      </c>
      <c r="O1055">
        <f>Table3[[#This Row],[Dowry Deaths]]/Table3[[#This Row],[Population_in_lakhs]]</f>
        <v>0.87382034253757435</v>
      </c>
      <c r="P1055">
        <f>Table3[[#This Row],[Molestation]]/Table3[[#This Row],[Population_in_lakhs]]</f>
        <v>3.5651869975533033</v>
      </c>
      <c r="Q1055">
        <f>Table3[[#This Row],[Sexual_Harassment]]/Table3[[#This Row],[Population_in_lakhs]]</f>
        <v>0.62915064662705344</v>
      </c>
      <c r="R1055">
        <f>Table3[[#This Row],[Cruelty by Husband or his Relatives]]/Table3[[#This Row],[Population_in_lakhs]]</f>
        <v>0.76896190143306542</v>
      </c>
    </row>
    <row r="1056" spans="1:18" x14ac:dyDescent="0.3">
      <c r="A1056" t="s">
        <v>146</v>
      </c>
      <c r="B1056" t="s">
        <v>152</v>
      </c>
      <c r="C1056">
        <v>2002</v>
      </c>
      <c r="D1056">
        <v>120</v>
      </c>
      <c r="E1056">
        <v>259</v>
      </c>
      <c r="F1056">
        <v>26</v>
      </c>
      <c r="G1056">
        <v>101</v>
      </c>
      <c r="H1056">
        <v>16</v>
      </c>
      <c r="I1056">
        <v>20</v>
      </c>
      <c r="J1056">
        <v>28.61</v>
      </c>
      <c r="K1056">
        <v>18.94442502621461</v>
      </c>
      <c r="L1056">
        <f t="shared" si="16"/>
        <v>542</v>
      </c>
      <c r="M1056" s="14">
        <f>Table3[[#This Row],[Rape]]/Table3[[#This Row],[Population_in_lakhs]]</f>
        <v>4.194337644180357</v>
      </c>
      <c r="N1056">
        <f>Table3[[#This Row],[Kidnapping and Abduction]]/Table3[[#This Row],[Population_in_lakhs]]</f>
        <v>9.0527787486892688</v>
      </c>
      <c r="O1056">
        <f>Table3[[#This Row],[Dowry Deaths]]/Table3[[#This Row],[Population_in_lakhs]]</f>
        <v>0.90877315623907728</v>
      </c>
      <c r="P1056">
        <f>Table3[[#This Row],[Molestation]]/Table3[[#This Row],[Population_in_lakhs]]</f>
        <v>3.5302341838518001</v>
      </c>
      <c r="Q1056">
        <f>Table3[[#This Row],[Sexual_Harassment]]/Table3[[#This Row],[Population_in_lakhs]]</f>
        <v>0.55924501922404757</v>
      </c>
      <c r="R1056">
        <f>Table3[[#This Row],[Cruelty by Husband or his Relatives]]/Table3[[#This Row],[Population_in_lakhs]]</f>
        <v>0.69905627403005943</v>
      </c>
    </row>
    <row r="1057" spans="1:18" x14ac:dyDescent="0.3">
      <c r="A1057" t="s">
        <v>146</v>
      </c>
      <c r="B1057" t="s">
        <v>152</v>
      </c>
      <c r="C1057">
        <v>2003</v>
      </c>
      <c r="D1057">
        <v>128</v>
      </c>
      <c r="E1057">
        <v>191</v>
      </c>
      <c r="F1057">
        <v>27</v>
      </c>
      <c r="G1057">
        <v>102</v>
      </c>
      <c r="H1057">
        <v>14</v>
      </c>
      <c r="I1057">
        <v>290</v>
      </c>
      <c r="J1057">
        <v>28.61</v>
      </c>
      <c r="K1057">
        <v>26.284515903530234</v>
      </c>
      <c r="L1057">
        <f t="shared" si="16"/>
        <v>752</v>
      </c>
      <c r="M1057" s="14">
        <f>Table3[[#This Row],[Rape]]/Table3[[#This Row],[Population_in_lakhs]]</f>
        <v>4.4739601537923805</v>
      </c>
      <c r="N1057">
        <f>Table3[[#This Row],[Kidnapping and Abduction]]/Table3[[#This Row],[Population_in_lakhs]]</f>
        <v>6.6759874169870672</v>
      </c>
      <c r="O1057">
        <f>Table3[[#This Row],[Dowry Deaths]]/Table3[[#This Row],[Population_in_lakhs]]</f>
        <v>0.94372596994058022</v>
      </c>
      <c r="P1057">
        <f>Table3[[#This Row],[Molestation]]/Table3[[#This Row],[Population_in_lakhs]]</f>
        <v>3.5651869975533033</v>
      </c>
      <c r="Q1057">
        <f>Table3[[#This Row],[Sexual_Harassment]]/Table3[[#This Row],[Population_in_lakhs]]</f>
        <v>0.48933939182104158</v>
      </c>
      <c r="R1057">
        <f>Table3[[#This Row],[Cruelty by Husband or his Relatives]]/Table3[[#This Row],[Population_in_lakhs]]</f>
        <v>10.136315973435861</v>
      </c>
    </row>
    <row r="1058" spans="1:18" x14ac:dyDescent="0.3">
      <c r="A1058" t="s">
        <v>146</v>
      </c>
      <c r="B1058" t="s">
        <v>152</v>
      </c>
      <c r="C1058">
        <v>2004</v>
      </c>
      <c r="D1058">
        <v>124</v>
      </c>
      <c r="E1058">
        <v>203</v>
      </c>
      <c r="F1058">
        <v>29</v>
      </c>
      <c r="G1058">
        <v>129</v>
      </c>
      <c r="H1058">
        <v>23</v>
      </c>
      <c r="I1058">
        <v>267</v>
      </c>
      <c r="J1058">
        <v>28.61</v>
      </c>
      <c r="K1058">
        <v>27.088430618664802</v>
      </c>
      <c r="L1058">
        <f t="shared" si="16"/>
        <v>775</v>
      </c>
      <c r="M1058" s="14">
        <f>Table3[[#This Row],[Rape]]/Table3[[#This Row],[Population_in_lakhs]]</f>
        <v>4.3341488989863688</v>
      </c>
      <c r="N1058">
        <f>Table3[[#This Row],[Kidnapping and Abduction]]/Table3[[#This Row],[Population_in_lakhs]]</f>
        <v>7.0954211814051034</v>
      </c>
      <c r="O1058">
        <f>Table3[[#This Row],[Dowry Deaths]]/Table3[[#This Row],[Population_in_lakhs]]</f>
        <v>1.0136315973435861</v>
      </c>
      <c r="P1058">
        <f>Table3[[#This Row],[Molestation]]/Table3[[#This Row],[Population_in_lakhs]]</f>
        <v>4.5089129674938837</v>
      </c>
      <c r="Q1058">
        <f>Table3[[#This Row],[Sexual_Harassment]]/Table3[[#This Row],[Population_in_lakhs]]</f>
        <v>0.80391471513456836</v>
      </c>
      <c r="R1058">
        <f>Table3[[#This Row],[Cruelty by Husband or his Relatives]]/Table3[[#This Row],[Population_in_lakhs]]</f>
        <v>9.3324012583012941</v>
      </c>
    </row>
    <row r="1059" spans="1:18" x14ac:dyDescent="0.3">
      <c r="A1059" t="s">
        <v>146</v>
      </c>
      <c r="B1059" t="s">
        <v>152</v>
      </c>
      <c r="C1059">
        <v>2005</v>
      </c>
      <c r="D1059">
        <v>190</v>
      </c>
      <c r="E1059">
        <v>349</v>
      </c>
      <c r="F1059">
        <v>23</v>
      </c>
      <c r="G1059">
        <v>138</v>
      </c>
      <c r="H1059">
        <v>53</v>
      </c>
      <c r="I1059">
        <v>324</v>
      </c>
      <c r="J1059">
        <v>28.61</v>
      </c>
      <c r="K1059">
        <v>37.644180356518703</v>
      </c>
      <c r="L1059">
        <f t="shared" si="16"/>
        <v>1077</v>
      </c>
      <c r="M1059" s="14">
        <f>Table3[[#This Row],[Rape]]/Table3[[#This Row],[Population_in_lakhs]]</f>
        <v>6.6410346032855649</v>
      </c>
      <c r="N1059">
        <f>Table3[[#This Row],[Kidnapping and Abduction]]/Table3[[#This Row],[Population_in_lakhs]]</f>
        <v>12.198531981824537</v>
      </c>
      <c r="O1059">
        <f>Table3[[#This Row],[Dowry Deaths]]/Table3[[#This Row],[Population_in_lakhs]]</f>
        <v>0.80391471513456836</v>
      </c>
      <c r="P1059">
        <f>Table3[[#This Row],[Molestation]]/Table3[[#This Row],[Population_in_lakhs]]</f>
        <v>4.8234882908074104</v>
      </c>
      <c r="Q1059">
        <f>Table3[[#This Row],[Sexual_Harassment]]/Table3[[#This Row],[Population_in_lakhs]]</f>
        <v>1.8524991261796575</v>
      </c>
      <c r="R1059">
        <f>Table3[[#This Row],[Cruelty by Husband or his Relatives]]/Table3[[#This Row],[Population_in_lakhs]]</f>
        <v>11.324711639286964</v>
      </c>
    </row>
    <row r="1060" spans="1:18" x14ac:dyDescent="0.3">
      <c r="A1060" t="s">
        <v>146</v>
      </c>
      <c r="B1060" t="s">
        <v>152</v>
      </c>
      <c r="C1060">
        <v>2006</v>
      </c>
      <c r="D1060">
        <v>169</v>
      </c>
      <c r="E1060">
        <v>287</v>
      </c>
      <c r="F1060">
        <v>28</v>
      </c>
      <c r="G1060">
        <v>137</v>
      </c>
      <c r="H1060">
        <v>11</v>
      </c>
      <c r="I1060">
        <v>412</v>
      </c>
      <c r="J1060">
        <v>28.61</v>
      </c>
      <c r="K1060">
        <v>36.4907375043691</v>
      </c>
      <c r="L1060">
        <f t="shared" si="16"/>
        <v>1044</v>
      </c>
      <c r="M1060" s="14">
        <f>Table3[[#This Row],[Rape]]/Table3[[#This Row],[Population_in_lakhs]]</f>
        <v>5.9070255155540021</v>
      </c>
      <c r="N1060">
        <f>Table3[[#This Row],[Kidnapping and Abduction]]/Table3[[#This Row],[Population_in_lakhs]]</f>
        <v>10.031457532331354</v>
      </c>
      <c r="O1060">
        <f>Table3[[#This Row],[Dowry Deaths]]/Table3[[#This Row],[Population_in_lakhs]]</f>
        <v>0.97867878364208316</v>
      </c>
      <c r="P1060">
        <f>Table3[[#This Row],[Molestation]]/Table3[[#This Row],[Population_in_lakhs]]</f>
        <v>4.7885354771059072</v>
      </c>
      <c r="Q1060">
        <f>Table3[[#This Row],[Sexual_Harassment]]/Table3[[#This Row],[Population_in_lakhs]]</f>
        <v>0.38448095071653271</v>
      </c>
      <c r="R1060">
        <f>Table3[[#This Row],[Cruelty by Husband or his Relatives]]/Table3[[#This Row],[Population_in_lakhs]]</f>
        <v>14.400559245019224</v>
      </c>
    </row>
    <row r="1061" spans="1:18" x14ac:dyDescent="0.3">
      <c r="A1061" t="s">
        <v>146</v>
      </c>
      <c r="B1061" t="s">
        <v>152</v>
      </c>
      <c r="C1061">
        <v>2007</v>
      </c>
      <c r="D1061">
        <v>51</v>
      </c>
      <c r="E1061">
        <v>120</v>
      </c>
      <c r="F1061">
        <v>7</v>
      </c>
      <c r="G1061">
        <v>64</v>
      </c>
      <c r="H1061">
        <v>3</v>
      </c>
      <c r="I1061">
        <v>151</v>
      </c>
      <c r="J1061">
        <v>28.61</v>
      </c>
      <c r="K1061">
        <v>13.841314225795177</v>
      </c>
      <c r="L1061">
        <f t="shared" si="16"/>
        <v>396</v>
      </c>
      <c r="M1061" s="14">
        <f>Table3[[#This Row],[Rape]]/Table3[[#This Row],[Population_in_lakhs]]</f>
        <v>1.7825934987766516</v>
      </c>
      <c r="N1061">
        <f>Table3[[#This Row],[Kidnapping and Abduction]]/Table3[[#This Row],[Population_in_lakhs]]</f>
        <v>4.194337644180357</v>
      </c>
      <c r="O1061">
        <f>Table3[[#This Row],[Dowry Deaths]]/Table3[[#This Row],[Population_in_lakhs]]</f>
        <v>0.24466969591052079</v>
      </c>
      <c r="P1061">
        <f>Table3[[#This Row],[Molestation]]/Table3[[#This Row],[Population_in_lakhs]]</f>
        <v>2.2369800768961903</v>
      </c>
      <c r="Q1061">
        <f>Table3[[#This Row],[Sexual_Harassment]]/Table3[[#This Row],[Population_in_lakhs]]</f>
        <v>0.10485844110450891</v>
      </c>
      <c r="R1061">
        <f>Table3[[#This Row],[Cruelty by Husband or his Relatives]]/Table3[[#This Row],[Population_in_lakhs]]</f>
        <v>5.2778748689269488</v>
      </c>
    </row>
    <row r="1062" spans="1:18" x14ac:dyDescent="0.3">
      <c r="A1062" t="s">
        <v>146</v>
      </c>
      <c r="B1062" t="s">
        <v>152</v>
      </c>
      <c r="C1062">
        <v>2008</v>
      </c>
      <c r="D1062">
        <v>59</v>
      </c>
      <c r="E1062">
        <v>103</v>
      </c>
      <c r="F1062">
        <v>12</v>
      </c>
      <c r="G1062">
        <v>48</v>
      </c>
      <c r="H1062">
        <v>8</v>
      </c>
      <c r="I1062">
        <v>82</v>
      </c>
      <c r="J1062">
        <v>28.61</v>
      </c>
      <c r="K1062">
        <v>10.905277874868927</v>
      </c>
      <c r="L1062">
        <f t="shared" si="16"/>
        <v>312</v>
      </c>
      <c r="M1062" s="14">
        <f>Table3[[#This Row],[Rape]]/Table3[[#This Row],[Population_in_lakhs]]</f>
        <v>2.0622160083886754</v>
      </c>
      <c r="N1062">
        <f>Table3[[#This Row],[Kidnapping and Abduction]]/Table3[[#This Row],[Population_in_lakhs]]</f>
        <v>3.600139811254806</v>
      </c>
      <c r="O1062">
        <f>Table3[[#This Row],[Dowry Deaths]]/Table3[[#This Row],[Population_in_lakhs]]</f>
        <v>0.41943376441803565</v>
      </c>
      <c r="P1062">
        <f>Table3[[#This Row],[Molestation]]/Table3[[#This Row],[Population_in_lakhs]]</f>
        <v>1.6777350576721426</v>
      </c>
      <c r="Q1062">
        <f>Table3[[#This Row],[Sexual_Harassment]]/Table3[[#This Row],[Population_in_lakhs]]</f>
        <v>0.27962250961202378</v>
      </c>
      <c r="R1062">
        <f>Table3[[#This Row],[Cruelty by Husband or his Relatives]]/Table3[[#This Row],[Population_in_lakhs]]</f>
        <v>2.8661307235232436</v>
      </c>
    </row>
    <row r="1063" spans="1:18" x14ac:dyDescent="0.3">
      <c r="A1063" t="s">
        <v>146</v>
      </c>
      <c r="B1063" t="s">
        <v>152</v>
      </c>
      <c r="C1063">
        <v>2009</v>
      </c>
      <c r="D1063">
        <v>54</v>
      </c>
      <c r="E1063">
        <v>137</v>
      </c>
      <c r="F1063">
        <v>13</v>
      </c>
      <c r="G1063">
        <v>39</v>
      </c>
      <c r="H1063">
        <v>0</v>
      </c>
      <c r="I1063">
        <v>120</v>
      </c>
      <c r="J1063">
        <v>28.61</v>
      </c>
      <c r="K1063">
        <v>12.687871373645578</v>
      </c>
      <c r="L1063">
        <f t="shared" si="16"/>
        <v>363</v>
      </c>
      <c r="M1063" s="14">
        <f>Table3[[#This Row],[Rape]]/Table3[[#This Row],[Population_in_lakhs]]</f>
        <v>1.8874519398811604</v>
      </c>
      <c r="N1063">
        <f>Table3[[#This Row],[Kidnapping and Abduction]]/Table3[[#This Row],[Population_in_lakhs]]</f>
        <v>4.7885354771059072</v>
      </c>
      <c r="O1063">
        <f>Table3[[#This Row],[Dowry Deaths]]/Table3[[#This Row],[Population_in_lakhs]]</f>
        <v>0.45438657811953864</v>
      </c>
      <c r="P1063">
        <f>Table3[[#This Row],[Molestation]]/Table3[[#This Row],[Population_in_lakhs]]</f>
        <v>1.3631597343586159</v>
      </c>
      <c r="Q1063">
        <f>Table3[[#This Row],[Sexual_Harassment]]/Table3[[#This Row],[Population_in_lakhs]]</f>
        <v>0</v>
      </c>
      <c r="R1063">
        <f>Table3[[#This Row],[Cruelty by Husband or his Relatives]]/Table3[[#This Row],[Population_in_lakhs]]</f>
        <v>4.194337644180357</v>
      </c>
    </row>
    <row r="1064" spans="1:18" x14ac:dyDescent="0.3">
      <c r="A1064" t="s">
        <v>146</v>
      </c>
      <c r="B1064" t="s">
        <v>152</v>
      </c>
      <c r="C1064">
        <v>2010</v>
      </c>
      <c r="D1064">
        <v>50</v>
      </c>
      <c r="E1064">
        <v>132</v>
      </c>
      <c r="F1064">
        <v>11</v>
      </c>
      <c r="G1064">
        <v>62</v>
      </c>
      <c r="H1064">
        <v>5</v>
      </c>
      <c r="I1064">
        <v>163</v>
      </c>
      <c r="J1064">
        <v>28.61</v>
      </c>
      <c r="K1064">
        <v>14.785040195735757</v>
      </c>
      <c r="L1064">
        <f t="shared" si="16"/>
        <v>423</v>
      </c>
      <c r="M1064" s="14">
        <f>Table3[[#This Row],[Rape]]/Table3[[#This Row],[Population_in_lakhs]]</f>
        <v>1.7476406850751487</v>
      </c>
      <c r="N1064">
        <f>Table3[[#This Row],[Kidnapping and Abduction]]/Table3[[#This Row],[Population_in_lakhs]]</f>
        <v>4.6137714085983923</v>
      </c>
      <c r="O1064">
        <f>Table3[[#This Row],[Dowry Deaths]]/Table3[[#This Row],[Population_in_lakhs]]</f>
        <v>0.38448095071653271</v>
      </c>
      <c r="P1064">
        <f>Table3[[#This Row],[Molestation]]/Table3[[#This Row],[Population_in_lakhs]]</f>
        <v>2.1670744494931844</v>
      </c>
      <c r="Q1064">
        <f>Table3[[#This Row],[Sexual_Harassment]]/Table3[[#This Row],[Population_in_lakhs]]</f>
        <v>0.17476406850751486</v>
      </c>
      <c r="R1064">
        <f>Table3[[#This Row],[Cruelty by Husband or his Relatives]]/Table3[[#This Row],[Population_in_lakhs]]</f>
        <v>5.6973086333449841</v>
      </c>
    </row>
    <row r="1065" spans="1:18" x14ac:dyDescent="0.3">
      <c r="A1065" t="s">
        <v>146</v>
      </c>
      <c r="B1065" t="s">
        <v>152</v>
      </c>
      <c r="C1065">
        <v>2011</v>
      </c>
      <c r="D1065">
        <v>58</v>
      </c>
      <c r="E1065">
        <v>177</v>
      </c>
      <c r="F1065">
        <v>10</v>
      </c>
      <c r="G1065">
        <v>48</v>
      </c>
      <c r="H1065">
        <v>13</v>
      </c>
      <c r="I1065">
        <v>117</v>
      </c>
      <c r="J1065">
        <v>38.57</v>
      </c>
      <c r="K1065">
        <v>10.967072854550169</v>
      </c>
      <c r="L1065">
        <f t="shared" si="16"/>
        <v>423</v>
      </c>
      <c r="M1065" s="14">
        <f>Table3[[#This Row],[Rape]]/Table3[[#This Row],[Population_in_lakhs]]</f>
        <v>1.5037593984962405</v>
      </c>
      <c r="N1065">
        <f>Table3[[#This Row],[Kidnapping and Abduction]]/Table3[[#This Row],[Population_in_lakhs]]</f>
        <v>4.5890588540316308</v>
      </c>
      <c r="O1065">
        <f>Table3[[#This Row],[Dowry Deaths]]/Table3[[#This Row],[Population_in_lakhs]]</f>
        <v>0.25926886180969666</v>
      </c>
      <c r="P1065">
        <f>Table3[[#This Row],[Molestation]]/Table3[[#This Row],[Population_in_lakhs]]</f>
        <v>1.244490536686544</v>
      </c>
      <c r="Q1065">
        <f>Table3[[#This Row],[Sexual_Harassment]]/Table3[[#This Row],[Population_in_lakhs]]</f>
        <v>0.33704952035260566</v>
      </c>
      <c r="R1065">
        <f>Table3[[#This Row],[Cruelty by Husband or his Relatives]]/Table3[[#This Row],[Population_in_lakhs]]</f>
        <v>3.0334456831734506</v>
      </c>
    </row>
    <row r="1066" spans="1:18" x14ac:dyDescent="0.3">
      <c r="A1066" t="s">
        <v>146</v>
      </c>
      <c r="B1066" t="s">
        <v>152</v>
      </c>
      <c r="C1066">
        <v>2012</v>
      </c>
      <c r="D1066">
        <v>64</v>
      </c>
      <c r="E1066">
        <v>184</v>
      </c>
      <c r="F1066">
        <v>12</v>
      </c>
      <c r="G1066">
        <v>19</v>
      </c>
      <c r="H1066">
        <v>14</v>
      </c>
      <c r="I1066">
        <v>212</v>
      </c>
      <c r="J1066">
        <v>38.57</v>
      </c>
      <c r="K1066">
        <v>13.093077521389681</v>
      </c>
      <c r="L1066">
        <f t="shared" si="16"/>
        <v>505</v>
      </c>
      <c r="M1066" s="14">
        <f>Table3[[#This Row],[Rape]]/Table3[[#This Row],[Population_in_lakhs]]</f>
        <v>1.6593207155820586</v>
      </c>
      <c r="N1066">
        <f>Table3[[#This Row],[Kidnapping and Abduction]]/Table3[[#This Row],[Population_in_lakhs]]</f>
        <v>4.7705470572984181</v>
      </c>
      <c r="O1066">
        <f>Table3[[#This Row],[Dowry Deaths]]/Table3[[#This Row],[Population_in_lakhs]]</f>
        <v>0.31112263417163599</v>
      </c>
      <c r="P1066">
        <f>Table3[[#This Row],[Molestation]]/Table3[[#This Row],[Population_in_lakhs]]</f>
        <v>0.49261083743842365</v>
      </c>
      <c r="Q1066">
        <f>Table3[[#This Row],[Sexual_Harassment]]/Table3[[#This Row],[Population_in_lakhs]]</f>
        <v>0.36297640653357532</v>
      </c>
      <c r="R1066">
        <f>Table3[[#This Row],[Cruelty by Husband or his Relatives]]/Table3[[#This Row],[Population_in_lakhs]]</f>
        <v>5.496499870365569</v>
      </c>
    </row>
    <row r="1067" spans="1:18" x14ac:dyDescent="0.3">
      <c r="A1067" t="s">
        <v>146</v>
      </c>
      <c r="B1067" t="s">
        <v>152</v>
      </c>
      <c r="C1067">
        <v>2013</v>
      </c>
      <c r="D1067">
        <v>143</v>
      </c>
      <c r="E1067">
        <v>343</v>
      </c>
      <c r="F1067">
        <v>17</v>
      </c>
      <c r="G1067">
        <v>301</v>
      </c>
      <c r="H1067">
        <v>45</v>
      </c>
      <c r="I1067">
        <v>236</v>
      </c>
      <c r="J1067">
        <v>38.57</v>
      </c>
      <c r="K1067">
        <v>28.130671506352087</v>
      </c>
      <c r="L1067">
        <f t="shared" si="16"/>
        <v>1085</v>
      </c>
      <c r="M1067" s="14">
        <f>Table3[[#This Row],[Rape]]/Table3[[#This Row],[Population_in_lakhs]]</f>
        <v>3.7075447238786623</v>
      </c>
      <c r="N1067">
        <f>Table3[[#This Row],[Kidnapping and Abduction]]/Table3[[#This Row],[Population_in_lakhs]]</f>
        <v>8.8929219600725951</v>
      </c>
      <c r="O1067">
        <f>Table3[[#This Row],[Dowry Deaths]]/Table3[[#This Row],[Population_in_lakhs]]</f>
        <v>0.44075706507648432</v>
      </c>
      <c r="P1067">
        <f>Table3[[#This Row],[Molestation]]/Table3[[#This Row],[Population_in_lakhs]]</f>
        <v>7.8039927404718696</v>
      </c>
      <c r="Q1067">
        <f>Table3[[#This Row],[Sexual_Harassment]]/Table3[[#This Row],[Population_in_lakhs]]</f>
        <v>1.1667098781436349</v>
      </c>
      <c r="R1067">
        <f>Table3[[#This Row],[Cruelty by Husband or his Relatives]]/Table3[[#This Row],[Population_in_lakhs]]</f>
        <v>6.1187451387088414</v>
      </c>
    </row>
    <row r="1068" spans="1:18" x14ac:dyDescent="0.3">
      <c r="A1068" t="s">
        <v>146</v>
      </c>
      <c r="B1068" t="s">
        <v>153</v>
      </c>
      <c r="C1068">
        <v>2001</v>
      </c>
      <c r="D1068">
        <v>65</v>
      </c>
      <c r="E1068">
        <v>170</v>
      </c>
      <c r="F1068">
        <v>15</v>
      </c>
      <c r="G1068">
        <v>96</v>
      </c>
      <c r="H1068">
        <v>24</v>
      </c>
      <c r="I1068">
        <v>22</v>
      </c>
      <c r="J1068">
        <v>22.67</v>
      </c>
      <c r="K1068">
        <v>17.291574768416407</v>
      </c>
      <c r="L1068">
        <f t="shared" si="16"/>
        <v>392</v>
      </c>
      <c r="M1068" s="14">
        <f>Table3[[#This Row],[Rape]]/Table3[[#This Row],[Population_in_lakhs]]</f>
        <v>2.8672254080282311</v>
      </c>
      <c r="N1068">
        <f>Table3[[#This Row],[Kidnapping and Abduction]]/Table3[[#This Row],[Population_in_lakhs]]</f>
        <v>7.4988972209969118</v>
      </c>
      <c r="O1068">
        <f>Table3[[#This Row],[Dowry Deaths]]/Table3[[#This Row],[Population_in_lakhs]]</f>
        <v>0.6616674018526687</v>
      </c>
      <c r="P1068">
        <f>Table3[[#This Row],[Molestation]]/Table3[[#This Row],[Population_in_lakhs]]</f>
        <v>4.2346713718570799</v>
      </c>
      <c r="Q1068">
        <f>Table3[[#This Row],[Sexual_Harassment]]/Table3[[#This Row],[Population_in_lakhs]]</f>
        <v>1.05866784296427</v>
      </c>
      <c r="R1068">
        <f>Table3[[#This Row],[Cruelty by Husband or his Relatives]]/Table3[[#This Row],[Population_in_lakhs]]</f>
        <v>0.97044552271724738</v>
      </c>
    </row>
    <row r="1069" spans="1:18" x14ac:dyDescent="0.3">
      <c r="A1069" t="s">
        <v>146</v>
      </c>
      <c r="B1069" t="s">
        <v>153</v>
      </c>
      <c r="C1069">
        <v>2002</v>
      </c>
      <c r="D1069">
        <v>65</v>
      </c>
      <c r="E1069">
        <v>124</v>
      </c>
      <c r="F1069">
        <v>22</v>
      </c>
      <c r="G1069">
        <v>76</v>
      </c>
      <c r="H1069">
        <v>22</v>
      </c>
      <c r="I1069">
        <v>22</v>
      </c>
      <c r="J1069">
        <v>22.67</v>
      </c>
      <c r="K1069">
        <v>14.600794000882223</v>
      </c>
      <c r="L1069">
        <f t="shared" si="16"/>
        <v>331</v>
      </c>
      <c r="M1069" s="14">
        <f>Table3[[#This Row],[Rape]]/Table3[[#This Row],[Population_in_lakhs]]</f>
        <v>2.8672254080282311</v>
      </c>
      <c r="N1069">
        <f>Table3[[#This Row],[Kidnapping and Abduction]]/Table3[[#This Row],[Population_in_lakhs]]</f>
        <v>5.4697838553153941</v>
      </c>
      <c r="O1069">
        <f>Table3[[#This Row],[Dowry Deaths]]/Table3[[#This Row],[Population_in_lakhs]]</f>
        <v>0.97044552271724738</v>
      </c>
      <c r="P1069">
        <f>Table3[[#This Row],[Molestation]]/Table3[[#This Row],[Population_in_lakhs]]</f>
        <v>3.3524481693868546</v>
      </c>
      <c r="Q1069">
        <f>Table3[[#This Row],[Sexual_Harassment]]/Table3[[#This Row],[Population_in_lakhs]]</f>
        <v>0.97044552271724738</v>
      </c>
      <c r="R1069">
        <f>Table3[[#This Row],[Cruelty by Husband or his Relatives]]/Table3[[#This Row],[Population_in_lakhs]]</f>
        <v>0.97044552271724738</v>
      </c>
    </row>
    <row r="1070" spans="1:18" x14ac:dyDescent="0.3">
      <c r="A1070" t="s">
        <v>146</v>
      </c>
      <c r="B1070" t="s">
        <v>153</v>
      </c>
      <c r="C1070">
        <v>2003</v>
      </c>
      <c r="D1070">
        <v>83</v>
      </c>
      <c r="E1070">
        <v>102</v>
      </c>
      <c r="F1070">
        <v>24</v>
      </c>
      <c r="G1070">
        <v>89</v>
      </c>
      <c r="H1070">
        <v>21</v>
      </c>
      <c r="I1070">
        <v>199</v>
      </c>
      <c r="J1070">
        <v>22.67</v>
      </c>
      <c r="K1070">
        <v>22.849580943978825</v>
      </c>
      <c r="L1070">
        <f t="shared" si="16"/>
        <v>518</v>
      </c>
      <c r="M1070" s="14">
        <f>Table3[[#This Row],[Rape]]/Table3[[#This Row],[Population_in_lakhs]]</f>
        <v>3.6612262902514332</v>
      </c>
      <c r="N1070">
        <f>Table3[[#This Row],[Kidnapping and Abduction]]/Table3[[#This Row],[Population_in_lakhs]]</f>
        <v>4.4993383325981471</v>
      </c>
      <c r="O1070">
        <f>Table3[[#This Row],[Dowry Deaths]]/Table3[[#This Row],[Population_in_lakhs]]</f>
        <v>1.05866784296427</v>
      </c>
      <c r="P1070">
        <f>Table3[[#This Row],[Molestation]]/Table3[[#This Row],[Population_in_lakhs]]</f>
        <v>3.9258932509925009</v>
      </c>
      <c r="Q1070">
        <f>Table3[[#This Row],[Sexual_Harassment]]/Table3[[#This Row],[Population_in_lakhs]]</f>
        <v>0.92633436259373614</v>
      </c>
      <c r="R1070">
        <f>Table3[[#This Row],[Cruelty by Husband or his Relatives]]/Table3[[#This Row],[Population_in_lakhs]]</f>
        <v>8.778120864578737</v>
      </c>
    </row>
    <row r="1071" spans="1:18" x14ac:dyDescent="0.3">
      <c r="A1071" t="s">
        <v>146</v>
      </c>
      <c r="B1071" t="s">
        <v>153</v>
      </c>
      <c r="C1071">
        <v>2004</v>
      </c>
      <c r="D1071">
        <v>96</v>
      </c>
      <c r="E1071">
        <v>175</v>
      </c>
      <c r="F1071">
        <v>21</v>
      </c>
      <c r="G1071">
        <v>130</v>
      </c>
      <c r="H1071">
        <v>40</v>
      </c>
      <c r="I1071">
        <v>179</v>
      </c>
      <c r="J1071">
        <v>22.67</v>
      </c>
      <c r="K1071">
        <v>28.275253639170707</v>
      </c>
      <c r="L1071">
        <f t="shared" si="16"/>
        <v>641</v>
      </c>
      <c r="M1071" s="14">
        <f>Table3[[#This Row],[Rape]]/Table3[[#This Row],[Population_in_lakhs]]</f>
        <v>4.2346713718570799</v>
      </c>
      <c r="N1071">
        <f>Table3[[#This Row],[Kidnapping and Abduction]]/Table3[[#This Row],[Population_in_lakhs]]</f>
        <v>7.7194530216144681</v>
      </c>
      <c r="O1071">
        <f>Table3[[#This Row],[Dowry Deaths]]/Table3[[#This Row],[Population_in_lakhs]]</f>
        <v>0.92633436259373614</v>
      </c>
      <c r="P1071">
        <f>Table3[[#This Row],[Molestation]]/Table3[[#This Row],[Population_in_lakhs]]</f>
        <v>5.7344508160564622</v>
      </c>
      <c r="Q1071">
        <f>Table3[[#This Row],[Sexual_Harassment]]/Table3[[#This Row],[Population_in_lakhs]]</f>
        <v>1.7644464049404498</v>
      </c>
      <c r="R1071">
        <f>Table3[[#This Row],[Cruelty by Husband or his Relatives]]/Table3[[#This Row],[Population_in_lakhs]]</f>
        <v>7.8958976621085126</v>
      </c>
    </row>
    <row r="1072" spans="1:18" x14ac:dyDescent="0.3">
      <c r="A1072" t="s">
        <v>146</v>
      </c>
      <c r="B1072" t="s">
        <v>153</v>
      </c>
      <c r="C1072">
        <v>2005</v>
      </c>
      <c r="D1072">
        <v>87</v>
      </c>
      <c r="E1072">
        <v>169</v>
      </c>
      <c r="F1072">
        <v>19</v>
      </c>
      <c r="G1072">
        <v>151</v>
      </c>
      <c r="H1072">
        <v>36</v>
      </c>
      <c r="I1072">
        <v>188</v>
      </c>
      <c r="J1072">
        <v>22.67</v>
      </c>
      <c r="K1072">
        <v>28.672254080282308</v>
      </c>
      <c r="L1072">
        <f t="shared" si="16"/>
        <v>650</v>
      </c>
      <c r="M1072" s="14">
        <f>Table3[[#This Row],[Rape]]/Table3[[#This Row],[Population_in_lakhs]]</f>
        <v>3.8376709307454782</v>
      </c>
      <c r="N1072">
        <f>Table3[[#This Row],[Kidnapping and Abduction]]/Table3[[#This Row],[Population_in_lakhs]]</f>
        <v>7.4547860608734</v>
      </c>
      <c r="O1072">
        <f>Table3[[#This Row],[Dowry Deaths]]/Table3[[#This Row],[Population_in_lakhs]]</f>
        <v>0.83811204234671366</v>
      </c>
      <c r="P1072">
        <f>Table3[[#This Row],[Molestation]]/Table3[[#This Row],[Population_in_lakhs]]</f>
        <v>6.6607851786501984</v>
      </c>
      <c r="Q1072">
        <f>Table3[[#This Row],[Sexual_Harassment]]/Table3[[#This Row],[Population_in_lakhs]]</f>
        <v>1.5880017644464048</v>
      </c>
      <c r="R1072">
        <f>Table3[[#This Row],[Cruelty by Husband or his Relatives]]/Table3[[#This Row],[Population_in_lakhs]]</f>
        <v>8.2928981032201143</v>
      </c>
    </row>
    <row r="1073" spans="1:18" x14ac:dyDescent="0.3">
      <c r="A1073" t="s">
        <v>146</v>
      </c>
      <c r="B1073" t="s">
        <v>153</v>
      </c>
      <c r="C1073">
        <v>2006</v>
      </c>
      <c r="D1073">
        <v>87</v>
      </c>
      <c r="E1073">
        <v>169</v>
      </c>
      <c r="F1073">
        <v>19</v>
      </c>
      <c r="G1073">
        <v>141</v>
      </c>
      <c r="H1073">
        <v>34</v>
      </c>
      <c r="I1073">
        <v>215</v>
      </c>
      <c r="J1073">
        <v>22.67</v>
      </c>
      <c r="K1073">
        <v>29.333921482134979</v>
      </c>
      <c r="L1073">
        <f t="shared" si="16"/>
        <v>665</v>
      </c>
      <c r="M1073" s="14">
        <f>Table3[[#This Row],[Rape]]/Table3[[#This Row],[Population_in_lakhs]]</f>
        <v>3.8376709307454782</v>
      </c>
      <c r="N1073">
        <f>Table3[[#This Row],[Kidnapping and Abduction]]/Table3[[#This Row],[Population_in_lakhs]]</f>
        <v>7.4547860608734</v>
      </c>
      <c r="O1073">
        <f>Table3[[#This Row],[Dowry Deaths]]/Table3[[#This Row],[Population_in_lakhs]]</f>
        <v>0.83811204234671366</v>
      </c>
      <c r="P1073">
        <f>Table3[[#This Row],[Molestation]]/Table3[[#This Row],[Population_in_lakhs]]</f>
        <v>6.2196735774150858</v>
      </c>
      <c r="Q1073">
        <f>Table3[[#This Row],[Sexual_Harassment]]/Table3[[#This Row],[Population_in_lakhs]]</f>
        <v>1.4997794441993824</v>
      </c>
      <c r="R1073">
        <f>Table3[[#This Row],[Cruelty by Husband or his Relatives]]/Table3[[#This Row],[Population_in_lakhs]]</f>
        <v>9.4838994265549168</v>
      </c>
    </row>
    <row r="1074" spans="1:18" x14ac:dyDescent="0.3">
      <c r="A1074" t="s">
        <v>146</v>
      </c>
      <c r="B1074" t="s">
        <v>153</v>
      </c>
      <c r="C1074">
        <v>2007</v>
      </c>
      <c r="D1074">
        <v>83</v>
      </c>
      <c r="E1074">
        <v>177</v>
      </c>
      <c r="F1074">
        <v>22</v>
      </c>
      <c r="G1074">
        <v>169</v>
      </c>
      <c r="H1074">
        <v>36</v>
      </c>
      <c r="I1074">
        <v>275</v>
      </c>
      <c r="J1074">
        <v>22.67</v>
      </c>
      <c r="K1074">
        <v>33.612704014115572</v>
      </c>
      <c r="L1074">
        <f t="shared" si="16"/>
        <v>762</v>
      </c>
      <c r="M1074" s="14">
        <f>Table3[[#This Row],[Rape]]/Table3[[#This Row],[Population_in_lakhs]]</f>
        <v>3.6612262902514332</v>
      </c>
      <c r="N1074">
        <f>Table3[[#This Row],[Kidnapping and Abduction]]/Table3[[#This Row],[Population_in_lakhs]]</f>
        <v>7.8076753418614899</v>
      </c>
      <c r="O1074">
        <f>Table3[[#This Row],[Dowry Deaths]]/Table3[[#This Row],[Population_in_lakhs]]</f>
        <v>0.97044552271724738</v>
      </c>
      <c r="P1074">
        <f>Table3[[#This Row],[Molestation]]/Table3[[#This Row],[Population_in_lakhs]]</f>
        <v>7.4547860608734</v>
      </c>
      <c r="Q1074">
        <f>Table3[[#This Row],[Sexual_Harassment]]/Table3[[#This Row],[Population_in_lakhs]]</f>
        <v>1.5880017644464048</v>
      </c>
      <c r="R1074">
        <f>Table3[[#This Row],[Cruelty by Husband or his Relatives]]/Table3[[#This Row],[Population_in_lakhs]]</f>
        <v>12.130569033965592</v>
      </c>
    </row>
    <row r="1075" spans="1:18" x14ac:dyDescent="0.3">
      <c r="A1075" t="s">
        <v>146</v>
      </c>
      <c r="B1075" t="s">
        <v>153</v>
      </c>
      <c r="C1075">
        <v>2008</v>
      </c>
      <c r="D1075">
        <v>37</v>
      </c>
      <c r="E1075">
        <v>51</v>
      </c>
      <c r="F1075">
        <v>8</v>
      </c>
      <c r="G1075">
        <v>52</v>
      </c>
      <c r="H1075">
        <v>16</v>
      </c>
      <c r="I1075">
        <v>76</v>
      </c>
      <c r="J1075">
        <v>22.67</v>
      </c>
      <c r="K1075">
        <v>10.586678429642699</v>
      </c>
      <c r="L1075">
        <f t="shared" si="16"/>
        <v>240</v>
      </c>
      <c r="M1075" s="14">
        <f>Table3[[#This Row],[Rape]]/Table3[[#This Row],[Population_in_lakhs]]</f>
        <v>1.632112924569916</v>
      </c>
      <c r="N1075">
        <f>Table3[[#This Row],[Kidnapping and Abduction]]/Table3[[#This Row],[Population_in_lakhs]]</f>
        <v>2.2496691662990735</v>
      </c>
      <c r="O1075">
        <f>Table3[[#This Row],[Dowry Deaths]]/Table3[[#This Row],[Population_in_lakhs]]</f>
        <v>0.35288928098808997</v>
      </c>
      <c r="P1075">
        <f>Table3[[#This Row],[Molestation]]/Table3[[#This Row],[Population_in_lakhs]]</f>
        <v>2.2937803264225849</v>
      </c>
      <c r="Q1075">
        <f>Table3[[#This Row],[Sexual_Harassment]]/Table3[[#This Row],[Population_in_lakhs]]</f>
        <v>0.70577856197617994</v>
      </c>
      <c r="R1075">
        <f>Table3[[#This Row],[Cruelty by Husband or his Relatives]]/Table3[[#This Row],[Population_in_lakhs]]</f>
        <v>3.3524481693868546</v>
      </c>
    </row>
    <row r="1076" spans="1:18" x14ac:dyDescent="0.3">
      <c r="A1076" t="s">
        <v>146</v>
      </c>
      <c r="B1076" t="s">
        <v>153</v>
      </c>
      <c r="C1076">
        <v>2009</v>
      </c>
      <c r="D1076">
        <v>42</v>
      </c>
      <c r="E1076">
        <v>97</v>
      </c>
      <c r="F1076">
        <v>10</v>
      </c>
      <c r="G1076">
        <v>45</v>
      </c>
      <c r="H1076">
        <v>23</v>
      </c>
      <c r="I1076">
        <v>61</v>
      </c>
      <c r="J1076">
        <v>22.67</v>
      </c>
      <c r="K1076">
        <v>12.262902514336126</v>
      </c>
      <c r="L1076">
        <f t="shared" si="16"/>
        <v>278</v>
      </c>
      <c r="M1076" s="14">
        <f>Table3[[#This Row],[Rape]]/Table3[[#This Row],[Population_in_lakhs]]</f>
        <v>1.8526687251874723</v>
      </c>
      <c r="N1076">
        <f>Table3[[#This Row],[Kidnapping and Abduction]]/Table3[[#This Row],[Population_in_lakhs]]</f>
        <v>4.2787825319805908</v>
      </c>
      <c r="O1076">
        <f>Table3[[#This Row],[Dowry Deaths]]/Table3[[#This Row],[Population_in_lakhs]]</f>
        <v>0.44111160123511245</v>
      </c>
      <c r="P1076">
        <f>Table3[[#This Row],[Molestation]]/Table3[[#This Row],[Population_in_lakhs]]</f>
        <v>1.9850022055580061</v>
      </c>
      <c r="Q1076">
        <f>Table3[[#This Row],[Sexual_Harassment]]/Table3[[#This Row],[Population_in_lakhs]]</f>
        <v>1.0145566828407586</v>
      </c>
      <c r="R1076">
        <f>Table3[[#This Row],[Cruelty by Husband or his Relatives]]/Table3[[#This Row],[Population_in_lakhs]]</f>
        <v>2.6907807675341862</v>
      </c>
    </row>
    <row r="1077" spans="1:18" x14ac:dyDescent="0.3">
      <c r="A1077" t="s">
        <v>146</v>
      </c>
      <c r="B1077" t="s">
        <v>153</v>
      </c>
      <c r="C1077">
        <v>2010</v>
      </c>
      <c r="D1077">
        <v>59</v>
      </c>
      <c r="E1077">
        <v>144</v>
      </c>
      <c r="F1077">
        <v>9</v>
      </c>
      <c r="G1077">
        <v>66</v>
      </c>
      <c r="H1077">
        <v>10</v>
      </c>
      <c r="I1077">
        <v>79</v>
      </c>
      <c r="J1077">
        <v>22.67</v>
      </c>
      <c r="K1077">
        <v>16.188795765328628</v>
      </c>
      <c r="L1077">
        <f t="shared" si="16"/>
        <v>367</v>
      </c>
      <c r="M1077" s="14">
        <f>Table3[[#This Row],[Rape]]/Table3[[#This Row],[Population_in_lakhs]]</f>
        <v>2.6025584472871635</v>
      </c>
      <c r="N1077">
        <f>Table3[[#This Row],[Kidnapping and Abduction]]/Table3[[#This Row],[Population_in_lakhs]]</f>
        <v>6.3520070577856194</v>
      </c>
      <c r="O1077">
        <f>Table3[[#This Row],[Dowry Deaths]]/Table3[[#This Row],[Population_in_lakhs]]</f>
        <v>0.39700044111160121</v>
      </c>
      <c r="P1077">
        <f>Table3[[#This Row],[Molestation]]/Table3[[#This Row],[Population_in_lakhs]]</f>
        <v>2.911336568151742</v>
      </c>
      <c r="Q1077">
        <f>Table3[[#This Row],[Sexual_Harassment]]/Table3[[#This Row],[Population_in_lakhs]]</f>
        <v>0.44111160123511245</v>
      </c>
      <c r="R1077">
        <f>Table3[[#This Row],[Cruelty by Husband or his Relatives]]/Table3[[#This Row],[Population_in_lakhs]]</f>
        <v>3.4847816497573882</v>
      </c>
    </row>
    <row r="1078" spans="1:18" x14ac:dyDescent="0.3">
      <c r="A1078" t="s">
        <v>146</v>
      </c>
      <c r="B1078" t="s">
        <v>153</v>
      </c>
      <c r="C1078">
        <v>2011</v>
      </c>
      <c r="D1078">
        <v>65</v>
      </c>
      <c r="E1078">
        <v>143</v>
      </c>
      <c r="F1078">
        <v>11</v>
      </c>
      <c r="G1078">
        <v>50</v>
      </c>
      <c r="H1078">
        <v>29</v>
      </c>
      <c r="I1078">
        <v>59</v>
      </c>
      <c r="J1078">
        <v>27.62</v>
      </c>
      <c r="K1078">
        <v>12.925416364952932</v>
      </c>
      <c r="L1078">
        <f t="shared" si="16"/>
        <v>357</v>
      </c>
      <c r="M1078" s="14">
        <f>Table3[[#This Row],[Rape]]/Table3[[#This Row],[Population_in_lakhs]]</f>
        <v>2.3533671252715425</v>
      </c>
      <c r="N1078">
        <f>Table3[[#This Row],[Kidnapping and Abduction]]/Table3[[#This Row],[Population_in_lakhs]]</f>
        <v>5.1774076755973928</v>
      </c>
      <c r="O1078">
        <f>Table3[[#This Row],[Dowry Deaths]]/Table3[[#This Row],[Population_in_lakhs]]</f>
        <v>0.39826212889210716</v>
      </c>
      <c r="P1078">
        <f>Table3[[#This Row],[Molestation]]/Table3[[#This Row],[Population_in_lakhs]]</f>
        <v>1.8102824040550325</v>
      </c>
      <c r="Q1078">
        <f>Table3[[#This Row],[Sexual_Harassment]]/Table3[[#This Row],[Population_in_lakhs]]</f>
        <v>1.0499637943519189</v>
      </c>
      <c r="R1078">
        <f>Table3[[#This Row],[Cruelty by Husband or his Relatives]]/Table3[[#This Row],[Population_in_lakhs]]</f>
        <v>2.1361332367849384</v>
      </c>
    </row>
    <row r="1079" spans="1:18" x14ac:dyDescent="0.3">
      <c r="A1079" t="s">
        <v>146</v>
      </c>
      <c r="B1079" t="s">
        <v>153</v>
      </c>
      <c r="C1079">
        <v>2012</v>
      </c>
      <c r="D1079">
        <v>70</v>
      </c>
      <c r="E1079">
        <v>134</v>
      </c>
      <c r="F1079">
        <v>17</v>
      </c>
      <c r="G1079">
        <v>59</v>
      </c>
      <c r="H1079">
        <v>36</v>
      </c>
      <c r="I1079">
        <v>68</v>
      </c>
      <c r="J1079">
        <v>27.62</v>
      </c>
      <c r="K1079">
        <v>13.90296886314265</v>
      </c>
      <c r="L1079">
        <f t="shared" si="16"/>
        <v>384</v>
      </c>
      <c r="M1079" s="14">
        <f>Table3[[#This Row],[Rape]]/Table3[[#This Row],[Population_in_lakhs]]</f>
        <v>2.5343953656770455</v>
      </c>
      <c r="N1079">
        <f>Table3[[#This Row],[Kidnapping and Abduction]]/Table3[[#This Row],[Population_in_lakhs]]</f>
        <v>4.8515568428674873</v>
      </c>
      <c r="O1079">
        <f>Table3[[#This Row],[Dowry Deaths]]/Table3[[#This Row],[Population_in_lakhs]]</f>
        <v>0.61549601737871107</v>
      </c>
      <c r="P1079">
        <f>Table3[[#This Row],[Molestation]]/Table3[[#This Row],[Population_in_lakhs]]</f>
        <v>2.1361332367849384</v>
      </c>
      <c r="Q1079">
        <f>Table3[[#This Row],[Sexual_Harassment]]/Table3[[#This Row],[Population_in_lakhs]]</f>
        <v>1.3034033309196233</v>
      </c>
      <c r="R1079">
        <f>Table3[[#This Row],[Cruelty by Husband or his Relatives]]/Table3[[#This Row],[Population_in_lakhs]]</f>
        <v>2.4619840695148443</v>
      </c>
    </row>
    <row r="1080" spans="1:18" x14ac:dyDescent="0.3">
      <c r="A1080" t="s">
        <v>146</v>
      </c>
      <c r="B1080" t="s">
        <v>153</v>
      </c>
      <c r="C1080">
        <v>2013</v>
      </c>
      <c r="D1080">
        <v>163</v>
      </c>
      <c r="E1080">
        <v>328</v>
      </c>
      <c r="F1080">
        <v>10</v>
      </c>
      <c r="G1080">
        <v>539</v>
      </c>
      <c r="H1080">
        <v>140</v>
      </c>
      <c r="I1080">
        <v>117</v>
      </c>
      <c r="J1080">
        <v>27.62</v>
      </c>
      <c r="K1080">
        <v>46.958725561187542</v>
      </c>
      <c r="L1080">
        <f t="shared" si="16"/>
        <v>1297</v>
      </c>
      <c r="M1080" s="14">
        <f>Table3[[#This Row],[Rape]]/Table3[[#This Row],[Population_in_lakhs]]</f>
        <v>5.9015206372194058</v>
      </c>
      <c r="N1080">
        <f>Table3[[#This Row],[Kidnapping and Abduction]]/Table3[[#This Row],[Population_in_lakhs]]</f>
        <v>11.875452570601013</v>
      </c>
      <c r="O1080">
        <f>Table3[[#This Row],[Dowry Deaths]]/Table3[[#This Row],[Population_in_lakhs]]</f>
        <v>0.3620564808110065</v>
      </c>
      <c r="P1080">
        <f>Table3[[#This Row],[Molestation]]/Table3[[#This Row],[Population_in_lakhs]]</f>
        <v>19.514844315713251</v>
      </c>
      <c r="Q1080">
        <f>Table3[[#This Row],[Sexual_Harassment]]/Table3[[#This Row],[Population_in_lakhs]]</f>
        <v>5.068790731354091</v>
      </c>
      <c r="R1080">
        <f>Table3[[#This Row],[Cruelty by Husband or his Relatives]]/Table3[[#This Row],[Population_in_lakhs]]</f>
        <v>4.2360608254887762</v>
      </c>
    </row>
    <row r="1081" spans="1:18" x14ac:dyDescent="0.3">
      <c r="A1081" t="s">
        <v>146</v>
      </c>
      <c r="B1081" t="s">
        <v>154</v>
      </c>
      <c r="C1081">
        <v>2001</v>
      </c>
      <c r="D1081">
        <v>42</v>
      </c>
      <c r="E1081">
        <v>113</v>
      </c>
      <c r="F1081">
        <v>16</v>
      </c>
      <c r="G1081">
        <v>69</v>
      </c>
      <c r="H1081">
        <v>13</v>
      </c>
      <c r="I1081">
        <v>24</v>
      </c>
      <c r="J1081">
        <v>17.55</v>
      </c>
      <c r="K1081">
        <v>15.783475783475783</v>
      </c>
      <c r="L1081">
        <f t="shared" si="16"/>
        <v>277</v>
      </c>
      <c r="M1081" s="14">
        <f>Table3[[#This Row],[Rape]]/Table3[[#This Row],[Population_in_lakhs]]</f>
        <v>2.3931623931623931</v>
      </c>
      <c r="N1081">
        <f>Table3[[#This Row],[Kidnapping and Abduction]]/Table3[[#This Row],[Population_in_lakhs]]</f>
        <v>6.4387464387464384</v>
      </c>
      <c r="O1081">
        <f>Table3[[#This Row],[Dowry Deaths]]/Table3[[#This Row],[Population_in_lakhs]]</f>
        <v>0.9116809116809117</v>
      </c>
      <c r="P1081">
        <f>Table3[[#This Row],[Molestation]]/Table3[[#This Row],[Population_in_lakhs]]</f>
        <v>3.9316239316239314</v>
      </c>
      <c r="Q1081">
        <f>Table3[[#This Row],[Sexual_Harassment]]/Table3[[#This Row],[Population_in_lakhs]]</f>
        <v>0.7407407407407407</v>
      </c>
      <c r="R1081">
        <f>Table3[[#This Row],[Cruelty by Husband or his Relatives]]/Table3[[#This Row],[Population_in_lakhs]]</f>
        <v>1.3675213675213675</v>
      </c>
    </row>
    <row r="1082" spans="1:18" x14ac:dyDescent="0.3">
      <c r="A1082" t="s">
        <v>146</v>
      </c>
      <c r="B1082" t="s">
        <v>154</v>
      </c>
      <c r="C1082">
        <v>2002</v>
      </c>
      <c r="D1082">
        <v>68</v>
      </c>
      <c r="E1082">
        <v>80</v>
      </c>
      <c r="F1082">
        <v>21</v>
      </c>
      <c r="G1082">
        <v>62</v>
      </c>
      <c r="H1082">
        <v>13</v>
      </c>
      <c r="I1082">
        <v>20</v>
      </c>
      <c r="J1082">
        <v>17.55</v>
      </c>
      <c r="K1082">
        <v>15.042735042735043</v>
      </c>
      <c r="L1082">
        <f t="shared" si="16"/>
        <v>264</v>
      </c>
      <c r="M1082" s="14">
        <f>Table3[[#This Row],[Rape]]/Table3[[#This Row],[Population_in_lakhs]]</f>
        <v>3.8746438746438745</v>
      </c>
      <c r="N1082">
        <f>Table3[[#This Row],[Kidnapping and Abduction]]/Table3[[#This Row],[Population_in_lakhs]]</f>
        <v>4.5584045584045585</v>
      </c>
      <c r="O1082">
        <f>Table3[[#This Row],[Dowry Deaths]]/Table3[[#This Row],[Population_in_lakhs]]</f>
        <v>1.1965811965811965</v>
      </c>
      <c r="P1082">
        <f>Table3[[#This Row],[Molestation]]/Table3[[#This Row],[Population_in_lakhs]]</f>
        <v>3.5327635327635325</v>
      </c>
      <c r="Q1082">
        <f>Table3[[#This Row],[Sexual_Harassment]]/Table3[[#This Row],[Population_in_lakhs]]</f>
        <v>0.7407407407407407</v>
      </c>
      <c r="R1082">
        <f>Table3[[#This Row],[Cruelty by Husband or his Relatives]]/Table3[[#This Row],[Population_in_lakhs]]</f>
        <v>1.1396011396011396</v>
      </c>
    </row>
    <row r="1083" spans="1:18" x14ac:dyDescent="0.3">
      <c r="A1083" t="s">
        <v>146</v>
      </c>
      <c r="B1083" t="s">
        <v>154</v>
      </c>
      <c r="C1083">
        <v>2003</v>
      </c>
      <c r="D1083">
        <v>57</v>
      </c>
      <c r="E1083">
        <v>73</v>
      </c>
      <c r="F1083">
        <v>22</v>
      </c>
      <c r="G1083">
        <v>52</v>
      </c>
      <c r="H1083">
        <v>26</v>
      </c>
      <c r="I1083">
        <v>119</v>
      </c>
      <c r="J1083">
        <v>17.55</v>
      </c>
      <c r="K1083">
        <v>19.886039886039885</v>
      </c>
      <c r="L1083">
        <f t="shared" si="16"/>
        <v>349</v>
      </c>
      <c r="M1083" s="14">
        <f>Table3[[#This Row],[Rape]]/Table3[[#This Row],[Population_in_lakhs]]</f>
        <v>3.2478632478632479</v>
      </c>
      <c r="N1083">
        <f>Table3[[#This Row],[Kidnapping and Abduction]]/Table3[[#This Row],[Population_in_lakhs]]</f>
        <v>4.1595441595441596</v>
      </c>
      <c r="O1083">
        <f>Table3[[#This Row],[Dowry Deaths]]/Table3[[#This Row],[Population_in_lakhs]]</f>
        <v>1.2535612535612535</v>
      </c>
      <c r="P1083">
        <f>Table3[[#This Row],[Molestation]]/Table3[[#This Row],[Population_in_lakhs]]</f>
        <v>2.9629629629629628</v>
      </c>
      <c r="Q1083">
        <f>Table3[[#This Row],[Sexual_Harassment]]/Table3[[#This Row],[Population_in_lakhs]]</f>
        <v>1.4814814814814814</v>
      </c>
      <c r="R1083">
        <f>Table3[[#This Row],[Cruelty by Husband or his Relatives]]/Table3[[#This Row],[Population_in_lakhs]]</f>
        <v>6.7806267806267799</v>
      </c>
    </row>
    <row r="1084" spans="1:18" x14ac:dyDescent="0.3">
      <c r="A1084" t="s">
        <v>146</v>
      </c>
      <c r="B1084" t="s">
        <v>154</v>
      </c>
      <c r="C1084">
        <v>2004</v>
      </c>
      <c r="D1084">
        <v>79</v>
      </c>
      <c r="E1084">
        <v>68</v>
      </c>
      <c r="F1084">
        <v>11</v>
      </c>
      <c r="G1084">
        <v>59</v>
      </c>
      <c r="H1084">
        <v>13</v>
      </c>
      <c r="I1084">
        <v>126</v>
      </c>
      <c r="J1084">
        <v>17.55</v>
      </c>
      <c r="K1084">
        <v>20.284900284900285</v>
      </c>
      <c r="L1084">
        <f t="shared" si="16"/>
        <v>356</v>
      </c>
      <c r="M1084" s="14">
        <f>Table3[[#This Row],[Rape]]/Table3[[#This Row],[Population_in_lakhs]]</f>
        <v>4.5014245014245011</v>
      </c>
      <c r="N1084">
        <f>Table3[[#This Row],[Kidnapping and Abduction]]/Table3[[#This Row],[Population_in_lakhs]]</f>
        <v>3.8746438746438745</v>
      </c>
      <c r="O1084">
        <f>Table3[[#This Row],[Dowry Deaths]]/Table3[[#This Row],[Population_in_lakhs]]</f>
        <v>0.62678062678062674</v>
      </c>
      <c r="P1084">
        <f>Table3[[#This Row],[Molestation]]/Table3[[#This Row],[Population_in_lakhs]]</f>
        <v>3.3618233618233617</v>
      </c>
      <c r="Q1084">
        <f>Table3[[#This Row],[Sexual_Harassment]]/Table3[[#This Row],[Population_in_lakhs]]</f>
        <v>0.7407407407407407</v>
      </c>
      <c r="R1084">
        <f>Table3[[#This Row],[Cruelty by Husband or his Relatives]]/Table3[[#This Row],[Population_in_lakhs]]</f>
        <v>7.1794871794871788</v>
      </c>
    </row>
    <row r="1085" spans="1:18" x14ac:dyDescent="0.3">
      <c r="A1085" t="s">
        <v>146</v>
      </c>
      <c r="B1085" t="s">
        <v>154</v>
      </c>
      <c r="C1085">
        <v>2005</v>
      </c>
      <c r="D1085">
        <v>71</v>
      </c>
      <c r="E1085">
        <v>89</v>
      </c>
      <c r="F1085">
        <v>12</v>
      </c>
      <c r="G1085">
        <v>86</v>
      </c>
      <c r="H1085">
        <v>20</v>
      </c>
      <c r="I1085">
        <v>114</v>
      </c>
      <c r="J1085">
        <v>17.55</v>
      </c>
      <c r="K1085">
        <v>22.336182336182336</v>
      </c>
      <c r="L1085">
        <f t="shared" si="16"/>
        <v>392</v>
      </c>
      <c r="M1085" s="14">
        <f>Table3[[#This Row],[Rape]]/Table3[[#This Row],[Population_in_lakhs]]</f>
        <v>4.0455840455840457</v>
      </c>
      <c r="N1085">
        <f>Table3[[#This Row],[Kidnapping and Abduction]]/Table3[[#This Row],[Population_in_lakhs]]</f>
        <v>5.0712250712250713</v>
      </c>
      <c r="O1085">
        <f>Table3[[#This Row],[Dowry Deaths]]/Table3[[#This Row],[Population_in_lakhs]]</f>
        <v>0.68376068376068377</v>
      </c>
      <c r="P1085">
        <f>Table3[[#This Row],[Molestation]]/Table3[[#This Row],[Population_in_lakhs]]</f>
        <v>4.9002849002849</v>
      </c>
      <c r="Q1085">
        <f>Table3[[#This Row],[Sexual_Harassment]]/Table3[[#This Row],[Population_in_lakhs]]</f>
        <v>1.1396011396011396</v>
      </c>
      <c r="R1085">
        <f>Table3[[#This Row],[Cruelty by Husband or his Relatives]]/Table3[[#This Row],[Population_in_lakhs]]</f>
        <v>6.4957264957264957</v>
      </c>
    </row>
    <row r="1086" spans="1:18" x14ac:dyDescent="0.3">
      <c r="A1086" t="s">
        <v>146</v>
      </c>
      <c r="B1086" t="s">
        <v>154</v>
      </c>
      <c r="C1086">
        <v>2006</v>
      </c>
      <c r="D1086">
        <v>79</v>
      </c>
      <c r="E1086">
        <v>128</v>
      </c>
      <c r="F1086">
        <v>24</v>
      </c>
      <c r="G1086">
        <v>84</v>
      </c>
      <c r="H1086">
        <v>25</v>
      </c>
      <c r="I1086">
        <v>240</v>
      </c>
      <c r="J1086">
        <v>17.55</v>
      </c>
      <c r="K1086">
        <v>33.048433048433047</v>
      </c>
      <c r="L1086">
        <f t="shared" si="16"/>
        <v>580</v>
      </c>
      <c r="M1086" s="14">
        <f>Table3[[#This Row],[Rape]]/Table3[[#This Row],[Population_in_lakhs]]</f>
        <v>4.5014245014245011</v>
      </c>
      <c r="N1086">
        <f>Table3[[#This Row],[Kidnapping and Abduction]]/Table3[[#This Row],[Population_in_lakhs]]</f>
        <v>7.2934472934472936</v>
      </c>
      <c r="O1086">
        <f>Table3[[#This Row],[Dowry Deaths]]/Table3[[#This Row],[Population_in_lakhs]]</f>
        <v>1.3675213675213675</v>
      </c>
      <c r="P1086">
        <f>Table3[[#This Row],[Molestation]]/Table3[[#This Row],[Population_in_lakhs]]</f>
        <v>4.7863247863247862</v>
      </c>
      <c r="Q1086">
        <f>Table3[[#This Row],[Sexual_Harassment]]/Table3[[#This Row],[Population_in_lakhs]]</f>
        <v>1.4245014245014245</v>
      </c>
      <c r="R1086">
        <f>Table3[[#This Row],[Cruelty by Husband or his Relatives]]/Table3[[#This Row],[Population_in_lakhs]]</f>
        <v>13.675213675213675</v>
      </c>
    </row>
    <row r="1087" spans="1:18" x14ac:dyDescent="0.3">
      <c r="A1087" t="s">
        <v>146</v>
      </c>
      <c r="B1087" t="s">
        <v>154</v>
      </c>
      <c r="C1087">
        <v>2007</v>
      </c>
      <c r="D1087">
        <v>51</v>
      </c>
      <c r="E1087">
        <v>111</v>
      </c>
      <c r="F1087">
        <v>19</v>
      </c>
      <c r="G1087">
        <v>85</v>
      </c>
      <c r="H1087">
        <v>14</v>
      </c>
      <c r="I1087">
        <v>222</v>
      </c>
      <c r="J1087">
        <v>17.55</v>
      </c>
      <c r="K1087">
        <v>28.603988603988604</v>
      </c>
      <c r="L1087">
        <f t="shared" si="16"/>
        <v>502</v>
      </c>
      <c r="M1087" s="14">
        <f>Table3[[#This Row],[Rape]]/Table3[[#This Row],[Population_in_lakhs]]</f>
        <v>2.9059829059829059</v>
      </c>
      <c r="N1087">
        <f>Table3[[#This Row],[Kidnapping and Abduction]]/Table3[[#This Row],[Population_in_lakhs]]</f>
        <v>6.3247863247863245</v>
      </c>
      <c r="O1087">
        <f>Table3[[#This Row],[Dowry Deaths]]/Table3[[#This Row],[Population_in_lakhs]]</f>
        <v>1.0826210826210825</v>
      </c>
      <c r="P1087">
        <f>Table3[[#This Row],[Molestation]]/Table3[[#This Row],[Population_in_lakhs]]</f>
        <v>4.8433048433048427</v>
      </c>
      <c r="Q1087">
        <f>Table3[[#This Row],[Sexual_Harassment]]/Table3[[#This Row],[Population_in_lakhs]]</f>
        <v>0.79772079772079774</v>
      </c>
      <c r="R1087">
        <f>Table3[[#This Row],[Cruelty by Husband or his Relatives]]/Table3[[#This Row],[Population_in_lakhs]]</f>
        <v>12.649572649572649</v>
      </c>
    </row>
    <row r="1088" spans="1:18" x14ac:dyDescent="0.3">
      <c r="A1088" t="s">
        <v>146</v>
      </c>
      <c r="B1088" t="s">
        <v>154</v>
      </c>
      <c r="C1088">
        <v>2008</v>
      </c>
      <c r="D1088">
        <v>38</v>
      </c>
      <c r="E1088">
        <v>66</v>
      </c>
      <c r="F1088">
        <v>9</v>
      </c>
      <c r="G1088">
        <v>39</v>
      </c>
      <c r="H1088">
        <v>7</v>
      </c>
      <c r="I1088">
        <v>109</v>
      </c>
      <c r="J1088">
        <v>17.55</v>
      </c>
      <c r="K1088">
        <v>15.27065527065527</v>
      </c>
      <c r="L1088">
        <f t="shared" si="16"/>
        <v>268</v>
      </c>
      <c r="M1088" s="14">
        <f>Table3[[#This Row],[Rape]]/Table3[[#This Row],[Population_in_lakhs]]</f>
        <v>2.165242165242165</v>
      </c>
      <c r="N1088">
        <f>Table3[[#This Row],[Kidnapping and Abduction]]/Table3[[#This Row],[Population_in_lakhs]]</f>
        <v>3.7606837606837606</v>
      </c>
      <c r="O1088">
        <f>Table3[[#This Row],[Dowry Deaths]]/Table3[[#This Row],[Population_in_lakhs]]</f>
        <v>0.51282051282051277</v>
      </c>
      <c r="P1088">
        <f>Table3[[#This Row],[Molestation]]/Table3[[#This Row],[Population_in_lakhs]]</f>
        <v>2.2222222222222223</v>
      </c>
      <c r="Q1088">
        <f>Table3[[#This Row],[Sexual_Harassment]]/Table3[[#This Row],[Population_in_lakhs]]</f>
        <v>0.39886039886039887</v>
      </c>
      <c r="R1088">
        <f>Table3[[#This Row],[Cruelty by Husband or his Relatives]]/Table3[[#This Row],[Population_in_lakhs]]</f>
        <v>6.2108262108262107</v>
      </c>
    </row>
    <row r="1089" spans="1:18" x14ac:dyDescent="0.3">
      <c r="A1089" t="s">
        <v>146</v>
      </c>
      <c r="B1089" t="s">
        <v>154</v>
      </c>
      <c r="C1089">
        <v>2009</v>
      </c>
      <c r="D1089">
        <v>52</v>
      </c>
      <c r="E1089">
        <v>170</v>
      </c>
      <c r="F1089">
        <v>17</v>
      </c>
      <c r="G1089">
        <v>53</v>
      </c>
      <c r="H1089">
        <v>3</v>
      </c>
      <c r="I1089">
        <v>79</v>
      </c>
      <c r="J1089">
        <v>17.55</v>
      </c>
      <c r="K1089">
        <v>21.310541310541311</v>
      </c>
      <c r="L1089">
        <f t="shared" si="16"/>
        <v>374</v>
      </c>
      <c r="M1089" s="14">
        <f>Table3[[#This Row],[Rape]]/Table3[[#This Row],[Population_in_lakhs]]</f>
        <v>2.9629629629629628</v>
      </c>
      <c r="N1089">
        <f>Table3[[#This Row],[Kidnapping and Abduction]]/Table3[[#This Row],[Population_in_lakhs]]</f>
        <v>9.6866096866096854</v>
      </c>
      <c r="O1089">
        <f>Table3[[#This Row],[Dowry Deaths]]/Table3[[#This Row],[Population_in_lakhs]]</f>
        <v>0.96866096866096862</v>
      </c>
      <c r="P1089">
        <f>Table3[[#This Row],[Molestation]]/Table3[[#This Row],[Population_in_lakhs]]</f>
        <v>3.0199430199430197</v>
      </c>
      <c r="Q1089">
        <f>Table3[[#This Row],[Sexual_Harassment]]/Table3[[#This Row],[Population_in_lakhs]]</f>
        <v>0.17094017094017094</v>
      </c>
      <c r="R1089">
        <f>Table3[[#This Row],[Cruelty by Husband or his Relatives]]/Table3[[#This Row],[Population_in_lakhs]]</f>
        <v>4.5014245014245011</v>
      </c>
    </row>
    <row r="1090" spans="1:18" x14ac:dyDescent="0.3">
      <c r="A1090" t="s">
        <v>146</v>
      </c>
      <c r="B1090" t="s">
        <v>154</v>
      </c>
      <c r="C1090">
        <v>2010</v>
      </c>
      <c r="D1090">
        <v>54</v>
      </c>
      <c r="E1090">
        <v>203</v>
      </c>
      <c r="F1090">
        <v>24</v>
      </c>
      <c r="G1090">
        <v>28</v>
      </c>
      <c r="H1090">
        <v>5</v>
      </c>
      <c r="I1090">
        <v>94</v>
      </c>
      <c r="J1090">
        <v>17.55</v>
      </c>
      <c r="K1090">
        <v>23.247863247863247</v>
      </c>
      <c r="L1090">
        <f t="shared" ref="L1090:L1153" si="17">SUM(D1090,E1090,F1090,G1090,H1090,I1090)</f>
        <v>408</v>
      </c>
      <c r="M1090" s="14">
        <f>Table3[[#This Row],[Rape]]/Table3[[#This Row],[Population_in_lakhs]]</f>
        <v>3.0769230769230766</v>
      </c>
      <c r="N1090">
        <f>Table3[[#This Row],[Kidnapping and Abduction]]/Table3[[#This Row],[Population_in_lakhs]]</f>
        <v>11.566951566951566</v>
      </c>
      <c r="O1090">
        <f>Table3[[#This Row],[Dowry Deaths]]/Table3[[#This Row],[Population_in_lakhs]]</f>
        <v>1.3675213675213675</v>
      </c>
      <c r="P1090">
        <f>Table3[[#This Row],[Molestation]]/Table3[[#This Row],[Population_in_lakhs]]</f>
        <v>1.5954415954415955</v>
      </c>
      <c r="Q1090">
        <f>Table3[[#This Row],[Sexual_Harassment]]/Table3[[#This Row],[Population_in_lakhs]]</f>
        <v>0.28490028490028491</v>
      </c>
      <c r="R1090">
        <f>Table3[[#This Row],[Cruelty by Husband or his Relatives]]/Table3[[#This Row],[Population_in_lakhs]]</f>
        <v>5.3561253561253563</v>
      </c>
    </row>
    <row r="1091" spans="1:18" x14ac:dyDescent="0.3">
      <c r="A1091" t="s">
        <v>146</v>
      </c>
      <c r="B1091" t="s">
        <v>154</v>
      </c>
      <c r="C1091">
        <v>2011</v>
      </c>
      <c r="D1091">
        <v>69</v>
      </c>
      <c r="E1091">
        <v>238</v>
      </c>
      <c r="F1091">
        <v>11</v>
      </c>
      <c r="G1091">
        <v>56</v>
      </c>
      <c r="H1091">
        <v>10</v>
      </c>
      <c r="I1091">
        <v>144</v>
      </c>
      <c r="J1091">
        <v>22.93</v>
      </c>
      <c r="K1091">
        <v>23.026602703881377</v>
      </c>
      <c r="L1091">
        <f t="shared" si="17"/>
        <v>528</v>
      </c>
      <c r="M1091" s="14">
        <f>Table3[[#This Row],[Rape]]/Table3[[#This Row],[Population_in_lakhs]]</f>
        <v>3.0091583078935891</v>
      </c>
      <c r="N1091">
        <f>Table3[[#This Row],[Kidnapping and Abduction]]/Table3[[#This Row],[Population_in_lakhs]]</f>
        <v>10.379415612734409</v>
      </c>
      <c r="O1091">
        <f>Table3[[#This Row],[Dowry Deaths]]/Table3[[#This Row],[Population_in_lakhs]]</f>
        <v>0.4797208896641954</v>
      </c>
      <c r="P1091">
        <f>Table3[[#This Row],[Molestation]]/Table3[[#This Row],[Population_in_lakhs]]</f>
        <v>2.4422154382904493</v>
      </c>
      <c r="Q1091">
        <f>Table3[[#This Row],[Sexual_Harassment]]/Table3[[#This Row],[Population_in_lakhs]]</f>
        <v>0.43610989969472308</v>
      </c>
      <c r="R1091">
        <f>Table3[[#This Row],[Cruelty by Husband or his Relatives]]/Table3[[#This Row],[Population_in_lakhs]]</f>
        <v>6.2799825556040121</v>
      </c>
    </row>
    <row r="1092" spans="1:18" x14ac:dyDescent="0.3">
      <c r="A1092" t="s">
        <v>146</v>
      </c>
      <c r="B1092" t="s">
        <v>154</v>
      </c>
      <c r="C1092">
        <v>2012</v>
      </c>
      <c r="D1092">
        <v>87</v>
      </c>
      <c r="E1092">
        <v>244</v>
      </c>
      <c r="F1092">
        <v>18</v>
      </c>
      <c r="G1092">
        <v>69</v>
      </c>
      <c r="H1092">
        <v>21</v>
      </c>
      <c r="I1092">
        <v>207</v>
      </c>
      <c r="J1092">
        <v>22.93</v>
      </c>
      <c r="K1092">
        <v>28.17269952027911</v>
      </c>
      <c r="L1092">
        <f t="shared" si="17"/>
        <v>646</v>
      </c>
      <c r="M1092" s="14">
        <f>Table3[[#This Row],[Rape]]/Table3[[#This Row],[Population_in_lakhs]]</f>
        <v>3.7941561273440909</v>
      </c>
      <c r="N1092">
        <f>Table3[[#This Row],[Kidnapping and Abduction]]/Table3[[#This Row],[Population_in_lakhs]]</f>
        <v>10.641081552551244</v>
      </c>
      <c r="O1092">
        <f>Table3[[#This Row],[Dowry Deaths]]/Table3[[#This Row],[Population_in_lakhs]]</f>
        <v>0.78499781945050151</v>
      </c>
      <c r="P1092">
        <f>Table3[[#This Row],[Molestation]]/Table3[[#This Row],[Population_in_lakhs]]</f>
        <v>3.0091583078935891</v>
      </c>
      <c r="Q1092">
        <f>Table3[[#This Row],[Sexual_Harassment]]/Table3[[#This Row],[Population_in_lakhs]]</f>
        <v>0.91583078935891848</v>
      </c>
      <c r="R1092">
        <f>Table3[[#This Row],[Cruelty by Husband or his Relatives]]/Table3[[#This Row],[Population_in_lakhs]]</f>
        <v>9.0274749236807672</v>
      </c>
    </row>
    <row r="1093" spans="1:18" x14ac:dyDescent="0.3">
      <c r="A1093" t="s">
        <v>146</v>
      </c>
      <c r="B1093" t="s">
        <v>154</v>
      </c>
      <c r="C1093">
        <v>2013</v>
      </c>
      <c r="D1093">
        <v>194</v>
      </c>
      <c r="E1093">
        <v>330</v>
      </c>
      <c r="F1093">
        <v>14</v>
      </c>
      <c r="G1093">
        <v>419</v>
      </c>
      <c r="H1093">
        <v>128</v>
      </c>
      <c r="I1093">
        <v>403</v>
      </c>
      <c r="J1093">
        <v>22.93</v>
      </c>
      <c r="K1093">
        <v>64.893153074574798</v>
      </c>
      <c r="L1093">
        <f t="shared" si="17"/>
        <v>1488</v>
      </c>
      <c r="M1093" s="14">
        <f>Table3[[#This Row],[Rape]]/Table3[[#This Row],[Population_in_lakhs]]</f>
        <v>8.4605320540776283</v>
      </c>
      <c r="N1093">
        <f>Table3[[#This Row],[Kidnapping and Abduction]]/Table3[[#This Row],[Population_in_lakhs]]</f>
        <v>14.391626689925861</v>
      </c>
      <c r="O1093">
        <f>Table3[[#This Row],[Dowry Deaths]]/Table3[[#This Row],[Population_in_lakhs]]</f>
        <v>0.61055385957261232</v>
      </c>
      <c r="P1093">
        <f>Table3[[#This Row],[Molestation]]/Table3[[#This Row],[Population_in_lakhs]]</f>
        <v>18.273004797208898</v>
      </c>
      <c r="Q1093">
        <f>Table3[[#This Row],[Sexual_Harassment]]/Table3[[#This Row],[Population_in_lakhs]]</f>
        <v>5.5822067160924558</v>
      </c>
      <c r="R1093">
        <f>Table3[[#This Row],[Cruelty by Husband or his Relatives]]/Table3[[#This Row],[Population_in_lakhs]]</f>
        <v>17.575228957697341</v>
      </c>
    </row>
    <row r="1094" spans="1:18" x14ac:dyDescent="0.3">
      <c r="A1094" t="s">
        <v>146</v>
      </c>
      <c r="B1094" t="s">
        <v>155</v>
      </c>
      <c r="C1094">
        <v>2001</v>
      </c>
      <c r="D1094">
        <v>45</v>
      </c>
      <c r="E1094">
        <v>99</v>
      </c>
      <c r="F1094">
        <v>18</v>
      </c>
      <c r="G1094">
        <v>65</v>
      </c>
      <c r="H1094">
        <v>2</v>
      </c>
      <c r="I1094">
        <v>22</v>
      </c>
      <c r="J1094">
        <v>21.29</v>
      </c>
      <c r="K1094">
        <v>11.789572569281352</v>
      </c>
      <c r="L1094">
        <f t="shared" si="17"/>
        <v>251</v>
      </c>
      <c r="M1094" s="14">
        <f>Table3[[#This Row],[Rape]]/Table3[[#This Row],[Population_in_lakhs]]</f>
        <v>2.1136683889149834</v>
      </c>
      <c r="N1094">
        <f>Table3[[#This Row],[Kidnapping and Abduction]]/Table3[[#This Row],[Population_in_lakhs]]</f>
        <v>4.6500704556129637</v>
      </c>
      <c r="O1094">
        <f>Table3[[#This Row],[Dowry Deaths]]/Table3[[#This Row],[Population_in_lakhs]]</f>
        <v>0.84546735556599351</v>
      </c>
      <c r="P1094">
        <f>Table3[[#This Row],[Molestation]]/Table3[[#This Row],[Population_in_lakhs]]</f>
        <v>3.0530765617660873</v>
      </c>
      <c r="Q1094">
        <f>Table3[[#This Row],[Sexual_Harassment]]/Table3[[#This Row],[Population_in_lakhs]]</f>
        <v>9.394081728511039E-2</v>
      </c>
      <c r="R1094">
        <f>Table3[[#This Row],[Cruelty by Husband or his Relatives]]/Table3[[#This Row],[Population_in_lakhs]]</f>
        <v>1.0333489901362143</v>
      </c>
    </row>
    <row r="1095" spans="1:18" x14ac:dyDescent="0.3">
      <c r="A1095" t="s">
        <v>146</v>
      </c>
      <c r="B1095" t="s">
        <v>155</v>
      </c>
      <c r="C1095">
        <v>2002</v>
      </c>
      <c r="D1095">
        <v>44</v>
      </c>
      <c r="E1095">
        <v>93</v>
      </c>
      <c r="F1095">
        <v>27</v>
      </c>
      <c r="G1095">
        <v>37</v>
      </c>
      <c r="H1095">
        <v>11</v>
      </c>
      <c r="I1095">
        <v>16</v>
      </c>
      <c r="J1095">
        <v>21.29</v>
      </c>
      <c r="K1095">
        <v>10.709253170502583</v>
      </c>
      <c r="L1095">
        <f t="shared" si="17"/>
        <v>228</v>
      </c>
      <c r="M1095" s="14">
        <f>Table3[[#This Row],[Rape]]/Table3[[#This Row],[Population_in_lakhs]]</f>
        <v>2.0666979802724286</v>
      </c>
      <c r="N1095">
        <f>Table3[[#This Row],[Kidnapping and Abduction]]/Table3[[#This Row],[Population_in_lakhs]]</f>
        <v>4.3682480037576328</v>
      </c>
      <c r="O1095">
        <f>Table3[[#This Row],[Dowry Deaths]]/Table3[[#This Row],[Population_in_lakhs]]</f>
        <v>1.2682010333489901</v>
      </c>
      <c r="P1095">
        <f>Table3[[#This Row],[Molestation]]/Table3[[#This Row],[Population_in_lakhs]]</f>
        <v>1.7379051197745421</v>
      </c>
      <c r="Q1095">
        <f>Table3[[#This Row],[Sexual_Harassment]]/Table3[[#This Row],[Population_in_lakhs]]</f>
        <v>0.51667449506810714</v>
      </c>
      <c r="R1095">
        <f>Table3[[#This Row],[Cruelty by Husband or his Relatives]]/Table3[[#This Row],[Population_in_lakhs]]</f>
        <v>0.75152653828088312</v>
      </c>
    </row>
    <row r="1096" spans="1:18" x14ac:dyDescent="0.3">
      <c r="A1096" t="s">
        <v>146</v>
      </c>
      <c r="B1096" t="s">
        <v>155</v>
      </c>
      <c r="C1096">
        <v>2003</v>
      </c>
      <c r="D1096">
        <v>70</v>
      </c>
      <c r="E1096">
        <v>73</v>
      </c>
      <c r="F1096">
        <v>10</v>
      </c>
      <c r="G1096">
        <v>58</v>
      </c>
      <c r="H1096">
        <v>4</v>
      </c>
      <c r="I1096">
        <v>168</v>
      </c>
      <c r="J1096">
        <v>21.29</v>
      </c>
      <c r="K1096">
        <v>17.989666510098637</v>
      </c>
      <c r="L1096">
        <f t="shared" si="17"/>
        <v>383</v>
      </c>
      <c r="M1096" s="14">
        <f>Table3[[#This Row],[Rape]]/Table3[[#This Row],[Population_in_lakhs]]</f>
        <v>3.2879286049788634</v>
      </c>
      <c r="N1096">
        <f>Table3[[#This Row],[Kidnapping and Abduction]]/Table3[[#This Row],[Population_in_lakhs]]</f>
        <v>3.4288398309065289</v>
      </c>
      <c r="O1096">
        <f>Table3[[#This Row],[Dowry Deaths]]/Table3[[#This Row],[Population_in_lakhs]]</f>
        <v>0.46970408642555195</v>
      </c>
      <c r="P1096">
        <f>Table3[[#This Row],[Molestation]]/Table3[[#This Row],[Population_in_lakhs]]</f>
        <v>2.7242837012682011</v>
      </c>
      <c r="Q1096">
        <f>Table3[[#This Row],[Sexual_Harassment]]/Table3[[#This Row],[Population_in_lakhs]]</f>
        <v>0.18788163457022078</v>
      </c>
      <c r="R1096">
        <f>Table3[[#This Row],[Cruelty by Husband or his Relatives]]/Table3[[#This Row],[Population_in_lakhs]]</f>
        <v>7.8910286519492718</v>
      </c>
    </row>
    <row r="1097" spans="1:18" x14ac:dyDescent="0.3">
      <c r="A1097" t="s">
        <v>146</v>
      </c>
      <c r="B1097" t="s">
        <v>155</v>
      </c>
      <c r="C1097">
        <v>2004</v>
      </c>
      <c r="D1097">
        <v>58</v>
      </c>
      <c r="E1097">
        <v>79</v>
      </c>
      <c r="F1097">
        <v>24</v>
      </c>
      <c r="G1097">
        <v>46</v>
      </c>
      <c r="H1097">
        <v>9</v>
      </c>
      <c r="I1097">
        <v>215</v>
      </c>
      <c r="J1097">
        <v>21.29</v>
      </c>
      <c r="K1097">
        <v>20.244246124941288</v>
      </c>
      <c r="L1097">
        <f t="shared" si="17"/>
        <v>431</v>
      </c>
      <c r="M1097" s="14">
        <f>Table3[[#This Row],[Rape]]/Table3[[#This Row],[Population_in_lakhs]]</f>
        <v>2.7242837012682011</v>
      </c>
      <c r="N1097">
        <f>Table3[[#This Row],[Kidnapping and Abduction]]/Table3[[#This Row],[Population_in_lakhs]]</f>
        <v>3.7106622827618603</v>
      </c>
      <c r="O1097">
        <f>Table3[[#This Row],[Dowry Deaths]]/Table3[[#This Row],[Population_in_lakhs]]</f>
        <v>1.1272898074213247</v>
      </c>
      <c r="P1097">
        <f>Table3[[#This Row],[Molestation]]/Table3[[#This Row],[Population_in_lakhs]]</f>
        <v>2.1606387975575387</v>
      </c>
      <c r="Q1097">
        <f>Table3[[#This Row],[Sexual_Harassment]]/Table3[[#This Row],[Population_in_lakhs]]</f>
        <v>0.42273367778299675</v>
      </c>
      <c r="R1097">
        <f>Table3[[#This Row],[Cruelty by Husband or his Relatives]]/Table3[[#This Row],[Population_in_lakhs]]</f>
        <v>10.098637858149367</v>
      </c>
    </row>
    <row r="1098" spans="1:18" x14ac:dyDescent="0.3">
      <c r="A1098" t="s">
        <v>146</v>
      </c>
      <c r="B1098" t="s">
        <v>155</v>
      </c>
      <c r="C1098">
        <v>2005</v>
      </c>
      <c r="D1098">
        <v>94</v>
      </c>
      <c r="E1098">
        <v>122</v>
      </c>
      <c r="F1098">
        <v>10</v>
      </c>
      <c r="G1098">
        <v>86</v>
      </c>
      <c r="H1098">
        <v>19</v>
      </c>
      <c r="I1098">
        <v>227</v>
      </c>
      <c r="J1098">
        <v>21.29</v>
      </c>
      <c r="K1098">
        <v>26.209488022545798</v>
      </c>
      <c r="L1098">
        <f t="shared" si="17"/>
        <v>558</v>
      </c>
      <c r="M1098" s="14">
        <f>Table3[[#This Row],[Rape]]/Table3[[#This Row],[Population_in_lakhs]]</f>
        <v>4.4152184124001881</v>
      </c>
      <c r="N1098">
        <f>Table3[[#This Row],[Kidnapping and Abduction]]/Table3[[#This Row],[Population_in_lakhs]]</f>
        <v>5.7303898543917331</v>
      </c>
      <c r="O1098">
        <f>Table3[[#This Row],[Dowry Deaths]]/Table3[[#This Row],[Population_in_lakhs]]</f>
        <v>0.46970408642555195</v>
      </c>
      <c r="P1098">
        <f>Table3[[#This Row],[Molestation]]/Table3[[#This Row],[Population_in_lakhs]]</f>
        <v>4.0394551432597465</v>
      </c>
      <c r="Q1098">
        <f>Table3[[#This Row],[Sexual_Harassment]]/Table3[[#This Row],[Population_in_lakhs]]</f>
        <v>0.8924377642085487</v>
      </c>
      <c r="R1098">
        <f>Table3[[#This Row],[Cruelty by Husband or his Relatives]]/Table3[[#This Row],[Population_in_lakhs]]</f>
        <v>10.662282761860029</v>
      </c>
    </row>
    <row r="1099" spans="1:18" x14ac:dyDescent="0.3">
      <c r="A1099" t="s">
        <v>146</v>
      </c>
      <c r="B1099" t="s">
        <v>155</v>
      </c>
      <c r="C1099">
        <v>2006</v>
      </c>
      <c r="D1099">
        <v>88</v>
      </c>
      <c r="E1099">
        <v>128</v>
      </c>
      <c r="F1099">
        <v>17</v>
      </c>
      <c r="G1099">
        <v>97</v>
      </c>
      <c r="H1099">
        <v>5</v>
      </c>
      <c r="I1099">
        <v>260</v>
      </c>
      <c r="J1099">
        <v>21.29</v>
      </c>
      <c r="K1099">
        <v>27.94739314232034</v>
      </c>
      <c r="L1099">
        <f t="shared" si="17"/>
        <v>595</v>
      </c>
      <c r="M1099" s="14">
        <f>Table3[[#This Row],[Rape]]/Table3[[#This Row],[Population_in_lakhs]]</f>
        <v>4.1333959605448571</v>
      </c>
      <c r="N1099">
        <f>Table3[[#This Row],[Kidnapping and Abduction]]/Table3[[#This Row],[Population_in_lakhs]]</f>
        <v>6.0122123062470649</v>
      </c>
      <c r="O1099">
        <f>Table3[[#This Row],[Dowry Deaths]]/Table3[[#This Row],[Population_in_lakhs]]</f>
        <v>0.79849694692343831</v>
      </c>
      <c r="P1099">
        <f>Table3[[#This Row],[Molestation]]/Table3[[#This Row],[Population_in_lakhs]]</f>
        <v>4.556129638327854</v>
      </c>
      <c r="Q1099">
        <f>Table3[[#This Row],[Sexual_Harassment]]/Table3[[#This Row],[Population_in_lakhs]]</f>
        <v>0.23485204321277597</v>
      </c>
      <c r="R1099">
        <f>Table3[[#This Row],[Cruelty by Husband or his Relatives]]/Table3[[#This Row],[Population_in_lakhs]]</f>
        <v>12.212306247064349</v>
      </c>
    </row>
    <row r="1100" spans="1:18" x14ac:dyDescent="0.3">
      <c r="A1100" t="s">
        <v>146</v>
      </c>
      <c r="B1100" t="s">
        <v>155</v>
      </c>
      <c r="C1100">
        <v>2007</v>
      </c>
      <c r="D1100">
        <v>64</v>
      </c>
      <c r="E1100">
        <v>117</v>
      </c>
      <c r="F1100">
        <v>16</v>
      </c>
      <c r="G1100">
        <v>102</v>
      </c>
      <c r="H1100">
        <v>12</v>
      </c>
      <c r="I1100">
        <v>285</v>
      </c>
      <c r="J1100">
        <v>21.29</v>
      </c>
      <c r="K1100">
        <v>27.994363550962895</v>
      </c>
      <c r="L1100">
        <f t="shared" si="17"/>
        <v>596</v>
      </c>
      <c r="M1100" s="14">
        <f>Table3[[#This Row],[Rape]]/Table3[[#This Row],[Population_in_lakhs]]</f>
        <v>3.0061061531235325</v>
      </c>
      <c r="N1100">
        <f>Table3[[#This Row],[Kidnapping and Abduction]]/Table3[[#This Row],[Population_in_lakhs]]</f>
        <v>5.4955378111789575</v>
      </c>
      <c r="O1100">
        <f>Table3[[#This Row],[Dowry Deaths]]/Table3[[#This Row],[Population_in_lakhs]]</f>
        <v>0.75152653828088312</v>
      </c>
      <c r="P1100">
        <f>Table3[[#This Row],[Molestation]]/Table3[[#This Row],[Population_in_lakhs]]</f>
        <v>4.7909816815406296</v>
      </c>
      <c r="Q1100">
        <f>Table3[[#This Row],[Sexual_Harassment]]/Table3[[#This Row],[Population_in_lakhs]]</f>
        <v>0.56364490371066234</v>
      </c>
      <c r="R1100">
        <f>Table3[[#This Row],[Cruelty by Husband or his Relatives]]/Table3[[#This Row],[Population_in_lakhs]]</f>
        <v>13.386566463128229</v>
      </c>
    </row>
    <row r="1101" spans="1:18" x14ac:dyDescent="0.3">
      <c r="A1101" t="s">
        <v>146</v>
      </c>
      <c r="B1101" t="s">
        <v>155</v>
      </c>
      <c r="C1101">
        <v>2008</v>
      </c>
      <c r="D1101">
        <v>54</v>
      </c>
      <c r="E1101">
        <v>106</v>
      </c>
      <c r="F1101">
        <v>14</v>
      </c>
      <c r="G1101">
        <v>77</v>
      </c>
      <c r="H1101">
        <v>6</v>
      </c>
      <c r="I1101">
        <v>172</v>
      </c>
      <c r="J1101">
        <v>21.29</v>
      </c>
      <c r="K1101">
        <v>20.150305307656179</v>
      </c>
      <c r="L1101">
        <f t="shared" si="17"/>
        <v>429</v>
      </c>
      <c r="M1101" s="14">
        <f>Table3[[#This Row],[Rape]]/Table3[[#This Row],[Population_in_lakhs]]</f>
        <v>2.5364020666979803</v>
      </c>
      <c r="N1101">
        <f>Table3[[#This Row],[Kidnapping and Abduction]]/Table3[[#This Row],[Population_in_lakhs]]</f>
        <v>4.97886331611085</v>
      </c>
      <c r="O1101">
        <f>Table3[[#This Row],[Dowry Deaths]]/Table3[[#This Row],[Population_in_lakhs]]</f>
        <v>0.65758572099577273</v>
      </c>
      <c r="P1101">
        <f>Table3[[#This Row],[Molestation]]/Table3[[#This Row],[Population_in_lakhs]]</f>
        <v>3.6167214654767497</v>
      </c>
      <c r="Q1101">
        <f>Table3[[#This Row],[Sexual_Harassment]]/Table3[[#This Row],[Population_in_lakhs]]</f>
        <v>0.28182245185533117</v>
      </c>
      <c r="R1101">
        <f>Table3[[#This Row],[Cruelty by Husband or his Relatives]]/Table3[[#This Row],[Population_in_lakhs]]</f>
        <v>8.0789102865194931</v>
      </c>
    </row>
    <row r="1102" spans="1:18" x14ac:dyDescent="0.3">
      <c r="A1102" t="s">
        <v>146</v>
      </c>
      <c r="B1102" t="s">
        <v>155</v>
      </c>
      <c r="C1102">
        <v>2009</v>
      </c>
      <c r="D1102">
        <v>63</v>
      </c>
      <c r="E1102">
        <v>225</v>
      </c>
      <c r="F1102">
        <v>21</v>
      </c>
      <c r="G1102">
        <v>38</v>
      </c>
      <c r="H1102">
        <v>6</v>
      </c>
      <c r="I1102">
        <v>217</v>
      </c>
      <c r="J1102">
        <v>21.29</v>
      </c>
      <c r="K1102">
        <v>26.773132926256459</v>
      </c>
      <c r="L1102">
        <f t="shared" si="17"/>
        <v>570</v>
      </c>
      <c r="M1102" s="14">
        <f>Table3[[#This Row],[Rape]]/Table3[[#This Row],[Population_in_lakhs]]</f>
        <v>2.9591357444809772</v>
      </c>
      <c r="N1102">
        <f>Table3[[#This Row],[Kidnapping and Abduction]]/Table3[[#This Row],[Population_in_lakhs]]</f>
        <v>10.568341944574918</v>
      </c>
      <c r="O1102">
        <f>Table3[[#This Row],[Dowry Deaths]]/Table3[[#This Row],[Population_in_lakhs]]</f>
        <v>0.98637858149365898</v>
      </c>
      <c r="P1102">
        <f>Table3[[#This Row],[Molestation]]/Table3[[#This Row],[Population_in_lakhs]]</f>
        <v>1.7848755284170974</v>
      </c>
      <c r="Q1102">
        <f>Table3[[#This Row],[Sexual_Harassment]]/Table3[[#This Row],[Population_in_lakhs]]</f>
        <v>0.28182245185533117</v>
      </c>
      <c r="R1102">
        <f>Table3[[#This Row],[Cruelty by Husband or his Relatives]]/Table3[[#This Row],[Population_in_lakhs]]</f>
        <v>10.192578675434477</v>
      </c>
    </row>
    <row r="1103" spans="1:18" x14ac:dyDescent="0.3">
      <c r="A1103" t="s">
        <v>146</v>
      </c>
      <c r="B1103" t="s">
        <v>155</v>
      </c>
      <c r="C1103">
        <v>2010</v>
      </c>
      <c r="D1103">
        <v>72</v>
      </c>
      <c r="E1103">
        <v>192</v>
      </c>
      <c r="F1103">
        <v>19</v>
      </c>
      <c r="G1103">
        <v>60</v>
      </c>
      <c r="H1103">
        <v>7</v>
      </c>
      <c r="I1103">
        <v>191</v>
      </c>
      <c r="J1103">
        <v>21.29</v>
      </c>
      <c r="K1103">
        <v>25.410991075622359</v>
      </c>
      <c r="L1103">
        <f t="shared" si="17"/>
        <v>541</v>
      </c>
      <c r="M1103" s="14">
        <f>Table3[[#This Row],[Rape]]/Table3[[#This Row],[Population_in_lakhs]]</f>
        <v>3.381869422263974</v>
      </c>
      <c r="N1103">
        <f>Table3[[#This Row],[Kidnapping and Abduction]]/Table3[[#This Row],[Population_in_lakhs]]</f>
        <v>9.0183184593705974</v>
      </c>
      <c r="O1103">
        <f>Table3[[#This Row],[Dowry Deaths]]/Table3[[#This Row],[Population_in_lakhs]]</f>
        <v>0.8924377642085487</v>
      </c>
      <c r="P1103">
        <f>Table3[[#This Row],[Molestation]]/Table3[[#This Row],[Population_in_lakhs]]</f>
        <v>2.8182245185533117</v>
      </c>
      <c r="Q1103">
        <f>Table3[[#This Row],[Sexual_Harassment]]/Table3[[#This Row],[Population_in_lakhs]]</f>
        <v>0.32879286049788636</v>
      </c>
      <c r="R1103">
        <f>Table3[[#This Row],[Cruelty by Husband or his Relatives]]/Table3[[#This Row],[Population_in_lakhs]]</f>
        <v>8.9713480507280412</v>
      </c>
    </row>
    <row r="1104" spans="1:18" x14ac:dyDescent="0.3">
      <c r="A1104" t="s">
        <v>146</v>
      </c>
      <c r="B1104" t="s">
        <v>155</v>
      </c>
      <c r="C1104">
        <v>2011</v>
      </c>
      <c r="D1104">
        <v>73</v>
      </c>
      <c r="E1104">
        <v>254</v>
      </c>
      <c r="F1104">
        <v>13</v>
      </c>
      <c r="G1104">
        <v>65</v>
      </c>
      <c r="H1104">
        <v>8</v>
      </c>
      <c r="I1104">
        <v>287</v>
      </c>
      <c r="J1104">
        <v>25.43</v>
      </c>
      <c r="K1104">
        <v>27.526543452615023</v>
      </c>
      <c r="L1104">
        <f t="shared" si="17"/>
        <v>700</v>
      </c>
      <c r="M1104" s="14">
        <f>Table3[[#This Row],[Rape]]/Table3[[#This Row],[Population_in_lakhs]]</f>
        <v>2.8706252457727093</v>
      </c>
      <c r="N1104">
        <f>Table3[[#This Row],[Kidnapping and Abduction]]/Table3[[#This Row],[Population_in_lakhs]]</f>
        <v>9.98820290994888</v>
      </c>
      <c r="O1104">
        <f>Table3[[#This Row],[Dowry Deaths]]/Table3[[#This Row],[Population_in_lakhs]]</f>
        <v>0.51120723554856473</v>
      </c>
      <c r="P1104">
        <f>Table3[[#This Row],[Molestation]]/Table3[[#This Row],[Population_in_lakhs]]</f>
        <v>2.5560361777428233</v>
      </c>
      <c r="Q1104">
        <f>Table3[[#This Row],[Sexual_Harassment]]/Table3[[#This Row],[Population_in_lakhs]]</f>
        <v>0.31458906802988595</v>
      </c>
      <c r="R1104">
        <f>Table3[[#This Row],[Cruelty by Husband or his Relatives]]/Table3[[#This Row],[Population_in_lakhs]]</f>
        <v>11.285882815572158</v>
      </c>
    </row>
    <row r="1105" spans="1:18" x14ac:dyDescent="0.3">
      <c r="A1105" t="s">
        <v>146</v>
      </c>
      <c r="B1105" t="s">
        <v>155</v>
      </c>
      <c r="C1105">
        <v>2012</v>
      </c>
      <c r="D1105">
        <v>79</v>
      </c>
      <c r="E1105">
        <v>256</v>
      </c>
      <c r="F1105">
        <v>18</v>
      </c>
      <c r="G1105">
        <v>53</v>
      </c>
      <c r="H1105">
        <v>6</v>
      </c>
      <c r="I1105">
        <v>327</v>
      </c>
      <c r="J1105">
        <v>25.43</v>
      </c>
      <c r="K1105">
        <v>29.060165159260716</v>
      </c>
      <c r="L1105">
        <f t="shared" si="17"/>
        <v>739</v>
      </c>
      <c r="M1105" s="14">
        <f>Table3[[#This Row],[Rape]]/Table3[[#This Row],[Population_in_lakhs]]</f>
        <v>3.1065670467951239</v>
      </c>
      <c r="N1105">
        <f>Table3[[#This Row],[Kidnapping and Abduction]]/Table3[[#This Row],[Population_in_lakhs]]</f>
        <v>10.066850176956351</v>
      </c>
      <c r="O1105">
        <f>Table3[[#This Row],[Dowry Deaths]]/Table3[[#This Row],[Population_in_lakhs]]</f>
        <v>0.7078254030672434</v>
      </c>
      <c r="P1105">
        <f>Table3[[#This Row],[Molestation]]/Table3[[#This Row],[Population_in_lakhs]]</f>
        <v>2.0841525756979946</v>
      </c>
      <c r="Q1105">
        <f>Table3[[#This Row],[Sexual_Harassment]]/Table3[[#This Row],[Population_in_lakhs]]</f>
        <v>0.23594180102241447</v>
      </c>
      <c r="R1105">
        <f>Table3[[#This Row],[Cruelty by Husband or his Relatives]]/Table3[[#This Row],[Population_in_lakhs]]</f>
        <v>12.858828155721589</v>
      </c>
    </row>
    <row r="1106" spans="1:18" x14ac:dyDescent="0.3">
      <c r="A1106" t="s">
        <v>146</v>
      </c>
      <c r="B1106" t="s">
        <v>155</v>
      </c>
      <c r="C1106">
        <v>2013</v>
      </c>
      <c r="D1106">
        <v>184</v>
      </c>
      <c r="E1106">
        <v>424</v>
      </c>
      <c r="F1106">
        <v>22</v>
      </c>
      <c r="G1106">
        <v>400</v>
      </c>
      <c r="H1106">
        <v>94</v>
      </c>
      <c r="I1106">
        <v>529</v>
      </c>
      <c r="J1106">
        <v>25.43</v>
      </c>
      <c r="K1106">
        <v>65.001966181675186</v>
      </c>
      <c r="L1106">
        <f t="shared" si="17"/>
        <v>1653</v>
      </c>
      <c r="M1106" s="14">
        <f>Table3[[#This Row],[Rape]]/Table3[[#This Row],[Population_in_lakhs]]</f>
        <v>7.2355485646873774</v>
      </c>
      <c r="N1106">
        <f>Table3[[#This Row],[Kidnapping and Abduction]]/Table3[[#This Row],[Population_in_lakhs]]</f>
        <v>16.673220605583957</v>
      </c>
      <c r="O1106">
        <f>Table3[[#This Row],[Dowry Deaths]]/Table3[[#This Row],[Population_in_lakhs]]</f>
        <v>0.86511993708218637</v>
      </c>
      <c r="P1106">
        <f>Table3[[#This Row],[Molestation]]/Table3[[#This Row],[Population_in_lakhs]]</f>
        <v>15.729453401494299</v>
      </c>
      <c r="Q1106">
        <f>Table3[[#This Row],[Sexual_Harassment]]/Table3[[#This Row],[Population_in_lakhs]]</f>
        <v>3.6964215493511601</v>
      </c>
      <c r="R1106">
        <f>Table3[[#This Row],[Cruelty by Husband or his Relatives]]/Table3[[#This Row],[Population_in_lakhs]]</f>
        <v>20.80220212347621</v>
      </c>
    </row>
    <row r="1107" spans="1:18" x14ac:dyDescent="0.3">
      <c r="A1107" t="s">
        <v>158</v>
      </c>
      <c r="B1107" t="s">
        <v>159</v>
      </c>
      <c r="C1107">
        <v>2001</v>
      </c>
      <c r="D1107">
        <v>39</v>
      </c>
      <c r="E1107">
        <v>117</v>
      </c>
      <c r="F1107">
        <v>7</v>
      </c>
      <c r="G1107">
        <v>54</v>
      </c>
      <c r="H1107">
        <v>27</v>
      </c>
      <c r="I1107">
        <v>530</v>
      </c>
      <c r="J1107">
        <v>48.88</v>
      </c>
      <c r="K1107">
        <v>15.83469721767594</v>
      </c>
      <c r="L1107">
        <f t="shared" si="17"/>
        <v>774</v>
      </c>
      <c r="M1107" s="14">
        <f>Table3[[#This Row],[Rape]]/Table3[[#This Row],[Population_in_lakhs]]</f>
        <v>0.7978723404255319</v>
      </c>
      <c r="N1107">
        <f>Table3[[#This Row],[Kidnapping and Abduction]]/Table3[[#This Row],[Population_in_lakhs]]</f>
        <v>2.3936170212765955</v>
      </c>
      <c r="O1107">
        <f>Table3[[#This Row],[Dowry Deaths]]/Table3[[#This Row],[Population_in_lakhs]]</f>
        <v>0.14320785597381341</v>
      </c>
      <c r="P1107">
        <f>Table3[[#This Row],[Molestation]]/Table3[[#This Row],[Population_in_lakhs]]</f>
        <v>1.1047463175122749</v>
      </c>
      <c r="Q1107">
        <f>Table3[[#This Row],[Sexual_Harassment]]/Table3[[#This Row],[Population_in_lakhs]]</f>
        <v>0.55237315875613746</v>
      </c>
      <c r="R1107">
        <f>Table3[[#This Row],[Cruelty by Husband or his Relatives]]/Table3[[#This Row],[Population_in_lakhs]]</f>
        <v>10.842880523731587</v>
      </c>
    </row>
    <row r="1108" spans="1:18" x14ac:dyDescent="0.3">
      <c r="A1108" t="s">
        <v>158</v>
      </c>
      <c r="B1108" t="s">
        <v>159</v>
      </c>
      <c r="C1108">
        <v>2002</v>
      </c>
      <c r="D1108">
        <v>12</v>
      </c>
      <c r="E1108">
        <v>92</v>
      </c>
      <c r="F1108">
        <v>6</v>
      </c>
      <c r="G1108">
        <v>36</v>
      </c>
      <c r="H1108">
        <v>18</v>
      </c>
      <c r="I1108">
        <v>433</v>
      </c>
      <c r="J1108">
        <v>48.88</v>
      </c>
      <c r="K1108">
        <v>12.213584288052372</v>
      </c>
      <c r="L1108">
        <f t="shared" si="17"/>
        <v>597</v>
      </c>
      <c r="M1108" s="14">
        <f>Table3[[#This Row],[Rape]]/Table3[[#This Row],[Population_in_lakhs]]</f>
        <v>0.24549918166939441</v>
      </c>
      <c r="N1108">
        <f>Table3[[#This Row],[Kidnapping and Abduction]]/Table3[[#This Row],[Population_in_lakhs]]</f>
        <v>1.8821603927986905</v>
      </c>
      <c r="O1108">
        <f>Table3[[#This Row],[Dowry Deaths]]/Table3[[#This Row],[Population_in_lakhs]]</f>
        <v>0.12274959083469721</v>
      </c>
      <c r="P1108">
        <f>Table3[[#This Row],[Molestation]]/Table3[[#This Row],[Population_in_lakhs]]</f>
        <v>0.73649754500818332</v>
      </c>
      <c r="Q1108">
        <f>Table3[[#This Row],[Sexual_Harassment]]/Table3[[#This Row],[Population_in_lakhs]]</f>
        <v>0.36824877250409166</v>
      </c>
      <c r="R1108">
        <f>Table3[[#This Row],[Cruelty by Husband or his Relatives]]/Table3[[#This Row],[Population_in_lakhs]]</f>
        <v>8.858428805237315</v>
      </c>
    </row>
    <row r="1109" spans="1:18" x14ac:dyDescent="0.3">
      <c r="A1109" t="s">
        <v>158</v>
      </c>
      <c r="B1109" t="s">
        <v>159</v>
      </c>
      <c r="C1109">
        <v>2003</v>
      </c>
      <c r="D1109">
        <v>18</v>
      </c>
      <c r="E1109">
        <v>96</v>
      </c>
      <c r="F1109">
        <v>3</v>
      </c>
      <c r="G1109">
        <v>50</v>
      </c>
      <c r="H1109">
        <v>30</v>
      </c>
      <c r="I1109">
        <v>595</v>
      </c>
      <c r="J1109">
        <v>48.88</v>
      </c>
      <c r="K1109">
        <v>16.20294599018003</v>
      </c>
      <c r="L1109">
        <f t="shared" si="17"/>
        <v>792</v>
      </c>
      <c r="M1109" s="14">
        <f>Table3[[#This Row],[Rape]]/Table3[[#This Row],[Population_in_lakhs]]</f>
        <v>0.36824877250409166</v>
      </c>
      <c r="N1109">
        <f>Table3[[#This Row],[Kidnapping and Abduction]]/Table3[[#This Row],[Population_in_lakhs]]</f>
        <v>1.9639934533551553</v>
      </c>
      <c r="O1109">
        <f>Table3[[#This Row],[Dowry Deaths]]/Table3[[#This Row],[Population_in_lakhs]]</f>
        <v>6.1374795417348603E-2</v>
      </c>
      <c r="P1109">
        <f>Table3[[#This Row],[Molestation]]/Table3[[#This Row],[Population_in_lakhs]]</f>
        <v>1.0229132569558101</v>
      </c>
      <c r="Q1109">
        <f>Table3[[#This Row],[Sexual_Harassment]]/Table3[[#This Row],[Population_in_lakhs]]</f>
        <v>0.61374795417348604</v>
      </c>
      <c r="R1109">
        <f>Table3[[#This Row],[Cruelty by Husband or his Relatives]]/Table3[[#This Row],[Population_in_lakhs]]</f>
        <v>12.172667757774141</v>
      </c>
    </row>
    <row r="1110" spans="1:18" x14ac:dyDescent="0.3">
      <c r="A1110" t="s">
        <v>158</v>
      </c>
      <c r="B1110" t="s">
        <v>159</v>
      </c>
      <c r="C1110">
        <v>2004</v>
      </c>
      <c r="D1110">
        <v>40</v>
      </c>
      <c r="E1110">
        <v>122</v>
      </c>
      <c r="F1110">
        <v>10</v>
      </c>
      <c r="G1110">
        <v>63</v>
      </c>
      <c r="H1110">
        <v>20</v>
      </c>
      <c r="I1110">
        <v>768</v>
      </c>
      <c r="J1110">
        <v>48.88</v>
      </c>
      <c r="K1110">
        <v>20.928805237315874</v>
      </c>
      <c r="L1110">
        <f t="shared" si="17"/>
        <v>1023</v>
      </c>
      <c r="M1110" s="14">
        <f>Table3[[#This Row],[Rape]]/Table3[[#This Row],[Population_in_lakhs]]</f>
        <v>0.81833060556464809</v>
      </c>
      <c r="N1110">
        <f>Table3[[#This Row],[Kidnapping and Abduction]]/Table3[[#This Row],[Population_in_lakhs]]</f>
        <v>2.4959083469721768</v>
      </c>
      <c r="O1110">
        <f>Table3[[#This Row],[Dowry Deaths]]/Table3[[#This Row],[Population_in_lakhs]]</f>
        <v>0.20458265139116202</v>
      </c>
      <c r="P1110">
        <f>Table3[[#This Row],[Molestation]]/Table3[[#This Row],[Population_in_lakhs]]</f>
        <v>1.2888707037643208</v>
      </c>
      <c r="Q1110">
        <f>Table3[[#This Row],[Sexual_Harassment]]/Table3[[#This Row],[Population_in_lakhs]]</f>
        <v>0.40916530278232405</v>
      </c>
      <c r="R1110">
        <f>Table3[[#This Row],[Cruelty by Husband or his Relatives]]/Table3[[#This Row],[Population_in_lakhs]]</f>
        <v>15.711947626841242</v>
      </c>
    </row>
    <row r="1111" spans="1:18" x14ac:dyDescent="0.3">
      <c r="A1111" t="s">
        <v>158</v>
      </c>
      <c r="B1111" t="s">
        <v>159</v>
      </c>
      <c r="C1111">
        <v>2005</v>
      </c>
      <c r="D1111">
        <v>35</v>
      </c>
      <c r="E1111">
        <v>136</v>
      </c>
      <c r="F1111">
        <v>1</v>
      </c>
      <c r="G1111">
        <v>54</v>
      </c>
      <c r="H1111">
        <v>26</v>
      </c>
      <c r="I1111">
        <v>745</v>
      </c>
      <c r="J1111">
        <v>48.88</v>
      </c>
      <c r="K1111">
        <v>20.396890343698853</v>
      </c>
      <c r="L1111">
        <f t="shared" si="17"/>
        <v>997</v>
      </c>
      <c r="M1111" s="14">
        <f>Table3[[#This Row],[Rape]]/Table3[[#This Row],[Population_in_lakhs]]</f>
        <v>0.71603927986906701</v>
      </c>
      <c r="N1111">
        <f>Table3[[#This Row],[Kidnapping and Abduction]]/Table3[[#This Row],[Population_in_lakhs]]</f>
        <v>2.7823240589198033</v>
      </c>
      <c r="O1111">
        <f>Table3[[#This Row],[Dowry Deaths]]/Table3[[#This Row],[Population_in_lakhs]]</f>
        <v>2.0458265139116201E-2</v>
      </c>
      <c r="P1111">
        <f>Table3[[#This Row],[Molestation]]/Table3[[#This Row],[Population_in_lakhs]]</f>
        <v>1.1047463175122749</v>
      </c>
      <c r="Q1111">
        <f>Table3[[#This Row],[Sexual_Harassment]]/Table3[[#This Row],[Population_in_lakhs]]</f>
        <v>0.53191489361702127</v>
      </c>
      <c r="R1111">
        <f>Table3[[#This Row],[Cruelty by Husband or his Relatives]]/Table3[[#This Row],[Population_in_lakhs]]</f>
        <v>15.24140752864157</v>
      </c>
    </row>
    <row r="1112" spans="1:18" x14ac:dyDescent="0.3">
      <c r="A1112" t="s">
        <v>158</v>
      </c>
      <c r="B1112" t="s">
        <v>159</v>
      </c>
      <c r="C1112">
        <v>2006</v>
      </c>
      <c r="D1112">
        <v>46</v>
      </c>
      <c r="E1112">
        <v>146</v>
      </c>
      <c r="F1112">
        <v>4</v>
      </c>
      <c r="G1112">
        <v>72</v>
      </c>
      <c r="H1112">
        <v>22</v>
      </c>
      <c r="I1112">
        <v>956</v>
      </c>
      <c r="J1112">
        <v>48.88</v>
      </c>
      <c r="K1112">
        <v>25.490998363338786</v>
      </c>
      <c r="L1112">
        <f t="shared" si="17"/>
        <v>1246</v>
      </c>
      <c r="M1112" s="14">
        <f>Table3[[#This Row],[Rape]]/Table3[[#This Row],[Population_in_lakhs]]</f>
        <v>0.94108019639934526</v>
      </c>
      <c r="N1112">
        <f>Table3[[#This Row],[Kidnapping and Abduction]]/Table3[[#This Row],[Population_in_lakhs]]</f>
        <v>2.9869067103109654</v>
      </c>
      <c r="O1112">
        <f>Table3[[#This Row],[Dowry Deaths]]/Table3[[#This Row],[Population_in_lakhs]]</f>
        <v>8.1833060556464804E-2</v>
      </c>
      <c r="P1112">
        <f>Table3[[#This Row],[Molestation]]/Table3[[#This Row],[Population_in_lakhs]]</f>
        <v>1.4729950900163666</v>
      </c>
      <c r="Q1112">
        <f>Table3[[#This Row],[Sexual_Harassment]]/Table3[[#This Row],[Population_in_lakhs]]</f>
        <v>0.45008183306055644</v>
      </c>
      <c r="R1112">
        <f>Table3[[#This Row],[Cruelty by Husband or his Relatives]]/Table3[[#This Row],[Population_in_lakhs]]</f>
        <v>19.558101472995087</v>
      </c>
    </row>
    <row r="1113" spans="1:18" x14ac:dyDescent="0.3">
      <c r="A1113" t="s">
        <v>158</v>
      </c>
      <c r="B1113" t="s">
        <v>159</v>
      </c>
      <c r="C1113">
        <v>2007</v>
      </c>
      <c r="D1113">
        <v>37</v>
      </c>
      <c r="E1113">
        <v>147</v>
      </c>
      <c r="F1113">
        <v>4</v>
      </c>
      <c r="G1113">
        <v>104</v>
      </c>
      <c r="H1113">
        <v>13</v>
      </c>
      <c r="I1113">
        <v>1221</v>
      </c>
      <c r="J1113">
        <v>48.88</v>
      </c>
      <c r="K1113">
        <v>31.219312602291325</v>
      </c>
      <c r="L1113">
        <f t="shared" si="17"/>
        <v>1526</v>
      </c>
      <c r="M1113" s="14">
        <f>Table3[[#This Row],[Rape]]/Table3[[#This Row],[Population_in_lakhs]]</f>
        <v>0.75695581014729951</v>
      </c>
      <c r="N1113">
        <f>Table3[[#This Row],[Kidnapping and Abduction]]/Table3[[#This Row],[Population_in_lakhs]]</f>
        <v>3.0073649754500815</v>
      </c>
      <c r="O1113">
        <f>Table3[[#This Row],[Dowry Deaths]]/Table3[[#This Row],[Population_in_lakhs]]</f>
        <v>8.1833060556464804E-2</v>
      </c>
      <c r="P1113">
        <f>Table3[[#This Row],[Molestation]]/Table3[[#This Row],[Population_in_lakhs]]</f>
        <v>2.1276595744680851</v>
      </c>
      <c r="Q1113">
        <f>Table3[[#This Row],[Sexual_Harassment]]/Table3[[#This Row],[Population_in_lakhs]]</f>
        <v>0.26595744680851063</v>
      </c>
      <c r="R1113">
        <f>Table3[[#This Row],[Cruelty by Husband or his Relatives]]/Table3[[#This Row],[Population_in_lakhs]]</f>
        <v>24.979541734860881</v>
      </c>
    </row>
    <row r="1114" spans="1:18" x14ac:dyDescent="0.3">
      <c r="A1114" t="s">
        <v>158</v>
      </c>
      <c r="B1114" t="s">
        <v>159</v>
      </c>
      <c r="C1114">
        <v>2008</v>
      </c>
      <c r="D1114">
        <v>44</v>
      </c>
      <c r="E1114">
        <v>137</v>
      </c>
      <c r="F1114">
        <v>1</v>
      </c>
      <c r="G1114">
        <v>78</v>
      </c>
      <c r="H1114">
        <v>19</v>
      </c>
      <c r="I1114">
        <v>1185</v>
      </c>
      <c r="J1114">
        <v>48.88</v>
      </c>
      <c r="K1114">
        <v>29.95090016366612</v>
      </c>
      <c r="L1114">
        <f t="shared" si="17"/>
        <v>1464</v>
      </c>
      <c r="M1114" s="14">
        <f>Table3[[#This Row],[Rape]]/Table3[[#This Row],[Population_in_lakhs]]</f>
        <v>0.90016366612111287</v>
      </c>
      <c r="N1114">
        <f>Table3[[#This Row],[Kidnapping and Abduction]]/Table3[[#This Row],[Population_in_lakhs]]</f>
        <v>2.8027823240589198</v>
      </c>
      <c r="O1114">
        <f>Table3[[#This Row],[Dowry Deaths]]/Table3[[#This Row],[Population_in_lakhs]]</f>
        <v>2.0458265139116201E-2</v>
      </c>
      <c r="P1114">
        <f>Table3[[#This Row],[Molestation]]/Table3[[#This Row],[Population_in_lakhs]]</f>
        <v>1.5957446808510638</v>
      </c>
      <c r="Q1114">
        <f>Table3[[#This Row],[Sexual_Harassment]]/Table3[[#This Row],[Population_in_lakhs]]</f>
        <v>0.38870703764320785</v>
      </c>
      <c r="R1114">
        <f>Table3[[#This Row],[Cruelty by Husband or his Relatives]]/Table3[[#This Row],[Population_in_lakhs]]</f>
        <v>24.2430441898527</v>
      </c>
    </row>
    <row r="1115" spans="1:18" x14ac:dyDescent="0.3">
      <c r="A1115" t="s">
        <v>158</v>
      </c>
      <c r="B1115" t="s">
        <v>159</v>
      </c>
      <c r="C1115">
        <v>2009</v>
      </c>
      <c r="D1115">
        <v>63</v>
      </c>
      <c r="E1115">
        <v>132</v>
      </c>
      <c r="F1115">
        <v>5</v>
      </c>
      <c r="G1115">
        <v>74</v>
      </c>
      <c r="H1115">
        <v>18</v>
      </c>
      <c r="I1115">
        <v>1169</v>
      </c>
      <c r="J1115">
        <v>48.88</v>
      </c>
      <c r="K1115">
        <v>29.889525368248773</v>
      </c>
      <c r="L1115">
        <f t="shared" si="17"/>
        <v>1461</v>
      </c>
      <c r="M1115" s="14">
        <f>Table3[[#This Row],[Rape]]/Table3[[#This Row],[Population_in_lakhs]]</f>
        <v>1.2888707037643208</v>
      </c>
      <c r="N1115">
        <f>Table3[[#This Row],[Kidnapping and Abduction]]/Table3[[#This Row],[Population_in_lakhs]]</f>
        <v>2.7004909983633385</v>
      </c>
      <c r="O1115">
        <f>Table3[[#This Row],[Dowry Deaths]]/Table3[[#This Row],[Population_in_lakhs]]</f>
        <v>0.10229132569558101</v>
      </c>
      <c r="P1115">
        <f>Table3[[#This Row],[Molestation]]/Table3[[#This Row],[Population_in_lakhs]]</f>
        <v>1.513911620294599</v>
      </c>
      <c r="Q1115">
        <f>Table3[[#This Row],[Sexual_Harassment]]/Table3[[#This Row],[Population_in_lakhs]]</f>
        <v>0.36824877250409166</v>
      </c>
      <c r="R1115">
        <f>Table3[[#This Row],[Cruelty by Husband or his Relatives]]/Table3[[#This Row],[Population_in_lakhs]]</f>
        <v>23.915711947626839</v>
      </c>
    </row>
    <row r="1116" spans="1:18" x14ac:dyDescent="0.3">
      <c r="A1116" t="s">
        <v>158</v>
      </c>
      <c r="B1116" t="s">
        <v>159</v>
      </c>
      <c r="C1116">
        <v>2010</v>
      </c>
      <c r="D1116">
        <v>49</v>
      </c>
      <c r="E1116">
        <v>177</v>
      </c>
      <c r="F1116">
        <v>12</v>
      </c>
      <c r="G1116">
        <v>73</v>
      </c>
      <c r="H1116">
        <v>9</v>
      </c>
      <c r="I1116">
        <v>1230</v>
      </c>
      <c r="J1116">
        <v>48.88</v>
      </c>
      <c r="K1116">
        <v>31.710310965630114</v>
      </c>
      <c r="L1116">
        <f t="shared" si="17"/>
        <v>1550</v>
      </c>
      <c r="M1116" s="14">
        <f>Table3[[#This Row],[Rape]]/Table3[[#This Row],[Population_in_lakhs]]</f>
        <v>1.0024549918166938</v>
      </c>
      <c r="N1116">
        <f>Table3[[#This Row],[Kidnapping and Abduction]]/Table3[[#This Row],[Population_in_lakhs]]</f>
        <v>3.6211129296235676</v>
      </c>
      <c r="O1116">
        <f>Table3[[#This Row],[Dowry Deaths]]/Table3[[#This Row],[Population_in_lakhs]]</f>
        <v>0.24549918166939441</v>
      </c>
      <c r="P1116">
        <f>Table3[[#This Row],[Molestation]]/Table3[[#This Row],[Population_in_lakhs]]</f>
        <v>1.4934533551554827</v>
      </c>
      <c r="Q1116">
        <f>Table3[[#This Row],[Sexual_Harassment]]/Table3[[#This Row],[Population_in_lakhs]]</f>
        <v>0.18412438625204583</v>
      </c>
      <c r="R1116">
        <f>Table3[[#This Row],[Cruelty by Husband or his Relatives]]/Table3[[#This Row],[Population_in_lakhs]]</f>
        <v>25.163666121112929</v>
      </c>
    </row>
    <row r="1117" spans="1:18" x14ac:dyDescent="0.3">
      <c r="A1117" t="s">
        <v>158</v>
      </c>
      <c r="B1117" t="s">
        <v>159</v>
      </c>
      <c r="C1117">
        <v>2011</v>
      </c>
      <c r="D1117">
        <v>60</v>
      </c>
      <c r="E1117">
        <v>184</v>
      </c>
      <c r="F1117">
        <v>19</v>
      </c>
      <c r="G1117">
        <v>83</v>
      </c>
      <c r="H1117">
        <v>16</v>
      </c>
      <c r="I1117">
        <v>1390</v>
      </c>
      <c r="J1117">
        <v>60.62</v>
      </c>
      <c r="K1117">
        <v>28.901352688881559</v>
      </c>
      <c r="L1117">
        <f t="shared" si="17"/>
        <v>1752</v>
      </c>
      <c r="M1117" s="14">
        <f>Table3[[#This Row],[Rape]]/Table3[[#This Row],[Population_in_lakhs]]</f>
        <v>0.98977235235895744</v>
      </c>
      <c r="N1117">
        <f>Table3[[#This Row],[Kidnapping and Abduction]]/Table3[[#This Row],[Population_in_lakhs]]</f>
        <v>3.0353018805674696</v>
      </c>
      <c r="O1117">
        <f>Table3[[#This Row],[Dowry Deaths]]/Table3[[#This Row],[Population_in_lakhs]]</f>
        <v>0.31342791158033656</v>
      </c>
      <c r="P1117">
        <f>Table3[[#This Row],[Molestation]]/Table3[[#This Row],[Population_in_lakhs]]</f>
        <v>1.3691850874298912</v>
      </c>
      <c r="Q1117">
        <f>Table3[[#This Row],[Sexual_Harassment]]/Table3[[#This Row],[Population_in_lakhs]]</f>
        <v>0.26393929396238869</v>
      </c>
      <c r="R1117">
        <f>Table3[[#This Row],[Cruelty by Husband or his Relatives]]/Table3[[#This Row],[Population_in_lakhs]]</f>
        <v>22.929726162982515</v>
      </c>
    </row>
    <row r="1118" spans="1:18" x14ac:dyDescent="0.3">
      <c r="A1118" t="s">
        <v>158</v>
      </c>
      <c r="B1118" t="s">
        <v>159</v>
      </c>
      <c r="C1118">
        <v>2012</v>
      </c>
      <c r="D1118">
        <v>63</v>
      </c>
      <c r="E1118">
        <v>183</v>
      </c>
      <c r="F1118">
        <v>11</v>
      </c>
      <c r="G1118">
        <v>79</v>
      </c>
      <c r="H1118">
        <v>7</v>
      </c>
      <c r="I1118">
        <v>1448</v>
      </c>
      <c r="J1118">
        <v>60.62</v>
      </c>
      <c r="K1118">
        <v>29.544704717914883</v>
      </c>
      <c r="L1118">
        <f t="shared" si="17"/>
        <v>1791</v>
      </c>
      <c r="M1118" s="14">
        <f>Table3[[#This Row],[Rape]]/Table3[[#This Row],[Population_in_lakhs]]</f>
        <v>1.0392609699769053</v>
      </c>
      <c r="N1118">
        <f>Table3[[#This Row],[Kidnapping and Abduction]]/Table3[[#This Row],[Population_in_lakhs]]</f>
        <v>3.0188056746948204</v>
      </c>
      <c r="O1118">
        <f>Table3[[#This Row],[Dowry Deaths]]/Table3[[#This Row],[Population_in_lakhs]]</f>
        <v>0.18145826459914222</v>
      </c>
      <c r="P1118">
        <f>Table3[[#This Row],[Molestation]]/Table3[[#This Row],[Population_in_lakhs]]</f>
        <v>1.3032002639392941</v>
      </c>
      <c r="Q1118">
        <f>Table3[[#This Row],[Sexual_Harassment]]/Table3[[#This Row],[Population_in_lakhs]]</f>
        <v>0.11547344110854504</v>
      </c>
      <c r="R1118">
        <f>Table3[[#This Row],[Cruelty by Husband or his Relatives]]/Table3[[#This Row],[Population_in_lakhs]]</f>
        <v>23.886506103596172</v>
      </c>
    </row>
    <row r="1119" spans="1:18" x14ac:dyDescent="0.3">
      <c r="A1119" t="s">
        <v>158</v>
      </c>
      <c r="B1119" t="s">
        <v>159</v>
      </c>
      <c r="C1119">
        <v>2013</v>
      </c>
      <c r="D1119">
        <v>116</v>
      </c>
      <c r="E1119">
        <v>353</v>
      </c>
      <c r="F1119">
        <v>20</v>
      </c>
      <c r="G1119">
        <v>180</v>
      </c>
      <c r="H1119">
        <v>8</v>
      </c>
      <c r="I1119">
        <v>1756</v>
      </c>
      <c r="J1119">
        <v>60.62</v>
      </c>
      <c r="K1119">
        <v>40.135268888155728</v>
      </c>
      <c r="L1119">
        <f t="shared" si="17"/>
        <v>2433</v>
      </c>
      <c r="M1119" s="14">
        <f>Table3[[#This Row],[Rape]]/Table3[[#This Row],[Population_in_lakhs]]</f>
        <v>1.9135598812273178</v>
      </c>
      <c r="N1119">
        <f>Table3[[#This Row],[Kidnapping and Abduction]]/Table3[[#This Row],[Population_in_lakhs]]</f>
        <v>5.8231606730451997</v>
      </c>
      <c r="O1119">
        <f>Table3[[#This Row],[Dowry Deaths]]/Table3[[#This Row],[Population_in_lakhs]]</f>
        <v>0.32992411745298583</v>
      </c>
      <c r="P1119">
        <f>Table3[[#This Row],[Molestation]]/Table3[[#This Row],[Population_in_lakhs]]</f>
        <v>2.9693170570768723</v>
      </c>
      <c r="Q1119">
        <f>Table3[[#This Row],[Sexual_Harassment]]/Table3[[#This Row],[Population_in_lakhs]]</f>
        <v>0.13196964698119434</v>
      </c>
      <c r="R1119">
        <f>Table3[[#This Row],[Cruelty by Husband or his Relatives]]/Table3[[#This Row],[Population_in_lakhs]]</f>
        <v>28.967337512372154</v>
      </c>
    </row>
    <row r="1120" spans="1:18" x14ac:dyDescent="0.3">
      <c r="A1120" t="s">
        <v>158</v>
      </c>
      <c r="B1120" t="s">
        <v>160</v>
      </c>
      <c r="C1120">
        <v>2001</v>
      </c>
      <c r="D1120">
        <v>5</v>
      </c>
      <c r="E1120">
        <v>27</v>
      </c>
      <c r="F1120">
        <v>0</v>
      </c>
      <c r="G1120">
        <v>26</v>
      </c>
      <c r="H1120">
        <v>0</v>
      </c>
      <c r="I1120">
        <v>84</v>
      </c>
      <c r="J1120">
        <v>9.2799999999999994</v>
      </c>
      <c r="K1120">
        <v>15.301724137931036</v>
      </c>
      <c r="L1120">
        <f t="shared" si="17"/>
        <v>142</v>
      </c>
      <c r="M1120" s="14">
        <f>Table3[[#This Row],[Rape]]/Table3[[#This Row],[Population_in_lakhs]]</f>
        <v>0.53879310344827591</v>
      </c>
      <c r="N1120">
        <f>Table3[[#This Row],[Kidnapping and Abduction]]/Table3[[#This Row],[Population_in_lakhs]]</f>
        <v>2.9094827586206899</v>
      </c>
      <c r="O1120">
        <f>Table3[[#This Row],[Dowry Deaths]]/Table3[[#This Row],[Population_in_lakhs]]</f>
        <v>0</v>
      </c>
      <c r="P1120">
        <f>Table3[[#This Row],[Molestation]]/Table3[[#This Row],[Population_in_lakhs]]</f>
        <v>2.8017241379310347</v>
      </c>
      <c r="Q1120">
        <f>Table3[[#This Row],[Sexual_Harassment]]/Table3[[#This Row],[Population_in_lakhs]]</f>
        <v>0</v>
      </c>
      <c r="R1120">
        <f>Table3[[#This Row],[Cruelty by Husband or his Relatives]]/Table3[[#This Row],[Population_in_lakhs]]</f>
        <v>9.0517241379310356</v>
      </c>
    </row>
    <row r="1121" spans="1:18" x14ac:dyDescent="0.3">
      <c r="A1121" t="s">
        <v>158</v>
      </c>
      <c r="B1121" t="s">
        <v>160</v>
      </c>
      <c r="C1121">
        <v>2002</v>
      </c>
      <c r="D1121">
        <v>7</v>
      </c>
      <c r="E1121">
        <v>11</v>
      </c>
      <c r="F1121">
        <v>7</v>
      </c>
      <c r="G1121">
        <v>17</v>
      </c>
      <c r="H1121">
        <v>1</v>
      </c>
      <c r="I1121">
        <v>66</v>
      </c>
      <c r="J1121">
        <v>9.2799999999999994</v>
      </c>
      <c r="K1121">
        <v>11.745689655172415</v>
      </c>
      <c r="L1121">
        <f t="shared" si="17"/>
        <v>109</v>
      </c>
      <c r="M1121" s="14">
        <f>Table3[[#This Row],[Rape]]/Table3[[#This Row],[Population_in_lakhs]]</f>
        <v>0.7543103448275863</v>
      </c>
      <c r="N1121">
        <f>Table3[[#This Row],[Kidnapping and Abduction]]/Table3[[#This Row],[Population_in_lakhs]]</f>
        <v>1.1853448275862071</v>
      </c>
      <c r="O1121">
        <f>Table3[[#This Row],[Dowry Deaths]]/Table3[[#This Row],[Population_in_lakhs]]</f>
        <v>0.7543103448275863</v>
      </c>
      <c r="P1121">
        <f>Table3[[#This Row],[Molestation]]/Table3[[#This Row],[Population_in_lakhs]]</f>
        <v>1.8318965517241381</v>
      </c>
      <c r="Q1121">
        <f>Table3[[#This Row],[Sexual_Harassment]]/Table3[[#This Row],[Population_in_lakhs]]</f>
        <v>0.10775862068965518</v>
      </c>
      <c r="R1121">
        <f>Table3[[#This Row],[Cruelty by Husband or his Relatives]]/Table3[[#This Row],[Population_in_lakhs]]</f>
        <v>7.112068965517242</v>
      </c>
    </row>
    <row r="1122" spans="1:18" x14ac:dyDescent="0.3">
      <c r="A1122" t="s">
        <v>158</v>
      </c>
      <c r="B1122" t="s">
        <v>160</v>
      </c>
      <c r="C1122">
        <v>2003</v>
      </c>
      <c r="D1122">
        <v>3</v>
      </c>
      <c r="E1122">
        <v>13</v>
      </c>
      <c r="F1122">
        <v>1</v>
      </c>
      <c r="G1122">
        <v>18</v>
      </c>
      <c r="H1122">
        <v>0</v>
      </c>
      <c r="I1122">
        <v>61</v>
      </c>
      <c r="J1122">
        <v>9.2799999999999994</v>
      </c>
      <c r="K1122">
        <v>10.344827586206897</v>
      </c>
      <c r="L1122">
        <f t="shared" si="17"/>
        <v>96</v>
      </c>
      <c r="M1122" s="14">
        <f>Table3[[#This Row],[Rape]]/Table3[[#This Row],[Population_in_lakhs]]</f>
        <v>0.32327586206896552</v>
      </c>
      <c r="N1122">
        <f>Table3[[#This Row],[Kidnapping and Abduction]]/Table3[[#This Row],[Population_in_lakhs]]</f>
        <v>1.4008620689655173</v>
      </c>
      <c r="O1122">
        <f>Table3[[#This Row],[Dowry Deaths]]/Table3[[#This Row],[Population_in_lakhs]]</f>
        <v>0.10775862068965518</v>
      </c>
      <c r="P1122">
        <f>Table3[[#This Row],[Molestation]]/Table3[[#This Row],[Population_in_lakhs]]</f>
        <v>1.9396551724137931</v>
      </c>
      <c r="Q1122">
        <f>Table3[[#This Row],[Sexual_Harassment]]/Table3[[#This Row],[Population_in_lakhs]]</f>
        <v>0</v>
      </c>
      <c r="R1122">
        <f>Table3[[#This Row],[Cruelty by Husband or his Relatives]]/Table3[[#This Row],[Population_in_lakhs]]</f>
        <v>6.5732758620689662</v>
      </c>
    </row>
    <row r="1123" spans="1:18" x14ac:dyDescent="0.3">
      <c r="A1123" t="s">
        <v>158</v>
      </c>
      <c r="B1123" t="s">
        <v>160</v>
      </c>
      <c r="C1123">
        <v>2004</v>
      </c>
      <c r="D1123">
        <v>12</v>
      </c>
      <c r="E1123">
        <v>28</v>
      </c>
      <c r="F1123">
        <v>1</v>
      </c>
      <c r="G1123">
        <v>22</v>
      </c>
      <c r="H1123">
        <v>0</v>
      </c>
      <c r="I1123">
        <v>65</v>
      </c>
      <c r="J1123">
        <v>9.2799999999999994</v>
      </c>
      <c r="K1123">
        <v>13.793103448275863</v>
      </c>
      <c r="L1123">
        <f t="shared" si="17"/>
        <v>128</v>
      </c>
      <c r="M1123" s="14">
        <f>Table3[[#This Row],[Rape]]/Table3[[#This Row],[Population_in_lakhs]]</f>
        <v>1.2931034482758621</v>
      </c>
      <c r="N1123">
        <f>Table3[[#This Row],[Kidnapping and Abduction]]/Table3[[#This Row],[Population_in_lakhs]]</f>
        <v>3.0172413793103452</v>
      </c>
      <c r="O1123">
        <f>Table3[[#This Row],[Dowry Deaths]]/Table3[[#This Row],[Population_in_lakhs]]</f>
        <v>0.10775862068965518</v>
      </c>
      <c r="P1123">
        <f>Table3[[#This Row],[Molestation]]/Table3[[#This Row],[Population_in_lakhs]]</f>
        <v>2.3706896551724141</v>
      </c>
      <c r="Q1123">
        <f>Table3[[#This Row],[Sexual_Harassment]]/Table3[[#This Row],[Population_in_lakhs]]</f>
        <v>0</v>
      </c>
      <c r="R1123">
        <f>Table3[[#This Row],[Cruelty by Husband or his Relatives]]/Table3[[#This Row],[Population_in_lakhs]]</f>
        <v>7.0043103448275863</v>
      </c>
    </row>
    <row r="1124" spans="1:18" x14ac:dyDescent="0.3">
      <c r="A1124" t="s">
        <v>158</v>
      </c>
      <c r="B1124" t="s">
        <v>160</v>
      </c>
      <c r="C1124">
        <v>2005</v>
      </c>
      <c r="D1124">
        <v>7</v>
      </c>
      <c r="E1124">
        <v>26</v>
      </c>
      <c r="F1124">
        <v>0</v>
      </c>
      <c r="G1124">
        <v>15</v>
      </c>
      <c r="H1124">
        <v>0</v>
      </c>
      <c r="I1124">
        <v>72</v>
      </c>
      <c r="J1124">
        <v>9.2799999999999994</v>
      </c>
      <c r="K1124">
        <v>12.931034482758621</v>
      </c>
      <c r="L1124">
        <f t="shared" si="17"/>
        <v>120</v>
      </c>
      <c r="M1124" s="14">
        <f>Table3[[#This Row],[Rape]]/Table3[[#This Row],[Population_in_lakhs]]</f>
        <v>0.7543103448275863</v>
      </c>
      <c r="N1124">
        <f>Table3[[#This Row],[Kidnapping and Abduction]]/Table3[[#This Row],[Population_in_lakhs]]</f>
        <v>2.8017241379310347</v>
      </c>
      <c r="O1124">
        <f>Table3[[#This Row],[Dowry Deaths]]/Table3[[#This Row],[Population_in_lakhs]]</f>
        <v>0</v>
      </c>
      <c r="P1124">
        <f>Table3[[#This Row],[Molestation]]/Table3[[#This Row],[Population_in_lakhs]]</f>
        <v>1.6163793103448276</v>
      </c>
      <c r="Q1124">
        <f>Table3[[#This Row],[Sexual_Harassment]]/Table3[[#This Row],[Population_in_lakhs]]</f>
        <v>0</v>
      </c>
      <c r="R1124">
        <f>Table3[[#This Row],[Cruelty by Husband or his Relatives]]/Table3[[#This Row],[Population_in_lakhs]]</f>
        <v>7.7586206896551726</v>
      </c>
    </row>
    <row r="1125" spans="1:18" x14ac:dyDescent="0.3">
      <c r="A1125" t="s">
        <v>158</v>
      </c>
      <c r="B1125" t="s">
        <v>160</v>
      </c>
      <c r="C1125">
        <v>2006</v>
      </c>
      <c r="D1125">
        <v>10</v>
      </c>
      <c r="E1125">
        <v>27</v>
      </c>
      <c r="F1125">
        <v>0</v>
      </c>
      <c r="G1125">
        <v>31</v>
      </c>
      <c r="H1125">
        <v>0</v>
      </c>
      <c r="I1125">
        <v>92</v>
      </c>
      <c r="J1125">
        <v>9.2799999999999994</v>
      </c>
      <c r="K1125">
        <v>17.241379310344829</v>
      </c>
      <c r="L1125">
        <f t="shared" si="17"/>
        <v>160</v>
      </c>
      <c r="M1125" s="14">
        <f>Table3[[#This Row],[Rape]]/Table3[[#This Row],[Population_in_lakhs]]</f>
        <v>1.0775862068965518</v>
      </c>
      <c r="N1125">
        <f>Table3[[#This Row],[Kidnapping and Abduction]]/Table3[[#This Row],[Population_in_lakhs]]</f>
        <v>2.9094827586206899</v>
      </c>
      <c r="O1125">
        <f>Table3[[#This Row],[Dowry Deaths]]/Table3[[#This Row],[Population_in_lakhs]]</f>
        <v>0</v>
      </c>
      <c r="P1125">
        <f>Table3[[#This Row],[Molestation]]/Table3[[#This Row],[Population_in_lakhs]]</f>
        <v>3.3405172413793105</v>
      </c>
      <c r="Q1125">
        <f>Table3[[#This Row],[Sexual_Harassment]]/Table3[[#This Row],[Population_in_lakhs]]</f>
        <v>0</v>
      </c>
      <c r="R1125">
        <f>Table3[[#This Row],[Cruelty by Husband or his Relatives]]/Table3[[#This Row],[Population_in_lakhs]]</f>
        <v>9.9137931034482758</v>
      </c>
    </row>
    <row r="1126" spans="1:18" x14ac:dyDescent="0.3">
      <c r="A1126" t="s">
        <v>158</v>
      </c>
      <c r="B1126" t="s">
        <v>160</v>
      </c>
      <c r="C1126">
        <v>2007</v>
      </c>
      <c r="D1126">
        <v>6</v>
      </c>
      <c r="E1126">
        <v>46</v>
      </c>
      <c r="F1126">
        <v>0</v>
      </c>
      <c r="G1126">
        <v>22</v>
      </c>
      <c r="H1126">
        <v>0</v>
      </c>
      <c r="I1126">
        <v>172</v>
      </c>
      <c r="J1126">
        <v>9.2799999999999994</v>
      </c>
      <c r="K1126">
        <v>26.508620689655174</v>
      </c>
      <c r="L1126">
        <f t="shared" si="17"/>
        <v>246</v>
      </c>
      <c r="M1126" s="14">
        <f>Table3[[#This Row],[Rape]]/Table3[[#This Row],[Population_in_lakhs]]</f>
        <v>0.64655172413793105</v>
      </c>
      <c r="N1126">
        <f>Table3[[#This Row],[Kidnapping and Abduction]]/Table3[[#This Row],[Population_in_lakhs]]</f>
        <v>4.9568965517241379</v>
      </c>
      <c r="O1126">
        <f>Table3[[#This Row],[Dowry Deaths]]/Table3[[#This Row],[Population_in_lakhs]]</f>
        <v>0</v>
      </c>
      <c r="P1126">
        <f>Table3[[#This Row],[Molestation]]/Table3[[#This Row],[Population_in_lakhs]]</f>
        <v>2.3706896551724141</v>
      </c>
      <c r="Q1126">
        <f>Table3[[#This Row],[Sexual_Harassment]]/Table3[[#This Row],[Population_in_lakhs]]</f>
        <v>0</v>
      </c>
      <c r="R1126">
        <f>Table3[[#This Row],[Cruelty by Husband or his Relatives]]/Table3[[#This Row],[Population_in_lakhs]]</f>
        <v>18.53448275862069</v>
      </c>
    </row>
    <row r="1127" spans="1:18" x14ac:dyDescent="0.3">
      <c r="A1127" t="s">
        <v>158</v>
      </c>
      <c r="B1127" t="s">
        <v>160</v>
      </c>
      <c r="C1127">
        <v>2008</v>
      </c>
      <c r="D1127">
        <v>3</v>
      </c>
      <c r="E1127">
        <v>35</v>
      </c>
      <c r="F1127">
        <v>1</v>
      </c>
      <c r="G1127">
        <v>16</v>
      </c>
      <c r="H1127">
        <v>0</v>
      </c>
      <c r="I1127">
        <v>67</v>
      </c>
      <c r="J1127">
        <v>9.2799999999999994</v>
      </c>
      <c r="K1127">
        <v>13.146551724137932</v>
      </c>
      <c r="L1127">
        <f t="shared" si="17"/>
        <v>122</v>
      </c>
      <c r="M1127" s="14">
        <f>Table3[[#This Row],[Rape]]/Table3[[#This Row],[Population_in_lakhs]]</f>
        <v>0.32327586206896552</v>
      </c>
      <c r="N1127">
        <f>Table3[[#This Row],[Kidnapping and Abduction]]/Table3[[#This Row],[Population_in_lakhs]]</f>
        <v>3.7715517241379315</v>
      </c>
      <c r="O1127">
        <f>Table3[[#This Row],[Dowry Deaths]]/Table3[[#This Row],[Population_in_lakhs]]</f>
        <v>0.10775862068965518</v>
      </c>
      <c r="P1127">
        <f>Table3[[#This Row],[Molestation]]/Table3[[#This Row],[Population_in_lakhs]]</f>
        <v>1.7241379310344829</v>
      </c>
      <c r="Q1127">
        <f>Table3[[#This Row],[Sexual_Harassment]]/Table3[[#This Row],[Population_in_lakhs]]</f>
        <v>0</v>
      </c>
      <c r="R1127">
        <f>Table3[[#This Row],[Cruelty by Husband or his Relatives]]/Table3[[#This Row],[Population_in_lakhs]]</f>
        <v>7.2198275862068968</v>
      </c>
    </row>
    <row r="1128" spans="1:18" x14ac:dyDescent="0.3">
      <c r="A1128" t="s">
        <v>158</v>
      </c>
      <c r="B1128" t="s">
        <v>160</v>
      </c>
      <c r="C1128">
        <v>2009</v>
      </c>
      <c r="D1128">
        <v>9</v>
      </c>
      <c r="E1128">
        <v>38</v>
      </c>
      <c r="F1128">
        <v>1</v>
      </c>
      <c r="G1128">
        <v>17</v>
      </c>
      <c r="H1128">
        <v>0</v>
      </c>
      <c r="I1128">
        <v>131</v>
      </c>
      <c r="J1128">
        <v>9.2799999999999994</v>
      </c>
      <c r="K1128">
        <v>21.120689655172416</v>
      </c>
      <c r="L1128">
        <f t="shared" si="17"/>
        <v>196</v>
      </c>
      <c r="M1128" s="14">
        <f>Table3[[#This Row],[Rape]]/Table3[[#This Row],[Population_in_lakhs]]</f>
        <v>0.96982758620689657</v>
      </c>
      <c r="N1128">
        <f>Table3[[#This Row],[Kidnapping and Abduction]]/Table3[[#This Row],[Population_in_lakhs]]</f>
        <v>4.0948275862068968</v>
      </c>
      <c r="O1128">
        <f>Table3[[#This Row],[Dowry Deaths]]/Table3[[#This Row],[Population_in_lakhs]]</f>
        <v>0.10775862068965518</v>
      </c>
      <c r="P1128">
        <f>Table3[[#This Row],[Molestation]]/Table3[[#This Row],[Population_in_lakhs]]</f>
        <v>1.8318965517241381</v>
      </c>
      <c r="Q1128">
        <f>Table3[[#This Row],[Sexual_Harassment]]/Table3[[#This Row],[Population_in_lakhs]]</f>
        <v>0</v>
      </c>
      <c r="R1128">
        <f>Table3[[#This Row],[Cruelty by Husband or his Relatives]]/Table3[[#This Row],[Population_in_lakhs]]</f>
        <v>14.116379310344829</v>
      </c>
    </row>
    <row r="1129" spans="1:18" x14ac:dyDescent="0.3">
      <c r="A1129" t="s">
        <v>158</v>
      </c>
      <c r="B1129" t="s">
        <v>160</v>
      </c>
      <c r="C1129">
        <v>2010</v>
      </c>
      <c r="D1129">
        <v>8</v>
      </c>
      <c r="E1129">
        <v>41</v>
      </c>
      <c r="F1129">
        <v>0</v>
      </c>
      <c r="G1129">
        <v>14</v>
      </c>
      <c r="H1129">
        <v>0</v>
      </c>
      <c r="I1129">
        <v>113</v>
      </c>
      <c r="J1129">
        <v>9.2799999999999994</v>
      </c>
      <c r="K1129">
        <v>18.965517241379313</v>
      </c>
      <c r="L1129">
        <f t="shared" si="17"/>
        <v>176</v>
      </c>
      <c r="M1129" s="14">
        <f>Table3[[#This Row],[Rape]]/Table3[[#This Row],[Population_in_lakhs]]</f>
        <v>0.86206896551724144</v>
      </c>
      <c r="N1129">
        <f>Table3[[#This Row],[Kidnapping and Abduction]]/Table3[[#This Row],[Population_in_lakhs]]</f>
        <v>4.4181034482758621</v>
      </c>
      <c r="O1129">
        <f>Table3[[#This Row],[Dowry Deaths]]/Table3[[#This Row],[Population_in_lakhs]]</f>
        <v>0</v>
      </c>
      <c r="P1129">
        <f>Table3[[#This Row],[Molestation]]/Table3[[#This Row],[Population_in_lakhs]]</f>
        <v>1.5086206896551726</v>
      </c>
      <c r="Q1129">
        <f>Table3[[#This Row],[Sexual_Harassment]]/Table3[[#This Row],[Population_in_lakhs]]</f>
        <v>0</v>
      </c>
      <c r="R1129">
        <f>Table3[[#This Row],[Cruelty by Husband or his Relatives]]/Table3[[#This Row],[Population_in_lakhs]]</f>
        <v>12.176724137931036</v>
      </c>
    </row>
    <row r="1130" spans="1:18" x14ac:dyDescent="0.3">
      <c r="A1130" t="s">
        <v>158</v>
      </c>
      <c r="B1130" t="s">
        <v>160</v>
      </c>
      <c r="C1130">
        <v>2011</v>
      </c>
      <c r="D1130">
        <v>10</v>
      </c>
      <c r="E1130">
        <v>71</v>
      </c>
      <c r="F1130">
        <v>1</v>
      </c>
      <c r="G1130">
        <v>22</v>
      </c>
      <c r="H1130">
        <v>0</v>
      </c>
      <c r="I1130">
        <v>131</v>
      </c>
      <c r="J1130">
        <v>11.51</v>
      </c>
      <c r="K1130">
        <v>20.417028670721113</v>
      </c>
      <c r="L1130">
        <f t="shared" si="17"/>
        <v>235</v>
      </c>
      <c r="M1130" s="14">
        <f>Table3[[#This Row],[Rape]]/Table3[[#This Row],[Population_in_lakhs]]</f>
        <v>0.86880973066898348</v>
      </c>
      <c r="N1130">
        <f>Table3[[#This Row],[Kidnapping and Abduction]]/Table3[[#This Row],[Population_in_lakhs]]</f>
        <v>6.1685490877497831</v>
      </c>
      <c r="O1130">
        <f>Table3[[#This Row],[Dowry Deaths]]/Table3[[#This Row],[Population_in_lakhs]]</f>
        <v>8.6880973066898348E-2</v>
      </c>
      <c r="P1130">
        <f>Table3[[#This Row],[Molestation]]/Table3[[#This Row],[Population_in_lakhs]]</f>
        <v>1.9113814074717637</v>
      </c>
      <c r="Q1130">
        <f>Table3[[#This Row],[Sexual_Harassment]]/Table3[[#This Row],[Population_in_lakhs]]</f>
        <v>0</v>
      </c>
      <c r="R1130">
        <f>Table3[[#This Row],[Cruelty by Husband or his Relatives]]/Table3[[#This Row],[Population_in_lakhs]]</f>
        <v>11.381407471763684</v>
      </c>
    </row>
    <row r="1131" spans="1:18" x14ac:dyDescent="0.3">
      <c r="A1131" t="s">
        <v>158</v>
      </c>
      <c r="B1131" t="s">
        <v>160</v>
      </c>
      <c r="C1131">
        <v>2012</v>
      </c>
      <c r="D1131">
        <v>5</v>
      </c>
      <c r="E1131">
        <v>67</v>
      </c>
      <c r="F1131">
        <v>0</v>
      </c>
      <c r="G1131">
        <v>33</v>
      </c>
      <c r="H1131">
        <v>0</v>
      </c>
      <c r="I1131">
        <v>163</v>
      </c>
      <c r="J1131">
        <v>11.51</v>
      </c>
      <c r="K1131">
        <v>23.284100781928757</v>
      </c>
      <c r="L1131">
        <f t="shared" si="17"/>
        <v>268</v>
      </c>
      <c r="M1131" s="14">
        <f>Table3[[#This Row],[Rape]]/Table3[[#This Row],[Population_in_lakhs]]</f>
        <v>0.43440486533449174</v>
      </c>
      <c r="N1131">
        <f>Table3[[#This Row],[Kidnapping and Abduction]]/Table3[[#This Row],[Population_in_lakhs]]</f>
        <v>5.8210251954821892</v>
      </c>
      <c r="O1131">
        <f>Table3[[#This Row],[Dowry Deaths]]/Table3[[#This Row],[Population_in_lakhs]]</f>
        <v>0</v>
      </c>
      <c r="P1131">
        <f>Table3[[#This Row],[Molestation]]/Table3[[#This Row],[Population_in_lakhs]]</f>
        <v>2.8670721112076456</v>
      </c>
      <c r="Q1131">
        <f>Table3[[#This Row],[Sexual_Harassment]]/Table3[[#This Row],[Population_in_lakhs]]</f>
        <v>0</v>
      </c>
      <c r="R1131">
        <f>Table3[[#This Row],[Cruelty by Husband or his Relatives]]/Table3[[#This Row],[Population_in_lakhs]]</f>
        <v>14.161598609904431</v>
      </c>
    </row>
    <row r="1132" spans="1:18" x14ac:dyDescent="0.3">
      <c r="A1132" t="s">
        <v>158</v>
      </c>
      <c r="B1132" t="s">
        <v>160</v>
      </c>
      <c r="C1132">
        <v>2013</v>
      </c>
      <c r="D1132">
        <v>17</v>
      </c>
      <c r="E1132">
        <v>62</v>
      </c>
      <c r="F1132">
        <v>0</v>
      </c>
      <c r="G1132">
        <v>33</v>
      </c>
      <c r="H1132">
        <v>0</v>
      </c>
      <c r="I1132">
        <v>167</v>
      </c>
      <c r="J1132">
        <v>11.51</v>
      </c>
      <c r="K1132">
        <v>24.239791485664639</v>
      </c>
      <c r="L1132">
        <f t="shared" si="17"/>
        <v>279</v>
      </c>
      <c r="M1132" s="14">
        <f>Table3[[#This Row],[Rape]]/Table3[[#This Row],[Population_in_lakhs]]</f>
        <v>1.476976542137272</v>
      </c>
      <c r="N1132">
        <f>Table3[[#This Row],[Kidnapping and Abduction]]/Table3[[#This Row],[Population_in_lakhs]]</f>
        <v>5.3866203301476974</v>
      </c>
      <c r="O1132">
        <f>Table3[[#This Row],[Dowry Deaths]]/Table3[[#This Row],[Population_in_lakhs]]</f>
        <v>0</v>
      </c>
      <c r="P1132">
        <f>Table3[[#This Row],[Molestation]]/Table3[[#This Row],[Population_in_lakhs]]</f>
        <v>2.8670721112076456</v>
      </c>
      <c r="Q1132">
        <f>Table3[[#This Row],[Sexual_Harassment]]/Table3[[#This Row],[Population_in_lakhs]]</f>
        <v>0</v>
      </c>
      <c r="R1132">
        <f>Table3[[#This Row],[Cruelty by Husband or his Relatives]]/Table3[[#This Row],[Population_in_lakhs]]</f>
        <v>14.509122502172024</v>
      </c>
    </row>
    <row r="1133" spans="1:18" x14ac:dyDescent="0.3">
      <c r="A1133" t="s">
        <v>158</v>
      </c>
      <c r="B1133" t="s">
        <v>162</v>
      </c>
      <c r="C1133">
        <v>2001</v>
      </c>
      <c r="D1133">
        <v>2</v>
      </c>
      <c r="E1133">
        <v>34</v>
      </c>
      <c r="F1133">
        <v>2</v>
      </c>
      <c r="G1133">
        <v>21</v>
      </c>
      <c r="H1133">
        <v>0</v>
      </c>
      <c r="I1133">
        <v>94</v>
      </c>
      <c r="J1133">
        <v>13.94</v>
      </c>
      <c r="K1133">
        <v>10.975609756097562</v>
      </c>
      <c r="L1133">
        <f t="shared" si="17"/>
        <v>153</v>
      </c>
      <c r="M1133" s="14">
        <f>Table3[[#This Row],[Rape]]/Table3[[#This Row],[Population_in_lakhs]]</f>
        <v>0.14347202295552366</v>
      </c>
      <c r="N1133">
        <f>Table3[[#This Row],[Kidnapping and Abduction]]/Table3[[#This Row],[Population_in_lakhs]]</f>
        <v>2.4390243902439024</v>
      </c>
      <c r="O1133">
        <f>Table3[[#This Row],[Dowry Deaths]]/Table3[[#This Row],[Population_in_lakhs]]</f>
        <v>0.14347202295552366</v>
      </c>
      <c r="P1133">
        <f>Table3[[#This Row],[Molestation]]/Table3[[#This Row],[Population_in_lakhs]]</f>
        <v>1.5064562410329987</v>
      </c>
      <c r="Q1133">
        <f>Table3[[#This Row],[Sexual_Harassment]]/Table3[[#This Row],[Population_in_lakhs]]</f>
        <v>0</v>
      </c>
      <c r="R1133">
        <f>Table3[[#This Row],[Cruelty by Husband or his Relatives]]/Table3[[#This Row],[Population_in_lakhs]]</f>
        <v>6.7431850789096126</v>
      </c>
    </row>
    <row r="1134" spans="1:18" x14ac:dyDescent="0.3">
      <c r="A1134" t="s">
        <v>158</v>
      </c>
      <c r="B1134" t="s">
        <v>162</v>
      </c>
      <c r="C1134">
        <v>2002</v>
      </c>
      <c r="D1134">
        <v>4</v>
      </c>
      <c r="E1134">
        <v>23</v>
      </c>
      <c r="F1134">
        <v>0</v>
      </c>
      <c r="G1134">
        <v>18</v>
      </c>
      <c r="H1134">
        <v>1</v>
      </c>
      <c r="I1134">
        <v>95</v>
      </c>
      <c r="J1134">
        <v>13.94</v>
      </c>
      <c r="K1134">
        <v>10.114777618364419</v>
      </c>
      <c r="L1134">
        <f t="shared" si="17"/>
        <v>141</v>
      </c>
      <c r="M1134" s="14">
        <f>Table3[[#This Row],[Rape]]/Table3[[#This Row],[Population_in_lakhs]]</f>
        <v>0.28694404591104733</v>
      </c>
      <c r="N1134">
        <f>Table3[[#This Row],[Kidnapping and Abduction]]/Table3[[#This Row],[Population_in_lakhs]]</f>
        <v>1.6499282639885222</v>
      </c>
      <c r="O1134">
        <f>Table3[[#This Row],[Dowry Deaths]]/Table3[[#This Row],[Population_in_lakhs]]</f>
        <v>0</v>
      </c>
      <c r="P1134">
        <f>Table3[[#This Row],[Molestation]]/Table3[[#This Row],[Population_in_lakhs]]</f>
        <v>1.2912482065997131</v>
      </c>
      <c r="Q1134">
        <f>Table3[[#This Row],[Sexual_Harassment]]/Table3[[#This Row],[Population_in_lakhs]]</f>
        <v>7.1736011477761832E-2</v>
      </c>
      <c r="R1134">
        <f>Table3[[#This Row],[Cruelty by Husband or his Relatives]]/Table3[[#This Row],[Population_in_lakhs]]</f>
        <v>6.8149210903873749</v>
      </c>
    </row>
    <row r="1135" spans="1:18" x14ac:dyDescent="0.3">
      <c r="A1135" t="s">
        <v>158</v>
      </c>
      <c r="B1135" t="s">
        <v>162</v>
      </c>
      <c r="C1135">
        <v>2003</v>
      </c>
      <c r="D1135">
        <v>6</v>
      </c>
      <c r="E1135">
        <v>28</v>
      </c>
      <c r="F1135">
        <v>0</v>
      </c>
      <c r="G1135">
        <v>24</v>
      </c>
      <c r="H1135">
        <v>1</v>
      </c>
      <c r="I1135">
        <v>98</v>
      </c>
      <c r="J1135">
        <v>13.94</v>
      </c>
      <c r="K1135">
        <v>11.262553802008609</v>
      </c>
      <c r="L1135">
        <f t="shared" si="17"/>
        <v>157</v>
      </c>
      <c r="M1135" s="14">
        <f>Table3[[#This Row],[Rape]]/Table3[[#This Row],[Population_in_lakhs]]</f>
        <v>0.43041606886657102</v>
      </c>
      <c r="N1135">
        <f>Table3[[#This Row],[Kidnapping and Abduction]]/Table3[[#This Row],[Population_in_lakhs]]</f>
        <v>2.0086083213773316</v>
      </c>
      <c r="O1135">
        <f>Table3[[#This Row],[Dowry Deaths]]/Table3[[#This Row],[Population_in_lakhs]]</f>
        <v>0</v>
      </c>
      <c r="P1135">
        <f>Table3[[#This Row],[Molestation]]/Table3[[#This Row],[Population_in_lakhs]]</f>
        <v>1.7216642754662841</v>
      </c>
      <c r="Q1135">
        <f>Table3[[#This Row],[Sexual_Harassment]]/Table3[[#This Row],[Population_in_lakhs]]</f>
        <v>7.1736011477761832E-2</v>
      </c>
      <c r="R1135">
        <f>Table3[[#This Row],[Cruelty by Husband or his Relatives]]/Table3[[#This Row],[Population_in_lakhs]]</f>
        <v>7.0301291248206601</v>
      </c>
    </row>
    <row r="1136" spans="1:18" x14ac:dyDescent="0.3">
      <c r="A1136" t="s">
        <v>158</v>
      </c>
      <c r="B1136" t="s">
        <v>162</v>
      </c>
      <c r="C1136">
        <v>2004</v>
      </c>
      <c r="D1136">
        <v>5</v>
      </c>
      <c r="E1136">
        <v>23</v>
      </c>
      <c r="F1136">
        <v>1</v>
      </c>
      <c r="G1136">
        <v>26</v>
      </c>
      <c r="H1136">
        <v>3</v>
      </c>
      <c r="I1136">
        <v>116</v>
      </c>
      <c r="J1136">
        <v>13.94</v>
      </c>
      <c r="K1136">
        <v>12.48206599713056</v>
      </c>
      <c r="L1136">
        <f t="shared" si="17"/>
        <v>174</v>
      </c>
      <c r="M1136" s="14">
        <f>Table3[[#This Row],[Rape]]/Table3[[#This Row],[Population_in_lakhs]]</f>
        <v>0.3586800573888092</v>
      </c>
      <c r="N1136">
        <f>Table3[[#This Row],[Kidnapping and Abduction]]/Table3[[#This Row],[Population_in_lakhs]]</f>
        <v>1.6499282639885222</v>
      </c>
      <c r="O1136">
        <f>Table3[[#This Row],[Dowry Deaths]]/Table3[[#This Row],[Population_in_lakhs]]</f>
        <v>7.1736011477761832E-2</v>
      </c>
      <c r="P1136">
        <f>Table3[[#This Row],[Molestation]]/Table3[[#This Row],[Population_in_lakhs]]</f>
        <v>1.8651362984218078</v>
      </c>
      <c r="Q1136">
        <f>Table3[[#This Row],[Sexual_Harassment]]/Table3[[#This Row],[Population_in_lakhs]]</f>
        <v>0.21520803443328551</v>
      </c>
      <c r="R1136">
        <f>Table3[[#This Row],[Cruelty by Husband or his Relatives]]/Table3[[#This Row],[Population_in_lakhs]]</f>
        <v>8.3213773314203738</v>
      </c>
    </row>
    <row r="1137" spans="1:18" x14ac:dyDescent="0.3">
      <c r="A1137" t="s">
        <v>158</v>
      </c>
      <c r="B1137" t="s">
        <v>162</v>
      </c>
      <c r="C1137">
        <v>2005</v>
      </c>
      <c r="D1137">
        <v>11</v>
      </c>
      <c r="E1137">
        <v>47</v>
      </c>
      <c r="F1137">
        <v>2</v>
      </c>
      <c r="G1137">
        <v>18</v>
      </c>
      <c r="H1137">
        <v>1</v>
      </c>
      <c r="I1137">
        <v>127</v>
      </c>
      <c r="J1137">
        <v>13.94</v>
      </c>
      <c r="K1137">
        <v>14.777618364418938</v>
      </c>
      <c r="L1137">
        <f t="shared" si="17"/>
        <v>206</v>
      </c>
      <c r="M1137" s="14">
        <f>Table3[[#This Row],[Rape]]/Table3[[#This Row],[Population_in_lakhs]]</f>
        <v>0.78909612625538028</v>
      </c>
      <c r="N1137">
        <f>Table3[[#This Row],[Kidnapping and Abduction]]/Table3[[#This Row],[Population_in_lakhs]]</f>
        <v>3.3715925394548063</v>
      </c>
      <c r="O1137">
        <f>Table3[[#This Row],[Dowry Deaths]]/Table3[[#This Row],[Population_in_lakhs]]</f>
        <v>0.14347202295552366</v>
      </c>
      <c r="P1137">
        <f>Table3[[#This Row],[Molestation]]/Table3[[#This Row],[Population_in_lakhs]]</f>
        <v>1.2912482065997131</v>
      </c>
      <c r="Q1137">
        <f>Table3[[#This Row],[Sexual_Harassment]]/Table3[[#This Row],[Population_in_lakhs]]</f>
        <v>7.1736011477761832E-2</v>
      </c>
      <c r="R1137">
        <f>Table3[[#This Row],[Cruelty by Husband or his Relatives]]/Table3[[#This Row],[Population_in_lakhs]]</f>
        <v>9.110473457675754</v>
      </c>
    </row>
    <row r="1138" spans="1:18" x14ac:dyDescent="0.3">
      <c r="A1138" t="s">
        <v>158</v>
      </c>
      <c r="B1138" t="s">
        <v>162</v>
      </c>
      <c r="C1138">
        <v>2006</v>
      </c>
      <c r="D1138">
        <v>15</v>
      </c>
      <c r="E1138">
        <v>30</v>
      </c>
      <c r="F1138">
        <v>3</v>
      </c>
      <c r="G1138">
        <v>20</v>
      </c>
      <c r="H1138">
        <v>0</v>
      </c>
      <c r="I1138">
        <v>112</v>
      </c>
      <c r="J1138">
        <v>13.94</v>
      </c>
      <c r="K1138">
        <v>12.91248206599713</v>
      </c>
      <c r="L1138">
        <f t="shared" si="17"/>
        <v>180</v>
      </c>
      <c r="M1138" s="14">
        <f>Table3[[#This Row],[Rape]]/Table3[[#This Row],[Population_in_lakhs]]</f>
        <v>1.0760401721664277</v>
      </c>
      <c r="N1138">
        <f>Table3[[#This Row],[Kidnapping and Abduction]]/Table3[[#This Row],[Population_in_lakhs]]</f>
        <v>2.1520803443328553</v>
      </c>
      <c r="O1138">
        <f>Table3[[#This Row],[Dowry Deaths]]/Table3[[#This Row],[Population_in_lakhs]]</f>
        <v>0.21520803443328551</v>
      </c>
      <c r="P1138">
        <f>Table3[[#This Row],[Molestation]]/Table3[[#This Row],[Population_in_lakhs]]</f>
        <v>1.4347202295552368</v>
      </c>
      <c r="Q1138">
        <f>Table3[[#This Row],[Sexual_Harassment]]/Table3[[#This Row],[Population_in_lakhs]]</f>
        <v>0</v>
      </c>
      <c r="R1138">
        <f>Table3[[#This Row],[Cruelty by Husband or his Relatives]]/Table3[[#This Row],[Population_in_lakhs]]</f>
        <v>8.0344332855093263</v>
      </c>
    </row>
    <row r="1139" spans="1:18" x14ac:dyDescent="0.3">
      <c r="A1139" t="s">
        <v>158</v>
      </c>
      <c r="B1139" t="s">
        <v>162</v>
      </c>
      <c r="C1139">
        <v>2007</v>
      </c>
      <c r="D1139">
        <v>7</v>
      </c>
      <c r="E1139">
        <v>49</v>
      </c>
      <c r="F1139">
        <v>0</v>
      </c>
      <c r="G1139">
        <v>20</v>
      </c>
      <c r="H1139">
        <v>0</v>
      </c>
      <c r="I1139">
        <v>162</v>
      </c>
      <c r="J1139">
        <v>13.94</v>
      </c>
      <c r="K1139">
        <v>17.073170731707318</v>
      </c>
      <c r="L1139">
        <f t="shared" si="17"/>
        <v>238</v>
      </c>
      <c r="M1139" s="14">
        <f>Table3[[#This Row],[Rape]]/Table3[[#This Row],[Population_in_lakhs]]</f>
        <v>0.5021520803443329</v>
      </c>
      <c r="N1139">
        <f>Table3[[#This Row],[Kidnapping and Abduction]]/Table3[[#This Row],[Population_in_lakhs]]</f>
        <v>3.5150645624103301</v>
      </c>
      <c r="O1139">
        <f>Table3[[#This Row],[Dowry Deaths]]/Table3[[#This Row],[Population_in_lakhs]]</f>
        <v>0</v>
      </c>
      <c r="P1139">
        <f>Table3[[#This Row],[Molestation]]/Table3[[#This Row],[Population_in_lakhs]]</f>
        <v>1.4347202295552368</v>
      </c>
      <c r="Q1139">
        <f>Table3[[#This Row],[Sexual_Harassment]]/Table3[[#This Row],[Population_in_lakhs]]</f>
        <v>0</v>
      </c>
      <c r="R1139">
        <f>Table3[[#This Row],[Cruelty by Husband or his Relatives]]/Table3[[#This Row],[Population_in_lakhs]]</f>
        <v>11.621233859397417</v>
      </c>
    </row>
    <row r="1140" spans="1:18" x14ac:dyDescent="0.3">
      <c r="A1140" t="s">
        <v>158</v>
      </c>
      <c r="B1140" t="s">
        <v>162</v>
      </c>
      <c r="C1140">
        <v>2008</v>
      </c>
      <c r="D1140">
        <v>8</v>
      </c>
      <c r="E1140">
        <v>58</v>
      </c>
      <c r="F1140">
        <v>0</v>
      </c>
      <c r="G1140">
        <v>31</v>
      </c>
      <c r="H1140">
        <v>3</v>
      </c>
      <c r="I1140">
        <v>128</v>
      </c>
      <c r="J1140">
        <v>13.94</v>
      </c>
      <c r="K1140">
        <v>16.355810616929698</v>
      </c>
      <c r="L1140">
        <f t="shared" si="17"/>
        <v>228</v>
      </c>
      <c r="M1140" s="14">
        <f>Table3[[#This Row],[Rape]]/Table3[[#This Row],[Population_in_lakhs]]</f>
        <v>0.57388809182209466</v>
      </c>
      <c r="N1140">
        <f>Table3[[#This Row],[Kidnapping and Abduction]]/Table3[[#This Row],[Population_in_lakhs]]</f>
        <v>4.1606886657101869</v>
      </c>
      <c r="O1140">
        <f>Table3[[#This Row],[Dowry Deaths]]/Table3[[#This Row],[Population_in_lakhs]]</f>
        <v>0</v>
      </c>
      <c r="P1140">
        <f>Table3[[#This Row],[Molestation]]/Table3[[#This Row],[Population_in_lakhs]]</f>
        <v>2.2238163558106172</v>
      </c>
      <c r="Q1140">
        <f>Table3[[#This Row],[Sexual_Harassment]]/Table3[[#This Row],[Population_in_lakhs]]</f>
        <v>0.21520803443328551</v>
      </c>
      <c r="R1140">
        <f>Table3[[#This Row],[Cruelty by Husband or his Relatives]]/Table3[[#This Row],[Population_in_lakhs]]</f>
        <v>9.1822094691535145</v>
      </c>
    </row>
    <row r="1141" spans="1:18" x14ac:dyDescent="0.3">
      <c r="A1141" t="s">
        <v>158</v>
      </c>
      <c r="B1141" t="s">
        <v>162</v>
      </c>
      <c r="C1141">
        <v>2009</v>
      </c>
      <c r="D1141">
        <v>8</v>
      </c>
      <c r="E1141">
        <v>50</v>
      </c>
      <c r="F1141">
        <v>1</v>
      </c>
      <c r="G1141">
        <v>21</v>
      </c>
      <c r="H1141">
        <v>4</v>
      </c>
      <c r="I1141">
        <v>131</v>
      </c>
      <c r="J1141">
        <v>13.94</v>
      </c>
      <c r="K1141">
        <v>15.423242467718795</v>
      </c>
      <c r="L1141">
        <f t="shared" si="17"/>
        <v>215</v>
      </c>
      <c r="M1141" s="14">
        <f>Table3[[#This Row],[Rape]]/Table3[[#This Row],[Population_in_lakhs]]</f>
        <v>0.57388809182209466</v>
      </c>
      <c r="N1141">
        <f>Table3[[#This Row],[Kidnapping and Abduction]]/Table3[[#This Row],[Population_in_lakhs]]</f>
        <v>3.5868005738880919</v>
      </c>
      <c r="O1141">
        <f>Table3[[#This Row],[Dowry Deaths]]/Table3[[#This Row],[Population_in_lakhs]]</f>
        <v>7.1736011477761832E-2</v>
      </c>
      <c r="P1141">
        <f>Table3[[#This Row],[Molestation]]/Table3[[#This Row],[Population_in_lakhs]]</f>
        <v>1.5064562410329987</v>
      </c>
      <c r="Q1141">
        <f>Table3[[#This Row],[Sexual_Harassment]]/Table3[[#This Row],[Population_in_lakhs]]</f>
        <v>0.28694404591104733</v>
      </c>
      <c r="R1141">
        <f>Table3[[#This Row],[Cruelty by Husband or his Relatives]]/Table3[[#This Row],[Population_in_lakhs]]</f>
        <v>9.3974175035868015</v>
      </c>
    </row>
    <row r="1142" spans="1:18" x14ac:dyDescent="0.3">
      <c r="A1142" t="s">
        <v>158</v>
      </c>
      <c r="B1142" t="s">
        <v>162</v>
      </c>
      <c r="C1142">
        <v>2010</v>
      </c>
      <c r="D1142">
        <v>10</v>
      </c>
      <c r="E1142">
        <v>61</v>
      </c>
      <c r="F1142">
        <v>0</v>
      </c>
      <c r="G1142">
        <v>25</v>
      </c>
      <c r="H1142">
        <v>9</v>
      </c>
      <c r="I1142">
        <v>162</v>
      </c>
      <c r="J1142">
        <v>13.94</v>
      </c>
      <c r="K1142">
        <v>19.153515064562409</v>
      </c>
      <c r="L1142">
        <f t="shared" si="17"/>
        <v>267</v>
      </c>
      <c r="M1142" s="14">
        <f>Table3[[#This Row],[Rape]]/Table3[[#This Row],[Population_in_lakhs]]</f>
        <v>0.71736011477761841</v>
      </c>
      <c r="N1142">
        <f>Table3[[#This Row],[Kidnapping and Abduction]]/Table3[[#This Row],[Population_in_lakhs]]</f>
        <v>4.3758967001434721</v>
      </c>
      <c r="O1142">
        <f>Table3[[#This Row],[Dowry Deaths]]/Table3[[#This Row],[Population_in_lakhs]]</f>
        <v>0</v>
      </c>
      <c r="P1142">
        <f>Table3[[#This Row],[Molestation]]/Table3[[#This Row],[Population_in_lakhs]]</f>
        <v>1.793400286944046</v>
      </c>
      <c r="Q1142">
        <f>Table3[[#This Row],[Sexual_Harassment]]/Table3[[#This Row],[Population_in_lakhs]]</f>
        <v>0.64562410329985653</v>
      </c>
      <c r="R1142">
        <f>Table3[[#This Row],[Cruelty by Husband or his Relatives]]/Table3[[#This Row],[Population_in_lakhs]]</f>
        <v>11.621233859397417</v>
      </c>
    </row>
    <row r="1143" spans="1:18" x14ac:dyDescent="0.3">
      <c r="A1143" t="s">
        <v>158</v>
      </c>
      <c r="B1143" t="s">
        <v>162</v>
      </c>
      <c r="C1143">
        <v>2011</v>
      </c>
      <c r="D1143">
        <v>10</v>
      </c>
      <c r="E1143">
        <v>77</v>
      </c>
      <c r="F1143">
        <v>0</v>
      </c>
      <c r="G1143">
        <v>28</v>
      </c>
      <c r="H1143">
        <v>1</v>
      </c>
      <c r="I1143">
        <v>143</v>
      </c>
      <c r="J1143">
        <v>15.14</v>
      </c>
      <c r="K1143">
        <v>17.107001321003963</v>
      </c>
      <c r="L1143">
        <f t="shared" si="17"/>
        <v>259</v>
      </c>
      <c r="M1143" s="14">
        <f>Table3[[#This Row],[Rape]]/Table3[[#This Row],[Population_in_lakhs]]</f>
        <v>0.66050198150594452</v>
      </c>
      <c r="N1143">
        <f>Table3[[#This Row],[Kidnapping and Abduction]]/Table3[[#This Row],[Population_in_lakhs]]</f>
        <v>5.0858652575957723</v>
      </c>
      <c r="O1143">
        <f>Table3[[#This Row],[Dowry Deaths]]/Table3[[#This Row],[Population_in_lakhs]]</f>
        <v>0</v>
      </c>
      <c r="P1143">
        <f>Table3[[#This Row],[Molestation]]/Table3[[#This Row],[Population_in_lakhs]]</f>
        <v>1.8494055482166445</v>
      </c>
      <c r="Q1143">
        <f>Table3[[#This Row],[Sexual_Harassment]]/Table3[[#This Row],[Population_in_lakhs]]</f>
        <v>6.6050198150594444E-2</v>
      </c>
      <c r="R1143">
        <f>Table3[[#This Row],[Cruelty by Husband or his Relatives]]/Table3[[#This Row],[Population_in_lakhs]]</f>
        <v>9.4451783355350063</v>
      </c>
    </row>
    <row r="1144" spans="1:18" x14ac:dyDescent="0.3">
      <c r="A1144" t="s">
        <v>158</v>
      </c>
      <c r="B1144" t="s">
        <v>162</v>
      </c>
      <c r="C1144">
        <v>2012</v>
      </c>
      <c r="D1144">
        <v>10</v>
      </c>
      <c r="E1144">
        <v>75</v>
      </c>
      <c r="F1144">
        <v>0</v>
      </c>
      <c r="G1144">
        <v>20</v>
      </c>
      <c r="H1144">
        <v>7</v>
      </c>
      <c r="I1144">
        <v>146</v>
      </c>
      <c r="J1144">
        <v>15.14</v>
      </c>
      <c r="K1144">
        <v>17.040951122853368</v>
      </c>
      <c r="L1144">
        <f t="shared" si="17"/>
        <v>258</v>
      </c>
      <c r="M1144" s="14">
        <f>Table3[[#This Row],[Rape]]/Table3[[#This Row],[Population_in_lakhs]]</f>
        <v>0.66050198150594452</v>
      </c>
      <c r="N1144">
        <f>Table3[[#This Row],[Kidnapping and Abduction]]/Table3[[#This Row],[Population_in_lakhs]]</f>
        <v>4.9537648612945837</v>
      </c>
      <c r="O1144">
        <f>Table3[[#This Row],[Dowry Deaths]]/Table3[[#This Row],[Population_in_lakhs]]</f>
        <v>0</v>
      </c>
      <c r="P1144">
        <f>Table3[[#This Row],[Molestation]]/Table3[[#This Row],[Population_in_lakhs]]</f>
        <v>1.321003963011889</v>
      </c>
      <c r="Q1144">
        <f>Table3[[#This Row],[Sexual_Harassment]]/Table3[[#This Row],[Population_in_lakhs]]</f>
        <v>0.46235138705416112</v>
      </c>
      <c r="R1144">
        <f>Table3[[#This Row],[Cruelty by Husband or his Relatives]]/Table3[[#This Row],[Population_in_lakhs]]</f>
        <v>9.6433289299867901</v>
      </c>
    </row>
    <row r="1145" spans="1:18" x14ac:dyDescent="0.3">
      <c r="A1145" t="s">
        <v>158</v>
      </c>
      <c r="B1145" t="s">
        <v>162</v>
      </c>
      <c r="C1145">
        <v>2013</v>
      </c>
      <c r="D1145">
        <v>11</v>
      </c>
      <c r="E1145">
        <v>60</v>
      </c>
      <c r="F1145">
        <v>0</v>
      </c>
      <c r="G1145">
        <v>16</v>
      </c>
      <c r="H1145">
        <v>2</v>
      </c>
      <c r="I1145">
        <v>157</v>
      </c>
      <c r="J1145">
        <v>15.14</v>
      </c>
      <c r="K1145">
        <v>16.248348745046236</v>
      </c>
      <c r="L1145">
        <f t="shared" si="17"/>
        <v>246</v>
      </c>
      <c r="M1145" s="14">
        <f>Table3[[#This Row],[Rape]]/Table3[[#This Row],[Population_in_lakhs]]</f>
        <v>0.72655217965653895</v>
      </c>
      <c r="N1145">
        <f>Table3[[#This Row],[Kidnapping and Abduction]]/Table3[[#This Row],[Population_in_lakhs]]</f>
        <v>3.9630118890356671</v>
      </c>
      <c r="O1145">
        <f>Table3[[#This Row],[Dowry Deaths]]/Table3[[#This Row],[Population_in_lakhs]]</f>
        <v>0</v>
      </c>
      <c r="P1145">
        <f>Table3[[#This Row],[Molestation]]/Table3[[#This Row],[Population_in_lakhs]]</f>
        <v>1.0568031704095111</v>
      </c>
      <c r="Q1145">
        <f>Table3[[#This Row],[Sexual_Harassment]]/Table3[[#This Row],[Population_in_lakhs]]</f>
        <v>0.13210039630118889</v>
      </c>
      <c r="R1145">
        <f>Table3[[#This Row],[Cruelty by Husband or his Relatives]]/Table3[[#This Row],[Population_in_lakhs]]</f>
        <v>10.369881109643329</v>
      </c>
    </row>
    <row r="1146" spans="1:18" x14ac:dyDescent="0.3">
      <c r="A1146" t="s">
        <v>158</v>
      </c>
      <c r="B1146" t="s">
        <v>163</v>
      </c>
      <c r="C1146">
        <v>2001</v>
      </c>
      <c r="D1146">
        <v>3</v>
      </c>
      <c r="E1146">
        <v>28</v>
      </c>
      <c r="F1146">
        <v>0</v>
      </c>
      <c r="G1146">
        <v>27</v>
      </c>
      <c r="H1146">
        <v>3</v>
      </c>
      <c r="I1146">
        <v>210</v>
      </c>
      <c r="J1146">
        <v>18.57</v>
      </c>
      <c r="K1146">
        <v>14.593430263866452</v>
      </c>
      <c r="L1146">
        <f t="shared" si="17"/>
        <v>271</v>
      </c>
      <c r="M1146" s="14">
        <f>Table3[[#This Row],[Rape]]/Table3[[#This Row],[Population_in_lakhs]]</f>
        <v>0.16155088852988692</v>
      </c>
      <c r="N1146">
        <f>Table3[[#This Row],[Kidnapping and Abduction]]/Table3[[#This Row],[Population_in_lakhs]]</f>
        <v>1.5078082929456111</v>
      </c>
      <c r="O1146">
        <f>Table3[[#This Row],[Dowry Deaths]]/Table3[[#This Row],[Population_in_lakhs]]</f>
        <v>0</v>
      </c>
      <c r="P1146">
        <f>Table3[[#This Row],[Molestation]]/Table3[[#This Row],[Population_in_lakhs]]</f>
        <v>1.4539579967689822</v>
      </c>
      <c r="Q1146">
        <f>Table3[[#This Row],[Sexual_Harassment]]/Table3[[#This Row],[Population_in_lakhs]]</f>
        <v>0.16155088852988692</v>
      </c>
      <c r="R1146">
        <f>Table3[[#This Row],[Cruelty by Husband or his Relatives]]/Table3[[#This Row],[Population_in_lakhs]]</f>
        <v>11.308562197092083</v>
      </c>
    </row>
    <row r="1147" spans="1:18" x14ac:dyDescent="0.3">
      <c r="A1147" t="s">
        <v>158</v>
      </c>
      <c r="B1147" t="s">
        <v>163</v>
      </c>
      <c r="C1147">
        <v>2002</v>
      </c>
      <c r="D1147">
        <v>8</v>
      </c>
      <c r="E1147">
        <v>33</v>
      </c>
      <c r="F1147">
        <v>0</v>
      </c>
      <c r="G1147">
        <v>22</v>
      </c>
      <c r="H1147">
        <v>2</v>
      </c>
      <c r="I1147">
        <v>183</v>
      </c>
      <c r="J1147">
        <v>18.57</v>
      </c>
      <c r="K1147">
        <v>13.354873451803984</v>
      </c>
      <c r="L1147">
        <f t="shared" si="17"/>
        <v>248</v>
      </c>
      <c r="M1147" s="14">
        <f>Table3[[#This Row],[Rape]]/Table3[[#This Row],[Population_in_lakhs]]</f>
        <v>0.43080236941303174</v>
      </c>
      <c r="N1147">
        <f>Table3[[#This Row],[Kidnapping and Abduction]]/Table3[[#This Row],[Population_in_lakhs]]</f>
        <v>1.7770597738287561</v>
      </c>
      <c r="O1147">
        <f>Table3[[#This Row],[Dowry Deaths]]/Table3[[#This Row],[Population_in_lakhs]]</f>
        <v>0</v>
      </c>
      <c r="P1147">
        <f>Table3[[#This Row],[Molestation]]/Table3[[#This Row],[Population_in_lakhs]]</f>
        <v>1.1847065158858374</v>
      </c>
      <c r="Q1147">
        <f>Table3[[#This Row],[Sexual_Harassment]]/Table3[[#This Row],[Population_in_lakhs]]</f>
        <v>0.10770059235325793</v>
      </c>
      <c r="R1147">
        <f>Table3[[#This Row],[Cruelty by Husband or his Relatives]]/Table3[[#This Row],[Population_in_lakhs]]</f>
        <v>9.8546042003231022</v>
      </c>
    </row>
    <row r="1148" spans="1:18" x14ac:dyDescent="0.3">
      <c r="A1148" t="s">
        <v>158</v>
      </c>
      <c r="B1148" t="s">
        <v>163</v>
      </c>
      <c r="C1148">
        <v>2003</v>
      </c>
      <c r="D1148">
        <v>5</v>
      </c>
      <c r="E1148">
        <v>32</v>
      </c>
      <c r="F1148">
        <v>0</v>
      </c>
      <c r="G1148">
        <v>24</v>
      </c>
      <c r="H1148">
        <v>3</v>
      </c>
      <c r="I1148">
        <v>130</v>
      </c>
      <c r="J1148">
        <v>18.57</v>
      </c>
      <c r="K1148">
        <v>10.44695745826602</v>
      </c>
      <c r="L1148">
        <f t="shared" si="17"/>
        <v>194</v>
      </c>
      <c r="M1148" s="14">
        <f>Table3[[#This Row],[Rape]]/Table3[[#This Row],[Population_in_lakhs]]</f>
        <v>0.26925148088314488</v>
      </c>
      <c r="N1148">
        <f>Table3[[#This Row],[Kidnapping and Abduction]]/Table3[[#This Row],[Population_in_lakhs]]</f>
        <v>1.723209477652127</v>
      </c>
      <c r="O1148">
        <f>Table3[[#This Row],[Dowry Deaths]]/Table3[[#This Row],[Population_in_lakhs]]</f>
        <v>0</v>
      </c>
      <c r="P1148">
        <f>Table3[[#This Row],[Molestation]]/Table3[[#This Row],[Population_in_lakhs]]</f>
        <v>1.2924071082390953</v>
      </c>
      <c r="Q1148">
        <f>Table3[[#This Row],[Sexual_Harassment]]/Table3[[#This Row],[Population_in_lakhs]]</f>
        <v>0.16155088852988692</v>
      </c>
      <c r="R1148">
        <f>Table3[[#This Row],[Cruelty by Husband or his Relatives]]/Table3[[#This Row],[Population_in_lakhs]]</f>
        <v>7.0005385029617662</v>
      </c>
    </row>
    <row r="1149" spans="1:18" x14ac:dyDescent="0.3">
      <c r="A1149" t="s">
        <v>158</v>
      </c>
      <c r="B1149" t="s">
        <v>163</v>
      </c>
      <c r="C1149">
        <v>2004</v>
      </c>
      <c r="D1149">
        <v>12</v>
      </c>
      <c r="E1149">
        <v>39</v>
      </c>
      <c r="F1149">
        <v>0</v>
      </c>
      <c r="G1149">
        <v>24</v>
      </c>
      <c r="H1149">
        <v>3</v>
      </c>
      <c r="I1149">
        <v>116</v>
      </c>
      <c r="J1149">
        <v>18.57</v>
      </c>
      <c r="K1149">
        <v>10.44695745826602</v>
      </c>
      <c r="L1149">
        <f t="shared" si="17"/>
        <v>194</v>
      </c>
      <c r="M1149" s="14">
        <f>Table3[[#This Row],[Rape]]/Table3[[#This Row],[Population_in_lakhs]]</f>
        <v>0.64620355411954766</v>
      </c>
      <c r="N1149">
        <f>Table3[[#This Row],[Kidnapping and Abduction]]/Table3[[#This Row],[Population_in_lakhs]]</f>
        <v>2.1001615508885298</v>
      </c>
      <c r="O1149">
        <f>Table3[[#This Row],[Dowry Deaths]]/Table3[[#This Row],[Population_in_lakhs]]</f>
        <v>0</v>
      </c>
      <c r="P1149">
        <f>Table3[[#This Row],[Molestation]]/Table3[[#This Row],[Population_in_lakhs]]</f>
        <v>1.2924071082390953</v>
      </c>
      <c r="Q1149">
        <f>Table3[[#This Row],[Sexual_Harassment]]/Table3[[#This Row],[Population_in_lakhs]]</f>
        <v>0.16155088852988692</v>
      </c>
      <c r="R1149">
        <f>Table3[[#This Row],[Cruelty by Husband or his Relatives]]/Table3[[#This Row],[Population_in_lakhs]]</f>
        <v>6.2466343564889604</v>
      </c>
    </row>
    <row r="1150" spans="1:18" x14ac:dyDescent="0.3">
      <c r="A1150" t="s">
        <v>158</v>
      </c>
      <c r="B1150" t="s">
        <v>163</v>
      </c>
      <c r="C1150">
        <v>2005</v>
      </c>
      <c r="D1150">
        <v>7</v>
      </c>
      <c r="E1150">
        <v>20</v>
      </c>
      <c r="F1150">
        <v>1</v>
      </c>
      <c r="G1150">
        <v>28</v>
      </c>
      <c r="H1150">
        <v>2</v>
      </c>
      <c r="I1150">
        <v>97</v>
      </c>
      <c r="J1150">
        <v>18.57</v>
      </c>
      <c r="K1150">
        <v>8.3467959073774907</v>
      </c>
      <c r="L1150">
        <f t="shared" si="17"/>
        <v>155</v>
      </c>
      <c r="M1150" s="14">
        <f>Table3[[#This Row],[Rape]]/Table3[[#This Row],[Population_in_lakhs]]</f>
        <v>0.37695207323640278</v>
      </c>
      <c r="N1150">
        <f>Table3[[#This Row],[Kidnapping and Abduction]]/Table3[[#This Row],[Population_in_lakhs]]</f>
        <v>1.0770059235325795</v>
      </c>
      <c r="O1150">
        <f>Table3[[#This Row],[Dowry Deaths]]/Table3[[#This Row],[Population_in_lakhs]]</f>
        <v>5.3850296176628967E-2</v>
      </c>
      <c r="P1150">
        <f>Table3[[#This Row],[Molestation]]/Table3[[#This Row],[Population_in_lakhs]]</f>
        <v>1.5078082929456111</v>
      </c>
      <c r="Q1150">
        <f>Table3[[#This Row],[Sexual_Harassment]]/Table3[[#This Row],[Population_in_lakhs]]</f>
        <v>0.10770059235325793</v>
      </c>
      <c r="R1150">
        <f>Table3[[#This Row],[Cruelty by Husband or his Relatives]]/Table3[[#This Row],[Population_in_lakhs]]</f>
        <v>5.22347872913301</v>
      </c>
    </row>
    <row r="1151" spans="1:18" x14ac:dyDescent="0.3">
      <c r="A1151" t="s">
        <v>158</v>
      </c>
      <c r="B1151" t="s">
        <v>163</v>
      </c>
      <c r="C1151">
        <v>2006</v>
      </c>
      <c r="D1151">
        <v>14</v>
      </c>
      <c r="E1151">
        <v>30</v>
      </c>
      <c r="F1151">
        <v>0</v>
      </c>
      <c r="G1151">
        <v>30</v>
      </c>
      <c r="H1151">
        <v>5</v>
      </c>
      <c r="I1151">
        <v>141</v>
      </c>
      <c r="J1151">
        <v>18.57</v>
      </c>
      <c r="K1151">
        <v>11.847065158858374</v>
      </c>
      <c r="L1151">
        <f t="shared" si="17"/>
        <v>220</v>
      </c>
      <c r="M1151" s="14">
        <f>Table3[[#This Row],[Rape]]/Table3[[#This Row],[Population_in_lakhs]]</f>
        <v>0.75390414647280557</v>
      </c>
      <c r="N1151">
        <f>Table3[[#This Row],[Kidnapping and Abduction]]/Table3[[#This Row],[Population_in_lakhs]]</f>
        <v>1.615508885298869</v>
      </c>
      <c r="O1151">
        <f>Table3[[#This Row],[Dowry Deaths]]/Table3[[#This Row],[Population_in_lakhs]]</f>
        <v>0</v>
      </c>
      <c r="P1151">
        <f>Table3[[#This Row],[Molestation]]/Table3[[#This Row],[Population_in_lakhs]]</f>
        <v>1.615508885298869</v>
      </c>
      <c r="Q1151">
        <f>Table3[[#This Row],[Sexual_Harassment]]/Table3[[#This Row],[Population_in_lakhs]]</f>
        <v>0.26925148088314488</v>
      </c>
      <c r="R1151">
        <f>Table3[[#This Row],[Cruelty by Husband or his Relatives]]/Table3[[#This Row],[Population_in_lakhs]]</f>
        <v>7.5928917609046849</v>
      </c>
    </row>
    <row r="1152" spans="1:18" x14ac:dyDescent="0.3">
      <c r="A1152" t="s">
        <v>158</v>
      </c>
      <c r="B1152" t="s">
        <v>163</v>
      </c>
      <c r="C1152">
        <v>2007</v>
      </c>
      <c r="D1152">
        <v>10</v>
      </c>
      <c r="E1152">
        <v>53</v>
      </c>
      <c r="F1152">
        <v>0</v>
      </c>
      <c r="G1152">
        <v>22</v>
      </c>
      <c r="H1152">
        <v>2</v>
      </c>
      <c r="I1152">
        <v>170</v>
      </c>
      <c r="J1152">
        <v>18.57</v>
      </c>
      <c r="K1152">
        <v>13.839526117393646</v>
      </c>
      <c r="L1152">
        <f t="shared" si="17"/>
        <v>257</v>
      </c>
      <c r="M1152" s="14">
        <f>Table3[[#This Row],[Rape]]/Table3[[#This Row],[Population_in_lakhs]]</f>
        <v>0.53850296176628976</v>
      </c>
      <c r="N1152">
        <f>Table3[[#This Row],[Kidnapping and Abduction]]/Table3[[#This Row],[Population_in_lakhs]]</f>
        <v>2.8540656973613356</v>
      </c>
      <c r="O1152">
        <f>Table3[[#This Row],[Dowry Deaths]]/Table3[[#This Row],[Population_in_lakhs]]</f>
        <v>0</v>
      </c>
      <c r="P1152">
        <f>Table3[[#This Row],[Molestation]]/Table3[[#This Row],[Population_in_lakhs]]</f>
        <v>1.1847065158858374</v>
      </c>
      <c r="Q1152">
        <f>Table3[[#This Row],[Sexual_Harassment]]/Table3[[#This Row],[Population_in_lakhs]]</f>
        <v>0.10770059235325793</v>
      </c>
      <c r="R1152">
        <f>Table3[[#This Row],[Cruelty by Husband or his Relatives]]/Table3[[#This Row],[Population_in_lakhs]]</f>
        <v>9.1545503500269252</v>
      </c>
    </row>
    <row r="1153" spans="1:18" x14ac:dyDescent="0.3">
      <c r="A1153" t="s">
        <v>158</v>
      </c>
      <c r="B1153" t="s">
        <v>163</v>
      </c>
      <c r="C1153">
        <v>2008</v>
      </c>
      <c r="D1153">
        <v>11</v>
      </c>
      <c r="E1153">
        <v>45</v>
      </c>
      <c r="F1153">
        <v>0</v>
      </c>
      <c r="G1153">
        <v>25</v>
      </c>
      <c r="H1153">
        <v>2</v>
      </c>
      <c r="I1153">
        <v>170</v>
      </c>
      <c r="J1153">
        <v>18.57</v>
      </c>
      <c r="K1153">
        <v>13.624124932687129</v>
      </c>
      <c r="L1153">
        <f t="shared" si="17"/>
        <v>253</v>
      </c>
      <c r="M1153" s="14">
        <f>Table3[[#This Row],[Rape]]/Table3[[#This Row],[Population_in_lakhs]]</f>
        <v>0.59235325794291871</v>
      </c>
      <c r="N1153">
        <f>Table3[[#This Row],[Kidnapping and Abduction]]/Table3[[#This Row],[Population_in_lakhs]]</f>
        <v>2.4232633279483036</v>
      </c>
      <c r="O1153">
        <f>Table3[[#This Row],[Dowry Deaths]]/Table3[[#This Row],[Population_in_lakhs]]</f>
        <v>0</v>
      </c>
      <c r="P1153">
        <f>Table3[[#This Row],[Molestation]]/Table3[[#This Row],[Population_in_lakhs]]</f>
        <v>1.3462574044157243</v>
      </c>
      <c r="Q1153">
        <f>Table3[[#This Row],[Sexual_Harassment]]/Table3[[#This Row],[Population_in_lakhs]]</f>
        <v>0.10770059235325793</v>
      </c>
      <c r="R1153">
        <f>Table3[[#This Row],[Cruelty by Husband or his Relatives]]/Table3[[#This Row],[Population_in_lakhs]]</f>
        <v>9.1545503500269252</v>
      </c>
    </row>
    <row r="1154" spans="1:18" x14ac:dyDescent="0.3">
      <c r="A1154" t="s">
        <v>158</v>
      </c>
      <c r="B1154" t="s">
        <v>163</v>
      </c>
      <c r="C1154">
        <v>2009</v>
      </c>
      <c r="D1154">
        <v>13</v>
      </c>
      <c r="E1154">
        <v>35</v>
      </c>
      <c r="F1154">
        <v>0</v>
      </c>
      <c r="G1154">
        <v>29</v>
      </c>
      <c r="H1154">
        <v>3</v>
      </c>
      <c r="I1154">
        <v>231</v>
      </c>
      <c r="J1154">
        <v>18.57</v>
      </c>
      <c r="K1154">
        <v>16.747442110931608</v>
      </c>
      <c r="L1154">
        <f t="shared" ref="L1154:L1217" si="18">SUM(D1154,E1154,F1154,G1154,H1154,I1154)</f>
        <v>311</v>
      </c>
      <c r="M1154" s="14">
        <f>Table3[[#This Row],[Rape]]/Table3[[#This Row],[Population_in_lakhs]]</f>
        <v>0.70005385029617662</v>
      </c>
      <c r="N1154">
        <f>Table3[[#This Row],[Kidnapping and Abduction]]/Table3[[#This Row],[Population_in_lakhs]]</f>
        <v>1.884760366182014</v>
      </c>
      <c r="O1154">
        <f>Table3[[#This Row],[Dowry Deaths]]/Table3[[#This Row],[Population_in_lakhs]]</f>
        <v>0</v>
      </c>
      <c r="P1154">
        <f>Table3[[#This Row],[Molestation]]/Table3[[#This Row],[Population_in_lakhs]]</f>
        <v>1.5616585891222401</v>
      </c>
      <c r="Q1154">
        <f>Table3[[#This Row],[Sexual_Harassment]]/Table3[[#This Row],[Population_in_lakhs]]</f>
        <v>0.16155088852988692</v>
      </c>
      <c r="R1154">
        <f>Table3[[#This Row],[Cruelty by Husband or his Relatives]]/Table3[[#This Row],[Population_in_lakhs]]</f>
        <v>12.439418416801292</v>
      </c>
    </row>
    <row r="1155" spans="1:18" x14ac:dyDescent="0.3">
      <c r="A1155" t="s">
        <v>158</v>
      </c>
      <c r="B1155" t="s">
        <v>163</v>
      </c>
      <c r="C1155">
        <v>2010</v>
      </c>
      <c r="D1155">
        <v>15</v>
      </c>
      <c r="E1155">
        <v>39</v>
      </c>
      <c r="F1155">
        <v>0</v>
      </c>
      <c r="G1155">
        <v>27</v>
      </c>
      <c r="H1155">
        <v>3</v>
      </c>
      <c r="I1155">
        <v>190</v>
      </c>
      <c r="J1155">
        <v>18.57</v>
      </c>
      <c r="K1155">
        <v>14.754981152396338</v>
      </c>
      <c r="L1155">
        <f t="shared" si="18"/>
        <v>274</v>
      </c>
      <c r="M1155" s="14">
        <f>Table3[[#This Row],[Rape]]/Table3[[#This Row],[Population_in_lakhs]]</f>
        <v>0.80775444264943452</v>
      </c>
      <c r="N1155">
        <f>Table3[[#This Row],[Kidnapping and Abduction]]/Table3[[#This Row],[Population_in_lakhs]]</f>
        <v>2.1001615508885298</v>
      </c>
      <c r="O1155">
        <f>Table3[[#This Row],[Dowry Deaths]]/Table3[[#This Row],[Population_in_lakhs]]</f>
        <v>0</v>
      </c>
      <c r="P1155">
        <f>Table3[[#This Row],[Molestation]]/Table3[[#This Row],[Population_in_lakhs]]</f>
        <v>1.4539579967689822</v>
      </c>
      <c r="Q1155">
        <f>Table3[[#This Row],[Sexual_Harassment]]/Table3[[#This Row],[Population_in_lakhs]]</f>
        <v>0.16155088852988692</v>
      </c>
      <c r="R1155">
        <f>Table3[[#This Row],[Cruelty by Husband or his Relatives]]/Table3[[#This Row],[Population_in_lakhs]]</f>
        <v>10.231556273559505</v>
      </c>
    </row>
    <row r="1156" spans="1:18" x14ac:dyDescent="0.3">
      <c r="A1156" t="s">
        <v>158</v>
      </c>
      <c r="B1156" t="s">
        <v>163</v>
      </c>
      <c r="C1156">
        <v>2011</v>
      </c>
      <c r="D1156">
        <v>10</v>
      </c>
      <c r="E1156">
        <v>42</v>
      </c>
      <c r="F1156">
        <v>0</v>
      </c>
      <c r="G1156">
        <v>20</v>
      </c>
      <c r="H1156">
        <v>0</v>
      </c>
      <c r="I1156">
        <v>196</v>
      </c>
      <c r="J1156">
        <v>20.93</v>
      </c>
      <c r="K1156">
        <v>12.804586717630196</v>
      </c>
      <c r="L1156">
        <f t="shared" si="18"/>
        <v>268</v>
      </c>
      <c r="M1156" s="14">
        <f>Table3[[#This Row],[Rape]]/Table3[[#This Row],[Population_in_lakhs]]</f>
        <v>0.47778308647873868</v>
      </c>
      <c r="N1156">
        <f>Table3[[#This Row],[Kidnapping and Abduction]]/Table3[[#This Row],[Population_in_lakhs]]</f>
        <v>2.0066889632107023</v>
      </c>
      <c r="O1156">
        <f>Table3[[#This Row],[Dowry Deaths]]/Table3[[#This Row],[Population_in_lakhs]]</f>
        <v>0</v>
      </c>
      <c r="P1156">
        <f>Table3[[#This Row],[Molestation]]/Table3[[#This Row],[Population_in_lakhs]]</f>
        <v>0.95556617295747737</v>
      </c>
      <c r="Q1156">
        <f>Table3[[#This Row],[Sexual_Harassment]]/Table3[[#This Row],[Population_in_lakhs]]</f>
        <v>0</v>
      </c>
      <c r="R1156">
        <f>Table3[[#This Row],[Cruelty by Husband or his Relatives]]/Table3[[#This Row],[Population_in_lakhs]]</f>
        <v>9.3645484949832785</v>
      </c>
    </row>
    <row r="1157" spans="1:18" x14ac:dyDescent="0.3">
      <c r="A1157" t="s">
        <v>158</v>
      </c>
      <c r="B1157" t="s">
        <v>163</v>
      </c>
      <c r="C1157">
        <v>2012</v>
      </c>
      <c r="D1157">
        <v>9</v>
      </c>
      <c r="E1157">
        <v>53</v>
      </c>
      <c r="F1157">
        <v>0</v>
      </c>
      <c r="G1157">
        <v>22</v>
      </c>
      <c r="H1157">
        <v>1</v>
      </c>
      <c r="I1157">
        <v>188</v>
      </c>
      <c r="J1157">
        <v>20.93</v>
      </c>
      <c r="K1157">
        <v>13.043478260869565</v>
      </c>
      <c r="L1157">
        <f t="shared" si="18"/>
        <v>273</v>
      </c>
      <c r="M1157" s="14">
        <f>Table3[[#This Row],[Rape]]/Table3[[#This Row],[Population_in_lakhs]]</f>
        <v>0.43000477783086477</v>
      </c>
      <c r="N1157">
        <f>Table3[[#This Row],[Kidnapping and Abduction]]/Table3[[#This Row],[Population_in_lakhs]]</f>
        <v>2.5322503583373148</v>
      </c>
      <c r="O1157">
        <f>Table3[[#This Row],[Dowry Deaths]]/Table3[[#This Row],[Population_in_lakhs]]</f>
        <v>0</v>
      </c>
      <c r="P1157">
        <f>Table3[[#This Row],[Molestation]]/Table3[[#This Row],[Population_in_lakhs]]</f>
        <v>1.051122790253225</v>
      </c>
      <c r="Q1157">
        <f>Table3[[#This Row],[Sexual_Harassment]]/Table3[[#This Row],[Population_in_lakhs]]</f>
        <v>4.7778308647873864E-2</v>
      </c>
      <c r="R1157">
        <f>Table3[[#This Row],[Cruelty by Husband or his Relatives]]/Table3[[#This Row],[Population_in_lakhs]]</f>
        <v>8.9823220258002863</v>
      </c>
    </row>
    <row r="1158" spans="1:18" x14ac:dyDescent="0.3">
      <c r="A1158" t="s">
        <v>158</v>
      </c>
      <c r="B1158" t="s">
        <v>163</v>
      </c>
      <c r="C1158">
        <v>2013</v>
      </c>
      <c r="D1158">
        <v>12</v>
      </c>
      <c r="E1158">
        <v>70</v>
      </c>
      <c r="F1158">
        <v>1</v>
      </c>
      <c r="G1158">
        <v>20</v>
      </c>
      <c r="H1158">
        <v>4</v>
      </c>
      <c r="I1158">
        <v>162</v>
      </c>
      <c r="J1158">
        <v>20.93</v>
      </c>
      <c r="K1158">
        <v>12.85236502627807</v>
      </c>
      <c r="L1158">
        <f t="shared" si="18"/>
        <v>269</v>
      </c>
      <c r="M1158" s="14">
        <f>Table3[[#This Row],[Rape]]/Table3[[#This Row],[Population_in_lakhs]]</f>
        <v>0.5733397037744864</v>
      </c>
      <c r="N1158">
        <f>Table3[[#This Row],[Kidnapping and Abduction]]/Table3[[#This Row],[Population_in_lakhs]]</f>
        <v>3.3444816053511706</v>
      </c>
      <c r="O1158">
        <f>Table3[[#This Row],[Dowry Deaths]]/Table3[[#This Row],[Population_in_lakhs]]</f>
        <v>4.7778308647873864E-2</v>
      </c>
      <c r="P1158">
        <f>Table3[[#This Row],[Molestation]]/Table3[[#This Row],[Population_in_lakhs]]</f>
        <v>0.95556617295747737</v>
      </c>
      <c r="Q1158">
        <f>Table3[[#This Row],[Sexual_Harassment]]/Table3[[#This Row],[Population_in_lakhs]]</f>
        <v>0.19111323459149546</v>
      </c>
      <c r="R1158">
        <f>Table3[[#This Row],[Cruelty by Husband or his Relatives]]/Table3[[#This Row],[Population_in_lakhs]]</f>
        <v>7.7400860009555661</v>
      </c>
    </row>
    <row r="1159" spans="1:18" x14ac:dyDescent="0.3">
      <c r="A1159" t="s">
        <v>158</v>
      </c>
      <c r="B1159" t="s">
        <v>165</v>
      </c>
      <c r="C1159">
        <v>2001</v>
      </c>
      <c r="D1159">
        <v>9</v>
      </c>
      <c r="E1159">
        <v>51</v>
      </c>
      <c r="F1159">
        <v>2</v>
      </c>
      <c r="G1159">
        <v>36</v>
      </c>
      <c r="H1159">
        <v>7</v>
      </c>
      <c r="I1159">
        <v>129</v>
      </c>
      <c r="J1159">
        <v>27.7</v>
      </c>
      <c r="K1159">
        <v>8.4476534296028891</v>
      </c>
      <c r="L1159">
        <f t="shared" si="18"/>
        <v>234</v>
      </c>
      <c r="M1159" s="14">
        <f>Table3[[#This Row],[Rape]]/Table3[[#This Row],[Population_in_lakhs]]</f>
        <v>0.32490974729241878</v>
      </c>
      <c r="N1159">
        <f>Table3[[#This Row],[Kidnapping and Abduction]]/Table3[[#This Row],[Population_in_lakhs]]</f>
        <v>1.8411552346570397</v>
      </c>
      <c r="O1159">
        <f>Table3[[#This Row],[Dowry Deaths]]/Table3[[#This Row],[Population_in_lakhs]]</f>
        <v>7.2202166064981949E-2</v>
      </c>
      <c r="P1159">
        <f>Table3[[#This Row],[Molestation]]/Table3[[#This Row],[Population_in_lakhs]]</f>
        <v>1.2996389891696751</v>
      </c>
      <c r="Q1159">
        <f>Table3[[#This Row],[Sexual_Harassment]]/Table3[[#This Row],[Population_in_lakhs]]</f>
        <v>0.25270758122743681</v>
      </c>
      <c r="R1159">
        <f>Table3[[#This Row],[Cruelty by Husband or his Relatives]]/Table3[[#This Row],[Population_in_lakhs]]</f>
        <v>4.6570397111913362</v>
      </c>
    </row>
    <row r="1160" spans="1:18" x14ac:dyDescent="0.3">
      <c r="A1160" t="s">
        <v>158</v>
      </c>
      <c r="B1160" t="s">
        <v>165</v>
      </c>
      <c r="C1160">
        <v>2002</v>
      </c>
      <c r="D1160">
        <v>9</v>
      </c>
      <c r="E1160">
        <v>39</v>
      </c>
      <c r="F1160">
        <v>4</v>
      </c>
      <c r="G1160">
        <v>57</v>
      </c>
      <c r="H1160">
        <v>7</v>
      </c>
      <c r="I1160">
        <v>125</v>
      </c>
      <c r="J1160">
        <v>27.7</v>
      </c>
      <c r="K1160">
        <v>8.700361010830326</v>
      </c>
      <c r="L1160">
        <f t="shared" si="18"/>
        <v>241</v>
      </c>
      <c r="M1160" s="14">
        <f>Table3[[#This Row],[Rape]]/Table3[[#This Row],[Population_in_lakhs]]</f>
        <v>0.32490974729241878</v>
      </c>
      <c r="N1160">
        <f>Table3[[#This Row],[Kidnapping and Abduction]]/Table3[[#This Row],[Population_in_lakhs]]</f>
        <v>1.407942238267148</v>
      </c>
      <c r="O1160">
        <f>Table3[[#This Row],[Dowry Deaths]]/Table3[[#This Row],[Population_in_lakhs]]</f>
        <v>0.1444043321299639</v>
      </c>
      <c r="P1160">
        <f>Table3[[#This Row],[Molestation]]/Table3[[#This Row],[Population_in_lakhs]]</f>
        <v>2.0577617328519855</v>
      </c>
      <c r="Q1160">
        <f>Table3[[#This Row],[Sexual_Harassment]]/Table3[[#This Row],[Population_in_lakhs]]</f>
        <v>0.25270758122743681</v>
      </c>
      <c r="R1160">
        <f>Table3[[#This Row],[Cruelty by Husband or his Relatives]]/Table3[[#This Row],[Population_in_lakhs]]</f>
        <v>4.512635379061372</v>
      </c>
    </row>
    <row r="1161" spans="1:18" x14ac:dyDescent="0.3">
      <c r="A1161" t="s">
        <v>158</v>
      </c>
      <c r="B1161" t="s">
        <v>165</v>
      </c>
      <c r="C1161">
        <v>2003</v>
      </c>
      <c r="D1161">
        <v>5</v>
      </c>
      <c r="E1161">
        <v>55</v>
      </c>
      <c r="F1161">
        <v>6</v>
      </c>
      <c r="G1161">
        <v>36</v>
      </c>
      <c r="H1161">
        <v>11</v>
      </c>
      <c r="I1161">
        <v>126</v>
      </c>
      <c r="J1161">
        <v>27.7</v>
      </c>
      <c r="K1161">
        <v>8.628158844765343</v>
      </c>
      <c r="L1161">
        <f t="shared" si="18"/>
        <v>239</v>
      </c>
      <c r="M1161" s="14">
        <f>Table3[[#This Row],[Rape]]/Table3[[#This Row],[Population_in_lakhs]]</f>
        <v>0.18050541516245489</v>
      </c>
      <c r="N1161">
        <f>Table3[[#This Row],[Kidnapping and Abduction]]/Table3[[#This Row],[Population_in_lakhs]]</f>
        <v>1.9855595667870036</v>
      </c>
      <c r="O1161">
        <f>Table3[[#This Row],[Dowry Deaths]]/Table3[[#This Row],[Population_in_lakhs]]</f>
        <v>0.21660649819494585</v>
      </c>
      <c r="P1161">
        <f>Table3[[#This Row],[Molestation]]/Table3[[#This Row],[Population_in_lakhs]]</f>
        <v>1.2996389891696751</v>
      </c>
      <c r="Q1161">
        <f>Table3[[#This Row],[Sexual_Harassment]]/Table3[[#This Row],[Population_in_lakhs]]</f>
        <v>0.39711191335740076</v>
      </c>
      <c r="R1161">
        <f>Table3[[#This Row],[Cruelty by Husband or his Relatives]]/Table3[[#This Row],[Population_in_lakhs]]</f>
        <v>4.5487364620938626</v>
      </c>
    </row>
    <row r="1162" spans="1:18" x14ac:dyDescent="0.3">
      <c r="A1162" t="s">
        <v>158</v>
      </c>
      <c r="B1162" t="s">
        <v>165</v>
      </c>
      <c r="C1162">
        <v>2004</v>
      </c>
      <c r="D1162">
        <v>22</v>
      </c>
      <c r="E1162">
        <v>60</v>
      </c>
      <c r="F1162">
        <v>0</v>
      </c>
      <c r="G1162">
        <v>41</v>
      </c>
      <c r="H1162">
        <v>74</v>
      </c>
      <c r="I1162">
        <v>137</v>
      </c>
      <c r="J1162">
        <v>27.7</v>
      </c>
      <c r="K1162">
        <v>12.057761732851986</v>
      </c>
      <c r="L1162">
        <f t="shared" si="18"/>
        <v>334</v>
      </c>
      <c r="M1162" s="14">
        <f>Table3[[#This Row],[Rape]]/Table3[[#This Row],[Population_in_lakhs]]</f>
        <v>0.79422382671480152</v>
      </c>
      <c r="N1162">
        <f>Table3[[#This Row],[Kidnapping and Abduction]]/Table3[[#This Row],[Population_in_lakhs]]</f>
        <v>2.1660649819494586</v>
      </c>
      <c r="O1162">
        <f>Table3[[#This Row],[Dowry Deaths]]/Table3[[#This Row],[Population_in_lakhs]]</f>
        <v>0</v>
      </c>
      <c r="P1162">
        <f>Table3[[#This Row],[Molestation]]/Table3[[#This Row],[Population_in_lakhs]]</f>
        <v>1.4801444043321299</v>
      </c>
      <c r="Q1162">
        <f>Table3[[#This Row],[Sexual_Harassment]]/Table3[[#This Row],[Population_in_lakhs]]</f>
        <v>2.6714801444043323</v>
      </c>
      <c r="R1162">
        <f>Table3[[#This Row],[Cruelty by Husband or his Relatives]]/Table3[[#This Row],[Population_in_lakhs]]</f>
        <v>4.9458483754512637</v>
      </c>
    </row>
    <row r="1163" spans="1:18" x14ac:dyDescent="0.3">
      <c r="A1163" t="s">
        <v>158</v>
      </c>
      <c r="B1163" t="s">
        <v>165</v>
      </c>
      <c r="C1163">
        <v>2005</v>
      </c>
      <c r="D1163">
        <v>14</v>
      </c>
      <c r="E1163">
        <v>70</v>
      </c>
      <c r="F1163">
        <v>3</v>
      </c>
      <c r="G1163">
        <v>79</v>
      </c>
      <c r="H1163">
        <v>33</v>
      </c>
      <c r="I1163">
        <v>216</v>
      </c>
      <c r="J1163">
        <v>27.7</v>
      </c>
      <c r="K1163">
        <v>14.981949458483754</v>
      </c>
      <c r="L1163">
        <f t="shared" si="18"/>
        <v>415</v>
      </c>
      <c r="M1163" s="14">
        <f>Table3[[#This Row],[Rape]]/Table3[[#This Row],[Population_in_lakhs]]</f>
        <v>0.50541516245487361</v>
      </c>
      <c r="N1163">
        <f>Table3[[#This Row],[Kidnapping and Abduction]]/Table3[[#This Row],[Population_in_lakhs]]</f>
        <v>2.5270758122743682</v>
      </c>
      <c r="O1163">
        <f>Table3[[#This Row],[Dowry Deaths]]/Table3[[#This Row],[Population_in_lakhs]]</f>
        <v>0.10830324909747292</v>
      </c>
      <c r="P1163">
        <f>Table3[[#This Row],[Molestation]]/Table3[[#This Row],[Population_in_lakhs]]</f>
        <v>2.8519855595667871</v>
      </c>
      <c r="Q1163">
        <f>Table3[[#This Row],[Sexual_Harassment]]/Table3[[#This Row],[Population_in_lakhs]]</f>
        <v>1.1913357400722022</v>
      </c>
      <c r="R1163">
        <f>Table3[[#This Row],[Cruelty by Husband or his Relatives]]/Table3[[#This Row],[Population_in_lakhs]]</f>
        <v>7.7978339350180503</v>
      </c>
    </row>
    <row r="1164" spans="1:18" x14ac:dyDescent="0.3">
      <c r="A1164" t="s">
        <v>158</v>
      </c>
      <c r="B1164" t="s">
        <v>165</v>
      </c>
      <c r="C1164">
        <v>2006</v>
      </c>
      <c r="D1164">
        <v>26</v>
      </c>
      <c r="E1164">
        <v>116</v>
      </c>
      <c r="F1164">
        <v>7</v>
      </c>
      <c r="G1164">
        <v>101</v>
      </c>
      <c r="H1164">
        <v>61</v>
      </c>
      <c r="I1164">
        <v>285</v>
      </c>
      <c r="J1164">
        <v>27.7</v>
      </c>
      <c r="K1164">
        <v>21.516245487364621</v>
      </c>
      <c r="L1164">
        <f t="shared" si="18"/>
        <v>596</v>
      </c>
      <c r="M1164" s="14">
        <f>Table3[[#This Row],[Rape]]/Table3[[#This Row],[Population_in_lakhs]]</f>
        <v>0.93862815884476536</v>
      </c>
      <c r="N1164">
        <f>Table3[[#This Row],[Kidnapping and Abduction]]/Table3[[#This Row],[Population_in_lakhs]]</f>
        <v>4.1877256317689531</v>
      </c>
      <c r="O1164">
        <f>Table3[[#This Row],[Dowry Deaths]]/Table3[[#This Row],[Population_in_lakhs]]</f>
        <v>0.25270758122743681</v>
      </c>
      <c r="P1164">
        <f>Table3[[#This Row],[Molestation]]/Table3[[#This Row],[Population_in_lakhs]]</f>
        <v>3.6462093862815887</v>
      </c>
      <c r="Q1164">
        <f>Table3[[#This Row],[Sexual_Harassment]]/Table3[[#This Row],[Population_in_lakhs]]</f>
        <v>2.2021660649819497</v>
      </c>
      <c r="R1164">
        <f>Table3[[#This Row],[Cruelty by Husband or his Relatives]]/Table3[[#This Row],[Population_in_lakhs]]</f>
        <v>10.288808664259928</v>
      </c>
    </row>
    <row r="1165" spans="1:18" x14ac:dyDescent="0.3">
      <c r="A1165" t="s">
        <v>158</v>
      </c>
      <c r="B1165" t="s">
        <v>165</v>
      </c>
      <c r="C1165">
        <v>2007</v>
      </c>
      <c r="D1165">
        <v>18</v>
      </c>
      <c r="E1165">
        <v>90</v>
      </c>
      <c r="F1165">
        <v>1</v>
      </c>
      <c r="G1165">
        <v>94</v>
      </c>
      <c r="H1165">
        <v>35</v>
      </c>
      <c r="I1165">
        <v>280</v>
      </c>
      <c r="J1165">
        <v>27.7</v>
      </c>
      <c r="K1165">
        <v>18.700361010830324</v>
      </c>
      <c r="L1165">
        <f t="shared" si="18"/>
        <v>518</v>
      </c>
      <c r="M1165" s="14">
        <f>Table3[[#This Row],[Rape]]/Table3[[#This Row],[Population_in_lakhs]]</f>
        <v>0.64981949458483756</v>
      </c>
      <c r="N1165">
        <f>Table3[[#This Row],[Kidnapping and Abduction]]/Table3[[#This Row],[Population_in_lakhs]]</f>
        <v>3.2490974729241877</v>
      </c>
      <c r="O1165">
        <f>Table3[[#This Row],[Dowry Deaths]]/Table3[[#This Row],[Population_in_lakhs]]</f>
        <v>3.6101083032490974E-2</v>
      </c>
      <c r="P1165">
        <f>Table3[[#This Row],[Molestation]]/Table3[[#This Row],[Population_in_lakhs]]</f>
        <v>3.3935018050541519</v>
      </c>
      <c r="Q1165">
        <f>Table3[[#This Row],[Sexual_Harassment]]/Table3[[#This Row],[Population_in_lakhs]]</f>
        <v>1.2635379061371841</v>
      </c>
      <c r="R1165">
        <f>Table3[[#This Row],[Cruelty by Husband or his Relatives]]/Table3[[#This Row],[Population_in_lakhs]]</f>
        <v>10.108303249097473</v>
      </c>
    </row>
    <row r="1166" spans="1:18" x14ac:dyDescent="0.3">
      <c r="A1166" t="s">
        <v>158</v>
      </c>
      <c r="B1166" t="s">
        <v>165</v>
      </c>
      <c r="C1166">
        <v>2008</v>
      </c>
      <c r="D1166">
        <v>9</v>
      </c>
      <c r="E1166">
        <v>80</v>
      </c>
      <c r="F1166">
        <v>0</v>
      </c>
      <c r="G1166">
        <v>69</v>
      </c>
      <c r="H1166">
        <v>51</v>
      </c>
      <c r="I1166">
        <v>197</v>
      </c>
      <c r="J1166">
        <v>27.7</v>
      </c>
      <c r="K1166">
        <v>14.657039711191336</v>
      </c>
      <c r="L1166">
        <f t="shared" si="18"/>
        <v>406</v>
      </c>
      <c r="M1166" s="14">
        <f>Table3[[#This Row],[Rape]]/Table3[[#This Row],[Population_in_lakhs]]</f>
        <v>0.32490974729241878</v>
      </c>
      <c r="N1166">
        <f>Table3[[#This Row],[Kidnapping and Abduction]]/Table3[[#This Row],[Population_in_lakhs]]</f>
        <v>2.8880866425992782</v>
      </c>
      <c r="O1166">
        <f>Table3[[#This Row],[Dowry Deaths]]/Table3[[#This Row],[Population_in_lakhs]]</f>
        <v>0</v>
      </c>
      <c r="P1166">
        <f>Table3[[#This Row],[Molestation]]/Table3[[#This Row],[Population_in_lakhs]]</f>
        <v>2.4909747292418771</v>
      </c>
      <c r="Q1166">
        <f>Table3[[#This Row],[Sexual_Harassment]]/Table3[[#This Row],[Population_in_lakhs]]</f>
        <v>1.8411552346570397</v>
      </c>
      <c r="R1166">
        <f>Table3[[#This Row],[Cruelty by Husband or his Relatives]]/Table3[[#This Row],[Population_in_lakhs]]</f>
        <v>7.1119133574007218</v>
      </c>
    </row>
    <row r="1167" spans="1:18" x14ac:dyDescent="0.3">
      <c r="A1167" t="s">
        <v>158</v>
      </c>
      <c r="B1167" t="s">
        <v>165</v>
      </c>
      <c r="C1167">
        <v>2009</v>
      </c>
      <c r="D1167">
        <v>9</v>
      </c>
      <c r="E1167">
        <v>64</v>
      </c>
      <c r="F1167">
        <v>0</v>
      </c>
      <c r="G1167">
        <v>41</v>
      </c>
      <c r="H1167">
        <v>42</v>
      </c>
      <c r="I1167">
        <v>157</v>
      </c>
      <c r="J1167">
        <v>27.7</v>
      </c>
      <c r="K1167">
        <v>11.299638989169676</v>
      </c>
      <c r="L1167">
        <f t="shared" si="18"/>
        <v>313</v>
      </c>
      <c r="M1167" s="14">
        <f>Table3[[#This Row],[Rape]]/Table3[[#This Row],[Population_in_lakhs]]</f>
        <v>0.32490974729241878</v>
      </c>
      <c r="N1167">
        <f>Table3[[#This Row],[Kidnapping and Abduction]]/Table3[[#This Row],[Population_in_lakhs]]</f>
        <v>2.3104693140794224</v>
      </c>
      <c r="O1167">
        <f>Table3[[#This Row],[Dowry Deaths]]/Table3[[#This Row],[Population_in_lakhs]]</f>
        <v>0</v>
      </c>
      <c r="P1167">
        <f>Table3[[#This Row],[Molestation]]/Table3[[#This Row],[Population_in_lakhs]]</f>
        <v>1.4801444043321299</v>
      </c>
      <c r="Q1167">
        <f>Table3[[#This Row],[Sexual_Harassment]]/Table3[[#This Row],[Population_in_lakhs]]</f>
        <v>1.5162454873646209</v>
      </c>
      <c r="R1167">
        <f>Table3[[#This Row],[Cruelty by Husband or his Relatives]]/Table3[[#This Row],[Population_in_lakhs]]</f>
        <v>5.6678700361010828</v>
      </c>
    </row>
    <row r="1168" spans="1:18" x14ac:dyDescent="0.3">
      <c r="A1168" t="s">
        <v>158</v>
      </c>
      <c r="B1168" t="s">
        <v>165</v>
      </c>
      <c r="C1168">
        <v>2010</v>
      </c>
      <c r="D1168">
        <v>8</v>
      </c>
      <c r="E1168">
        <v>58</v>
      </c>
      <c r="F1168">
        <v>0</v>
      </c>
      <c r="G1168">
        <v>32</v>
      </c>
      <c r="H1168">
        <v>42</v>
      </c>
      <c r="I1168">
        <v>177</v>
      </c>
      <c r="J1168">
        <v>27.7</v>
      </c>
      <c r="K1168">
        <v>11.44404332129964</v>
      </c>
      <c r="L1168">
        <f t="shared" si="18"/>
        <v>317</v>
      </c>
      <c r="M1168" s="14">
        <f>Table3[[#This Row],[Rape]]/Table3[[#This Row],[Population_in_lakhs]]</f>
        <v>0.28880866425992779</v>
      </c>
      <c r="N1168">
        <f>Table3[[#This Row],[Kidnapping and Abduction]]/Table3[[#This Row],[Population_in_lakhs]]</f>
        <v>2.0938628158844765</v>
      </c>
      <c r="O1168">
        <f>Table3[[#This Row],[Dowry Deaths]]/Table3[[#This Row],[Population_in_lakhs]]</f>
        <v>0</v>
      </c>
      <c r="P1168">
        <f>Table3[[#This Row],[Molestation]]/Table3[[#This Row],[Population_in_lakhs]]</f>
        <v>1.1552346570397112</v>
      </c>
      <c r="Q1168">
        <f>Table3[[#This Row],[Sexual_Harassment]]/Table3[[#This Row],[Population_in_lakhs]]</f>
        <v>1.5162454873646209</v>
      </c>
      <c r="R1168">
        <f>Table3[[#This Row],[Cruelty by Husband or his Relatives]]/Table3[[#This Row],[Population_in_lakhs]]</f>
        <v>6.3898916967509027</v>
      </c>
    </row>
    <row r="1169" spans="1:18" x14ac:dyDescent="0.3">
      <c r="A1169" t="s">
        <v>158</v>
      </c>
      <c r="B1169" t="s">
        <v>165</v>
      </c>
      <c r="C1169">
        <v>2011</v>
      </c>
      <c r="D1169">
        <v>8</v>
      </c>
      <c r="E1169">
        <v>88</v>
      </c>
      <c r="F1169">
        <v>0</v>
      </c>
      <c r="G1169">
        <v>35</v>
      </c>
      <c r="H1169">
        <v>33</v>
      </c>
      <c r="I1169">
        <v>181</v>
      </c>
      <c r="J1169">
        <v>28.8</v>
      </c>
      <c r="K1169">
        <v>11.979166666666666</v>
      </c>
      <c r="L1169">
        <f t="shared" si="18"/>
        <v>345</v>
      </c>
      <c r="M1169" s="14">
        <f>Table3[[#This Row],[Rape]]/Table3[[#This Row],[Population_in_lakhs]]</f>
        <v>0.27777777777777779</v>
      </c>
      <c r="N1169">
        <f>Table3[[#This Row],[Kidnapping and Abduction]]/Table3[[#This Row],[Population_in_lakhs]]</f>
        <v>3.0555555555555554</v>
      </c>
      <c r="O1169">
        <f>Table3[[#This Row],[Dowry Deaths]]/Table3[[#This Row],[Population_in_lakhs]]</f>
        <v>0</v>
      </c>
      <c r="P1169">
        <f>Table3[[#This Row],[Molestation]]/Table3[[#This Row],[Population_in_lakhs]]</f>
        <v>1.2152777777777777</v>
      </c>
      <c r="Q1169">
        <f>Table3[[#This Row],[Sexual_Harassment]]/Table3[[#This Row],[Population_in_lakhs]]</f>
        <v>1.1458333333333333</v>
      </c>
      <c r="R1169">
        <f>Table3[[#This Row],[Cruelty by Husband or his Relatives]]/Table3[[#This Row],[Population_in_lakhs]]</f>
        <v>6.2847222222222223</v>
      </c>
    </row>
    <row r="1170" spans="1:18" x14ac:dyDescent="0.3">
      <c r="A1170" t="s">
        <v>158</v>
      </c>
      <c r="B1170" t="s">
        <v>165</v>
      </c>
      <c r="C1170">
        <v>2012</v>
      </c>
      <c r="D1170">
        <v>13</v>
      </c>
      <c r="E1170">
        <v>96</v>
      </c>
      <c r="F1170">
        <v>0</v>
      </c>
      <c r="G1170">
        <v>30</v>
      </c>
      <c r="H1170">
        <v>42</v>
      </c>
      <c r="I1170">
        <v>221</v>
      </c>
      <c r="J1170">
        <v>28.8</v>
      </c>
      <c r="K1170">
        <v>13.958333333333332</v>
      </c>
      <c r="L1170">
        <f t="shared" si="18"/>
        <v>402</v>
      </c>
      <c r="M1170" s="14">
        <f>Table3[[#This Row],[Rape]]/Table3[[#This Row],[Population_in_lakhs]]</f>
        <v>0.4513888888888889</v>
      </c>
      <c r="N1170">
        <f>Table3[[#This Row],[Kidnapping and Abduction]]/Table3[[#This Row],[Population_in_lakhs]]</f>
        <v>3.333333333333333</v>
      </c>
      <c r="O1170">
        <f>Table3[[#This Row],[Dowry Deaths]]/Table3[[#This Row],[Population_in_lakhs]]</f>
        <v>0</v>
      </c>
      <c r="P1170">
        <f>Table3[[#This Row],[Molestation]]/Table3[[#This Row],[Population_in_lakhs]]</f>
        <v>1.0416666666666667</v>
      </c>
      <c r="Q1170">
        <f>Table3[[#This Row],[Sexual_Harassment]]/Table3[[#This Row],[Population_in_lakhs]]</f>
        <v>1.4583333333333333</v>
      </c>
      <c r="R1170">
        <f>Table3[[#This Row],[Cruelty by Husband or his Relatives]]/Table3[[#This Row],[Population_in_lakhs]]</f>
        <v>7.6736111111111107</v>
      </c>
    </row>
    <row r="1171" spans="1:18" x14ac:dyDescent="0.3">
      <c r="A1171" t="s">
        <v>158</v>
      </c>
      <c r="B1171" t="s">
        <v>165</v>
      </c>
      <c r="C1171">
        <v>2013</v>
      </c>
      <c r="D1171">
        <v>17</v>
      </c>
      <c r="E1171">
        <v>100</v>
      </c>
      <c r="F1171">
        <v>1</v>
      </c>
      <c r="G1171">
        <v>50</v>
      </c>
      <c r="H1171">
        <v>7</v>
      </c>
      <c r="I1171">
        <v>220</v>
      </c>
      <c r="J1171">
        <v>28.8</v>
      </c>
      <c r="K1171">
        <v>13.715277777777777</v>
      </c>
      <c r="L1171">
        <f t="shared" si="18"/>
        <v>395</v>
      </c>
      <c r="M1171" s="14">
        <f>Table3[[#This Row],[Rape]]/Table3[[#This Row],[Population_in_lakhs]]</f>
        <v>0.59027777777777779</v>
      </c>
      <c r="N1171">
        <f>Table3[[#This Row],[Kidnapping and Abduction]]/Table3[[#This Row],[Population_in_lakhs]]</f>
        <v>3.4722222222222223</v>
      </c>
      <c r="O1171">
        <f>Table3[[#This Row],[Dowry Deaths]]/Table3[[#This Row],[Population_in_lakhs]]</f>
        <v>3.4722222222222224E-2</v>
      </c>
      <c r="P1171">
        <f>Table3[[#This Row],[Molestation]]/Table3[[#This Row],[Population_in_lakhs]]</f>
        <v>1.7361111111111112</v>
      </c>
      <c r="Q1171">
        <f>Table3[[#This Row],[Sexual_Harassment]]/Table3[[#This Row],[Population_in_lakhs]]</f>
        <v>0.24305555555555555</v>
      </c>
      <c r="R1171">
        <f>Table3[[#This Row],[Cruelty by Husband or his Relatives]]/Table3[[#This Row],[Population_in_lakhs]]</f>
        <v>7.6388888888888884</v>
      </c>
    </row>
    <row r="1172" spans="1:18" x14ac:dyDescent="0.3">
      <c r="A1172" t="s">
        <v>158</v>
      </c>
      <c r="B1172" t="s">
        <v>167</v>
      </c>
      <c r="C1172">
        <v>2001</v>
      </c>
      <c r="D1172">
        <v>4</v>
      </c>
      <c r="E1172">
        <v>12</v>
      </c>
      <c r="F1172">
        <v>3</v>
      </c>
      <c r="G1172">
        <v>37</v>
      </c>
      <c r="H1172">
        <v>7</v>
      </c>
      <c r="I1172">
        <v>116</v>
      </c>
      <c r="J1172">
        <v>13.34</v>
      </c>
      <c r="K1172">
        <v>13.418290854572714</v>
      </c>
      <c r="L1172">
        <f t="shared" si="18"/>
        <v>179</v>
      </c>
      <c r="M1172" s="14">
        <f>Table3[[#This Row],[Rape]]/Table3[[#This Row],[Population_in_lakhs]]</f>
        <v>0.29985007496251875</v>
      </c>
      <c r="N1172">
        <f>Table3[[#This Row],[Kidnapping and Abduction]]/Table3[[#This Row],[Population_in_lakhs]]</f>
        <v>0.8995502248875562</v>
      </c>
      <c r="O1172">
        <f>Table3[[#This Row],[Dowry Deaths]]/Table3[[#This Row],[Population_in_lakhs]]</f>
        <v>0.22488755622188905</v>
      </c>
      <c r="P1172">
        <f>Table3[[#This Row],[Molestation]]/Table3[[#This Row],[Population_in_lakhs]]</f>
        <v>2.7736131934032984</v>
      </c>
      <c r="Q1172">
        <f>Table3[[#This Row],[Sexual_Harassment]]/Table3[[#This Row],[Population_in_lakhs]]</f>
        <v>0.52473763118440775</v>
      </c>
      <c r="R1172">
        <f>Table3[[#This Row],[Cruelty by Husband or his Relatives]]/Table3[[#This Row],[Population_in_lakhs]]</f>
        <v>8.695652173913043</v>
      </c>
    </row>
    <row r="1173" spans="1:18" x14ac:dyDescent="0.3">
      <c r="A1173" t="s">
        <v>158</v>
      </c>
      <c r="B1173" t="s">
        <v>167</v>
      </c>
      <c r="C1173">
        <v>2002</v>
      </c>
      <c r="D1173">
        <v>7</v>
      </c>
      <c r="E1173">
        <v>19</v>
      </c>
      <c r="F1173">
        <v>1</v>
      </c>
      <c r="G1173">
        <v>15</v>
      </c>
      <c r="H1173">
        <v>5</v>
      </c>
      <c r="I1173">
        <v>126</v>
      </c>
      <c r="J1173">
        <v>13.34</v>
      </c>
      <c r="K1173">
        <v>12.968515742128936</v>
      </c>
      <c r="L1173">
        <f t="shared" si="18"/>
        <v>173</v>
      </c>
      <c r="M1173" s="14">
        <f>Table3[[#This Row],[Rape]]/Table3[[#This Row],[Population_in_lakhs]]</f>
        <v>0.52473763118440775</v>
      </c>
      <c r="N1173">
        <f>Table3[[#This Row],[Kidnapping and Abduction]]/Table3[[#This Row],[Population_in_lakhs]]</f>
        <v>1.4242878560719641</v>
      </c>
      <c r="O1173">
        <f>Table3[[#This Row],[Dowry Deaths]]/Table3[[#This Row],[Population_in_lakhs]]</f>
        <v>7.4962518740629688E-2</v>
      </c>
      <c r="P1173">
        <f>Table3[[#This Row],[Molestation]]/Table3[[#This Row],[Population_in_lakhs]]</f>
        <v>1.1244377811094453</v>
      </c>
      <c r="Q1173">
        <f>Table3[[#This Row],[Sexual_Harassment]]/Table3[[#This Row],[Population_in_lakhs]]</f>
        <v>0.37481259370314846</v>
      </c>
      <c r="R1173">
        <f>Table3[[#This Row],[Cruelty by Husband or his Relatives]]/Table3[[#This Row],[Population_in_lakhs]]</f>
        <v>9.4452773613193397</v>
      </c>
    </row>
    <row r="1174" spans="1:18" x14ac:dyDescent="0.3">
      <c r="A1174" t="s">
        <v>158</v>
      </c>
      <c r="B1174" t="s">
        <v>167</v>
      </c>
      <c r="C1174">
        <v>2003</v>
      </c>
      <c r="D1174">
        <v>0</v>
      </c>
      <c r="E1174">
        <v>28</v>
      </c>
      <c r="F1174">
        <v>2</v>
      </c>
      <c r="G1174">
        <v>25</v>
      </c>
      <c r="H1174">
        <v>2</v>
      </c>
      <c r="I1174">
        <v>113</v>
      </c>
      <c r="J1174">
        <v>13.34</v>
      </c>
      <c r="K1174">
        <v>12.743628185907047</v>
      </c>
      <c r="L1174">
        <f t="shared" si="18"/>
        <v>170</v>
      </c>
      <c r="M1174" s="14">
        <f>Table3[[#This Row],[Rape]]/Table3[[#This Row],[Population_in_lakhs]]</f>
        <v>0</v>
      </c>
      <c r="N1174">
        <f>Table3[[#This Row],[Kidnapping and Abduction]]/Table3[[#This Row],[Population_in_lakhs]]</f>
        <v>2.098950524737631</v>
      </c>
      <c r="O1174">
        <f>Table3[[#This Row],[Dowry Deaths]]/Table3[[#This Row],[Population_in_lakhs]]</f>
        <v>0.14992503748125938</v>
      </c>
      <c r="P1174">
        <f>Table3[[#This Row],[Molestation]]/Table3[[#This Row],[Population_in_lakhs]]</f>
        <v>1.8740629685157422</v>
      </c>
      <c r="Q1174">
        <f>Table3[[#This Row],[Sexual_Harassment]]/Table3[[#This Row],[Population_in_lakhs]]</f>
        <v>0.14992503748125938</v>
      </c>
      <c r="R1174">
        <f>Table3[[#This Row],[Cruelty by Husband or his Relatives]]/Table3[[#This Row],[Population_in_lakhs]]</f>
        <v>8.4707646176911542</v>
      </c>
    </row>
    <row r="1175" spans="1:18" x14ac:dyDescent="0.3">
      <c r="A1175" t="s">
        <v>158</v>
      </c>
      <c r="B1175" t="s">
        <v>167</v>
      </c>
      <c r="C1175">
        <v>2004</v>
      </c>
      <c r="D1175">
        <v>8</v>
      </c>
      <c r="E1175">
        <v>11</v>
      </c>
      <c r="F1175">
        <v>2</v>
      </c>
      <c r="G1175">
        <v>16</v>
      </c>
      <c r="H1175">
        <v>3</v>
      </c>
      <c r="I1175">
        <v>90</v>
      </c>
      <c r="J1175">
        <v>13.34</v>
      </c>
      <c r="K1175">
        <v>9.7451274362818587</v>
      </c>
      <c r="L1175">
        <f t="shared" si="18"/>
        <v>130</v>
      </c>
      <c r="M1175" s="14">
        <f>Table3[[#This Row],[Rape]]/Table3[[#This Row],[Population_in_lakhs]]</f>
        <v>0.59970014992503751</v>
      </c>
      <c r="N1175">
        <f>Table3[[#This Row],[Kidnapping and Abduction]]/Table3[[#This Row],[Population_in_lakhs]]</f>
        <v>0.82458770614692656</v>
      </c>
      <c r="O1175">
        <f>Table3[[#This Row],[Dowry Deaths]]/Table3[[#This Row],[Population_in_lakhs]]</f>
        <v>0.14992503748125938</v>
      </c>
      <c r="P1175">
        <f>Table3[[#This Row],[Molestation]]/Table3[[#This Row],[Population_in_lakhs]]</f>
        <v>1.199400299850075</v>
      </c>
      <c r="Q1175">
        <f>Table3[[#This Row],[Sexual_Harassment]]/Table3[[#This Row],[Population_in_lakhs]]</f>
        <v>0.22488755622188905</v>
      </c>
      <c r="R1175">
        <f>Table3[[#This Row],[Cruelty by Husband or his Relatives]]/Table3[[#This Row],[Population_in_lakhs]]</f>
        <v>6.746626686656672</v>
      </c>
    </row>
    <row r="1176" spans="1:18" x14ac:dyDescent="0.3">
      <c r="A1176" t="s">
        <v>158</v>
      </c>
      <c r="B1176" t="s">
        <v>167</v>
      </c>
      <c r="C1176">
        <v>2005</v>
      </c>
      <c r="D1176">
        <v>9</v>
      </c>
      <c r="E1176">
        <v>20</v>
      </c>
      <c r="F1176">
        <v>4</v>
      </c>
      <c r="G1176">
        <v>8</v>
      </c>
      <c r="H1176">
        <v>4</v>
      </c>
      <c r="I1176">
        <v>101</v>
      </c>
      <c r="J1176">
        <v>13.34</v>
      </c>
      <c r="K1176">
        <v>10.944527736131935</v>
      </c>
      <c r="L1176">
        <f t="shared" si="18"/>
        <v>146</v>
      </c>
      <c r="M1176" s="14">
        <f>Table3[[#This Row],[Rape]]/Table3[[#This Row],[Population_in_lakhs]]</f>
        <v>0.67466266866566715</v>
      </c>
      <c r="N1176">
        <f>Table3[[#This Row],[Kidnapping and Abduction]]/Table3[[#This Row],[Population_in_lakhs]]</f>
        <v>1.4992503748125938</v>
      </c>
      <c r="O1176">
        <f>Table3[[#This Row],[Dowry Deaths]]/Table3[[#This Row],[Population_in_lakhs]]</f>
        <v>0.29985007496251875</v>
      </c>
      <c r="P1176">
        <f>Table3[[#This Row],[Molestation]]/Table3[[#This Row],[Population_in_lakhs]]</f>
        <v>0.59970014992503751</v>
      </c>
      <c r="Q1176">
        <f>Table3[[#This Row],[Sexual_Harassment]]/Table3[[#This Row],[Population_in_lakhs]]</f>
        <v>0.29985007496251875</v>
      </c>
      <c r="R1176">
        <f>Table3[[#This Row],[Cruelty by Husband or his Relatives]]/Table3[[#This Row],[Population_in_lakhs]]</f>
        <v>7.571214392803598</v>
      </c>
    </row>
    <row r="1177" spans="1:18" x14ac:dyDescent="0.3">
      <c r="A1177" t="s">
        <v>158</v>
      </c>
      <c r="B1177" t="s">
        <v>167</v>
      </c>
      <c r="C1177">
        <v>2006</v>
      </c>
      <c r="D1177">
        <v>14</v>
      </c>
      <c r="E1177">
        <v>20</v>
      </c>
      <c r="F1177">
        <v>0</v>
      </c>
      <c r="G1177">
        <v>17</v>
      </c>
      <c r="H1177">
        <v>6</v>
      </c>
      <c r="I1177">
        <v>119</v>
      </c>
      <c r="J1177">
        <v>13.34</v>
      </c>
      <c r="K1177">
        <v>13.193403298350825</v>
      </c>
      <c r="L1177">
        <f t="shared" si="18"/>
        <v>176</v>
      </c>
      <c r="M1177" s="14">
        <f>Table3[[#This Row],[Rape]]/Table3[[#This Row],[Population_in_lakhs]]</f>
        <v>1.0494752623688155</v>
      </c>
      <c r="N1177">
        <f>Table3[[#This Row],[Kidnapping and Abduction]]/Table3[[#This Row],[Population_in_lakhs]]</f>
        <v>1.4992503748125938</v>
      </c>
      <c r="O1177">
        <f>Table3[[#This Row],[Dowry Deaths]]/Table3[[#This Row],[Population_in_lakhs]]</f>
        <v>0</v>
      </c>
      <c r="P1177">
        <f>Table3[[#This Row],[Molestation]]/Table3[[#This Row],[Population_in_lakhs]]</f>
        <v>1.2743628185907048</v>
      </c>
      <c r="Q1177">
        <f>Table3[[#This Row],[Sexual_Harassment]]/Table3[[#This Row],[Population_in_lakhs]]</f>
        <v>0.4497751124437781</v>
      </c>
      <c r="R1177">
        <f>Table3[[#This Row],[Cruelty by Husband or his Relatives]]/Table3[[#This Row],[Population_in_lakhs]]</f>
        <v>8.9205397301349318</v>
      </c>
    </row>
    <row r="1178" spans="1:18" x14ac:dyDescent="0.3">
      <c r="A1178" t="s">
        <v>158</v>
      </c>
      <c r="B1178" t="s">
        <v>167</v>
      </c>
      <c r="C1178">
        <v>2007</v>
      </c>
      <c r="D1178">
        <v>12</v>
      </c>
      <c r="E1178">
        <v>17</v>
      </c>
      <c r="F1178">
        <v>1</v>
      </c>
      <c r="G1178">
        <v>17</v>
      </c>
      <c r="H1178">
        <v>2</v>
      </c>
      <c r="I1178">
        <v>170</v>
      </c>
      <c r="J1178">
        <v>13.34</v>
      </c>
      <c r="K1178">
        <v>16.416791604197901</v>
      </c>
      <c r="L1178">
        <f t="shared" si="18"/>
        <v>219</v>
      </c>
      <c r="M1178" s="14">
        <f>Table3[[#This Row],[Rape]]/Table3[[#This Row],[Population_in_lakhs]]</f>
        <v>0.8995502248875562</v>
      </c>
      <c r="N1178">
        <f>Table3[[#This Row],[Kidnapping and Abduction]]/Table3[[#This Row],[Population_in_lakhs]]</f>
        <v>1.2743628185907048</v>
      </c>
      <c r="O1178">
        <f>Table3[[#This Row],[Dowry Deaths]]/Table3[[#This Row],[Population_in_lakhs]]</f>
        <v>7.4962518740629688E-2</v>
      </c>
      <c r="P1178">
        <f>Table3[[#This Row],[Molestation]]/Table3[[#This Row],[Population_in_lakhs]]</f>
        <v>1.2743628185907048</v>
      </c>
      <c r="Q1178">
        <f>Table3[[#This Row],[Sexual_Harassment]]/Table3[[#This Row],[Population_in_lakhs]]</f>
        <v>0.14992503748125938</v>
      </c>
      <c r="R1178">
        <f>Table3[[#This Row],[Cruelty by Husband or his Relatives]]/Table3[[#This Row],[Population_in_lakhs]]</f>
        <v>12.743628185907047</v>
      </c>
    </row>
    <row r="1179" spans="1:18" x14ac:dyDescent="0.3">
      <c r="A1179" t="s">
        <v>158</v>
      </c>
      <c r="B1179" t="s">
        <v>167</v>
      </c>
      <c r="C1179">
        <v>2008</v>
      </c>
      <c r="D1179">
        <v>8</v>
      </c>
      <c r="E1179">
        <v>35</v>
      </c>
      <c r="F1179">
        <v>3</v>
      </c>
      <c r="G1179">
        <v>18</v>
      </c>
      <c r="H1179">
        <v>2</v>
      </c>
      <c r="I1179">
        <v>200</v>
      </c>
      <c r="J1179">
        <v>13.34</v>
      </c>
      <c r="K1179">
        <v>19.940029985007495</v>
      </c>
      <c r="L1179">
        <f t="shared" si="18"/>
        <v>266</v>
      </c>
      <c r="M1179" s="14">
        <f>Table3[[#This Row],[Rape]]/Table3[[#This Row],[Population_in_lakhs]]</f>
        <v>0.59970014992503751</v>
      </c>
      <c r="N1179">
        <f>Table3[[#This Row],[Kidnapping and Abduction]]/Table3[[#This Row],[Population_in_lakhs]]</f>
        <v>2.6236881559220389</v>
      </c>
      <c r="O1179">
        <f>Table3[[#This Row],[Dowry Deaths]]/Table3[[#This Row],[Population_in_lakhs]]</f>
        <v>0.22488755622188905</v>
      </c>
      <c r="P1179">
        <f>Table3[[#This Row],[Molestation]]/Table3[[#This Row],[Population_in_lakhs]]</f>
        <v>1.3493253373313343</v>
      </c>
      <c r="Q1179">
        <f>Table3[[#This Row],[Sexual_Harassment]]/Table3[[#This Row],[Population_in_lakhs]]</f>
        <v>0.14992503748125938</v>
      </c>
      <c r="R1179">
        <f>Table3[[#This Row],[Cruelty by Husband or his Relatives]]/Table3[[#This Row],[Population_in_lakhs]]</f>
        <v>14.992503748125937</v>
      </c>
    </row>
    <row r="1180" spans="1:18" x14ac:dyDescent="0.3">
      <c r="A1180" t="s">
        <v>158</v>
      </c>
      <c r="B1180" t="s">
        <v>167</v>
      </c>
      <c r="C1180">
        <v>2009</v>
      </c>
      <c r="D1180">
        <v>7</v>
      </c>
      <c r="E1180">
        <v>28</v>
      </c>
      <c r="F1180">
        <v>0</v>
      </c>
      <c r="G1180">
        <v>10</v>
      </c>
      <c r="H1180">
        <v>3</v>
      </c>
      <c r="I1180">
        <v>174</v>
      </c>
      <c r="J1180">
        <v>13.34</v>
      </c>
      <c r="K1180">
        <v>16.641679160419791</v>
      </c>
      <c r="L1180">
        <f t="shared" si="18"/>
        <v>222</v>
      </c>
      <c r="M1180" s="14">
        <f>Table3[[#This Row],[Rape]]/Table3[[#This Row],[Population_in_lakhs]]</f>
        <v>0.52473763118440775</v>
      </c>
      <c r="N1180">
        <f>Table3[[#This Row],[Kidnapping and Abduction]]/Table3[[#This Row],[Population_in_lakhs]]</f>
        <v>2.098950524737631</v>
      </c>
      <c r="O1180">
        <f>Table3[[#This Row],[Dowry Deaths]]/Table3[[#This Row],[Population_in_lakhs]]</f>
        <v>0</v>
      </c>
      <c r="P1180">
        <f>Table3[[#This Row],[Molestation]]/Table3[[#This Row],[Population_in_lakhs]]</f>
        <v>0.74962518740629691</v>
      </c>
      <c r="Q1180">
        <f>Table3[[#This Row],[Sexual_Harassment]]/Table3[[#This Row],[Population_in_lakhs]]</f>
        <v>0.22488755622188905</v>
      </c>
      <c r="R1180">
        <f>Table3[[#This Row],[Cruelty by Husband or his Relatives]]/Table3[[#This Row],[Population_in_lakhs]]</f>
        <v>13.043478260869565</v>
      </c>
    </row>
    <row r="1181" spans="1:18" x14ac:dyDescent="0.3">
      <c r="A1181" t="s">
        <v>158</v>
      </c>
      <c r="B1181" t="s">
        <v>167</v>
      </c>
      <c r="C1181">
        <v>2010</v>
      </c>
      <c r="D1181">
        <v>13</v>
      </c>
      <c r="E1181">
        <v>27</v>
      </c>
      <c r="F1181">
        <v>1</v>
      </c>
      <c r="G1181">
        <v>11</v>
      </c>
      <c r="H1181">
        <v>4</v>
      </c>
      <c r="I1181">
        <v>152</v>
      </c>
      <c r="J1181">
        <v>13.34</v>
      </c>
      <c r="K1181">
        <v>15.592203898050975</v>
      </c>
      <c r="L1181">
        <f t="shared" si="18"/>
        <v>208</v>
      </c>
      <c r="M1181" s="14">
        <f>Table3[[#This Row],[Rape]]/Table3[[#This Row],[Population_in_lakhs]]</f>
        <v>0.97451274362818596</v>
      </c>
      <c r="N1181">
        <f>Table3[[#This Row],[Kidnapping and Abduction]]/Table3[[#This Row],[Population_in_lakhs]]</f>
        <v>2.0239880059970017</v>
      </c>
      <c r="O1181">
        <f>Table3[[#This Row],[Dowry Deaths]]/Table3[[#This Row],[Population_in_lakhs]]</f>
        <v>7.4962518740629688E-2</v>
      </c>
      <c r="P1181">
        <f>Table3[[#This Row],[Molestation]]/Table3[[#This Row],[Population_in_lakhs]]</f>
        <v>0.82458770614692656</v>
      </c>
      <c r="Q1181">
        <f>Table3[[#This Row],[Sexual_Harassment]]/Table3[[#This Row],[Population_in_lakhs]]</f>
        <v>0.29985007496251875</v>
      </c>
      <c r="R1181">
        <f>Table3[[#This Row],[Cruelty by Husband or his Relatives]]/Table3[[#This Row],[Population_in_lakhs]]</f>
        <v>11.394302848575713</v>
      </c>
    </row>
    <row r="1182" spans="1:18" x14ac:dyDescent="0.3">
      <c r="A1182" t="s">
        <v>158</v>
      </c>
      <c r="B1182" t="s">
        <v>167</v>
      </c>
      <c r="C1182">
        <v>2011</v>
      </c>
      <c r="D1182">
        <v>14</v>
      </c>
      <c r="E1182">
        <v>16</v>
      </c>
      <c r="F1182">
        <v>0</v>
      </c>
      <c r="G1182">
        <v>16</v>
      </c>
      <c r="H1182">
        <v>1</v>
      </c>
      <c r="I1182">
        <v>132</v>
      </c>
      <c r="J1182">
        <v>13.92</v>
      </c>
      <c r="K1182">
        <v>12.85919540229885</v>
      </c>
      <c r="L1182">
        <f t="shared" si="18"/>
        <v>179</v>
      </c>
      <c r="M1182" s="14">
        <f>Table3[[#This Row],[Rape]]/Table3[[#This Row],[Population_in_lakhs]]</f>
        <v>1.0057471264367817</v>
      </c>
      <c r="N1182">
        <f>Table3[[#This Row],[Kidnapping and Abduction]]/Table3[[#This Row],[Population_in_lakhs]]</f>
        <v>1.1494252873563218</v>
      </c>
      <c r="O1182">
        <f>Table3[[#This Row],[Dowry Deaths]]/Table3[[#This Row],[Population_in_lakhs]]</f>
        <v>0</v>
      </c>
      <c r="P1182">
        <f>Table3[[#This Row],[Molestation]]/Table3[[#This Row],[Population_in_lakhs]]</f>
        <v>1.1494252873563218</v>
      </c>
      <c r="Q1182">
        <f>Table3[[#This Row],[Sexual_Harassment]]/Table3[[#This Row],[Population_in_lakhs]]</f>
        <v>7.183908045977011E-2</v>
      </c>
      <c r="R1182">
        <f>Table3[[#This Row],[Cruelty by Husband or his Relatives]]/Table3[[#This Row],[Population_in_lakhs]]</f>
        <v>9.4827586206896548</v>
      </c>
    </row>
    <row r="1183" spans="1:18" x14ac:dyDescent="0.3">
      <c r="A1183" t="s">
        <v>158</v>
      </c>
      <c r="B1183" t="s">
        <v>167</v>
      </c>
      <c r="C1183">
        <v>2012</v>
      </c>
      <c r="D1183">
        <v>20</v>
      </c>
      <c r="E1183">
        <v>26</v>
      </c>
      <c r="F1183">
        <v>0</v>
      </c>
      <c r="G1183">
        <v>10</v>
      </c>
      <c r="H1183">
        <v>1</v>
      </c>
      <c r="I1183">
        <v>159</v>
      </c>
      <c r="J1183">
        <v>13.92</v>
      </c>
      <c r="K1183">
        <v>15.517241379310345</v>
      </c>
      <c r="L1183">
        <f t="shared" si="18"/>
        <v>216</v>
      </c>
      <c r="M1183" s="14">
        <f>Table3[[#This Row],[Rape]]/Table3[[#This Row],[Population_in_lakhs]]</f>
        <v>1.4367816091954022</v>
      </c>
      <c r="N1183">
        <f>Table3[[#This Row],[Kidnapping and Abduction]]/Table3[[#This Row],[Population_in_lakhs]]</f>
        <v>1.867816091954023</v>
      </c>
      <c r="O1183">
        <f>Table3[[#This Row],[Dowry Deaths]]/Table3[[#This Row],[Population_in_lakhs]]</f>
        <v>0</v>
      </c>
      <c r="P1183">
        <f>Table3[[#This Row],[Molestation]]/Table3[[#This Row],[Population_in_lakhs]]</f>
        <v>0.7183908045977011</v>
      </c>
      <c r="Q1183">
        <f>Table3[[#This Row],[Sexual_Harassment]]/Table3[[#This Row],[Population_in_lakhs]]</f>
        <v>7.183908045977011E-2</v>
      </c>
      <c r="R1183">
        <f>Table3[[#This Row],[Cruelty by Husband or his Relatives]]/Table3[[#This Row],[Population_in_lakhs]]</f>
        <v>11.422413793103448</v>
      </c>
    </row>
    <row r="1184" spans="1:18" x14ac:dyDescent="0.3">
      <c r="A1184" t="s">
        <v>158</v>
      </c>
      <c r="B1184" t="s">
        <v>167</v>
      </c>
      <c r="C1184">
        <v>2013</v>
      </c>
      <c r="D1184">
        <v>22</v>
      </c>
      <c r="E1184">
        <v>61</v>
      </c>
      <c r="F1184">
        <v>0</v>
      </c>
      <c r="G1184">
        <v>31</v>
      </c>
      <c r="H1184">
        <v>6</v>
      </c>
      <c r="I1184">
        <v>200</v>
      </c>
      <c r="J1184">
        <v>13.92</v>
      </c>
      <c r="K1184">
        <v>22.988505747126435</v>
      </c>
      <c r="L1184">
        <f t="shared" si="18"/>
        <v>320</v>
      </c>
      <c r="M1184" s="14">
        <f>Table3[[#This Row],[Rape]]/Table3[[#This Row],[Population_in_lakhs]]</f>
        <v>1.5804597701149425</v>
      </c>
      <c r="N1184">
        <f>Table3[[#This Row],[Kidnapping and Abduction]]/Table3[[#This Row],[Population_in_lakhs]]</f>
        <v>4.3821839080459775</v>
      </c>
      <c r="O1184">
        <f>Table3[[#This Row],[Dowry Deaths]]/Table3[[#This Row],[Population_in_lakhs]]</f>
        <v>0</v>
      </c>
      <c r="P1184">
        <f>Table3[[#This Row],[Molestation]]/Table3[[#This Row],[Population_in_lakhs]]</f>
        <v>2.2270114942528734</v>
      </c>
      <c r="Q1184">
        <f>Table3[[#This Row],[Sexual_Harassment]]/Table3[[#This Row],[Population_in_lakhs]]</f>
        <v>0.43103448275862072</v>
      </c>
      <c r="R1184">
        <f>Table3[[#This Row],[Cruelty by Husband or his Relatives]]/Table3[[#This Row],[Population_in_lakhs]]</f>
        <v>14.367816091954023</v>
      </c>
    </row>
    <row r="1185" spans="1:18" x14ac:dyDescent="0.3">
      <c r="A1185" t="s">
        <v>158</v>
      </c>
      <c r="B1185" t="s">
        <v>168</v>
      </c>
      <c r="C1185">
        <v>2001</v>
      </c>
      <c r="D1185">
        <v>17</v>
      </c>
      <c r="E1185">
        <v>29</v>
      </c>
      <c r="F1185">
        <v>4</v>
      </c>
      <c r="G1185">
        <v>51</v>
      </c>
      <c r="H1185">
        <v>0</v>
      </c>
      <c r="I1185">
        <v>165</v>
      </c>
      <c r="J1185">
        <v>20.83</v>
      </c>
      <c r="K1185">
        <v>12.770043206913106</v>
      </c>
      <c r="L1185">
        <f t="shared" si="18"/>
        <v>266</v>
      </c>
      <c r="M1185" s="14">
        <f>Table3[[#This Row],[Rape]]/Table3[[#This Row],[Population_in_lakhs]]</f>
        <v>0.81613058089294299</v>
      </c>
      <c r="N1185">
        <f>Table3[[#This Row],[Kidnapping and Abduction]]/Table3[[#This Row],[Population_in_lakhs]]</f>
        <v>1.3922227556409026</v>
      </c>
      <c r="O1185">
        <f>Table3[[#This Row],[Dowry Deaths]]/Table3[[#This Row],[Population_in_lakhs]]</f>
        <v>0.19203072491598658</v>
      </c>
      <c r="P1185">
        <f>Table3[[#This Row],[Molestation]]/Table3[[#This Row],[Population_in_lakhs]]</f>
        <v>2.4483917426788286</v>
      </c>
      <c r="Q1185">
        <f>Table3[[#This Row],[Sexual_Harassment]]/Table3[[#This Row],[Population_in_lakhs]]</f>
        <v>0</v>
      </c>
      <c r="R1185">
        <f>Table3[[#This Row],[Cruelty by Husband or his Relatives]]/Table3[[#This Row],[Population_in_lakhs]]</f>
        <v>7.9212674027844461</v>
      </c>
    </row>
    <row r="1186" spans="1:18" x14ac:dyDescent="0.3">
      <c r="A1186" t="s">
        <v>158</v>
      </c>
      <c r="B1186" t="s">
        <v>168</v>
      </c>
      <c r="C1186">
        <v>2002</v>
      </c>
      <c r="D1186">
        <v>11</v>
      </c>
      <c r="E1186">
        <v>37</v>
      </c>
      <c r="F1186">
        <v>1</v>
      </c>
      <c r="G1186">
        <v>55</v>
      </c>
      <c r="H1186">
        <v>0</v>
      </c>
      <c r="I1186">
        <v>138</v>
      </c>
      <c r="J1186">
        <v>20.83</v>
      </c>
      <c r="K1186">
        <v>11.617858857417188</v>
      </c>
      <c r="L1186">
        <f t="shared" si="18"/>
        <v>242</v>
      </c>
      <c r="M1186" s="14">
        <f>Table3[[#This Row],[Rape]]/Table3[[#This Row],[Population_in_lakhs]]</f>
        <v>0.52808449351896303</v>
      </c>
      <c r="N1186">
        <f>Table3[[#This Row],[Kidnapping and Abduction]]/Table3[[#This Row],[Population_in_lakhs]]</f>
        <v>1.7762842054728758</v>
      </c>
      <c r="O1186">
        <f>Table3[[#This Row],[Dowry Deaths]]/Table3[[#This Row],[Population_in_lakhs]]</f>
        <v>4.8007681228996645E-2</v>
      </c>
      <c r="P1186">
        <f>Table3[[#This Row],[Molestation]]/Table3[[#This Row],[Population_in_lakhs]]</f>
        <v>2.6404224675948154</v>
      </c>
      <c r="Q1186">
        <f>Table3[[#This Row],[Sexual_Harassment]]/Table3[[#This Row],[Population_in_lakhs]]</f>
        <v>0</v>
      </c>
      <c r="R1186">
        <f>Table3[[#This Row],[Cruelty by Husband or his Relatives]]/Table3[[#This Row],[Population_in_lakhs]]</f>
        <v>6.6250600096015368</v>
      </c>
    </row>
    <row r="1187" spans="1:18" x14ac:dyDescent="0.3">
      <c r="A1187" t="s">
        <v>158</v>
      </c>
      <c r="B1187" t="s">
        <v>168</v>
      </c>
      <c r="C1187">
        <v>2003</v>
      </c>
      <c r="D1187">
        <v>6</v>
      </c>
      <c r="E1187">
        <v>44</v>
      </c>
      <c r="F1187">
        <v>2</v>
      </c>
      <c r="G1187">
        <v>47</v>
      </c>
      <c r="H1187">
        <v>1</v>
      </c>
      <c r="I1187">
        <v>160</v>
      </c>
      <c r="J1187">
        <v>20.83</v>
      </c>
      <c r="K1187">
        <v>12.481997119539127</v>
      </c>
      <c r="L1187">
        <f t="shared" si="18"/>
        <v>260</v>
      </c>
      <c r="M1187" s="14">
        <f>Table3[[#This Row],[Rape]]/Table3[[#This Row],[Population_in_lakhs]]</f>
        <v>0.28804608737397985</v>
      </c>
      <c r="N1187">
        <f>Table3[[#This Row],[Kidnapping and Abduction]]/Table3[[#This Row],[Population_in_lakhs]]</f>
        <v>2.1123379740758521</v>
      </c>
      <c r="O1187">
        <f>Table3[[#This Row],[Dowry Deaths]]/Table3[[#This Row],[Population_in_lakhs]]</f>
        <v>9.6015362457993289E-2</v>
      </c>
      <c r="P1187">
        <f>Table3[[#This Row],[Molestation]]/Table3[[#This Row],[Population_in_lakhs]]</f>
        <v>2.2563610177628424</v>
      </c>
      <c r="Q1187">
        <f>Table3[[#This Row],[Sexual_Harassment]]/Table3[[#This Row],[Population_in_lakhs]]</f>
        <v>4.8007681228996645E-2</v>
      </c>
      <c r="R1187">
        <f>Table3[[#This Row],[Cruelty by Husband or his Relatives]]/Table3[[#This Row],[Population_in_lakhs]]</f>
        <v>7.6812289966394633</v>
      </c>
    </row>
    <row r="1188" spans="1:18" x14ac:dyDescent="0.3">
      <c r="A1188" t="s">
        <v>158</v>
      </c>
      <c r="B1188" t="s">
        <v>168</v>
      </c>
      <c r="C1188">
        <v>2004</v>
      </c>
      <c r="D1188">
        <v>10</v>
      </c>
      <c r="E1188">
        <v>43</v>
      </c>
      <c r="F1188">
        <v>0</v>
      </c>
      <c r="G1188">
        <v>61</v>
      </c>
      <c r="H1188">
        <v>0</v>
      </c>
      <c r="I1188">
        <v>204</v>
      </c>
      <c r="J1188">
        <v>20.83</v>
      </c>
      <c r="K1188">
        <v>15.266442630820933</v>
      </c>
      <c r="L1188">
        <f t="shared" si="18"/>
        <v>318</v>
      </c>
      <c r="M1188" s="14">
        <f>Table3[[#This Row],[Rape]]/Table3[[#This Row],[Population_in_lakhs]]</f>
        <v>0.48007681228996646</v>
      </c>
      <c r="N1188">
        <f>Table3[[#This Row],[Kidnapping and Abduction]]/Table3[[#This Row],[Population_in_lakhs]]</f>
        <v>2.0643302928468557</v>
      </c>
      <c r="O1188">
        <f>Table3[[#This Row],[Dowry Deaths]]/Table3[[#This Row],[Population_in_lakhs]]</f>
        <v>0</v>
      </c>
      <c r="P1188">
        <f>Table3[[#This Row],[Molestation]]/Table3[[#This Row],[Population_in_lakhs]]</f>
        <v>2.9284685549687954</v>
      </c>
      <c r="Q1188">
        <f>Table3[[#This Row],[Sexual_Harassment]]/Table3[[#This Row],[Population_in_lakhs]]</f>
        <v>0</v>
      </c>
      <c r="R1188">
        <f>Table3[[#This Row],[Cruelty by Husband or his Relatives]]/Table3[[#This Row],[Population_in_lakhs]]</f>
        <v>9.7935669707153146</v>
      </c>
    </row>
    <row r="1189" spans="1:18" x14ac:dyDescent="0.3">
      <c r="A1189" t="s">
        <v>158</v>
      </c>
      <c r="B1189" t="s">
        <v>168</v>
      </c>
      <c r="C1189">
        <v>2005</v>
      </c>
      <c r="D1189">
        <v>12</v>
      </c>
      <c r="E1189">
        <v>31</v>
      </c>
      <c r="F1189">
        <v>0</v>
      </c>
      <c r="G1189">
        <v>42</v>
      </c>
      <c r="H1189">
        <v>0</v>
      </c>
      <c r="I1189">
        <v>147</v>
      </c>
      <c r="J1189">
        <v>20.83</v>
      </c>
      <c r="K1189">
        <v>11.137782045127221</v>
      </c>
      <c r="L1189">
        <f t="shared" si="18"/>
        <v>232</v>
      </c>
      <c r="M1189" s="14">
        <f>Table3[[#This Row],[Rape]]/Table3[[#This Row],[Population_in_lakhs]]</f>
        <v>0.57609217474795971</v>
      </c>
      <c r="N1189">
        <f>Table3[[#This Row],[Kidnapping and Abduction]]/Table3[[#This Row],[Population_in_lakhs]]</f>
        <v>1.4882381180988959</v>
      </c>
      <c r="O1189">
        <f>Table3[[#This Row],[Dowry Deaths]]/Table3[[#This Row],[Population_in_lakhs]]</f>
        <v>0</v>
      </c>
      <c r="P1189">
        <f>Table3[[#This Row],[Molestation]]/Table3[[#This Row],[Population_in_lakhs]]</f>
        <v>2.0163226116178592</v>
      </c>
      <c r="Q1189">
        <f>Table3[[#This Row],[Sexual_Harassment]]/Table3[[#This Row],[Population_in_lakhs]]</f>
        <v>0</v>
      </c>
      <c r="R1189">
        <f>Table3[[#This Row],[Cruelty by Husband or his Relatives]]/Table3[[#This Row],[Population_in_lakhs]]</f>
        <v>7.0571291406625063</v>
      </c>
    </row>
    <row r="1190" spans="1:18" x14ac:dyDescent="0.3">
      <c r="A1190" t="s">
        <v>158</v>
      </c>
      <c r="B1190" t="s">
        <v>168</v>
      </c>
      <c r="C1190">
        <v>2006</v>
      </c>
      <c r="D1190">
        <v>11</v>
      </c>
      <c r="E1190">
        <v>32</v>
      </c>
      <c r="F1190">
        <v>0</v>
      </c>
      <c r="G1190">
        <v>25</v>
      </c>
      <c r="H1190">
        <v>0</v>
      </c>
      <c r="I1190">
        <v>151</v>
      </c>
      <c r="J1190">
        <v>20.83</v>
      </c>
      <c r="K1190">
        <v>10.513682189150265</v>
      </c>
      <c r="L1190">
        <f t="shared" si="18"/>
        <v>219</v>
      </c>
      <c r="M1190" s="14">
        <f>Table3[[#This Row],[Rape]]/Table3[[#This Row],[Population_in_lakhs]]</f>
        <v>0.52808449351896303</v>
      </c>
      <c r="N1190">
        <f>Table3[[#This Row],[Kidnapping and Abduction]]/Table3[[#This Row],[Population_in_lakhs]]</f>
        <v>1.5362457993278926</v>
      </c>
      <c r="O1190">
        <f>Table3[[#This Row],[Dowry Deaths]]/Table3[[#This Row],[Population_in_lakhs]]</f>
        <v>0</v>
      </c>
      <c r="P1190">
        <f>Table3[[#This Row],[Molestation]]/Table3[[#This Row],[Population_in_lakhs]]</f>
        <v>1.2001920307249161</v>
      </c>
      <c r="Q1190">
        <f>Table3[[#This Row],[Sexual_Harassment]]/Table3[[#This Row],[Population_in_lakhs]]</f>
        <v>0</v>
      </c>
      <c r="R1190">
        <f>Table3[[#This Row],[Cruelty by Husband or his Relatives]]/Table3[[#This Row],[Population_in_lakhs]]</f>
        <v>7.249159865578493</v>
      </c>
    </row>
    <row r="1191" spans="1:18" x14ac:dyDescent="0.3">
      <c r="A1191" t="s">
        <v>158</v>
      </c>
      <c r="B1191" t="s">
        <v>168</v>
      </c>
      <c r="C1191">
        <v>2007</v>
      </c>
      <c r="D1191">
        <v>5</v>
      </c>
      <c r="E1191">
        <v>34</v>
      </c>
      <c r="F1191">
        <v>0</v>
      </c>
      <c r="G1191">
        <v>33</v>
      </c>
      <c r="H1191">
        <v>0</v>
      </c>
      <c r="I1191">
        <v>197</v>
      </c>
      <c r="J1191">
        <v>20.83</v>
      </c>
      <c r="K1191">
        <v>12.914066250600097</v>
      </c>
      <c r="L1191">
        <f t="shared" si="18"/>
        <v>269</v>
      </c>
      <c r="M1191" s="14">
        <f>Table3[[#This Row],[Rape]]/Table3[[#This Row],[Population_in_lakhs]]</f>
        <v>0.24003840614498323</v>
      </c>
      <c r="N1191">
        <f>Table3[[#This Row],[Kidnapping and Abduction]]/Table3[[#This Row],[Population_in_lakhs]]</f>
        <v>1.632261161785886</v>
      </c>
      <c r="O1191">
        <f>Table3[[#This Row],[Dowry Deaths]]/Table3[[#This Row],[Population_in_lakhs]]</f>
        <v>0</v>
      </c>
      <c r="P1191">
        <f>Table3[[#This Row],[Molestation]]/Table3[[#This Row],[Population_in_lakhs]]</f>
        <v>1.5842534805568893</v>
      </c>
      <c r="Q1191">
        <f>Table3[[#This Row],[Sexual_Harassment]]/Table3[[#This Row],[Population_in_lakhs]]</f>
        <v>0</v>
      </c>
      <c r="R1191">
        <f>Table3[[#This Row],[Cruelty by Husband or his Relatives]]/Table3[[#This Row],[Population_in_lakhs]]</f>
        <v>9.457513202112338</v>
      </c>
    </row>
    <row r="1192" spans="1:18" x14ac:dyDescent="0.3">
      <c r="A1192" t="s">
        <v>158</v>
      </c>
      <c r="B1192" t="s">
        <v>168</v>
      </c>
      <c r="C1192">
        <v>2008</v>
      </c>
      <c r="D1192">
        <v>16</v>
      </c>
      <c r="E1192">
        <v>34</v>
      </c>
      <c r="F1192">
        <v>0</v>
      </c>
      <c r="G1192">
        <v>22</v>
      </c>
      <c r="H1192">
        <v>0</v>
      </c>
      <c r="I1192">
        <v>217</v>
      </c>
      <c r="J1192">
        <v>20.83</v>
      </c>
      <c r="K1192">
        <v>13.87421987518003</v>
      </c>
      <c r="L1192">
        <f t="shared" si="18"/>
        <v>289</v>
      </c>
      <c r="M1192" s="14">
        <f>Table3[[#This Row],[Rape]]/Table3[[#This Row],[Population_in_lakhs]]</f>
        <v>0.76812289966394631</v>
      </c>
      <c r="N1192">
        <f>Table3[[#This Row],[Kidnapping and Abduction]]/Table3[[#This Row],[Population_in_lakhs]]</f>
        <v>1.632261161785886</v>
      </c>
      <c r="O1192">
        <f>Table3[[#This Row],[Dowry Deaths]]/Table3[[#This Row],[Population_in_lakhs]]</f>
        <v>0</v>
      </c>
      <c r="P1192">
        <f>Table3[[#This Row],[Molestation]]/Table3[[#This Row],[Population_in_lakhs]]</f>
        <v>1.0561689870379261</v>
      </c>
      <c r="Q1192">
        <f>Table3[[#This Row],[Sexual_Harassment]]/Table3[[#This Row],[Population_in_lakhs]]</f>
        <v>0</v>
      </c>
      <c r="R1192">
        <f>Table3[[#This Row],[Cruelty by Husband or his Relatives]]/Table3[[#This Row],[Population_in_lakhs]]</f>
        <v>10.417666826692271</v>
      </c>
    </row>
    <row r="1193" spans="1:18" x14ac:dyDescent="0.3">
      <c r="A1193" t="s">
        <v>158</v>
      </c>
      <c r="B1193" t="s">
        <v>168</v>
      </c>
      <c r="C1193">
        <v>2009</v>
      </c>
      <c r="D1193">
        <v>15</v>
      </c>
      <c r="E1193">
        <v>35</v>
      </c>
      <c r="F1193">
        <v>0</v>
      </c>
      <c r="G1193">
        <v>23</v>
      </c>
      <c r="H1193">
        <v>0</v>
      </c>
      <c r="I1193">
        <v>208</v>
      </c>
      <c r="J1193">
        <v>20.83</v>
      </c>
      <c r="K1193">
        <v>13.490158425348056</v>
      </c>
      <c r="L1193">
        <f t="shared" si="18"/>
        <v>281</v>
      </c>
      <c r="M1193" s="14">
        <f>Table3[[#This Row],[Rape]]/Table3[[#This Row],[Population_in_lakhs]]</f>
        <v>0.72011521843494963</v>
      </c>
      <c r="N1193">
        <f>Table3[[#This Row],[Kidnapping and Abduction]]/Table3[[#This Row],[Population_in_lakhs]]</f>
        <v>1.6802688430148824</v>
      </c>
      <c r="O1193">
        <f>Table3[[#This Row],[Dowry Deaths]]/Table3[[#This Row],[Population_in_lakhs]]</f>
        <v>0</v>
      </c>
      <c r="P1193">
        <f>Table3[[#This Row],[Molestation]]/Table3[[#This Row],[Population_in_lakhs]]</f>
        <v>1.1041766682669227</v>
      </c>
      <c r="Q1193">
        <f>Table3[[#This Row],[Sexual_Harassment]]/Table3[[#This Row],[Population_in_lakhs]]</f>
        <v>0</v>
      </c>
      <c r="R1193">
        <f>Table3[[#This Row],[Cruelty by Husband or his Relatives]]/Table3[[#This Row],[Population_in_lakhs]]</f>
        <v>9.9855976956313022</v>
      </c>
    </row>
    <row r="1194" spans="1:18" x14ac:dyDescent="0.3">
      <c r="A1194" t="s">
        <v>158</v>
      </c>
      <c r="B1194" t="s">
        <v>168</v>
      </c>
      <c r="C1194">
        <v>2010</v>
      </c>
      <c r="D1194">
        <v>18</v>
      </c>
      <c r="E1194">
        <v>50</v>
      </c>
      <c r="F1194">
        <v>0</v>
      </c>
      <c r="G1194">
        <v>26</v>
      </c>
      <c r="H1194">
        <v>2</v>
      </c>
      <c r="I1194">
        <v>240</v>
      </c>
      <c r="J1194">
        <v>20.83</v>
      </c>
      <c r="K1194">
        <v>16.130580892942874</v>
      </c>
      <c r="L1194">
        <f t="shared" si="18"/>
        <v>336</v>
      </c>
      <c r="M1194" s="14">
        <f>Table3[[#This Row],[Rape]]/Table3[[#This Row],[Population_in_lakhs]]</f>
        <v>0.86413826212193956</v>
      </c>
      <c r="N1194">
        <f>Table3[[#This Row],[Kidnapping and Abduction]]/Table3[[#This Row],[Population_in_lakhs]]</f>
        <v>2.4003840614498322</v>
      </c>
      <c r="O1194">
        <f>Table3[[#This Row],[Dowry Deaths]]/Table3[[#This Row],[Population_in_lakhs]]</f>
        <v>0</v>
      </c>
      <c r="P1194">
        <f>Table3[[#This Row],[Molestation]]/Table3[[#This Row],[Population_in_lakhs]]</f>
        <v>1.2481997119539128</v>
      </c>
      <c r="Q1194">
        <f>Table3[[#This Row],[Sexual_Harassment]]/Table3[[#This Row],[Population_in_lakhs]]</f>
        <v>9.6015362457993289E-2</v>
      </c>
      <c r="R1194">
        <f>Table3[[#This Row],[Cruelty by Husband or his Relatives]]/Table3[[#This Row],[Population_in_lakhs]]</f>
        <v>11.521843494959194</v>
      </c>
    </row>
    <row r="1195" spans="1:18" x14ac:dyDescent="0.3">
      <c r="A1195" t="s">
        <v>158</v>
      </c>
      <c r="B1195" t="s">
        <v>168</v>
      </c>
      <c r="C1195">
        <v>2011</v>
      </c>
      <c r="D1195">
        <v>10</v>
      </c>
      <c r="E1195">
        <v>46</v>
      </c>
      <c r="F1195">
        <v>0</v>
      </c>
      <c r="G1195">
        <v>29</v>
      </c>
      <c r="H1195">
        <v>4</v>
      </c>
      <c r="I1195">
        <v>229</v>
      </c>
      <c r="J1195">
        <v>24.29</v>
      </c>
      <c r="K1195">
        <v>13.091807328118568</v>
      </c>
      <c r="L1195">
        <f t="shared" si="18"/>
        <v>318</v>
      </c>
      <c r="M1195" s="14">
        <f>Table3[[#This Row],[Rape]]/Table3[[#This Row],[Population_in_lakhs]]</f>
        <v>0.41169205434335121</v>
      </c>
      <c r="N1195">
        <f>Table3[[#This Row],[Kidnapping and Abduction]]/Table3[[#This Row],[Population_in_lakhs]]</f>
        <v>1.8937834499794155</v>
      </c>
      <c r="O1195">
        <f>Table3[[#This Row],[Dowry Deaths]]/Table3[[#This Row],[Population_in_lakhs]]</f>
        <v>0</v>
      </c>
      <c r="P1195">
        <f>Table3[[#This Row],[Molestation]]/Table3[[#This Row],[Population_in_lakhs]]</f>
        <v>1.1939069575957184</v>
      </c>
      <c r="Q1195">
        <f>Table3[[#This Row],[Sexual_Harassment]]/Table3[[#This Row],[Population_in_lakhs]]</f>
        <v>0.16467682173734047</v>
      </c>
      <c r="R1195">
        <f>Table3[[#This Row],[Cruelty by Husband or his Relatives]]/Table3[[#This Row],[Population_in_lakhs]]</f>
        <v>9.4277480444627422</v>
      </c>
    </row>
    <row r="1196" spans="1:18" x14ac:dyDescent="0.3">
      <c r="A1196" t="s">
        <v>158</v>
      </c>
      <c r="B1196" t="s">
        <v>168</v>
      </c>
      <c r="C1196">
        <v>2012</v>
      </c>
      <c r="D1196">
        <v>10</v>
      </c>
      <c r="E1196">
        <v>55</v>
      </c>
      <c r="F1196">
        <v>0</v>
      </c>
      <c r="G1196">
        <v>22</v>
      </c>
      <c r="H1196">
        <v>4</v>
      </c>
      <c r="I1196">
        <v>249</v>
      </c>
      <c r="J1196">
        <v>24.29</v>
      </c>
      <c r="K1196">
        <v>13.99752984767394</v>
      </c>
      <c r="L1196">
        <f t="shared" si="18"/>
        <v>340</v>
      </c>
      <c r="M1196" s="14">
        <f>Table3[[#This Row],[Rape]]/Table3[[#This Row],[Population_in_lakhs]]</f>
        <v>0.41169205434335121</v>
      </c>
      <c r="N1196">
        <f>Table3[[#This Row],[Kidnapping and Abduction]]/Table3[[#This Row],[Population_in_lakhs]]</f>
        <v>2.2643062988884317</v>
      </c>
      <c r="O1196">
        <f>Table3[[#This Row],[Dowry Deaths]]/Table3[[#This Row],[Population_in_lakhs]]</f>
        <v>0</v>
      </c>
      <c r="P1196">
        <f>Table3[[#This Row],[Molestation]]/Table3[[#This Row],[Population_in_lakhs]]</f>
        <v>0.90572251955537264</v>
      </c>
      <c r="Q1196">
        <f>Table3[[#This Row],[Sexual_Harassment]]/Table3[[#This Row],[Population_in_lakhs]]</f>
        <v>0.16467682173734047</v>
      </c>
      <c r="R1196">
        <f>Table3[[#This Row],[Cruelty by Husband or his Relatives]]/Table3[[#This Row],[Population_in_lakhs]]</f>
        <v>10.251132153149445</v>
      </c>
    </row>
    <row r="1197" spans="1:18" x14ac:dyDescent="0.3">
      <c r="A1197" t="s">
        <v>158</v>
      </c>
      <c r="B1197" t="s">
        <v>168</v>
      </c>
      <c r="C1197">
        <v>2013</v>
      </c>
      <c r="D1197">
        <v>14</v>
      </c>
      <c r="E1197">
        <v>74</v>
      </c>
      <c r="F1197">
        <v>0</v>
      </c>
      <c r="G1197">
        <v>33</v>
      </c>
      <c r="H1197">
        <v>8</v>
      </c>
      <c r="I1197">
        <v>304</v>
      </c>
      <c r="J1197">
        <v>24.29</v>
      </c>
      <c r="K1197">
        <v>17.826265953067107</v>
      </c>
      <c r="L1197">
        <f t="shared" si="18"/>
        <v>433</v>
      </c>
      <c r="M1197" s="14">
        <f>Table3[[#This Row],[Rape]]/Table3[[#This Row],[Population_in_lakhs]]</f>
        <v>0.57636887608069165</v>
      </c>
      <c r="N1197">
        <f>Table3[[#This Row],[Kidnapping and Abduction]]/Table3[[#This Row],[Population_in_lakhs]]</f>
        <v>3.0465212021407986</v>
      </c>
      <c r="O1197">
        <f>Table3[[#This Row],[Dowry Deaths]]/Table3[[#This Row],[Population_in_lakhs]]</f>
        <v>0</v>
      </c>
      <c r="P1197">
        <f>Table3[[#This Row],[Molestation]]/Table3[[#This Row],[Population_in_lakhs]]</f>
        <v>1.3585837793330588</v>
      </c>
      <c r="Q1197">
        <f>Table3[[#This Row],[Sexual_Harassment]]/Table3[[#This Row],[Population_in_lakhs]]</f>
        <v>0.32935364347468093</v>
      </c>
      <c r="R1197">
        <f>Table3[[#This Row],[Cruelty by Husband or his Relatives]]/Table3[[#This Row],[Population_in_lakhs]]</f>
        <v>12.515438452037877</v>
      </c>
    </row>
    <row r="1198" spans="1:18" x14ac:dyDescent="0.3">
      <c r="A1198" t="s">
        <v>158</v>
      </c>
      <c r="B1198" t="s">
        <v>169</v>
      </c>
      <c r="C1198">
        <v>2001</v>
      </c>
      <c r="D1198">
        <v>20</v>
      </c>
      <c r="E1198">
        <v>22</v>
      </c>
      <c r="F1198">
        <v>2</v>
      </c>
      <c r="G1198">
        <v>18</v>
      </c>
      <c r="H1198">
        <v>2</v>
      </c>
      <c r="I1198">
        <v>163</v>
      </c>
      <c r="J1198">
        <v>19.04</v>
      </c>
      <c r="K1198">
        <v>11.922268907563026</v>
      </c>
      <c r="L1198">
        <f t="shared" si="18"/>
        <v>227</v>
      </c>
      <c r="M1198" s="14">
        <f>Table3[[#This Row],[Rape]]/Table3[[#This Row],[Population_in_lakhs]]</f>
        <v>1.0504201680672269</v>
      </c>
      <c r="N1198">
        <f>Table3[[#This Row],[Kidnapping and Abduction]]/Table3[[#This Row],[Population_in_lakhs]]</f>
        <v>1.1554621848739497</v>
      </c>
      <c r="O1198">
        <f>Table3[[#This Row],[Dowry Deaths]]/Table3[[#This Row],[Population_in_lakhs]]</f>
        <v>0.10504201680672269</v>
      </c>
      <c r="P1198">
        <f>Table3[[#This Row],[Molestation]]/Table3[[#This Row],[Population_in_lakhs]]</f>
        <v>0.94537815126050428</v>
      </c>
      <c r="Q1198">
        <f>Table3[[#This Row],[Sexual_Harassment]]/Table3[[#This Row],[Population_in_lakhs]]</f>
        <v>0.10504201680672269</v>
      </c>
      <c r="R1198">
        <f>Table3[[#This Row],[Cruelty by Husband or his Relatives]]/Table3[[#This Row],[Population_in_lakhs]]</f>
        <v>8.5609243697478998</v>
      </c>
    </row>
    <row r="1199" spans="1:18" x14ac:dyDescent="0.3">
      <c r="A1199" t="s">
        <v>158</v>
      </c>
      <c r="B1199" t="s">
        <v>169</v>
      </c>
      <c r="C1199">
        <v>2002</v>
      </c>
      <c r="D1199">
        <v>25</v>
      </c>
      <c r="E1199">
        <v>30</v>
      </c>
      <c r="F1199">
        <v>5</v>
      </c>
      <c r="G1199">
        <v>19</v>
      </c>
      <c r="H1199">
        <v>4</v>
      </c>
      <c r="I1199">
        <v>176</v>
      </c>
      <c r="J1199">
        <v>19.04</v>
      </c>
      <c r="K1199">
        <v>13.602941176470589</v>
      </c>
      <c r="L1199">
        <f t="shared" si="18"/>
        <v>259</v>
      </c>
      <c r="M1199" s="14">
        <f>Table3[[#This Row],[Rape]]/Table3[[#This Row],[Population_in_lakhs]]</f>
        <v>1.3130252100840336</v>
      </c>
      <c r="N1199">
        <f>Table3[[#This Row],[Kidnapping and Abduction]]/Table3[[#This Row],[Population_in_lakhs]]</f>
        <v>1.5756302521008405</v>
      </c>
      <c r="O1199">
        <f>Table3[[#This Row],[Dowry Deaths]]/Table3[[#This Row],[Population_in_lakhs]]</f>
        <v>0.26260504201680673</v>
      </c>
      <c r="P1199">
        <f>Table3[[#This Row],[Molestation]]/Table3[[#This Row],[Population_in_lakhs]]</f>
        <v>0.99789915966386555</v>
      </c>
      <c r="Q1199">
        <f>Table3[[#This Row],[Sexual_Harassment]]/Table3[[#This Row],[Population_in_lakhs]]</f>
        <v>0.21008403361344538</v>
      </c>
      <c r="R1199">
        <f>Table3[[#This Row],[Cruelty by Husband or his Relatives]]/Table3[[#This Row],[Population_in_lakhs]]</f>
        <v>9.2436974789915975</v>
      </c>
    </row>
    <row r="1200" spans="1:18" x14ac:dyDescent="0.3">
      <c r="A1200" t="s">
        <v>158</v>
      </c>
      <c r="B1200" t="s">
        <v>169</v>
      </c>
      <c r="C1200">
        <v>2003</v>
      </c>
      <c r="D1200">
        <v>10</v>
      </c>
      <c r="E1200">
        <v>21</v>
      </c>
      <c r="F1200">
        <v>0</v>
      </c>
      <c r="G1200">
        <v>20</v>
      </c>
      <c r="H1200">
        <v>0</v>
      </c>
      <c r="I1200">
        <v>150</v>
      </c>
      <c r="J1200">
        <v>19.04</v>
      </c>
      <c r="K1200">
        <v>10.556722689075631</v>
      </c>
      <c r="L1200">
        <f t="shared" si="18"/>
        <v>201</v>
      </c>
      <c r="M1200" s="14">
        <f>Table3[[#This Row],[Rape]]/Table3[[#This Row],[Population_in_lakhs]]</f>
        <v>0.52521008403361347</v>
      </c>
      <c r="N1200">
        <f>Table3[[#This Row],[Kidnapping and Abduction]]/Table3[[#This Row],[Population_in_lakhs]]</f>
        <v>1.1029411764705883</v>
      </c>
      <c r="O1200">
        <f>Table3[[#This Row],[Dowry Deaths]]/Table3[[#This Row],[Population_in_lakhs]]</f>
        <v>0</v>
      </c>
      <c r="P1200">
        <f>Table3[[#This Row],[Molestation]]/Table3[[#This Row],[Population_in_lakhs]]</f>
        <v>1.0504201680672269</v>
      </c>
      <c r="Q1200">
        <f>Table3[[#This Row],[Sexual_Harassment]]/Table3[[#This Row],[Population_in_lakhs]]</f>
        <v>0</v>
      </c>
      <c r="R1200">
        <f>Table3[[#This Row],[Cruelty by Husband or his Relatives]]/Table3[[#This Row],[Population_in_lakhs]]</f>
        <v>7.8781512605042021</v>
      </c>
    </row>
    <row r="1201" spans="1:18" x14ac:dyDescent="0.3">
      <c r="A1201" t="s">
        <v>158</v>
      </c>
      <c r="B1201" t="s">
        <v>169</v>
      </c>
      <c r="C1201">
        <v>2004</v>
      </c>
      <c r="D1201">
        <v>8</v>
      </c>
      <c r="E1201">
        <v>27</v>
      </c>
      <c r="F1201">
        <v>0</v>
      </c>
      <c r="G1201">
        <v>26</v>
      </c>
      <c r="H1201">
        <v>4</v>
      </c>
      <c r="I1201">
        <v>171</v>
      </c>
      <c r="J1201">
        <v>19.04</v>
      </c>
      <c r="K1201">
        <v>12.394957983193278</v>
      </c>
      <c r="L1201">
        <f t="shared" si="18"/>
        <v>236</v>
      </c>
      <c r="M1201" s="14">
        <f>Table3[[#This Row],[Rape]]/Table3[[#This Row],[Population_in_lakhs]]</f>
        <v>0.42016806722689076</v>
      </c>
      <c r="N1201">
        <f>Table3[[#This Row],[Kidnapping and Abduction]]/Table3[[#This Row],[Population_in_lakhs]]</f>
        <v>1.4180672268907564</v>
      </c>
      <c r="O1201">
        <f>Table3[[#This Row],[Dowry Deaths]]/Table3[[#This Row],[Population_in_lakhs]]</f>
        <v>0</v>
      </c>
      <c r="P1201">
        <f>Table3[[#This Row],[Molestation]]/Table3[[#This Row],[Population_in_lakhs]]</f>
        <v>1.365546218487395</v>
      </c>
      <c r="Q1201">
        <f>Table3[[#This Row],[Sexual_Harassment]]/Table3[[#This Row],[Population_in_lakhs]]</f>
        <v>0.21008403361344538</v>
      </c>
      <c r="R1201">
        <f>Table3[[#This Row],[Cruelty by Husband or his Relatives]]/Table3[[#This Row],[Population_in_lakhs]]</f>
        <v>8.9810924369747909</v>
      </c>
    </row>
    <row r="1202" spans="1:18" x14ac:dyDescent="0.3">
      <c r="A1202" t="s">
        <v>158</v>
      </c>
      <c r="B1202" t="s">
        <v>169</v>
      </c>
      <c r="C1202">
        <v>2005</v>
      </c>
      <c r="D1202">
        <v>14</v>
      </c>
      <c r="E1202">
        <v>15</v>
      </c>
      <c r="F1202">
        <v>0</v>
      </c>
      <c r="G1202">
        <v>15</v>
      </c>
      <c r="H1202">
        <v>3</v>
      </c>
      <c r="I1202">
        <v>188</v>
      </c>
      <c r="J1202">
        <v>19.04</v>
      </c>
      <c r="K1202">
        <v>12.342436974789916</v>
      </c>
      <c r="L1202">
        <f t="shared" si="18"/>
        <v>235</v>
      </c>
      <c r="M1202" s="14">
        <f>Table3[[#This Row],[Rape]]/Table3[[#This Row],[Population_in_lakhs]]</f>
        <v>0.73529411764705888</v>
      </c>
      <c r="N1202">
        <f>Table3[[#This Row],[Kidnapping and Abduction]]/Table3[[#This Row],[Population_in_lakhs]]</f>
        <v>0.78781512605042026</v>
      </c>
      <c r="O1202">
        <f>Table3[[#This Row],[Dowry Deaths]]/Table3[[#This Row],[Population_in_lakhs]]</f>
        <v>0</v>
      </c>
      <c r="P1202">
        <f>Table3[[#This Row],[Molestation]]/Table3[[#This Row],[Population_in_lakhs]]</f>
        <v>0.78781512605042026</v>
      </c>
      <c r="Q1202">
        <f>Table3[[#This Row],[Sexual_Harassment]]/Table3[[#This Row],[Population_in_lakhs]]</f>
        <v>0.15756302521008403</v>
      </c>
      <c r="R1202">
        <f>Table3[[#This Row],[Cruelty by Husband or his Relatives]]/Table3[[#This Row],[Population_in_lakhs]]</f>
        <v>9.8739495798319332</v>
      </c>
    </row>
    <row r="1203" spans="1:18" x14ac:dyDescent="0.3">
      <c r="A1203" t="s">
        <v>158</v>
      </c>
      <c r="B1203" t="s">
        <v>169</v>
      </c>
      <c r="C1203">
        <v>2006</v>
      </c>
      <c r="D1203">
        <v>13</v>
      </c>
      <c r="E1203">
        <v>18</v>
      </c>
      <c r="F1203">
        <v>0</v>
      </c>
      <c r="G1203">
        <v>14</v>
      </c>
      <c r="H1203">
        <v>11</v>
      </c>
      <c r="I1203">
        <v>206</v>
      </c>
      <c r="J1203">
        <v>19.04</v>
      </c>
      <c r="K1203">
        <v>13.760504201680673</v>
      </c>
      <c r="L1203">
        <f t="shared" si="18"/>
        <v>262</v>
      </c>
      <c r="M1203" s="14">
        <f>Table3[[#This Row],[Rape]]/Table3[[#This Row],[Population_in_lakhs]]</f>
        <v>0.6827731092436975</v>
      </c>
      <c r="N1203">
        <f>Table3[[#This Row],[Kidnapping and Abduction]]/Table3[[#This Row],[Population_in_lakhs]]</f>
        <v>0.94537815126050428</v>
      </c>
      <c r="O1203">
        <f>Table3[[#This Row],[Dowry Deaths]]/Table3[[#This Row],[Population_in_lakhs]]</f>
        <v>0</v>
      </c>
      <c r="P1203">
        <f>Table3[[#This Row],[Molestation]]/Table3[[#This Row],[Population_in_lakhs]]</f>
        <v>0.73529411764705888</v>
      </c>
      <c r="Q1203">
        <f>Table3[[#This Row],[Sexual_Harassment]]/Table3[[#This Row],[Population_in_lakhs]]</f>
        <v>0.57773109243697485</v>
      </c>
      <c r="R1203">
        <f>Table3[[#This Row],[Cruelty by Husband or his Relatives]]/Table3[[#This Row],[Population_in_lakhs]]</f>
        <v>10.819327731092438</v>
      </c>
    </row>
    <row r="1204" spans="1:18" x14ac:dyDescent="0.3">
      <c r="A1204" t="s">
        <v>158</v>
      </c>
      <c r="B1204" t="s">
        <v>169</v>
      </c>
      <c r="C1204">
        <v>2007</v>
      </c>
      <c r="D1204">
        <v>11</v>
      </c>
      <c r="E1204">
        <v>21</v>
      </c>
      <c r="F1204">
        <v>0</v>
      </c>
      <c r="G1204">
        <v>15</v>
      </c>
      <c r="H1204">
        <v>4</v>
      </c>
      <c r="I1204">
        <v>245</v>
      </c>
      <c r="J1204">
        <v>19.04</v>
      </c>
      <c r="K1204">
        <v>15.546218487394958</v>
      </c>
      <c r="L1204">
        <f t="shared" si="18"/>
        <v>296</v>
      </c>
      <c r="M1204" s="14">
        <f>Table3[[#This Row],[Rape]]/Table3[[#This Row],[Population_in_lakhs]]</f>
        <v>0.57773109243697485</v>
      </c>
      <c r="N1204">
        <f>Table3[[#This Row],[Kidnapping and Abduction]]/Table3[[#This Row],[Population_in_lakhs]]</f>
        <v>1.1029411764705883</v>
      </c>
      <c r="O1204">
        <f>Table3[[#This Row],[Dowry Deaths]]/Table3[[#This Row],[Population_in_lakhs]]</f>
        <v>0</v>
      </c>
      <c r="P1204">
        <f>Table3[[#This Row],[Molestation]]/Table3[[#This Row],[Population_in_lakhs]]</f>
        <v>0.78781512605042026</v>
      </c>
      <c r="Q1204">
        <f>Table3[[#This Row],[Sexual_Harassment]]/Table3[[#This Row],[Population_in_lakhs]]</f>
        <v>0.21008403361344538</v>
      </c>
      <c r="R1204">
        <f>Table3[[#This Row],[Cruelty by Husband or his Relatives]]/Table3[[#This Row],[Population_in_lakhs]]</f>
        <v>12.867647058823531</v>
      </c>
    </row>
    <row r="1205" spans="1:18" x14ac:dyDescent="0.3">
      <c r="A1205" t="s">
        <v>158</v>
      </c>
      <c r="B1205" t="s">
        <v>169</v>
      </c>
      <c r="C1205">
        <v>2008</v>
      </c>
      <c r="D1205">
        <v>17</v>
      </c>
      <c r="E1205">
        <v>25</v>
      </c>
      <c r="F1205">
        <v>0</v>
      </c>
      <c r="G1205">
        <v>14</v>
      </c>
      <c r="H1205">
        <v>1</v>
      </c>
      <c r="I1205">
        <v>239</v>
      </c>
      <c r="J1205">
        <v>19.04</v>
      </c>
      <c r="K1205">
        <v>15.546218487394958</v>
      </c>
      <c r="L1205">
        <f t="shared" si="18"/>
        <v>296</v>
      </c>
      <c r="M1205" s="14">
        <f>Table3[[#This Row],[Rape]]/Table3[[#This Row],[Population_in_lakhs]]</f>
        <v>0.8928571428571429</v>
      </c>
      <c r="N1205">
        <f>Table3[[#This Row],[Kidnapping and Abduction]]/Table3[[#This Row],[Population_in_lakhs]]</f>
        <v>1.3130252100840336</v>
      </c>
      <c r="O1205">
        <f>Table3[[#This Row],[Dowry Deaths]]/Table3[[#This Row],[Population_in_lakhs]]</f>
        <v>0</v>
      </c>
      <c r="P1205">
        <f>Table3[[#This Row],[Molestation]]/Table3[[#This Row],[Population_in_lakhs]]</f>
        <v>0.73529411764705888</v>
      </c>
      <c r="Q1205">
        <f>Table3[[#This Row],[Sexual_Harassment]]/Table3[[#This Row],[Population_in_lakhs]]</f>
        <v>5.2521008403361345E-2</v>
      </c>
      <c r="R1205">
        <f>Table3[[#This Row],[Cruelty by Husband or his Relatives]]/Table3[[#This Row],[Population_in_lakhs]]</f>
        <v>12.552521008403362</v>
      </c>
    </row>
    <row r="1206" spans="1:18" x14ac:dyDescent="0.3">
      <c r="A1206" t="s">
        <v>158</v>
      </c>
      <c r="B1206" t="s">
        <v>169</v>
      </c>
      <c r="C1206">
        <v>2009</v>
      </c>
      <c r="D1206">
        <v>17</v>
      </c>
      <c r="E1206">
        <v>20</v>
      </c>
      <c r="F1206">
        <v>1</v>
      </c>
      <c r="G1206">
        <v>18</v>
      </c>
      <c r="H1206">
        <v>3</v>
      </c>
      <c r="I1206">
        <v>241</v>
      </c>
      <c r="J1206">
        <v>19.04</v>
      </c>
      <c r="K1206">
        <v>15.756302521008404</v>
      </c>
      <c r="L1206">
        <f t="shared" si="18"/>
        <v>300</v>
      </c>
      <c r="M1206" s="14">
        <f>Table3[[#This Row],[Rape]]/Table3[[#This Row],[Population_in_lakhs]]</f>
        <v>0.8928571428571429</v>
      </c>
      <c r="N1206">
        <f>Table3[[#This Row],[Kidnapping and Abduction]]/Table3[[#This Row],[Population_in_lakhs]]</f>
        <v>1.0504201680672269</v>
      </c>
      <c r="O1206">
        <f>Table3[[#This Row],[Dowry Deaths]]/Table3[[#This Row],[Population_in_lakhs]]</f>
        <v>5.2521008403361345E-2</v>
      </c>
      <c r="P1206">
        <f>Table3[[#This Row],[Molestation]]/Table3[[#This Row],[Population_in_lakhs]]</f>
        <v>0.94537815126050428</v>
      </c>
      <c r="Q1206">
        <f>Table3[[#This Row],[Sexual_Harassment]]/Table3[[#This Row],[Population_in_lakhs]]</f>
        <v>0.15756302521008403</v>
      </c>
      <c r="R1206">
        <f>Table3[[#This Row],[Cruelty by Husband or his Relatives]]/Table3[[#This Row],[Population_in_lakhs]]</f>
        <v>12.657563025210084</v>
      </c>
    </row>
    <row r="1207" spans="1:18" x14ac:dyDescent="0.3">
      <c r="A1207" t="s">
        <v>158</v>
      </c>
      <c r="B1207" t="s">
        <v>169</v>
      </c>
      <c r="C1207">
        <v>2010</v>
      </c>
      <c r="D1207">
        <v>14</v>
      </c>
      <c r="E1207">
        <v>25</v>
      </c>
      <c r="F1207">
        <v>0</v>
      </c>
      <c r="G1207">
        <v>27</v>
      </c>
      <c r="H1207">
        <v>2</v>
      </c>
      <c r="I1207">
        <v>232</v>
      </c>
      <c r="J1207">
        <v>19.04</v>
      </c>
      <c r="K1207">
        <v>15.756302521008404</v>
      </c>
      <c r="L1207">
        <f t="shared" si="18"/>
        <v>300</v>
      </c>
      <c r="M1207" s="14">
        <f>Table3[[#This Row],[Rape]]/Table3[[#This Row],[Population_in_lakhs]]</f>
        <v>0.73529411764705888</v>
      </c>
      <c r="N1207">
        <f>Table3[[#This Row],[Kidnapping and Abduction]]/Table3[[#This Row],[Population_in_lakhs]]</f>
        <v>1.3130252100840336</v>
      </c>
      <c r="O1207">
        <f>Table3[[#This Row],[Dowry Deaths]]/Table3[[#This Row],[Population_in_lakhs]]</f>
        <v>0</v>
      </c>
      <c r="P1207">
        <f>Table3[[#This Row],[Molestation]]/Table3[[#This Row],[Population_in_lakhs]]</f>
        <v>1.4180672268907564</v>
      </c>
      <c r="Q1207">
        <f>Table3[[#This Row],[Sexual_Harassment]]/Table3[[#This Row],[Population_in_lakhs]]</f>
        <v>0.10504201680672269</v>
      </c>
      <c r="R1207">
        <f>Table3[[#This Row],[Cruelty by Husband or his Relatives]]/Table3[[#This Row],[Population_in_lakhs]]</f>
        <v>12.184873949579833</v>
      </c>
    </row>
    <row r="1208" spans="1:18" x14ac:dyDescent="0.3">
      <c r="A1208" t="s">
        <v>158</v>
      </c>
      <c r="B1208" t="s">
        <v>169</v>
      </c>
      <c r="C1208">
        <v>2011</v>
      </c>
      <c r="D1208">
        <v>21</v>
      </c>
      <c r="E1208">
        <v>51</v>
      </c>
      <c r="F1208">
        <v>0</v>
      </c>
      <c r="G1208">
        <v>34</v>
      </c>
      <c r="H1208">
        <v>8</v>
      </c>
      <c r="I1208">
        <v>356</v>
      </c>
      <c r="J1208">
        <v>21.6</v>
      </c>
      <c r="K1208">
        <v>21.75925925925926</v>
      </c>
      <c r="L1208">
        <f t="shared" si="18"/>
        <v>470</v>
      </c>
      <c r="M1208" s="14">
        <f>Table3[[#This Row],[Rape]]/Table3[[#This Row],[Population_in_lakhs]]</f>
        <v>0.97222222222222221</v>
      </c>
      <c r="N1208">
        <f>Table3[[#This Row],[Kidnapping and Abduction]]/Table3[[#This Row],[Population_in_lakhs]]</f>
        <v>2.3611111111111112</v>
      </c>
      <c r="O1208">
        <f>Table3[[#This Row],[Dowry Deaths]]/Table3[[#This Row],[Population_in_lakhs]]</f>
        <v>0</v>
      </c>
      <c r="P1208">
        <f>Table3[[#This Row],[Molestation]]/Table3[[#This Row],[Population_in_lakhs]]</f>
        <v>1.574074074074074</v>
      </c>
      <c r="Q1208">
        <f>Table3[[#This Row],[Sexual_Harassment]]/Table3[[#This Row],[Population_in_lakhs]]</f>
        <v>0.37037037037037035</v>
      </c>
      <c r="R1208">
        <f>Table3[[#This Row],[Cruelty by Husband or his Relatives]]/Table3[[#This Row],[Population_in_lakhs]]</f>
        <v>16.481481481481481</v>
      </c>
    </row>
    <row r="1209" spans="1:18" x14ac:dyDescent="0.3">
      <c r="A1209" t="s">
        <v>158</v>
      </c>
      <c r="B1209" t="s">
        <v>169</v>
      </c>
      <c r="C1209">
        <v>2012</v>
      </c>
      <c r="D1209">
        <v>22</v>
      </c>
      <c r="E1209">
        <v>37</v>
      </c>
      <c r="F1209">
        <v>0</v>
      </c>
      <c r="G1209">
        <v>40</v>
      </c>
      <c r="H1209">
        <v>4</v>
      </c>
      <c r="I1209">
        <v>439</v>
      </c>
      <c r="J1209">
        <v>21.6</v>
      </c>
      <c r="K1209">
        <v>25.092592592592592</v>
      </c>
      <c r="L1209">
        <f t="shared" si="18"/>
        <v>542</v>
      </c>
      <c r="M1209" s="14">
        <f>Table3[[#This Row],[Rape]]/Table3[[#This Row],[Population_in_lakhs]]</f>
        <v>1.0185185185185184</v>
      </c>
      <c r="N1209">
        <f>Table3[[#This Row],[Kidnapping and Abduction]]/Table3[[#This Row],[Population_in_lakhs]]</f>
        <v>1.7129629629629628</v>
      </c>
      <c r="O1209">
        <f>Table3[[#This Row],[Dowry Deaths]]/Table3[[#This Row],[Population_in_lakhs]]</f>
        <v>0</v>
      </c>
      <c r="P1209">
        <f>Table3[[#This Row],[Molestation]]/Table3[[#This Row],[Population_in_lakhs]]</f>
        <v>1.8518518518518516</v>
      </c>
      <c r="Q1209">
        <f>Table3[[#This Row],[Sexual_Harassment]]/Table3[[#This Row],[Population_in_lakhs]]</f>
        <v>0.18518518518518517</v>
      </c>
      <c r="R1209">
        <f>Table3[[#This Row],[Cruelty by Husband or his Relatives]]/Table3[[#This Row],[Population_in_lakhs]]</f>
        <v>20.324074074074073</v>
      </c>
    </row>
    <row r="1210" spans="1:18" x14ac:dyDescent="0.3">
      <c r="A1210" t="s">
        <v>158</v>
      </c>
      <c r="B1210" t="s">
        <v>169</v>
      </c>
      <c r="C1210">
        <v>2013</v>
      </c>
      <c r="D1210">
        <v>27</v>
      </c>
      <c r="E1210">
        <v>46</v>
      </c>
      <c r="F1210">
        <v>1</v>
      </c>
      <c r="G1210">
        <v>26</v>
      </c>
      <c r="H1210">
        <v>3</v>
      </c>
      <c r="I1210">
        <v>480</v>
      </c>
      <c r="J1210">
        <v>21.6</v>
      </c>
      <c r="K1210">
        <v>26.99074074074074</v>
      </c>
      <c r="L1210">
        <f t="shared" si="18"/>
        <v>583</v>
      </c>
      <c r="M1210" s="14">
        <f>Table3[[#This Row],[Rape]]/Table3[[#This Row],[Population_in_lakhs]]</f>
        <v>1.25</v>
      </c>
      <c r="N1210">
        <f>Table3[[#This Row],[Kidnapping and Abduction]]/Table3[[#This Row],[Population_in_lakhs]]</f>
        <v>2.1296296296296293</v>
      </c>
      <c r="O1210">
        <f>Table3[[#This Row],[Dowry Deaths]]/Table3[[#This Row],[Population_in_lakhs]]</f>
        <v>4.6296296296296294E-2</v>
      </c>
      <c r="P1210">
        <f>Table3[[#This Row],[Molestation]]/Table3[[#This Row],[Population_in_lakhs]]</f>
        <v>1.2037037037037037</v>
      </c>
      <c r="Q1210">
        <f>Table3[[#This Row],[Sexual_Harassment]]/Table3[[#This Row],[Population_in_lakhs]]</f>
        <v>0.13888888888888887</v>
      </c>
      <c r="R1210">
        <f>Table3[[#This Row],[Cruelty by Husband or his Relatives]]/Table3[[#This Row],[Population_in_lakhs]]</f>
        <v>22.222222222222221</v>
      </c>
    </row>
    <row r="1211" spans="1:18" x14ac:dyDescent="0.3">
      <c r="A1211" t="s">
        <v>158</v>
      </c>
      <c r="B1211" t="s">
        <v>170</v>
      </c>
      <c r="C1211">
        <v>2001</v>
      </c>
      <c r="D1211">
        <v>14</v>
      </c>
      <c r="E1211">
        <v>39</v>
      </c>
      <c r="F1211">
        <v>11</v>
      </c>
      <c r="G1211">
        <v>44</v>
      </c>
      <c r="H1211">
        <v>8</v>
      </c>
      <c r="I1211">
        <v>384</v>
      </c>
      <c r="J1211">
        <v>24.48</v>
      </c>
      <c r="K1211">
        <v>20.424836601307188</v>
      </c>
      <c r="L1211">
        <f t="shared" si="18"/>
        <v>500</v>
      </c>
      <c r="M1211" s="14">
        <f>Table3[[#This Row],[Rape]]/Table3[[#This Row],[Population_in_lakhs]]</f>
        <v>0.57189542483660127</v>
      </c>
      <c r="N1211">
        <f>Table3[[#This Row],[Kidnapping and Abduction]]/Table3[[#This Row],[Population_in_lakhs]]</f>
        <v>1.5931372549019607</v>
      </c>
      <c r="O1211">
        <f>Table3[[#This Row],[Dowry Deaths]]/Table3[[#This Row],[Population_in_lakhs]]</f>
        <v>0.44934640522875818</v>
      </c>
      <c r="P1211">
        <f>Table3[[#This Row],[Molestation]]/Table3[[#This Row],[Population_in_lakhs]]</f>
        <v>1.7973856209150327</v>
      </c>
      <c r="Q1211">
        <f>Table3[[#This Row],[Sexual_Harassment]]/Table3[[#This Row],[Population_in_lakhs]]</f>
        <v>0.32679738562091504</v>
      </c>
      <c r="R1211">
        <f>Table3[[#This Row],[Cruelty by Husband or his Relatives]]/Table3[[#This Row],[Population_in_lakhs]]</f>
        <v>15.686274509803921</v>
      </c>
    </row>
    <row r="1212" spans="1:18" x14ac:dyDescent="0.3">
      <c r="A1212" t="s">
        <v>158</v>
      </c>
      <c r="B1212" t="s">
        <v>170</v>
      </c>
      <c r="C1212">
        <v>2002</v>
      </c>
      <c r="D1212">
        <v>10</v>
      </c>
      <c r="E1212">
        <v>41</v>
      </c>
      <c r="F1212">
        <v>2</v>
      </c>
      <c r="G1212">
        <v>38</v>
      </c>
      <c r="H1212">
        <v>13</v>
      </c>
      <c r="I1212">
        <v>368</v>
      </c>
      <c r="J1212">
        <v>24.48</v>
      </c>
      <c r="K1212">
        <v>19.281045751633986</v>
      </c>
      <c r="L1212">
        <f t="shared" si="18"/>
        <v>472</v>
      </c>
      <c r="M1212" s="14">
        <f>Table3[[#This Row],[Rape]]/Table3[[#This Row],[Population_in_lakhs]]</f>
        <v>0.40849673202614378</v>
      </c>
      <c r="N1212">
        <f>Table3[[#This Row],[Kidnapping and Abduction]]/Table3[[#This Row],[Population_in_lakhs]]</f>
        <v>1.6748366013071896</v>
      </c>
      <c r="O1212">
        <f>Table3[[#This Row],[Dowry Deaths]]/Table3[[#This Row],[Population_in_lakhs]]</f>
        <v>8.1699346405228759E-2</v>
      </c>
      <c r="P1212">
        <f>Table3[[#This Row],[Molestation]]/Table3[[#This Row],[Population_in_lakhs]]</f>
        <v>1.5522875816993464</v>
      </c>
      <c r="Q1212">
        <f>Table3[[#This Row],[Sexual_Harassment]]/Table3[[#This Row],[Population_in_lakhs]]</f>
        <v>0.53104575163398693</v>
      </c>
      <c r="R1212">
        <f>Table3[[#This Row],[Cruelty by Husband or his Relatives]]/Table3[[#This Row],[Population_in_lakhs]]</f>
        <v>15.032679738562091</v>
      </c>
    </row>
    <row r="1213" spans="1:18" x14ac:dyDescent="0.3">
      <c r="A1213" t="s">
        <v>158</v>
      </c>
      <c r="B1213" t="s">
        <v>170</v>
      </c>
      <c r="C1213">
        <v>2003</v>
      </c>
      <c r="D1213">
        <v>13</v>
      </c>
      <c r="E1213">
        <v>41</v>
      </c>
      <c r="F1213">
        <v>6</v>
      </c>
      <c r="G1213">
        <v>40</v>
      </c>
      <c r="H1213">
        <v>8</v>
      </c>
      <c r="I1213">
        <v>312</v>
      </c>
      <c r="J1213">
        <v>24.48</v>
      </c>
      <c r="K1213">
        <v>17.156862745098039</v>
      </c>
      <c r="L1213">
        <f t="shared" si="18"/>
        <v>420</v>
      </c>
      <c r="M1213" s="14">
        <f>Table3[[#This Row],[Rape]]/Table3[[#This Row],[Population_in_lakhs]]</f>
        <v>0.53104575163398693</v>
      </c>
      <c r="N1213">
        <f>Table3[[#This Row],[Kidnapping and Abduction]]/Table3[[#This Row],[Population_in_lakhs]]</f>
        <v>1.6748366013071896</v>
      </c>
      <c r="O1213">
        <f>Table3[[#This Row],[Dowry Deaths]]/Table3[[#This Row],[Population_in_lakhs]]</f>
        <v>0.24509803921568626</v>
      </c>
      <c r="P1213">
        <f>Table3[[#This Row],[Molestation]]/Table3[[#This Row],[Population_in_lakhs]]</f>
        <v>1.6339869281045751</v>
      </c>
      <c r="Q1213">
        <f>Table3[[#This Row],[Sexual_Harassment]]/Table3[[#This Row],[Population_in_lakhs]]</f>
        <v>0.32679738562091504</v>
      </c>
      <c r="R1213">
        <f>Table3[[#This Row],[Cruelty by Husband or his Relatives]]/Table3[[#This Row],[Population_in_lakhs]]</f>
        <v>12.745098039215685</v>
      </c>
    </row>
    <row r="1214" spans="1:18" x14ac:dyDescent="0.3">
      <c r="A1214" t="s">
        <v>158</v>
      </c>
      <c r="B1214" t="s">
        <v>170</v>
      </c>
      <c r="C1214">
        <v>2004</v>
      </c>
      <c r="D1214">
        <v>9</v>
      </c>
      <c r="E1214">
        <v>41</v>
      </c>
      <c r="F1214">
        <v>13</v>
      </c>
      <c r="G1214">
        <v>49</v>
      </c>
      <c r="H1214">
        <v>9</v>
      </c>
      <c r="I1214">
        <v>368</v>
      </c>
      <c r="J1214">
        <v>24.48</v>
      </c>
      <c r="K1214">
        <v>19.975490196078432</v>
      </c>
      <c r="L1214">
        <f t="shared" si="18"/>
        <v>489</v>
      </c>
      <c r="M1214" s="14">
        <f>Table3[[#This Row],[Rape]]/Table3[[#This Row],[Population_in_lakhs]]</f>
        <v>0.36764705882352938</v>
      </c>
      <c r="N1214">
        <f>Table3[[#This Row],[Kidnapping and Abduction]]/Table3[[#This Row],[Population_in_lakhs]]</f>
        <v>1.6748366013071896</v>
      </c>
      <c r="O1214">
        <f>Table3[[#This Row],[Dowry Deaths]]/Table3[[#This Row],[Population_in_lakhs]]</f>
        <v>0.53104575163398693</v>
      </c>
      <c r="P1214">
        <f>Table3[[#This Row],[Molestation]]/Table3[[#This Row],[Population_in_lakhs]]</f>
        <v>2.0016339869281046</v>
      </c>
      <c r="Q1214">
        <f>Table3[[#This Row],[Sexual_Harassment]]/Table3[[#This Row],[Population_in_lakhs]]</f>
        <v>0.36764705882352938</v>
      </c>
      <c r="R1214">
        <f>Table3[[#This Row],[Cruelty by Husband or his Relatives]]/Table3[[#This Row],[Population_in_lakhs]]</f>
        <v>15.032679738562091</v>
      </c>
    </row>
    <row r="1215" spans="1:18" x14ac:dyDescent="0.3">
      <c r="A1215" t="s">
        <v>158</v>
      </c>
      <c r="B1215" t="s">
        <v>170</v>
      </c>
      <c r="C1215">
        <v>2005</v>
      </c>
      <c r="D1215">
        <v>13</v>
      </c>
      <c r="E1215">
        <v>32</v>
      </c>
      <c r="F1215">
        <v>5</v>
      </c>
      <c r="G1215">
        <v>54</v>
      </c>
      <c r="H1215">
        <v>9</v>
      </c>
      <c r="I1215">
        <v>421</v>
      </c>
      <c r="J1215">
        <v>24.48</v>
      </c>
      <c r="K1215">
        <v>21.813725490196077</v>
      </c>
      <c r="L1215">
        <f t="shared" si="18"/>
        <v>534</v>
      </c>
      <c r="M1215" s="14">
        <f>Table3[[#This Row],[Rape]]/Table3[[#This Row],[Population_in_lakhs]]</f>
        <v>0.53104575163398693</v>
      </c>
      <c r="N1215">
        <f>Table3[[#This Row],[Kidnapping and Abduction]]/Table3[[#This Row],[Population_in_lakhs]]</f>
        <v>1.3071895424836601</v>
      </c>
      <c r="O1215">
        <f>Table3[[#This Row],[Dowry Deaths]]/Table3[[#This Row],[Population_in_lakhs]]</f>
        <v>0.20424836601307189</v>
      </c>
      <c r="P1215">
        <f>Table3[[#This Row],[Molestation]]/Table3[[#This Row],[Population_in_lakhs]]</f>
        <v>2.2058823529411766</v>
      </c>
      <c r="Q1215">
        <f>Table3[[#This Row],[Sexual_Harassment]]/Table3[[#This Row],[Population_in_lakhs]]</f>
        <v>0.36764705882352938</v>
      </c>
      <c r="R1215">
        <f>Table3[[#This Row],[Cruelty by Husband or his Relatives]]/Table3[[#This Row],[Population_in_lakhs]]</f>
        <v>17.197712418300654</v>
      </c>
    </row>
    <row r="1216" spans="1:18" x14ac:dyDescent="0.3">
      <c r="A1216" t="s">
        <v>158</v>
      </c>
      <c r="B1216" t="s">
        <v>170</v>
      </c>
      <c r="C1216">
        <v>2006</v>
      </c>
      <c r="D1216">
        <v>6</v>
      </c>
      <c r="E1216">
        <v>44</v>
      </c>
      <c r="F1216">
        <v>3</v>
      </c>
      <c r="G1216">
        <v>38</v>
      </c>
      <c r="H1216">
        <v>4</v>
      </c>
      <c r="I1216">
        <v>415</v>
      </c>
      <c r="J1216">
        <v>24.48</v>
      </c>
      <c r="K1216">
        <v>20.833333333333332</v>
      </c>
      <c r="L1216">
        <f t="shared" si="18"/>
        <v>510</v>
      </c>
      <c r="M1216" s="14">
        <f>Table3[[#This Row],[Rape]]/Table3[[#This Row],[Population_in_lakhs]]</f>
        <v>0.24509803921568626</v>
      </c>
      <c r="N1216">
        <f>Table3[[#This Row],[Kidnapping and Abduction]]/Table3[[#This Row],[Population_in_lakhs]]</f>
        <v>1.7973856209150327</v>
      </c>
      <c r="O1216">
        <f>Table3[[#This Row],[Dowry Deaths]]/Table3[[#This Row],[Population_in_lakhs]]</f>
        <v>0.12254901960784313</v>
      </c>
      <c r="P1216">
        <f>Table3[[#This Row],[Molestation]]/Table3[[#This Row],[Population_in_lakhs]]</f>
        <v>1.5522875816993464</v>
      </c>
      <c r="Q1216">
        <f>Table3[[#This Row],[Sexual_Harassment]]/Table3[[#This Row],[Population_in_lakhs]]</f>
        <v>0.16339869281045752</v>
      </c>
      <c r="R1216">
        <f>Table3[[#This Row],[Cruelty by Husband or his Relatives]]/Table3[[#This Row],[Population_in_lakhs]]</f>
        <v>16.952614379084967</v>
      </c>
    </row>
    <row r="1217" spans="1:18" x14ac:dyDescent="0.3">
      <c r="A1217" t="s">
        <v>158</v>
      </c>
      <c r="B1217" t="s">
        <v>170</v>
      </c>
      <c r="C1217">
        <v>2007</v>
      </c>
      <c r="D1217">
        <v>13</v>
      </c>
      <c r="E1217">
        <v>46</v>
      </c>
      <c r="F1217">
        <v>1</v>
      </c>
      <c r="G1217">
        <v>42</v>
      </c>
      <c r="H1217">
        <v>11</v>
      </c>
      <c r="I1217">
        <v>419</v>
      </c>
      <c r="J1217">
        <v>24.48</v>
      </c>
      <c r="K1217">
        <v>21.732026143790851</v>
      </c>
      <c r="L1217">
        <f t="shared" si="18"/>
        <v>532</v>
      </c>
      <c r="M1217" s="14">
        <f>Table3[[#This Row],[Rape]]/Table3[[#This Row],[Population_in_lakhs]]</f>
        <v>0.53104575163398693</v>
      </c>
      <c r="N1217">
        <f>Table3[[#This Row],[Kidnapping and Abduction]]/Table3[[#This Row],[Population_in_lakhs]]</f>
        <v>1.8790849673202614</v>
      </c>
      <c r="O1217">
        <f>Table3[[#This Row],[Dowry Deaths]]/Table3[[#This Row],[Population_in_lakhs]]</f>
        <v>4.084967320261438E-2</v>
      </c>
      <c r="P1217">
        <f>Table3[[#This Row],[Molestation]]/Table3[[#This Row],[Population_in_lakhs]]</f>
        <v>1.7156862745098038</v>
      </c>
      <c r="Q1217">
        <f>Table3[[#This Row],[Sexual_Harassment]]/Table3[[#This Row],[Population_in_lakhs]]</f>
        <v>0.44934640522875818</v>
      </c>
      <c r="R1217">
        <f>Table3[[#This Row],[Cruelty by Husband or his Relatives]]/Table3[[#This Row],[Population_in_lakhs]]</f>
        <v>17.116013071895424</v>
      </c>
    </row>
    <row r="1218" spans="1:18" x14ac:dyDescent="0.3">
      <c r="A1218" t="s">
        <v>158</v>
      </c>
      <c r="B1218" t="s">
        <v>170</v>
      </c>
      <c r="C1218">
        <v>2008</v>
      </c>
      <c r="D1218">
        <v>5</v>
      </c>
      <c r="E1218">
        <v>43</v>
      </c>
      <c r="F1218">
        <v>3</v>
      </c>
      <c r="G1218">
        <v>66</v>
      </c>
      <c r="H1218">
        <v>3</v>
      </c>
      <c r="I1218">
        <v>456</v>
      </c>
      <c r="J1218">
        <v>24.48</v>
      </c>
      <c r="K1218">
        <v>23.52941176470588</v>
      </c>
      <c r="L1218">
        <f t="shared" ref="L1218:L1281" si="19">SUM(D1218,E1218,F1218,G1218,H1218,I1218)</f>
        <v>576</v>
      </c>
      <c r="M1218" s="14">
        <f>Table3[[#This Row],[Rape]]/Table3[[#This Row],[Population_in_lakhs]]</f>
        <v>0.20424836601307189</v>
      </c>
      <c r="N1218">
        <f>Table3[[#This Row],[Kidnapping and Abduction]]/Table3[[#This Row],[Population_in_lakhs]]</f>
        <v>1.7565359477124183</v>
      </c>
      <c r="O1218">
        <f>Table3[[#This Row],[Dowry Deaths]]/Table3[[#This Row],[Population_in_lakhs]]</f>
        <v>0.12254901960784313</v>
      </c>
      <c r="P1218">
        <f>Table3[[#This Row],[Molestation]]/Table3[[#This Row],[Population_in_lakhs]]</f>
        <v>2.6960784313725488</v>
      </c>
      <c r="Q1218">
        <f>Table3[[#This Row],[Sexual_Harassment]]/Table3[[#This Row],[Population_in_lakhs]]</f>
        <v>0.12254901960784313</v>
      </c>
      <c r="R1218">
        <f>Table3[[#This Row],[Cruelty by Husband or his Relatives]]/Table3[[#This Row],[Population_in_lakhs]]</f>
        <v>18.627450980392158</v>
      </c>
    </row>
    <row r="1219" spans="1:18" x14ac:dyDescent="0.3">
      <c r="A1219" t="s">
        <v>158</v>
      </c>
      <c r="B1219" t="s">
        <v>170</v>
      </c>
      <c r="C1219">
        <v>2009</v>
      </c>
      <c r="D1219">
        <v>14</v>
      </c>
      <c r="E1219">
        <v>60</v>
      </c>
      <c r="F1219">
        <v>1</v>
      </c>
      <c r="G1219">
        <v>48</v>
      </c>
      <c r="H1219">
        <v>10</v>
      </c>
      <c r="I1219">
        <v>473</v>
      </c>
      <c r="J1219">
        <v>24.48</v>
      </c>
      <c r="K1219">
        <v>24.754901960784313</v>
      </c>
      <c r="L1219">
        <f t="shared" si="19"/>
        <v>606</v>
      </c>
      <c r="M1219" s="14">
        <f>Table3[[#This Row],[Rape]]/Table3[[#This Row],[Population_in_lakhs]]</f>
        <v>0.57189542483660127</v>
      </c>
      <c r="N1219">
        <f>Table3[[#This Row],[Kidnapping and Abduction]]/Table3[[#This Row],[Population_in_lakhs]]</f>
        <v>2.4509803921568629</v>
      </c>
      <c r="O1219">
        <f>Table3[[#This Row],[Dowry Deaths]]/Table3[[#This Row],[Population_in_lakhs]]</f>
        <v>4.084967320261438E-2</v>
      </c>
      <c r="P1219">
        <f>Table3[[#This Row],[Molestation]]/Table3[[#This Row],[Population_in_lakhs]]</f>
        <v>1.9607843137254901</v>
      </c>
      <c r="Q1219">
        <f>Table3[[#This Row],[Sexual_Harassment]]/Table3[[#This Row],[Population_in_lakhs]]</f>
        <v>0.40849673202614378</v>
      </c>
      <c r="R1219">
        <f>Table3[[#This Row],[Cruelty by Husband or his Relatives]]/Table3[[#This Row],[Population_in_lakhs]]</f>
        <v>19.321895424836601</v>
      </c>
    </row>
    <row r="1220" spans="1:18" x14ac:dyDescent="0.3">
      <c r="A1220" t="s">
        <v>158</v>
      </c>
      <c r="B1220" t="s">
        <v>170</v>
      </c>
      <c r="C1220">
        <v>2010</v>
      </c>
      <c r="D1220">
        <v>19</v>
      </c>
      <c r="E1220">
        <v>63</v>
      </c>
      <c r="F1220">
        <v>0</v>
      </c>
      <c r="G1220">
        <v>37</v>
      </c>
      <c r="H1220">
        <v>8</v>
      </c>
      <c r="I1220">
        <v>443</v>
      </c>
      <c r="J1220">
        <v>24.48</v>
      </c>
      <c r="K1220">
        <v>23.284313725490197</v>
      </c>
      <c r="L1220">
        <f t="shared" si="19"/>
        <v>570</v>
      </c>
      <c r="M1220" s="14">
        <f>Table3[[#This Row],[Rape]]/Table3[[#This Row],[Population_in_lakhs]]</f>
        <v>0.77614379084967322</v>
      </c>
      <c r="N1220">
        <f>Table3[[#This Row],[Kidnapping and Abduction]]/Table3[[#This Row],[Population_in_lakhs]]</f>
        <v>2.5735294117647056</v>
      </c>
      <c r="O1220">
        <f>Table3[[#This Row],[Dowry Deaths]]/Table3[[#This Row],[Population_in_lakhs]]</f>
        <v>0</v>
      </c>
      <c r="P1220">
        <f>Table3[[#This Row],[Molestation]]/Table3[[#This Row],[Population_in_lakhs]]</f>
        <v>1.511437908496732</v>
      </c>
      <c r="Q1220">
        <f>Table3[[#This Row],[Sexual_Harassment]]/Table3[[#This Row],[Population_in_lakhs]]</f>
        <v>0.32679738562091504</v>
      </c>
      <c r="R1220">
        <f>Table3[[#This Row],[Cruelty by Husband or his Relatives]]/Table3[[#This Row],[Population_in_lakhs]]</f>
        <v>18.096405228758169</v>
      </c>
    </row>
    <row r="1221" spans="1:18" x14ac:dyDescent="0.3">
      <c r="A1221" t="s">
        <v>158</v>
      </c>
      <c r="B1221" t="s">
        <v>170</v>
      </c>
      <c r="C1221">
        <v>2011</v>
      </c>
      <c r="D1221">
        <v>11</v>
      </c>
      <c r="E1221">
        <v>68</v>
      </c>
      <c r="F1221">
        <v>1</v>
      </c>
      <c r="G1221">
        <v>26</v>
      </c>
      <c r="H1221">
        <v>4</v>
      </c>
      <c r="I1221">
        <v>423</v>
      </c>
      <c r="J1221">
        <v>27.43</v>
      </c>
      <c r="K1221">
        <v>19.431279620853079</v>
      </c>
      <c r="L1221">
        <f t="shared" si="19"/>
        <v>533</v>
      </c>
      <c r="M1221" s="14">
        <f>Table3[[#This Row],[Rape]]/Table3[[#This Row],[Population_in_lakhs]]</f>
        <v>0.4010207801676996</v>
      </c>
      <c r="N1221">
        <f>Table3[[#This Row],[Kidnapping and Abduction]]/Table3[[#This Row],[Population_in_lakhs]]</f>
        <v>2.4790375501275976</v>
      </c>
      <c r="O1221">
        <f>Table3[[#This Row],[Dowry Deaths]]/Table3[[#This Row],[Population_in_lakhs]]</f>
        <v>3.6456434560699962E-2</v>
      </c>
      <c r="P1221">
        <f>Table3[[#This Row],[Molestation]]/Table3[[#This Row],[Population_in_lakhs]]</f>
        <v>0.94786729857819907</v>
      </c>
      <c r="Q1221">
        <f>Table3[[#This Row],[Sexual_Harassment]]/Table3[[#This Row],[Population_in_lakhs]]</f>
        <v>0.14582573824279985</v>
      </c>
      <c r="R1221">
        <f>Table3[[#This Row],[Cruelty by Husband or his Relatives]]/Table3[[#This Row],[Population_in_lakhs]]</f>
        <v>15.421071819176085</v>
      </c>
    </row>
    <row r="1222" spans="1:18" x14ac:dyDescent="0.3">
      <c r="A1222" t="s">
        <v>158</v>
      </c>
      <c r="B1222" t="s">
        <v>170</v>
      </c>
      <c r="C1222">
        <v>2012</v>
      </c>
      <c r="D1222">
        <v>15</v>
      </c>
      <c r="E1222">
        <v>53</v>
      </c>
      <c r="F1222">
        <v>1</v>
      </c>
      <c r="G1222">
        <v>37</v>
      </c>
      <c r="H1222">
        <v>5</v>
      </c>
      <c r="I1222">
        <v>411</v>
      </c>
      <c r="J1222">
        <v>27.43</v>
      </c>
      <c r="K1222">
        <v>19.030258840685381</v>
      </c>
      <c r="L1222">
        <f t="shared" si="19"/>
        <v>522</v>
      </c>
      <c r="M1222" s="14">
        <f>Table3[[#This Row],[Rape]]/Table3[[#This Row],[Population_in_lakhs]]</f>
        <v>0.54684651841049947</v>
      </c>
      <c r="N1222">
        <f>Table3[[#This Row],[Kidnapping and Abduction]]/Table3[[#This Row],[Population_in_lakhs]]</f>
        <v>1.9321910317170981</v>
      </c>
      <c r="O1222">
        <f>Table3[[#This Row],[Dowry Deaths]]/Table3[[#This Row],[Population_in_lakhs]]</f>
        <v>3.6456434560699962E-2</v>
      </c>
      <c r="P1222">
        <f>Table3[[#This Row],[Molestation]]/Table3[[#This Row],[Population_in_lakhs]]</f>
        <v>1.3488880787458986</v>
      </c>
      <c r="Q1222">
        <f>Table3[[#This Row],[Sexual_Harassment]]/Table3[[#This Row],[Population_in_lakhs]]</f>
        <v>0.18228217280349981</v>
      </c>
      <c r="R1222">
        <f>Table3[[#This Row],[Cruelty by Husband or his Relatives]]/Table3[[#This Row],[Population_in_lakhs]]</f>
        <v>14.983594604447685</v>
      </c>
    </row>
    <row r="1223" spans="1:18" x14ac:dyDescent="0.3">
      <c r="A1223" t="s">
        <v>158</v>
      </c>
      <c r="B1223" t="s">
        <v>170</v>
      </c>
      <c r="C1223">
        <v>2013</v>
      </c>
      <c r="D1223">
        <v>29</v>
      </c>
      <c r="E1223">
        <v>76</v>
      </c>
      <c r="F1223">
        <v>1</v>
      </c>
      <c r="G1223">
        <v>52</v>
      </c>
      <c r="H1223">
        <v>12</v>
      </c>
      <c r="I1223">
        <v>461</v>
      </c>
      <c r="J1223">
        <v>27.43</v>
      </c>
      <c r="K1223">
        <v>23.004010207801677</v>
      </c>
      <c r="L1223">
        <f t="shared" si="19"/>
        <v>631</v>
      </c>
      <c r="M1223" s="14">
        <f>Table3[[#This Row],[Rape]]/Table3[[#This Row],[Population_in_lakhs]]</f>
        <v>1.057236602260299</v>
      </c>
      <c r="N1223">
        <f>Table3[[#This Row],[Kidnapping and Abduction]]/Table3[[#This Row],[Population_in_lakhs]]</f>
        <v>2.7706890266131974</v>
      </c>
      <c r="O1223">
        <f>Table3[[#This Row],[Dowry Deaths]]/Table3[[#This Row],[Population_in_lakhs]]</f>
        <v>3.6456434560699962E-2</v>
      </c>
      <c r="P1223">
        <f>Table3[[#This Row],[Molestation]]/Table3[[#This Row],[Population_in_lakhs]]</f>
        <v>1.8957345971563981</v>
      </c>
      <c r="Q1223">
        <f>Table3[[#This Row],[Sexual_Harassment]]/Table3[[#This Row],[Population_in_lakhs]]</f>
        <v>0.43747721472839957</v>
      </c>
      <c r="R1223">
        <f>Table3[[#This Row],[Cruelty by Husband or his Relatives]]/Table3[[#This Row],[Population_in_lakhs]]</f>
        <v>16.806416332482684</v>
      </c>
    </row>
    <row r="1224" spans="1:18" x14ac:dyDescent="0.3">
      <c r="A1224" t="s">
        <v>158</v>
      </c>
      <c r="B1224" t="s">
        <v>172</v>
      </c>
      <c r="C1224">
        <v>2001</v>
      </c>
      <c r="D1224">
        <v>2</v>
      </c>
      <c r="E1224">
        <v>22</v>
      </c>
      <c r="F1224">
        <v>2</v>
      </c>
      <c r="G1224">
        <v>25</v>
      </c>
      <c r="H1224">
        <v>1</v>
      </c>
      <c r="I1224">
        <v>176</v>
      </c>
      <c r="J1224">
        <v>15.83</v>
      </c>
      <c r="K1224">
        <v>14.403032217308906</v>
      </c>
      <c r="L1224">
        <f t="shared" si="19"/>
        <v>228</v>
      </c>
      <c r="M1224" s="14">
        <f>Table3[[#This Row],[Rape]]/Table3[[#This Row],[Population_in_lakhs]]</f>
        <v>0.12634238787113075</v>
      </c>
      <c r="N1224">
        <f>Table3[[#This Row],[Kidnapping and Abduction]]/Table3[[#This Row],[Population_in_lakhs]]</f>
        <v>1.3897662665824384</v>
      </c>
      <c r="O1224">
        <f>Table3[[#This Row],[Dowry Deaths]]/Table3[[#This Row],[Population_in_lakhs]]</f>
        <v>0.12634238787113075</v>
      </c>
      <c r="P1224">
        <f>Table3[[#This Row],[Molestation]]/Table3[[#This Row],[Population_in_lakhs]]</f>
        <v>1.5792798483891346</v>
      </c>
      <c r="Q1224">
        <f>Table3[[#This Row],[Sexual_Harassment]]/Table3[[#This Row],[Population_in_lakhs]]</f>
        <v>6.3171193935565376E-2</v>
      </c>
      <c r="R1224">
        <f>Table3[[#This Row],[Cruelty by Husband or his Relatives]]/Table3[[#This Row],[Population_in_lakhs]]</f>
        <v>11.118130132659507</v>
      </c>
    </row>
    <row r="1225" spans="1:18" x14ac:dyDescent="0.3">
      <c r="A1225" t="s">
        <v>158</v>
      </c>
      <c r="B1225" t="s">
        <v>172</v>
      </c>
      <c r="C1225">
        <v>2002</v>
      </c>
      <c r="D1225">
        <v>3</v>
      </c>
      <c r="E1225">
        <v>35</v>
      </c>
      <c r="F1225">
        <v>2</v>
      </c>
      <c r="G1225">
        <v>29</v>
      </c>
      <c r="H1225">
        <v>1</v>
      </c>
      <c r="I1225">
        <v>174</v>
      </c>
      <c r="J1225">
        <v>15.83</v>
      </c>
      <c r="K1225">
        <v>15.413771320277954</v>
      </c>
      <c r="L1225">
        <f t="shared" si="19"/>
        <v>244</v>
      </c>
      <c r="M1225" s="14">
        <f>Table3[[#This Row],[Rape]]/Table3[[#This Row],[Population_in_lakhs]]</f>
        <v>0.18951358180669614</v>
      </c>
      <c r="N1225">
        <f>Table3[[#This Row],[Kidnapping and Abduction]]/Table3[[#This Row],[Population_in_lakhs]]</f>
        <v>2.2109917877447884</v>
      </c>
      <c r="O1225">
        <f>Table3[[#This Row],[Dowry Deaths]]/Table3[[#This Row],[Population_in_lakhs]]</f>
        <v>0.12634238787113075</v>
      </c>
      <c r="P1225">
        <f>Table3[[#This Row],[Molestation]]/Table3[[#This Row],[Population_in_lakhs]]</f>
        <v>1.831964624131396</v>
      </c>
      <c r="Q1225">
        <f>Table3[[#This Row],[Sexual_Harassment]]/Table3[[#This Row],[Population_in_lakhs]]</f>
        <v>6.3171193935565376E-2</v>
      </c>
      <c r="R1225">
        <f>Table3[[#This Row],[Cruelty by Husband or his Relatives]]/Table3[[#This Row],[Population_in_lakhs]]</f>
        <v>10.991787744788377</v>
      </c>
    </row>
    <row r="1226" spans="1:18" x14ac:dyDescent="0.3">
      <c r="A1226" t="s">
        <v>158</v>
      </c>
      <c r="B1226" t="s">
        <v>172</v>
      </c>
      <c r="C1226">
        <v>2003</v>
      </c>
      <c r="D1226">
        <v>7</v>
      </c>
      <c r="E1226">
        <v>23</v>
      </c>
      <c r="F1226">
        <v>0</v>
      </c>
      <c r="G1226">
        <v>26</v>
      </c>
      <c r="H1226">
        <v>4</v>
      </c>
      <c r="I1226">
        <v>165</v>
      </c>
      <c r="J1226">
        <v>15.83</v>
      </c>
      <c r="K1226">
        <v>14.213518635502211</v>
      </c>
      <c r="L1226">
        <f t="shared" si="19"/>
        <v>225</v>
      </c>
      <c r="M1226" s="14">
        <f>Table3[[#This Row],[Rape]]/Table3[[#This Row],[Population_in_lakhs]]</f>
        <v>0.4421983575489577</v>
      </c>
      <c r="N1226">
        <f>Table3[[#This Row],[Kidnapping and Abduction]]/Table3[[#This Row],[Population_in_lakhs]]</f>
        <v>1.4529374605180039</v>
      </c>
      <c r="O1226">
        <f>Table3[[#This Row],[Dowry Deaths]]/Table3[[#This Row],[Population_in_lakhs]]</f>
        <v>0</v>
      </c>
      <c r="P1226">
        <f>Table3[[#This Row],[Molestation]]/Table3[[#This Row],[Population_in_lakhs]]</f>
        <v>1.6424510423246999</v>
      </c>
      <c r="Q1226">
        <f>Table3[[#This Row],[Sexual_Harassment]]/Table3[[#This Row],[Population_in_lakhs]]</f>
        <v>0.2526847757422615</v>
      </c>
      <c r="R1226">
        <f>Table3[[#This Row],[Cruelty by Husband or his Relatives]]/Table3[[#This Row],[Population_in_lakhs]]</f>
        <v>10.423246999368288</v>
      </c>
    </row>
    <row r="1227" spans="1:18" x14ac:dyDescent="0.3">
      <c r="A1227" t="s">
        <v>158</v>
      </c>
      <c r="B1227" t="s">
        <v>172</v>
      </c>
      <c r="C1227">
        <v>2004</v>
      </c>
      <c r="D1227">
        <v>13</v>
      </c>
      <c r="E1227">
        <v>34</v>
      </c>
      <c r="F1227">
        <v>1</v>
      </c>
      <c r="G1227">
        <v>26</v>
      </c>
      <c r="H1227">
        <v>0</v>
      </c>
      <c r="I1227">
        <v>217</v>
      </c>
      <c r="J1227">
        <v>15.83</v>
      </c>
      <c r="K1227">
        <v>18.382817435249525</v>
      </c>
      <c r="L1227">
        <f t="shared" si="19"/>
        <v>291</v>
      </c>
      <c r="M1227" s="14">
        <f>Table3[[#This Row],[Rape]]/Table3[[#This Row],[Population_in_lakhs]]</f>
        <v>0.82122552116234993</v>
      </c>
      <c r="N1227">
        <f>Table3[[#This Row],[Kidnapping and Abduction]]/Table3[[#This Row],[Population_in_lakhs]]</f>
        <v>2.147820593809223</v>
      </c>
      <c r="O1227">
        <f>Table3[[#This Row],[Dowry Deaths]]/Table3[[#This Row],[Population_in_lakhs]]</f>
        <v>6.3171193935565376E-2</v>
      </c>
      <c r="P1227">
        <f>Table3[[#This Row],[Molestation]]/Table3[[#This Row],[Population_in_lakhs]]</f>
        <v>1.6424510423246999</v>
      </c>
      <c r="Q1227">
        <f>Table3[[#This Row],[Sexual_Harassment]]/Table3[[#This Row],[Population_in_lakhs]]</f>
        <v>0</v>
      </c>
      <c r="R1227">
        <f>Table3[[#This Row],[Cruelty by Husband or his Relatives]]/Table3[[#This Row],[Population_in_lakhs]]</f>
        <v>13.708149084017688</v>
      </c>
    </row>
    <row r="1228" spans="1:18" x14ac:dyDescent="0.3">
      <c r="A1228" t="s">
        <v>158</v>
      </c>
      <c r="B1228" t="s">
        <v>172</v>
      </c>
      <c r="C1228">
        <v>2005</v>
      </c>
      <c r="D1228">
        <v>9</v>
      </c>
      <c r="E1228">
        <v>36</v>
      </c>
      <c r="F1228">
        <v>4</v>
      </c>
      <c r="G1228">
        <v>42</v>
      </c>
      <c r="H1228">
        <v>2</v>
      </c>
      <c r="I1228">
        <v>234</v>
      </c>
      <c r="J1228">
        <v>15.83</v>
      </c>
      <c r="K1228">
        <v>20.65698041692988</v>
      </c>
      <c r="L1228">
        <f t="shared" si="19"/>
        <v>327</v>
      </c>
      <c r="M1228" s="14">
        <f>Table3[[#This Row],[Rape]]/Table3[[#This Row],[Population_in_lakhs]]</f>
        <v>0.56854074542008848</v>
      </c>
      <c r="N1228">
        <f>Table3[[#This Row],[Kidnapping and Abduction]]/Table3[[#This Row],[Population_in_lakhs]]</f>
        <v>2.2741629816803539</v>
      </c>
      <c r="O1228">
        <f>Table3[[#This Row],[Dowry Deaths]]/Table3[[#This Row],[Population_in_lakhs]]</f>
        <v>0.2526847757422615</v>
      </c>
      <c r="P1228">
        <f>Table3[[#This Row],[Molestation]]/Table3[[#This Row],[Population_in_lakhs]]</f>
        <v>2.6531901452937459</v>
      </c>
      <c r="Q1228">
        <f>Table3[[#This Row],[Sexual_Harassment]]/Table3[[#This Row],[Population_in_lakhs]]</f>
        <v>0.12634238787113075</v>
      </c>
      <c r="R1228">
        <f>Table3[[#This Row],[Cruelty by Husband or his Relatives]]/Table3[[#This Row],[Population_in_lakhs]]</f>
        <v>14.7820593809223</v>
      </c>
    </row>
    <row r="1229" spans="1:18" x14ac:dyDescent="0.3">
      <c r="A1229" t="s">
        <v>158</v>
      </c>
      <c r="B1229" t="s">
        <v>172</v>
      </c>
      <c r="C1229">
        <v>2006</v>
      </c>
      <c r="D1229">
        <v>19</v>
      </c>
      <c r="E1229">
        <v>41</v>
      </c>
      <c r="F1229">
        <v>3</v>
      </c>
      <c r="G1229">
        <v>37</v>
      </c>
      <c r="H1229">
        <v>0</v>
      </c>
      <c r="I1229">
        <v>343</v>
      </c>
      <c r="J1229">
        <v>15.83</v>
      </c>
      <c r="K1229">
        <v>27.984838913455466</v>
      </c>
      <c r="L1229">
        <f t="shared" si="19"/>
        <v>443</v>
      </c>
      <c r="M1229" s="14">
        <f>Table3[[#This Row],[Rape]]/Table3[[#This Row],[Population_in_lakhs]]</f>
        <v>1.2002526847757422</v>
      </c>
      <c r="N1229">
        <f>Table3[[#This Row],[Kidnapping and Abduction]]/Table3[[#This Row],[Population_in_lakhs]]</f>
        <v>2.5900189513581808</v>
      </c>
      <c r="O1229">
        <f>Table3[[#This Row],[Dowry Deaths]]/Table3[[#This Row],[Population_in_lakhs]]</f>
        <v>0.18951358180669614</v>
      </c>
      <c r="P1229">
        <f>Table3[[#This Row],[Molestation]]/Table3[[#This Row],[Population_in_lakhs]]</f>
        <v>2.3373341756159189</v>
      </c>
      <c r="Q1229">
        <f>Table3[[#This Row],[Sexual_Harassment]]/Table3[[#This Row],[Population_in_lakhs]]</f>
        <v>0</v>
      </c>
      <c r="R1229">
        <f>Table3[[#This Row],[Cruelty by Husband or his Relatives]]/Table3[[#This Row],[Population_in_lakhs]]</f>
        <v>21.667719519898927</v>
      </c>
    </row>
    <row r="1230" spans="1:18" x14ac:dyDescent="0.3">
      <c r="A1230" t="s">
        <v>158</v>
      </c>
      <c r="B1230" t="s">
        <v>172</v>
      </c>
      <c r="C1230">
        <v>2007</v>
      </c>
      <c r="D1230">
        <v>10</v>
      </c>
      <c r="E1230">
        <v>27</v>
      </c>
      <c r="F1230">
        <v>2</v>
      </c>
      <c r="G1230">
        <v>20</v>
      </c>
      <c r="H1230">
        <v>4</v>
      </c>
      <c r="I1230">
        <v>255</v>
      </c>
      <c r="J1230">
        <v>15.83</v>
      </c>
      <c r="K1230">
        <v>20.088439671509793</v>
      </c>
      <c r="L1230">
        <f t="shared" si="19"/>
        <v>318</v>
      </c>
      <c r="M1230" s="14">
        <f>Table3[[#This Row],[Rape]]/Table3[[#This Row],[Population_in_lakhs]]</f>
        <v>0.63171193935565384</v>
      </c>
      <c r="N1230">
        <f>Table3[[#This Row],[Kidnapping and Abduction]]/Table3[[#This Row],[Population_in_lakhs]]</f>
        <v>1.7056222362602653</v>
      </c>
      <c r="O1230">
        <f>Table3[[#This Row],[Dowry Deaths]]/Table3[[#This Row],[Population_in_lakhs]]</f>
        <v>0.12634238787113075</v>
      </c>
      <c r="P1230">
        <f>Table3[[#This Row],[Molestation]]/Table3[[#This Row],[Population_in_lakhs]]</f>
        <v>1.2634238787113077</v>
      </c>
      <c r="Q1230">
        <f>Table3[[#This Row],[Sexual_Harassment]]/Table3[[#This Row],[Population_in_lakhs]]</f>
        <v>0.2526847757422615</v>
      </c>
      <c r="R1230">
        <f>Table3[[#This Row],[Cruelty by Husband or his Relatives]]/Table3[[#This Row],[Population_in_lakhs]]</f>
        <v>16.108654453569173</v>
      </c>
    </row>
    <row r="1231" spans="1:18" x14ac:dyDescent="0.3">
      <c r="A1231" t="s">
        <v>158</v>
      </c>
      <c r="B1231" t="s">
        <v>172</v>
      </c>
      <c r="C1231">
        <v>2008</v>
      </c>
      <c r="D1231">
        <v>16</v>
      </c>
      <c r="E1231">
        <v>42</v>
      </c>
      <c r="F1231">
        <v>1</v>
      </c>
      <c r="G1231">
        <v>26</v>
      </c>
      <c r="H1231">
        <v>6</v>
      </c>
      <c r="I1231">
        <v>334</v>
      </c>
      <c r="J1231">
        <v>15.83</v>
      </c>
      <c r="K1231">
        <v>26.847757422615288</v>
      </c>
      <c r="L1231">
        <f t="shared" si="19"/>
        <v>425</v>
      </c>
      <c r="M1231" s="14">
        <f>Table3[[#This Row],[Rape]]/Table3[[#This Row],[Population_in_lakhs]]</f>
        <v>1.010739102969046</v>
      </c>
      <c r="N1231">
        <f>Table3[[#This Row],[Kidnapping and Abduction]]/Table3[[#This Row],[Population_in_lakhs]]</f>
        <v>2.6531901452937459</v>
      </c>
      <c r="O1231">
        <f>Table3[[#This Row],[Dowry Deaths]]/Table3[[#This Row],[Population_in_lakhs]]</f>
        <v>6.3171193935565376E-2</v>
      </c>
      <c r="P1231">
        <f>Table3[[#This Row],[Molestation]]/Table3[[#This Row],[Population_in_lakhs]]</f>
        <v>1.6424510423246999</v>
      </c>
      <c r="Q1231">
        <f>Table3[[#This Row],[Sexual_Harassment]]/Table3[[#This Row],[Population_in_lakhs]]</f>
        <v>0.37902716361339228</v>
      </c>
      <c r="R1231">
        <f>Table3[[#This Row],[Cruelty by Husband or his Relatives]]/Table3[[#This Row],[Population_in_lakhs]]</f>
        <v>21.099178774478837</v>
      </c>
    </row>
    <row r="1232" spans="1:18" x14ac:dyDescent="0.3">
      <c r="A1232" t="s">
        <v>158</v>
      </c>
      <c r="B1232" t="s">
        <v>172</v>
      </c>
      <c r="C1232">
        <v>2009</v>
      </c>
      <c r="D1232">
        <v>10</v>
      </c>
      <c r="E1232">
        <v>34</v>
      </c>
      <c r="F1232">
        <v>0</v>
      </c>
      <c r="G1232">
        <v>27</v>
      </c>
      <c r="H1232">
        <v>2</v>
      </c>
      <c r="I1232">
        <v>242</v>
      </c>
      <c r="J1232">
        <v>15.83</v>
      </c>
      <c r="K1232">
        <v>19.898926089703096</v>
      </c>
      <c r="L1232">
        <f t="shared" si="19"/>
        <v>315</v>
      </c>
      <c r="M1232" s="14">
        <f>Table3[[#This Row],[Rape]]/Table3[[#This Row],[Population_in_lakhs]]</f>
        <v>0.63171193935565384</v>
      </c>
      <c r="N1232">
        <f>Table3[[#This Row],[Kidnapping and Abduction]]/Table3[[#This Row],[Population_in_lakhs]]</f>
        <v>2.147820593809223</v>
      </c>
      <c r="O1232">
        <f>Table3[[#This Row],[Dowry Deaths]]/Table3[[#This Row],[Population_in_lakhs]]</f>
        <v>0</v>
      </c>
      <c r="P1232">
        <f>Table3[[#This Row],[Molestation]]/Table3[[#This Row],[Population_in_lakhs]]</f>
        <v>1.7056222362602653</v>
      </c>
      <c r="Q1232">
        <f>Table3[[#This Row],[Sexual_Harassment]]/Table3[[#This Row],[Population_in_lakhs]]</f>
        <v>0.12634238787113075</v>
      </c>
      <c r="R1232">
        <f>Table3[[#This Row],[Cruelty by Husband or his Relatives]]/Table3[[#This Row],[Population_in_lakhs]]</f>
        <v>15.287428932406822</v>
      </c>
    </row>
    <row r="1233" spans="1:18" x14ac:dyDescent="0.3">
      <c r="A1233" t="s">
        <v>158</v>
      </c>
      <c r="B1233" t="s">
        <v>172</v>
      </c>
      <c r="C1233">
        <v>2010</v>
      </c>
      <c r="D1233">
        <v>8</v>
      </c>
      <c r="E1233">
        <v>31</v>
      </c>
      <c r="F1233">
        <v>0</v>
      </c>
      <c r="G1233">
        <v>18</v>
      </c>
      <c r="H1233">
        <v>1</v>
      </c>
      <c r="I1233">
        <v>227</v>
      </c>
      <c r="J1233">
        <v>15.83</v>
      </c>
      <c r="K1233">
        <v>18.003790271636134</v>
      </c>
      <c r="L1233">
        <f t="shared" si="19"/>
        <v>285</v>
      </c>
      <c r="M1233" s="14">
        <f>Table3[[#This Row],[Rape]]/Table3[[#This Row],[Population_in_lakhs]]</f>
        <v>0.50536955148452301</v>
      </c>
      <c r="N1233">
        <f>Table3[[#This Row],[Kidnapping and Abduction]]/Table3[[#This Row],[Population_in_lakhs]]</f>
        <v>1.9583070120025268</v>
      </c>
      <c r="O1233">
        <f>Table3[[#This Row],[Dowry Deaths]]/Table3[[#This Row],[Population_in_lakhs]]</f>
        <v>0</v>
      </c>
      <c r="P1233">
        <f>Table3[[#This Row],[Molestation]]/Table3[[#This Row],[Population_in_lakhs]]</f>
        <v>1.137081490840177</v>
      </c>
      <c r="Q1233">
        <f>Table3[[#This Row],[Sexual_Harassment]]/Table3[[#This Row],[Population_in_lakhs]]</f>
        <v>6.3171193935565376E-2</v>
      </c>
      <c r="R1233">
        <f>Table3[[#This Row],[Cruelty by Husband or his Relatives]]/Table3[[#This Row],[Population_in_lakhs]]</f>
        <v>14.339861023373341</v>
      </c>
    </row>
    <row r="1234" spans="1:18" x14ac:dyDescent="0.3">
      <c r="A1234" t="s">
        <v>158</v>
      </c>
      <c r="B1234" t="s">
        <v>172</v>
      </c>
      <c r="C1234">
        <v>2011</v>
      </c>
      <c r="D1234">
        <v>23</v>
      </c>
      <c r="E1234">
        <v>32</v>
      </c>
      <c r="F1234">
        <v>2</v>
      </c>
      <c r="G1234">
        <v>27</v>
      </c>
      <c r="H1234">
        <v>1</v>
      </c>
      <c r="I1234">
        <v>245</v>
      </c>
      <c r="J1234">
        <v>20.92</v>
      </c>
      <c r="K1234">
        <v>15.774378585086041</v>
      </c>
      <c r="L1234">
        <f t="shared" si="19"/>
        <v>330</v>
      </c>
      <c r="M1234" s="14">
        <f>Table3[[#This Row],[Rape]]/Table3[[#This Row],[Population_in_lakhs]]</f>
        <v>1.0994263862332696</v>
      </c>
      <c r="N1234">
        <f>Table3[[#This Row],[Kidnapping and Abduction]]/Table3[[#This Row],[Population_in_lakhs]]</f>
        <v>1.5296367112810707</v>
      </c>
      <c r="O1234">
        <f>Table3[[#This Row],[Dowry Deaths]]/Table3[[#This Row],[Population_in_lakhs]]</f>
        <v>9.5602294455066919E-2</v>
      </c>
      <c r="P1234">
        <f>Table3[[#This Row],[Molestation]]/Table3[[#This Row],[Population_in_lakhs]]</f>
        <v>1.2906309751434033</v>
      </c>
      <c r="Q1234">
        <f>Table3[[#This Row],[Sexual_Harassment]]/Table3[[#This Row],[Population_in_lakhs]]</f>
        <v>4.780114722753346E-2</v>
      </c>
      <c r="R1234">
        <f>Table3[[#This Row],[Cruelty by Husband or his Relatives]]/Table3[[#This Row],[Population_in_lakhs]]</f>
        <v>11.711281070745697</v>
      </c>
    </row>
    <row r="1235" spans="1:18" x14ac:dyDescent="0.3">
      <c r="A1235" t="s">
        <v>158</v>
      </c>
      <c r="B1235" t="s">
        <v>172</v>
      </c>
      <c r="C1235">
        <v>2012</v>
      </c>
      <c r="D1235">
        <v>25</v>
      </c>
      <c r="E1235">
        <v>40</v>
      </c>
      <c r="F1235">
        <v>1</v>
      </c>
      <c r="G1235">
        <v>30</v>
      </c>
      <c r="H1235">
        <v>0</v>
      </c>
      <c r="I1235">
        <v>315</v>
      </c>
      <c r="J1235">
        <v>20.92</v>
      </c>
      <c r="K1235">
        <v>19.64627151051625</v>
      </c>
      <c r="L1235">
        <f t="shared" si="19"/>
        <v>411</v>
      </c>
      <c r="M1235" s="14">
        <f>Table3[[#This Row],[Rape]]/Table3[[#This Row],[Population_in_lakhs]]</f>
        <v>1.1950286806883363</v>
      </c>
      <c r="N1235">
        <f>Table3[[#This Row],[Kidnapping and Abduction]]/Table3[[#This Row],[Population_in_lakhs]]</f>
        <v>1.9120458891013383</v>
      </c>
      <c r="O1235">
        <f>Table3[[#This Row],[Dowry Deaths]]/Table3[[#This Row],[Population_in_lakhs]]</f>
        <v>4.780114722753346E-2</v>
      </c>
      <c r="P1235">
        <f>Table3[[#This Row],[Molestation]]/Table3[[#This Row],[Population_in_lakhs]]</f>
        <v>1.4340344168260037</v>
      </c>
      <c r="Q1235">
        <f>Table3[[#This Row],[Sexual_Harassment]]/Table3[[#This Row],[Population_in_lakhs]]</f>
        <v>0</v>
      </c>
      <c r="R1235">
        <f>Table3[[#This Row],[Cruelty by Husband or his Relatives]]/Table3[[#This Row],[Population_in_lakhs]]</f>
        <v>15.05736137667304</v>
      </c>
    </row>
    <row r="1236" spans="1:18" x14ac:dyDescent="0.3">
      <c r="A1236" t="s">
        <v>158</v>
      </c>
      <c r="B1236" t="s">
        <v>172</v>
      </c>
      <c r="C1236">
        <v>2013</v>
      </c>
      <c r="D1236">
        <v>53</v>
      </c>
      <c r="E1236">
        <v>67</v>
      </c>
      <c r="F1236">
        <v>0</v>
      </c>
      <c r="G1236">
        <v>63</v>
      </c>
      <c r="H1236">
        <v>0</v>
      </c>
      <c r="I1236">
        <v>449</v>
      </c>
      <c r="J1236">
        <v>20.92</v>
      </c>
      <c r="K1236">
        <v>30.210325047801145</v>
      </c>
      <c r="L1236">
        <f t="shared" si="19"/>
        <v>632</v>
      </c>
      <c r="M1236" s="14">
        <f>Table3[[#This Row],[Rape]]/Table3[[#This Row],[Population_in_lakhs]]</f>
        <v>2.5334608030592731</v>
      </c>
      <c r="N1236">
        <f>Table3[[#This Row],[Kidnapping and Abduction]]/Table3[[#This Row],[Population_in_lakhs]]</f>
        <v>3.2026768642447414</v>
      </c>
      <c r="O1236">
        <f>Table3[[#This Row],[Dowry Deaths]]/Table3[[#This Row],[Population_in_lakhs]]</f>
        <v>0</v>
      </c>
      <c r="P1236">
        <f>Table3[[#This Row],[Molestation]]/Table3[[#This Row],[Population_in_lakhs]]</f>
        <v>3.0114722753346079</v>
      </c>
      <c r="Q1236">
        <f>Table3[[#This Row],[Sexual_Harassment]]/Table3[[#This Row],[Population_in_lakhs]]</f>
        <v>0</v>
      </c>
      <c r="R1236">
        <f>Table3[[#This Row],[Cruelty by Husband or his Relatives]]/Table3[[#This Row],[Population_in_lakhs]]</f>
        <v>21.462715105162523</v>
      </c>
    </row>
    <row r="1237" spans="1:18" x14ac:dyDescent="0.3">
      <c r="A1237" t="s">
        <v>158</v>
      </c>
      <c r="B1237" t="s">
        <v>173</v>
      </c>
      <c r="C1237">
        <v>2001</v>
      </c>
      <c r="D1237">
        <v>4</v>
      </c>
      <c r="E1237">
        <v>49</v>
      </c>
      <c r="F1237">
        <v>5</v>
      </c>
      <c r="G1237">
        <v>47</v>
      </c>
      <c r="H1237">
        <v>1</v>
      </c>
      <c r="I1237">
        <v>188</v>
      </c>
      <c r="J1237">
        <v>18.38</v>
      </c>
      <c r="K1237">
        <v>15.995647442872688</v>
      </c>
      <c r="L1237">
        <f t="shared" si="19"/>
        <v>294</v>
      </c>
      <c r="M1237" s="14">
        <f>Table3[[#This Row],[Rape]]/Table3[[#This Row],[Population_in_lakhs]]</f>
        <v>0.2176278563656148</v>
      </c>
      <c r="N1237">
        <f>Table3[[#This Row],[Kidnapping and Abduction]]/Table3[[#This Row],[Population_in_lakhs]]</f>
        <v>2.6659412404787814</v>
      </c>
      <c r="O1237">
        <f>Table3[[#This Row],[Dowry Deaths]]/Table3[[#This Row],[Population_in_lakhs]]</f>
        <v>0.27203482045701849</v>
      </c>
      <c r="P1237">
        <f>Table3[[#This Row],[Molestation]]/Table3[[#This Row],[Population_in_lakhs]]</f>
        <v>2.5571273122959739</v>
      </c>
      <c r="Q1237">
        <f>Table3[[#This Row],[Sexual_Harassment]]/Table3[[#This Row],[Population_in_lakhs]]</f>
        <v>5.4406964091403699E-2</v>
      </c>
      <c r="R1237">
        <f>Table3[[#This Row],[Cruelty by Husband or his Relatives]]/Table3[[#This Row],[Population_in_lakhs]]</f>
        <v>10.228509249183896</v>
      </c>
    </row>
    <row r="1238" spans="1:18" x14ac:dyDescent="0.3">
      <c r="A1238" t="s">
        <v>158</v>
      </c>
      <c r="B1238" t="s">
        <v>173</v>
      </c>
      <c r="C1238">
        <v>2002</v>
      </c>
      <c r="D1238">
        <v>13</v>
      </c>
      <c r="E1238">
        <v>36</v>
      </c>
      <c r="F1238">
        <v>0</v>
      </c>
      <c r="G1238">
        <v>40</v>
      </c>
      <c r="H1238">
        <v>4</v>
      </c>
      <c r="I1238">
        <v>170</v>
      </c>
      <c r="J1238">
        <v>18.38</v>
      </c>
      <c r="K1238">
        <v>14.309031556039173</v>
      </c>
      <c r="L1238">
        <f t="shared" si="19"/>
        <v>263</v>
      </c>
      <c r="M1238" s="14">
        <f>Table3[[#This Row],[Rape]]/Table3[[#This Row],[Population_in_lakhs]]</f>
        <v>0.70729053318824808</v>
      </c>
      <c r="N1238">
        <f>Table3[[#This Row],[Kidnapping and Abduction]]/Table3[[#This Row],[Population_in_lakhs]]</f>
        <v>1.9586507072905333</v>
      </c>
      <c r="O1238">
        <f>Table3[[#This Row],[Dowry Deaths]]/Table3[[#This Row],[Population_in_lakhs]]</f>
        <v>0</v>
      </c>
      <c r="P1238">
        <f>Table3[[#This Row],[Molestation]]/Table3[[#This Row],[Population_in_lakhs]]</f>
        <v>2.1762785636561479</v>
      </c>
      <c r="Q1238">
        <f>Table3[[#This Row],[Sexual_Harassment]]/Table3[[#This Row],[Population_in_lakhs]]</f>
        <v>0.2176278563656148</v>
      </c>
      <c r="R1238">
        <f>Table3[[#This Row],[Cruelty by Husband or his Relatives]]/Table3[[#This Row],[Population_in_lakhs]]</f>
        <v>9.2491838955386303</v>
      </c>
    </row>
    <row r="1239" spans="1:18" x14ac:dyDescent="0.3">
      <c r="A1239" t="s">
        <v>158</v>
      </c>
      <c r="B1239" t="s">
        <v>173</v>
      </c>
      <c r="C1239">
        <v>2003</v>
      </c>
      <c r="D1239">
        <v>7</v>
      </c>
      <c r="E1239">
        <v>52</v>
      </c>
      <c r="F1239">
        <v>0</v>
      </c>
      <c r="G1239">
        <v>34</v>
      </c>
      <c r="H1239">
        <v>1</v>
      </c>
      <c r="I1239">
        <v>207</v>
      </c>
      <c r="J1239">
        <v>18.38</v>
      </c>
      <c r="K1239">
        <v>16.376496191512516</v>
      </c>
      <c r="L1239">
        <f t="shared" si="19"/>
        <v>301</v>
      </c>
      <c r="M1239" s="14">
        <f>Table3[[#This Row],[Rape]]/Table3[[#This Row],[Population_in_lakhs]]</f>
        <v>0.38084874863982593</v>
      </c>
      <c r="N1239">
        <f>Table3[[#This Row],[Kidnapping and Abduction]]/Table3[[#This Row],[Population_in_lakhs]]</f>
        <v>2.8291621327529923</v>
      </c>
      <c r="O1239">
        <f>Table3[[#This Row],[Dowry Deaths]]/Table3[[#This Row],[Population_in_lakhs]]</f>
        <v>0</v>
      </c>
      <c r="P1239">
        <f>Table3[[#This Row],[Molestation]]/Table3[[#This Row],[Population_in_lakhs]]</f>
        <v>1.8498367791077259</v>
      </c>
      <c r="Q1239">
        <f>Table3[[#This Row],[Sexual_Harassment]]/Table3[[#This Row],[Population_in_lakhs]]</f>
        <v>5.4406964091403699E-2</v>
      </c>
      <c r="R1239">
        <f>Table3[[#This Row],[Cruelty by Husband or his Relatives]]/Table3[[#This Row],[Population_in_lakhs]]</f>
        <v>11.262241566920567</v>
      </c>
    </row>
    <row r="1240" spans="1:18" x14ac:dyDescent="0.3">
      <c r="A1240" t="s">
        <v>158</v>
      </c>
      <c r="B1240" t="s">
        <v>173</v>
      </c>
      <c r="C1240">
        <v>2004</v>
      </c>
      <c r="D1240">
        <v>4</v>
      </c>
      <c r="E1240">
        <v>47</v>
      </c>
      <c r="F1240">
        <v>2</v>
      </c>
      <c r="G1240">
        <v>25</v>
      </c>
      <c r="H1240">
        <v>0</v>
      </c>
      <c r="I1240">
        <v>185</v>
      </c>
      <c r="J1240">
        <v>18.38</v>
      </c>
      <c r="K1240">
        <v>14.309031556039173</v>
      </c>
      <c r="L1240">
        <f t="shared" si="19"/>
        <v>263</v>
      </c>
      <c r="M1240" s="14">
        <f>Table3[[#This Row],[Rape]]/Table3[[#This Row],[Population_in_lakhs]]</f>
        <v>0.2176278563656148</v>
      </c>
      <c r="N1240">
        <f>Table3[[#This Row],[Kidnapping and Abduction]]/Table3[[#This Row],[Population_in_lakhs]]</f>
        <v>2.5571273122959739</v>
      </c>
      <c r="O1240">
        <f>Table3[[#This Row],[Dowry Deaths]]/Table3[[#This Row],[Population_in_lakhs]]</f>
        <v>0.1088139281828074</v>
      </c>
      <c r="P1240">
        <f>Table3[[#This Row],[Molestation]]/Table3[[#This Row],[Population_in_lakhs]]</f>
        <v>1.3601741022850926</v>
      </c>
      <c r="Q1240">
        <f>Table3[[#This Row],[Sexual_Harassment]]/Table3[[#This Row],[Population_in_lakhs]]</f>
        <v>0</v>
      </c>
      <c r="R1240">
        <f>Table3[[#This Row],[Cruelty by Husband or his Relatives]]/Table3[[#This Row],[Population_in_lakhs]]</f>
        <v>10.065288356909685</v>
      </c>
    </row>
    <row r="1241" spans="1:18" x14ac:dyDescent="0.3">
      <c r="A1241" t="s">
        <v>158</v>
      </c>
      <c r="B1241" t="s">
        <v>173</v>
      </c>
      <c r="C1241">
        <v>2005</v>
      </c>
      <c r="D1241">
        <v>6</v>
      </c>
      <c r="E1241">
        <v>47</v>
      </c>
      <c r="F1241">
        <v>1</v>
      </c>
      <c r="G1241">
        <v>25</v>
      </c>
      <c r="H1241">
        <v>0</v>
      </c>
      <c r="I1241">
        <v>221</v>
      </c>
      <c r="J1241">
        <v>18.38</v>
      </c>
      <c r="K1241">
        <v>16.32208922742111</v>
      </c>
      <c r="L1241">
        <f t="shared" si="19"/>
        <v>300</v>
      </c>
      <c r="M1241" s="14">
        <f>Table3[[#This Row],[Rape]]/Table3[[#This Row],[Population_in_lakhs]]</f>
        <v>0.32644178454842221</v>
      </c>
      <c r="N1241">
        <f>Table3[[#This Row],[Kidnapping and Abduction]]/Table3[[#This Row],[Population_in_lakhs]]</f>
        <v>2.5571273122959739</v>
      </c>
      <c r="O1241">
        <f>Table3[[#This Row],[Dowry Deaths]]/Table3[[#This Row],[Population_in_lakhs]]</f>
        <v>5.4406964091403699E-2</v>
      </c>
      <c r="P1241">
        <f>Table3[[#This Row],[Molestation]]/Table3[[#This Row],[Population_in_lakhs]]</f>
        <v>1.3601741022850926</v>
      </c>
      <c r="Q1241">
        <f>Table3[[#This Row],[Sexual_Harassment]]/Table3[[#This Row],[Population_in_lakhs]]</f>
        <v>0</v>
      </c>
      <c r="R1241">
        <f>Table3[[#This Row],[Cruelty by Husband or his Relatives]]/Table3[[#This Row],[Population_in_lakhs]]</f>
        <v>12.023939064200219</v>
      </c>
    </row>
    <row r="1242" spans="1:18" x14ac:dyDescent="0.3">
      <c r="A1242" t="s">
        <v>158</v>
      </c>
      <c r="B1242" t="s">
        <v>173</v>
      </c>
      <c r="C1242">
        <v>2006</v>
      </c>
      <c r="D1242">
        <v>6</v>
      </c>
      <c r="E1242">
        <v>36</v>
      </c>
      <c r="F1242">
        <v>3</v>
      </c>
      <c r="G1242">
        <v>28</v>
      </c>
      <c r="H1242">
        <v>0</v>
      </c>
      <c r="I1242">
        <v>219</v>
      </c>
      <c r="J1242">
        <v>18.38</v>
      </c>
      <c r="K1242">
        <v>15.886833514689881</v>
      </c>
      <c r="L1242">
        <f t="shared" si="19"/>
        <v>292</v>
      </c>
      <c r="M1242" s="14">
        <f>Table3[[#This Row],[Rape]]/Table3[[#This Row],[Population_in_lakhs]]</f>
        <v>0.32644178454842221</v>
      </c>
      <c r="N1242">
        <f>Table3[[#This Row],[Kidnapping and Abduction]]/Table3[[#This Row],[Population_in_lakhs]]</f>
        <v>1.9586507072905333</v>
      </c>
      <c r="O1242">
        <f>Table3[[#This Row],[Dowry Deaths]]/Table3[[#This Row],[Population_in_lakhs]]</f>
        <v>0.1632208922742111</v>
      </c>
      <c r="P1242">
        <f>Table3[[#This Row],[Molestation]]/Table3[[#This Row],[Population_in_lakhs]]</f>
        <v>1.5233949945593037</v>
      </c>
      <c r="Q1242">
        <f>Table3[[#This Row],[Sexual_Harassment]]/Table3[[#This Row],[Population_in_lakhs]]</f>
        <v>0</v>
      </c>
      <c r="R1242">
        <f>Table3[[#This Row],[Cruelty by Husband or his Relatives]]/Table3[[#This Row],[Population_in_lakhs]]</f>
        <v>11.91512513601741</v>
      </c>
    </row>
    <row r="1243" spans="1:18" x14ac:dyDescent="0.3">
      <c r="A1243" t="s">
        <v>158</v>
      </c>
      <c r="B1243" t="s">
        <v>173</v>
      </c>
      <c r="C1243">
        <v>2007</v>
      </c>
      <c r="D1243">
        <v>6</v>
      </c>
      <c r="E1243">
        <v>45</v>
      </c>
      <c r="F1243">
        <v>2</v>
      </c>
      <c r="G1243">
        <v>23</v>
      </c>
      <c r="H1243">
        <v>0</v>
      </c>
      <c r="I1243">
        <v>276</v>
      </c>
      <c r="J1243">
        <v>18.38</v>
      </c>
      <c r="K1243">
        <v>19.151251360174104</v>
      </c>
      <c r="L1243">
        <f t="shared" si="19"/>
        <v>352</v>
      </c>
      <c r="M1243" s="14">
        <f>Table3[[#This Row],[Rape]]/Table3[[#This Row],[Population_in_lakhs]]</f>
        <v>0.32644178454842221</v>
      </c>
      <c r="N1243">
        <f>Table3[[#This Row],[Kidnapping and Abduction]]/Table3[[#This Row],[Population_in_lakhs]]</f>
        <v>2.4483133841131668</v>
      </c>
      <c r="O1243">
        <f>Table3[[#This Row],[Dowry Deaths]]/Table3[[#This Row],[Population_in_lakhs]]</f>
        <v>0.1088139281828074</v>
      </c>
      <c r="P1243">
        <f>Table3[[#This Row],[Molestation]]/Table3[[#This Row],[Population_in_lakhs]]</f>
        <v>1.2513601741022851</v>
      </c>
      <c r="Q1243">
        <f>Table3[[#This Row],[Sexual_Harassment]]/Table3[[#This Row],[Population_in_lakhs]]</f>
        <v>0</v>
      </c>
      <c r="R1243">
        <f>Table3[[#This Row],[Cruelty by Husband or his Relatives]]/Table3[[#This Row],[Population_in_lakhs]]</f>
        <v>15.016322089227423</v>
      </c>
    </row>
    <row r="1244" spans="1:18" x14ac:dyDescent="0.3">
      <c r="A1244" t="s">
        <v>158</v>
      </c>
      <c r="B1244" t="s">
        <v>173</v>
      </c>
      <c r="C1244">
        <v>2008</v>
      </c>
      <c r="D1244">
        <v>9</v>
      </c>
      <c r="E1244">
        <v>48</v>
      </c>
      <c r="F1244">
        <v>0</v>
      </c>
      <c r="G1244">
        <v>33</v>
      </c>
      <c r="H1244">
        <v>1</v>
      </c>
      <c r="I1244">
        <v>289</v>
      </c>
      <c r="J1244">
        <v>18.38</v>
      </c>
      <c r="K1244">
        <v>20.674646354733408</v>
      </c>
      <c r="L1244">
        <f t="shared" si="19"/>
        <v>380</v>
      </c>
      <c r="M1244" s="14">
        <f>Table3[[#This Row],[Rape]]/Table3[[#This Row],[Population_in_lakhs]]</f>
        <v>0.48966267682263331</v>
      </c>
      <c r="N1244">
        <f>Table3[[#This Row],[Kidnapping and Abduction]]/Table3[[#This Row],[Population_in_lakhs]]</f>
        <v>2.6115342763873777</v>
      </c>
      <c r="O1244">
        <f>Table3[[#This Row],[Dowry Deaths]]/Table3[[#This Row],[Population_in_lakhs]]</f>
        <v>0</v>
      </c>
      <c r="P1244">
        <f>Table3[[#This Row],[Molestation]]/Table3[[#This Row],[Population_in_lakhs]]</f>
        <v>1.7954298150163222</v>
      </c>
      <c r="Q1244">
        <f>Table3[[#This Row],[Sexual_Harassment]]/Table3[[#This Row],[Population_in_lakhs]]</f>
        <v>5.4406964091403699E-2</v>
      </c>
      <c r="R1244">
        <f>Table3[[#This Row],[Cruelty by Husband or his Relatives]]/Table3[[#This Row],[Population_in_lakhs]]</f>
        <v>15.72361262241567</v>
      </c>
    </row>
    <row r="1245" spans="1:18" x14ac:dyDescent="0.3">
      <c r="A1245" t="s">
        <v>158</v>
      </c>
      <c r="B1245" t="s">
        <v>173</v>
      </c>
      <c r="C1245">
        <v>2009</v>
      </c>
      <c r="D1245">
        <v>10</v>
      </c>
      <c r="E1245">
        <v>50</v>
      </c>
      <c r="F1245">
        <v>0</v>
      </c>
      <c r="G1245">
        <v>23</v>
      </c>
      <c r="H1245">
        <v>1</v>
      </c>
      <c r="I1245">
        <v>154</v>
      </c>
      <c r="J1245">
        <v>18.38</v>
      </c>
      <c r="K1245">
        <v>12.948857453754082</v>
      </c>
      <c r="L1245">
        <f t="shared" si="19"/>
        <v>238</v>
      </c>
      <c r="M1245" s="14">
        <f>Table3[[#This Row],[Rape]]/Table3[[#This Row],[Population_in_lakhs]]</f>
        <v>0.54406964091403698</v>
      </c>
      <c r="N1245">
        <f>Table3[[#This Row],[Kidnapping and Abduction]]/Table3[[#This Row],[Population_in_lakhs]]</f>
        <v>2.7203482045701852</v>
      </c>
      <c r="O1245">
        <f>Table3[[#This Row],[Dowry Deaths]]/Table3[[#This Row],[Population_in_lakhs]]</f>
        <v>0</v>
      </c>
      <c r="P1245">
        <f>Table3[[#This Row],[Molestation]]/Table3[[#This Row],[Population_in_lakhs]]</f>
        <v>1.2513601741022851</v>
      </c>
      <c r="Q1245">
        <f>Table3[[#This Row],[Sexual_Harassment]]/Table3[[#This Row],[Population_in_lakhs]]</f>
        <v>5.4406964091403699E-2</v>
      </c>
      <c r="R1245">
        <f>Table3[[#This Row],[Cruelty by Husband or his Relatives]]/Table3[[#This Row],[Population_in_lakhs]]</f>
        <v>8.3786724700761699</v>
      </c>
    </row>
    <row r="1246" spans="1:18" x14ac:dyDescent="0.3">
      <c r="A1246" t="s">
        <v>158</v>
      </c>
      <c r="B1246" t="s">
        <v>173</v>
      </c>
      <c r="C1246">
        <v>2010</v>
      </c>
      <c r="D1246">
        <v>8</v>
      </c>
      <c r="E1246">
        <v>58</v>
      </c>
      <c r="F1246">
        <v>0</v>
      </c>
      <c r="G1246">
        <v>27</v>
      </c>
      <c r="H1246">
        <v>0</v>
      </c>
      <c r="I1246">
        <v>241</v>
      </c>
      <c r="J1246">
        <v>18.38</v>
      </c>
      <c r="K1246">
        <v>18.171926006528835</v>
      </c>
      <c r="L1246">
        <f t="shared" si="19"/>
        <v>334</v>
      </c>
      <c r="M1246" s="14">
        <f>Table3[[#This Row],[Rape]]/Table3[[#This Row],[Population_in_lakhs]]</f>
        <v>0.43525571273122959</v>
      </c>
      <c r="N1246">
        <f>Table3[[#This Row],[Kidnapping and Abduction]]/Table3[[#This Row],[Population_in_lakhs]]</f>
        <v>3.1556039173014145</v>
      </c>
      <c r="O1246">
        <f>Table3[[#This Row],[Dowry Deaths]]/Table3[[#This Row],[Population_in_lakhs]]</f>
        <v>0</v>
      </c>
      <c r="P1246">
        <f>Table3[[#This Row],[Molestation]]/Table3[[#This Row],[Population_in_lakhs]]</f>
        <v>1.4689880304678999</v>
      </c>
      <c r="Q1246">
        <f>Table3[[#This Row],[Sexual_Harassment]]/Table3[[#This Row],[Population_in_lakhs]]</f>
        <v>0</v>
      </c>
      <c r="R1246">
        <f>Table3[[#This Row],[Cruelty by Husband or his Relatives]]/Table3[[#This Row],[Population_in_lakhs]]</f>
        <v>13.112078346028293</v>
      </c>
    </row>
    <row r="1247" spans="1:18" x14ac:dyDescent="0.3">
      <c r="A1247" t="s">
        <v>158</v>
      </c>
      <c r="B1247" t="s">
        <v>173</v>
      </c>
      <c r="C1247">
        <v>2011</v>
      </c>
      <c r="D1247">
        <v>9</v>
      </c>
      <c r="E1247">
        <v>63</v>
      </c>
      <c r="F1247">
        <v>2</v>
      </c>
      <c r="G1247">
        <v>20</v>
      </c>
      <c r="H1247">
        <v>2</v>
      </c>
      <c r="I1247">
        <v>242</v>
      </c>
      <c r="J1247">
        <v>20.25</v>
      </c>
      <c r="K1247">
        <v>16.691358024691358</v>
      </c>
      <c r="L1247">
        <f t="shared" si="19"/>
        <v>338</v>
      </c>
      <c r="M1247" s="14">
        <f>Table3[[#This Row],[Rape]]/Table3[[#This Row],[Population_in_lakhs]]</f>
        <v>0.44444444444444442</v>
      </c>
      <c r="N1247">
        <f>Table3[[#This Row],[Kidnapping and Abduction]]/Table3[[#This Row],[Population_in_lakhs]]</f>
        <v>3.1111111111111112</v>
      </c>
      <c r="O1247">
        <f>Table3[[#This Row],[Dowry Deaths]]/Table3[[#This Row],[Population_in_lakhs]]</f>
        <v>9.8765432098765427E-2</v>
      </c>
      <c r="P1247">
        <f>Table3[[#This Row],[Molestation]]/Table3[[#This Row],[Population_in_lakhs]]</f>
        <v>0.98765432098765427</v>
      </c>
      <c r="Q1247">
        <f>Table3[[#This Row],[Sexual_Harassment]]/Table3[[#This Row],[Population_in_lakhs]]</f>
        <v>9.8765432098765427E-2</v>
      </c>
      <c r="R1247">
        <f>Table3[[#This Row],[Cruelty by Husband or his Relatives]]/Table3[[#This Row],[Population_in_lakhs]]</f>
        <v>11.950617283950617</v>
      </c>
    </row>
    <row r="1248" spans="1:18" x14ac:dyDescent="0.3">
      <c r="A1248" t="s">
        <v>158</v>
      </c>
      <c r="B1248" t="s">
        <v>173</v>
      </c>
      <c r="C1248">
        <v>2012</v>
      </c>
      <c r="D1248">
        <v>10</v>
      </c>
      <c r="E1248">
        <v>54</v>
      </c>
      <c r="F1248">
        <v>0</v>
      </c>
      <c r="G1248">
        <v>28</v>
      </c>
      <c r="H1248">
        <v>1</v>
      </c>
      <c r="I1248">
        <v>245</v>
      </c>
      <c r="J1248">
        <v>20.25</v>
      </c>
      <c r="K1248">
        <v>16.691358024691358</v>
      </c>
      <c r="L1248">
        <f t="shared" si="19"/>
        <v>338</v>
      </c>
      <c r="M1248" s="14">
        <f>Table3[[#This Row],[Rape]]/Table3[[#This Row],[Population_in_lakhs]]</f>
        <v>0.49382716049382713</v>
      </c>
      <c r="N1248">
        <f>Table3[[#This Row],[Kidnapping and Abduction]]/Table3[[#This Row],[Population_in_lakhs]]</f>
        <v>2.6666666666666665</v>
      </c>
      <c r="O1248">
        <f>Table3[[#This Row],[Dowry Deaths]]/Table3[[#This Row],[Population_in_lakhs]]</f>
        <v>0</v>
      </c>
      <c r="P1248">
        <f>Table3[[#This Row],[Molestation]]/Table3[[#This Row],[Population_in_lakhs]]</f>
        <v>1.382716049382716</v>
      </c>
      <c r="Q1248">
        <f>Table3[[#This Row],[Sexual_Harassment]]/Table3[[#This Row],[Population_in_lakhs]]</f>
        <v>4.9382716049382713E-2</v>
      </c>
      <c r="R1248">
        <f>Table3[[#This Row],[Cruelty by Husband or his Relatives]]/Table3[[#This Row],[Population_in_lakhs]]</f>
        <v>12.098765432098766</v>
      </c>
    </row>
    <row r="1249" spans="1:18" x14ac:dyDescent="0.3">
      <c r="A1249" t="s">
        <v>158</v>
      </c>
      <c r="B1249" t="s">
        <v>173</v>
      </c>
      <c r="C1249">
        <v>2013</v>
      </c>
      <c r="D1249">
        <v>11</v>
      </c>
      <c r="E1249">
        <v>124</v>
      </c>
      <c r="F1249">
        <v>0</v>
      </c>
      <c r="G1249">
        <v>37</v>
      </c>
      <c r="H1249">
        <v>0</v>
      </c>
      <c r="I1249">
        <v>321</v>
      </c>
      <c r="J1249">
        <v>20.25</v>
      </c>
      <c r="K1249">
        <v>24.345679012345681</v>
      </c>
      <c r="L1249">
        <f t="shared" si="19"/>
        <v>493</v>
      </c>
      <c r="M1249" s="14">
        <f>Table3[[#This Row],[Rape]]/Table3[[#This Row],[Population_in_lakhs]]</f>
        <v>0.54320987654320985</v>
      </c>
      <c r="N1249">
        <f>Table3[[#This Row],[Kidnapping and Abduction]]/Table3[[#This Row],[Population_in_lakhs]]</f>
        <v>6.1234567901234565</v>
      </c>
      <c r="O1249">
        <f>Table3[[#This Row],[Dowry Deaths]]/Table3[[#This Row],[Population_in_lakhs]]</f>
        <v>0</v>
      </c>
      <c r="P1249">
        <f>Table3[[#This Row],[Molestation]]/Table3[[#This Row],[Population_in_lakhs]]</f>
        <v>1.8271604938271604</v>
      </c>
      <c r="Q1249">
        <f>Table3[[#This Row],[Sexual_Harassment]]/Table3[[#This Row],[Population_in_lakhs]]</f>
        <v>0</v>
      </c>
      <c r="R1249">
        <f>Table3[[#This Row],[Cruelty by Husband or his Relatives]]/Table3[[#This Row],[Population_in_lakhs]]</f>
        <v>15.851851851851851</v>
      </c>
    </row>
    <row r="1250" spans="1:18" x14ac:dyDescent="0.3">
      <c r="A1250" t="s">
        <v>158</v>
      </c>
      <c r="B1250" t="s">
        <v>176</v>
      </c>
      <c r="C1250">
        <v>2001</v>
      </c>
      <c r="D1250">
        <v>18</v>
      </c>
      <c r="E1250">
        <v>35</v>
      </c>
      <c r="F1250">
        <v>2</v>
      </c>
      <c r="G1250">
        <v>50</v>
      </c>
      <c r="H1250">
        <v>2</v>
      </c>
      <c r="I1250">
        <v>152</v>
      </c>
      <c r="J1250">
        <v>25.04</v>
      </c>
      <c r="K1250">
        <v>10.343450479233228</v>
      </c>
      <c r="L1250">
        <f t="shared" si="19"/>
        <v>259</v>
      </c>
      <c r="M1250" s="14">
        <f>Table3[[#This Row],[Rape]]/Table3[[#This Row],[Population_in_lakhs]]</f>
        <v>0.71884984025559107</v>
      </c>
      <c r="N1250">
        <f>Table3[[#This Row],[Kidnapping and Abduction]]/Table3[[#This Row],[Population_in_lakhs]]</f>
        <v>1.3977635782747604</v>
      </c>
      <c r="O1250">
        <f>Table3[[#This Row],[Dowry Deaths]]/Table3[[#This Row],[Population_in_lakhs]]</f>
        <v>7.9872204472843447E-2</v>
      </c>
      <c r="P1250">
        <f>Table3[[#This Row],[Molestation]]/Table3[[#This Row],[Population_in_lakhs]]</f>
        <v>1.9968051118210863</v>
      </c>
      <c r="Q1250">
        <f>Table3[[#This Row],[Sexual_Harassment]]/Table3[[#This Row],[Population_in_lakhs]]</f>
        <v>7.9872204472843447E-2</v>
      </c>
      <c r="R1250">
        <f>Table3[[#This Row],[Cruelty by Husband or his Relatives]]/Table3[[#This Row],[Population_in_lakhs]]</f>
        <v>6.0702875399361025</v>
      </c>
    </row>
    <row r="1251" spans="1:18" x14ac:dyDescent="0.3">
      <c r="A1251" t="s">
        <v>158</v>
      </c>
      <c r="B1251" t="s">
        <v>176</v>
      </c>
      <c r="C1251">
        <v>2002</v>
      </c>
      <c r="D1251">
        <v>16</v>
      </c>
      <c r="E1251">
        <v>39</v>
      </c>
      <c r="F1251">
        <v>0</v>
      </c>
      <c r="G1251">
        <v>58</v>
      </c>
      <c r="H1251">
        <v>1</v>
      </c>
      <c r="I1251">
        <v>122</v>
      </c>
      <c r="J1251">
        <v>25.04</v>
      </c>
      <c r="K1251">
        <v>9.4249201277955272</v>
      </c>
      <c r="L1251">
        <f t="shared" si="19"/>
        <v>236</v>
      </c>
      <c r="M1251" s="14">
        <f>Table3[[#This Row],[Rape]]/Table3[[#This Row],[Population_in_lakhs]]</f>
        <v>0.63897763578274758</v>
      </c>
      <c r="N1251">
        <f>Table3[[#This Row],[Kidnapping and Abduction]]/Table3[[#This Row],[Population_in_lakhs]]</f>
        <v>1.5575079872204474</v>
      </c>
      <c r="O1251">
        <f>Table3[[#This Row],[Dowry Deaths]]/Table3[[#This Row],[Population_in_lakhs]]</f>
        <v>0</v>
      </c>
      <c r="P1251">
        <f>Table3[[#This Row],[Molestation]]/Table3[[#This Row],[Population_in_lakhs]]</f>
        <v>2.3162939297124603</v>
      </c>
      <c r="Q1251">
        <f>Table3[[#This Row],[Sexual_Harassment]]/Table3[[#This Row],[Population_in_lakhs]]</f>
        <v>3.9936102236421724E-2</v>
      </c>
      <c r="R1251">
        <f>Table3[[#This Row],[Cruelty by Husband or his Relatives]]/Table3[[#This Row],[Population_in_lakhs]]</f>
        <v>4.8722044728434506</v>
      </c>
    </row>
    <row r="1252" spans="1:18" x14ac:dyDescent="0.3">
      <c r="A1252" t="s">
        <v>158</v>
      </c>
      <c r="B1252" t="s">
        <v>176</v>
      </c>
      <c r="C1252">
        <v>2003</v>
      </c>
      <c r="D1252">
        <v>20</v>
      </c>
      <c r="E1252">
        <v>39</v>
      </c>
      <c r="F1252">
        <v>0</v>
      </c>
      <c r="G1252">
        <v>47</v>
      </c>
      <c r="H1252">
        <v>1</v>
      </c>
      <c r="I1252">
        <v>135</v>
      </c>
      <c r="J1252">
        <v>25.04</v>
      </c>
      <c r="K1252">
        <v>9.6645367412140573</v>
      </c>
      <c r="L1252">
        <f t="shared" si="19"/>
        <v>242</v>
      </c>
      <c r="M1252" s="14">
        <f>Table3[[#This Row],[Rape]]/Table3[[#This Row],[Population_in_lakhs]]</f>
        <v>0.79872204472843455</v>
      </c>
      <c r="N1252">
        <f>Table3[[#This Row],[Kidnapping and Abduction]]/Table3[[#This Row],[Population_in_lakhs]]</f>
        <v>1.5575079872204474</v>
      </c>
      <c r="O1252">
        <f>Table3[[#This Row],[Dowry Deaths]]/Table3[[#This Row],[Population_in_lakhs]]</f>
        <v>0</v>
      </c>
      <c r="P1252">
        <f>Table3[[#This Row],[Molestation]]/Table3[[#This Row],[Population_in_lakhs]]</f>
        <v>1.8769968051118211</v>
      </c>
      <c r="Q1252">
        <f>Table3[[#This Row],[Sexual_Harassment]]/Table3[[#This Row],[Population_in_lakhs]]</f>
        <v>3.9936102236421724E-2</v>
      </c>
      <c r="R1252">
        <f>Table3[[#This Row],[Cruelty by Husband or his Relatives]]/Table3[[#This Row],[Population_in_lakhs]]</f>
        <v>5.3913738019169335</v>
      </c>
    </row>
    <row r="1253" spans="1:18" x14ac:dyDescent="0.3">
      <c r="A1253" t="s">
        <v>158</v>
      </c>
      <c r="B1253" t="s">
        <v>176</v>
      </c>
      <c r="C1253">
        <v>2004</v>
      </c>
      <c r="D1253">
        <v>21</v>
      </c>
      <c r="E1253">
        <v>36</v>
      </c>
      <c r="F1253">
        <v>0</v>
      </c>
      <c r="G1253">
        <v>33</v>
      </c>
      <c r="H1253">
        <v>1</v>
      </c>
      <c r="I1253">
        <v>133</v>
      </c>
      <c r="J1253">
        <v>25.04</v>
      </c>
      <c r="K1253">
        <v>8.9456869009584672</v>
      </c>
      <c r="L1253">
        <f t="shared" si="19"/>
        <v>224</v>
      </c>
      <c r="M1253" s="14">
        <f>Table3[[#This Row],[Rape]]/Table3[[#This Row],[Population_in_lakhs]]</f>
        <v>0.8386581469648563</v>
      </c>
      <c r="N1253">
        <f>Table3[[#This Row],[Kidnapping and Abduction]]/Table3[[#This Row],[Population_in_lakhs]]</f>
        <v>1.4376996805111821</v>
      </c>
      <c r="O1253">
        <f>Table3[[#This Row],[Dowry Deaths]]/Table3[[#This Row],[Population_in_lakhs]]</f>
        <v>0</v>
      </c>
      <c r="P1253">
        <f>Table3[[#This Row],[Molestation]]/Table3[[#This Row],[Population_in_lakhs]]</f>
        <v>1.3178913738019169</v>
      </c>
      <c r="Q1253">
        <f>Table3[[#This Row],[Sexual_Harassment]]/Table3[[#This Row],[Population_in_lakhs]]</f>
        <v>3.9936102236421724E-2</v>
      </c>
      <c r="R1253">
        <f>Table3[[#This Row],[Cruelty by Husband or his Relatives]]/Table3[[#This Row],[Population_in_lakhs]]</f>
        <v>5.3115015974440896</v>
      </c>
    </row>
    <row r="1254" spans="1:18" x14ac:dyDescent="0.3">
      <c r="A1254" t="s">
        <v>158</v>
      </c>
      <c r="B1254" t="s">
        <v>176</v>
      </c>
      <c r="C1254">
        <v>2005</v>
      </c>
      <c r="D1254">
        <v>11</v>
      </c>
      <c r="E1254">
        <v>21</v>
      </c>
      <c r="F1254">
        <v>1</v>
      </c>
      <c r="G1254">
        <v>26</v>
      </c>
      <c r="H1254">
        <v>0</v>
      </c>
      <c r="I1254">
        <v>79</v>
      </c>
      <c r="J1254">
        <v>25.04</v>
      </c>
      <c r="K1254">
        <v>5.5111821086261985</v>
      </c>
      <c r="L1254">
        <f t="shared" si="19"/>
        <v>138</v>
      </c>
      <c r="M1254" s="14">
        <f>Table3[[#This Row],[Rape]]/Table3[[#This Row],[Population_in_lakhs]]</f>
        <v>0.43929712460063897</v>
      </c>
      <c r="N1254">
        <f>Table3[[#This Row],[Kidnapping and Abduction]]/Table3[[#This Row],[Population_in_lakhs]]</f>
        <v>0.8386581469648563</v>
      </c>
      <c r="O1254">
        <f>Table3[[#This Row],[Dowry Deaths]]/Table3[[#This Row],[Population_in_lakhs]]</f>
        <v>3.9936102236421724E-2</v>
      </c>
      <c r="P1254">
        <f>Table3[[#This Row],[Molestation]]/Table3[[#This Row],[Population_in_lakhs]]</f>
        <v>1.0383386581469649</v>
      </c>
      <c r="Q1254">
        <f>Table3[[#This Row],[Sexual_Harassment]]/Table3[[#This Row],[Population_in_lakhs]]</f>
        <v>0</v>
      </c>
      <c r="R1254">
        <f>Table3[[#This Row],[Cruelty by Husband or his Relatives]]/Table3[[#This Row],[Population_in_lakhs]]</f>
        <v>3.1549520766773163</v>
      </c>
    </row>
    <row r="1255" spans="1:18" x14ac:dyDescent="0.3">
      <c r="A1255" t="s">
        <v>158</v>
      </c>
      <c r="B1255" t="s">
        <v>176</v>
      </c>
      <c r="C1255">
        <v>2006</v>
      </c>
      <c r="D1255">
        <v>22</v>
      </c>
      <c r="E1255">
        <v>35</v>
      </c>
      <c r="F1255">
        <v>1</v>
      </c>
      <c r="G1255">
        <v>43</v>
      </c>
      <c r="H1255">
        <v>0</v>
      </c>
      <c r="I1255">
        <v>188</v>
      </c>
      <c r="J1255">
        <v>25.04</v>
      </c>
      <c r="K1255">
        <v>11.541533546325878</v>
      </c>
      <c r="L1255">
        <f t="shared" si="19"/>
        <v>289</v>
      </c>
      <c r="M1255" s="14">
        <f>Table3[[#This Row],[Rape]]/Table3[[#This Row],[Population_in_lakhs]]</f>
        <v>0.87859424920127793</v>
      </c>
      <c r="N1255">
        <f>Table3[[#This Row],[Kidnapping and Abduction]]/Table3[[#This Row],[Population_in_lakhs]]</f>
        <v>1.3977635782747604</v>
      </c>
      <c r="O1255">
        <f>Table3[[#This Row],[Dowry Deaths]]/Table3[[#This Row],[Population_in_lakhs]]</f>
        <v>3.9936102236421724E-2</v>
      </c>
      <c r="P1255">
        <f>Table3[[#This Row],[Molestation]]/Table3[[#This Row],[Population_in_lakhs]]</f>
        <v>1.7172523961661343</v>
      </c>
      <c r="Q1255">
        <f>Table3[[#This Row],[Sexual_Harassment]]/Table3[[#This Row],[Population_in_lakhs]]</f>
        <v>0</v>
      </c>
      <c r="R1255">
        <f>Table3[[#This Row],[Cruelty by Husband or his Relatives]]/Table3[[#This Row],[Population_in_lakhs]]</f>
        <v>7.5079872204472844</v>
      </c>
    </row>
    <row r="1256" spans="1:18" x14ac:dyDescent="0.3">
      <c r="A1256" t="s">
        <v>158</v>
      </c>
      <c r="B1256" t="s">
        <v>176</v>
      </c>
      <c r="C1256">
        <v>2007</v>
      </c>
      <c r="D1256">
        <v>19</v>
      </c>
      <c r="E1256">
        <v>51</v>
      </c>
      <c r="F1256">
        <v>2</v>
      </c>
      <c r="G1256">
        <v>65</v>
      </c>
      <c r="H1256">
        <v>0</v>
      </c>
      <c r="I1256">
        <v>256</v>
      </c>
      <c r="J1256">
        <v>25.04</v>
      </c>
      <c r="K1256">
        <v>15.694888178913738</v>
      </c>
      <c r="L1256">
        <f t="shared" si="19"/>
        <v>393</v>
      </c>
      <c r="M1256" s="14">
        <f>Table3[[#This Row],[Rape]]/Table3[[#This Row],[Population_in_lakhs]]</f>
        <v>0.75878594249201281</v>
      </c>
      <c r="N1256">
        <f>Table3[[#This Row],[Kidnapping and Abduction]]/Table3[[#This Row],[Population_in_lakhs]]</f>
        <v>2.0367412140575079</v>
      </c>
      <c r="O1256">
        <f>Table3[[#This Row],[Dowry Deaths]]/Table3[[#This Row],[Population_in_lakhs]]</f>
        <v>7.9872204472843447E-2</v>
      </c>
      <c r="P1256">
        <f>Table3[[#This Row],[Molestation]]/Table3[[#This Row],[Population_in_lakhs]]</f>
        <v>2.5958466453674123</v>
      </c>
      <c r="Q1256">
        <f>Table3[[#This Row],[Sexual_Harassment]]/Table3[[#This Row],[Population_in_lakhs]]</f>
        <v>0</v>
      </c>
      <c r="R1256">
        <f>Table3[[#This Row],[Cruelty by Husband or his Relatives]]/Table3[[#This Row],[Population_in_lakhs]]</f>
        <v>10.223642172523961</v>
      </c>
    </row>
    <row r="1257" spans="1:18" x14ac:dyDescent="0.3">
      <c r="A1257" t="s">
        <v>158</v>
      </c>
      <c r="B1257" t="s">
        <v>176</v>
      </c>
      <c r="C1257">
        <v>2008</v>
      </c>
      <c r="D1257">
        <v>37</v>
      </c>
      <c r="E1257">
        <v>43</v>
      </c>
      <c r="F1257">
        <v>1</v>
      </c>
      <c r="G1257">
        <v>34</v>
      </c>
      <c r="H1257">
        <v>0</v>
      </c>
      <c r="I1257">
        <v>201</v>
      </c>
      <c r="J1257">
        <v>25.04</v>
      </c>
      <c r="K1257">
        <v>12.619808306709265</v>
      </c>
      <c r="L1257">
        <f t="shared" si="19"/>
        <v>316</v>
      </c>
      <c r="M1257" s="14">
        <f>Table3[[#This Row],[Rape]]/Table3[[#This Row],[Population_in_lakhs]]</f>
        <v>1.4776357827476039</v>
      </c>
      <c r="N1257">
        <f>Table3[[#This Row],[Kidnapping and Abduction]]/Table3[[#This Row],[Population_in_lakhs]]</f>
        <v>1.7172523961661343</v>
      </c>
      <c r="O1257">
        <f>Table3[[#This Row],[Dowry Deaths]]/Table3[[#This Row],[Population_in_lakhs]]</f>
        <v>3.9936102236421724E-2</v>
      </c>
      <c r="P1257">
        <f>Table3[[#This Row],[Molestation]]/Table3[[#This Row],[Population_in_lakhs]]</f>
        <v>1.3578274760383386</v>
      </c>
      <c r="Q1257">
        <f>Table3[[#This Row],[Sexual_Harassment]]/Table3[[#This Row],[Population_in_lakhs]]</f>
        <v>0</v>
      </c>
      <c r="R1257">
        <f>Table3[[#This Row],[Cruelty by Husband or his Relatives]]/Table3[[#This Row],[Population_in_lakhs]]</f>
        <v>8.0271565495207664</v>
      </c>
    </row>
    <row r="1258" spans="1:18" x14ac:dyDescent="0.3">
      <c r="A1258" t="s">
        <v>158</v>
      </c>
      <c r="B1258" t="s">
        <v>176</v>
      </c>
      <c r="C1258">
        <v>2009</v>
      </c>
      <c r="D1258">
        <v>26</v>
      </c>
      <c r="E1258">
        <v>87</v>
      </c>
      <c r="F1258">
        <v>0</v>
      </c>
      <c r="G1258">
        <v>55</v>
      </c>
      <c r="H1258">
        <v>1</v>
      </c>
      <c r="I1258">
        <v>217</v>
      </c>
      <c r="J1258">
        <v>25.04</v>
      </c>
      <c r="K1258">
        <v>15.415335463258787</v>
      </c>
      <c r="L1258">
        <f t="shared" si="19"/>
        <v>386</v>
      </c>
      <c r="M1258" s="14">
        <f>Table3[[#This Row],[Rape]]/Table3[[#This Row],[Population_in_lakhs]]</f>
        <v>1.0383386581469649</v>
      </c>
      <c r="N1258">
        <f>Table3[[#This Row],[Kidnapping and Abduction]]/Table3[[#This Row],[Population_in_lakhs]]</f>
        <v>3.4744408945686902</v>
      </c>
      <c r="O1258">
        <f>Table3[[#This Row],[Dowry Deaths]]/Table3[[#This Row],[Population_in_lakhs]]</f>
        <v>0</v>
      </c>
      <c r="P1258">
        <f>Table3[[#This Row],[Molestation]]/Table3[[#This Row],[Population_in_lakhs]]</f>
        <v>2.1964856230031948</v>
      </c>
      <c r="Q1258">
        <f>Table3[[#This Row],[Sexual_Harassment]]/Table3[[#This Row],[Population_in_lakhs]]</f>
        <v>3.9936102236421724E-2</v>
      </c>
      <c r="R1258">
        <f>Table3[[#This Row],[Cruelty by Husband or his Relatives]]/Table3[[#This Row],[Population_in_lakhs]]</f>
        <v>8.6661341853035143</v>
      </c>
    </row>
    <row r="1259" spans="1:18" x14ac:dyDescent="0.3">
      <c r="A1259" t="s">
        <v>158</v>
      </c>
      <c r="B1259" t="s">
        <v>176</v>
      </c>
      <c r="C1259">
        <v>2010</v>
      </c>
      <c r="D1259">
        <v>38</v>
      </c>
      <c r="E1259">
        <v>108</v>
      </c>
      <c r="F1259">
        <v>1</v>
      </c>
      <c r="G1259">
        <v>59</v>
      </c>
      <c r="H1259">
        <v>5</v>
      </c>
      <c r="I1259">
        <v>293</v>
      </c>
      <c r="J1259">
        <v>25.04</v>
      </c>
      <c r="K1259">
        <v>20.12779552715655</v>
      </c>
      <c r="L1259">
        <f t="shared" si="19"/>
        <v>504</v>
      </c>
      <c r="M1259" s="14">
        <f>Table3[[#This Row],[Rape]]/Table3[[#This Row],[Population_in_lakhs]]</f>
        <v>1.5175718849840256</v>
      </c>
      <c r="N1259">
        <f>Table3[[#This Row],[Kidnapping and Abduction]]/Table3[[#This Row],[Population_in_lakhs]]</f>
        <v>4.3130990415335466</v>
      </c>
      <c r="O1259">
        <f>Table3[[#This Row],[Dowry Deaths]]/Table3[[#This Row],[Population_in_lakhs]]</f>
        <v>3.9936102236421724E-2</v>
      </c>
      <c r="P1259">
        <f>Table3[[#This Row],[Molestation]]/Table3[[#This Row],[Population_in_lakhs]]</f>
        <v>2.3562300319488818</v>
      </c>
      <c r="Q1259">
        <f>Table3[[#This Row],[Sexual_Harassment]]/Table3[[#This Row],[Population_in_lakhs]]</f>
        <v>0.19968051118210864</v>
      </c>
      <c r="R1259">
        <f>Table3[[#This Row],[Cruelty by Husband or his Relatives]]/Table3[[#This Row],[Population_in_lakhs]]</f>
        <v>11.701277955271566</v>
      </c>
    </row>
    <row r="1260" spans="1:18" x14ac:dyDescent="0.3">
      <c r="A1260" t="s">
        <v>158</v>
      </c>
      <c r="B1260" t="s">
        <v>176</v>
      </c>
      <c r="C1260">
        <v>2011</v>
      </c>
      <c r="D1260">
        <v>38</v>
      </c>
      <c r="E1260">
        <v>87</v>
      </c>
      <c r="F1260">
        <v>1</v>
      </c>
      <c r="G1260">
        <v>64</v>
      </c>
      <c r="H1260">
        <v>1</v>
      </c>
      <c r="I1260">
        <v>349</v>
      </c>
      <c r="J1260">
        <v>31.21</v>
      </c>
      <c r="K1260">
        <v>17.302146747837231</v>
      </c>
      <c r="L1260">
        <f t="shared" si="19"/>
        <v>540</v>
      </c>
      <c r="M1260" s="14">
        <f>Table3[[#This Row],[Rape]]/Table3[[#This Row],[Population_in_lakhs]]</f>
        <v>1.2175584748478052</v>
      </c>
      <c r="N1260">
        <f>Table3[[#This Row],[Kidnapping and Abduction]]/Table3[[#This Row],[Population_in_lakhs]]</f>
        <v>2.7875680871515538</v>
      </c>
      <c r="O1260">
        <f>Table3[[#This Row],[Dowry Deaths]]/Table3[[#This Row],[Population_in_lakhs]]</f>
        <v>3.2041012495994871E-2</v>
      </c>
      <c r="P1260">
        <f>Table3[[#This Row],[Molestation]]/Table3[[#This Row],[Population_in_lakhs]]</f>
        <v>2.0506247997436717</v>
      </c>
      <c r="Q1260">
        <f>Table3[[#This Row],[Sexual_Harassment]]/Table3[[#This Row],[Population_in_lakhs]]</f>
        <v>3.2041012495994871E-2</v>
      </c>
      <c r="R1260">
        <f>Table3[[#This Row],[Cruelty by Husband or his Relatives]]/Table3[[#This Row],[Population_in_lakhs]]</f>
        <v>11.18231336110221</v>
      </c>
    </row>
    <row r="1261" spans="1:18" x14ac:dyDescent="0.3">
      <c r="A1261" t="s">
        <v>158</v>
      </c>
      <c r="B1261" t="s">
        <v>176</v>
      </c>
      <c r="C1261">
        <v>2012</v>
      </c>
      <c r="D1261">
        <v>49</v>
      </c>
      <c r="E1261">
        <v>107</v>
      </c>
      <c r="F1261">
        <v>0</v>
      </c>
      <c r="G1261">
        <v>64</v>
      </c>
      <c r="H1261">
        <v>1</v>
      </c>
      <c r="I1261">
        <v>349</v>
      </c>
      <c r="J1261">
        <v>31.21</v>
      </c>
      <c r="K1261">
        <v>18.263377122717078</v>
      </c>
      <c r="L1261">
        <f t="shared" si="19"/>
        <v>570</v>
      </c>
      <c r="M1261" s="14">
        <f>Table3[[#This Row],[Rape]]/Table3[[#This Row],[Population_in_lakhs]]</f>
        <v>1.5700096123037488</v>
      </c>
      <c r="N1261">
        <f>Table3[[#This Row],[Kidnapping and Abduction]]/Table3[[#This Row],[Population_in_lakhs]]</f>
        <v>3.4283883370714512</v>
      </c>
      <c r="O1261">
        <f>Table3[[#This Row],[Dowry Deaths]]/Table3[[#This Row],[Population_in_lakhs]]</f>
        <v>0</v>
      </c>
      <c r="P1261">
        <f>Table3[[#This Row],[Molestation]]/Table3[[#This Row],[Population_in_lakhs]]</f>
        <v>2.0506247997436717</v>
      </c>
      <c r="Q1261">
        <f>Table3[[#This Row],[Sexual_Harassment]]/Table3[[#This Row],[Population_in_lakhs]]</f>
        <v>3.2041012495994871E-2</v>
      </c>
      <c r="R1261">
        <f>Table3[[#This Row],[Cruelty by Husband or his Relatives]]/Table3[[#This Row],[Population_in_lakhs]]</f>
        <v>11.18231336110221</v>
      </c>
    </row>
    <row r="1262" spans="1:18" x14ac:dyDescent="0.3">
      <c r="A1262" t="s">
        <v>158</v>
      </c>
      <c r="B1262" t="s">
        <v>176</v>
      </c>
      <c r="C1262">
        <v>2013</v>
      </c>
      <c r="D1262">
        <v>62</v>
      </c>
      <c r="E1262">
        <v>94</v>
      </c>
      <c r="F1262">
        <v>0</v>
      </c>
      <c r="G1262">
        <v>96</v>
      </c>
      <c r="H1262">
        <v>3</v>
      </c>
      <c r="I1262">
        <v>377</v>
      </c>
      <c r="J1262">
        <v>31.21</v>
      </c>
      <c r="K1262">
        <v>20.249919897468761</v>
      </c>
      <c r="L1262">
        <f t="shared" si="19"/>
        <v>632</v>
      </c>
      <c r="M1262" s="14">
        <f>Table3[[#This Row],[Rape]]/Table3[[#This Row],[Population_in_lakhs]]</f>
        <v>1.9865427747516822</v>
      </c>
      <c r="N1262">
        <f>Table3[[#This Row],[Kidnapping and Abduction]]/Table3[[#This Row],[Population_in_lakhs]]</f>
        <v>3.011855174623518</v>
      </c>
      <c r="O1262">
        <f>Table3[[#This Row],[Dowry Deaths]]/Table3[[#This Row],[Population_in_lakhs]]</f>
        <v>0</v>
      </c>
      <c r="P1262">
        <f>Table3[[#This Row],[Molestation]]/Table3[[#This Row],[Population_in_lakhs]]</f>
        <v>3.0759371996155078</v>
      </c>
      <c r="Q1262">
        <f>Table3[[#This Row],[Sexual_Harassment]]/Table3[[#This Row],[Population_in_lakhs]]</f>
        <v>9.6123037487984619E-2</v>
      </c>
      <c r="R1262">
        <f>Table3[[#This Row],[Cruelty by Husband or his Relatives]]/Table3[[#This Row],[Population_in_lakhs]]</f>
        <v>12.079461710990067</v>
      </c>
    </row>
    <row r="1263" spans="1:18" x14ac:dyDescent="0.3">
      <c r="A1263" t="s">
        <v>158</v>
      </c>
      <c r="B1263" t="s">
        <v>178</v>
      </c>
      <c r="C1263">
        <v>2001</v>
      </c>
      <c r="D1263">
        <v>3</v>
      </c>
      <c r="E1263">
        <v>21</v>
      </c>
      <c r="F1263">
        <v>0</v>
      </c>
      <c r="G1263">
        <v>23</v>
      </c>
      <c r="H1263">
        <v>0</v>
      </c>
      <c r="I1263">
        <v>78</v>
      </c>
      <c r="J1263">
        <v>11.83</v>
      </c>
      <c r="K1263">
        <v>10.566356720202874</v>
      </c>
      <c r="L1263">
        <f t="shared" si="19"/>
        <v>125</v>
      </c>
      <c r="M1263" s="14">
        <f>Table3[[#This Row],[Rape]]/Table3[[#This Row],[Population_in_lakhs]]</f>
        <v>0.25359256128486896</v>
      </c>
      <c r="N1263">
        <f>Table3[[#This Row],[Kidnapping and Abduction]]/Table3[[#This Row],[Population_in_lakhs]]</f>
        <v>1.7751479289940828</v>
      </c>
      <c r="O1263">
        <f>Table3[[#This Row],[Dowry Deaths]]/Table3[[#This Row],[Population_in_lakhs]]</f>
        <v>0</v>
      </c>
      <c r="P1263">
        <f>Table3[[#This Row],[Molestation]]/Table3[[#This Row],[Population_in_lakhs]]</f>
        <v>1.9442096365173289</v>
      </c>
      <c r="Q1263">
        <f>Table3[[#This Row],[Sexual_Harassment]]/Table3[[#This Row],[Population_in_lakhs]]</f>
        <v>0</v>
      </c>
      <c r="R1263">
        <f>Table3[[#This Row],[Cruelty by Husband or his Relatives]]/Table3[[#This Row],[Population_in_lakhs]]</f>
        <v>6.5934065934065931</v>
      </c>
    </row>
    <row r="1264" spans="1:18" x14ac:dyDescent="0.3">
      <c r="A1264" t="s">
        <v>158</v>
      </c>
      <c r="B1264" t="s">
        <v>178</v>
      </c>
      <c r="C1264">
        <v>2002</v>
      </c>
      <c r="D1264">
        <v>3</v>
      </c>
      <c r="E1264">
        <v>28</v>
      </c>
      <c r="F1264">
        <v>0</v>
      </c>
      <c r="G1264">
        <v>25</v>
      </c>
      <c r="H1264">
        <v>0</v>
      </c>
      <c r="I1264">
        <v>88</v>
      </c>
      <c r="J1264">
        <v>11.83</v>
      </c>
      <c r="K1264">
        <v>12.172442941673712</v>
      </c>
      <c r="L1264">
        <f t="shared" si="19"/>
        <v>144</v>
      </c>
      <c r="M1264" s="14">
        <f>Table3[[#This Row],[Rape]]/Table3[[#This Row],[Population_in_lakhs]]</f>
        <v>0.25359256128486896</v>
      </c>
      <c r="N1264">
        <f>Table3[[#This Row],[Kidnapping and Abduction]]/Table3[[#This Row],[Population_in_lakhs]]</f>
        <v>2.3668639053254439</v>
      </c>
      <c r="O1264">
        <f>Table3[[#This Row],[Dowry Deaths]]/Table3[[#This Row],[Population_in_lakhs]]</f>
        <v>0</v>
      </c>
      <c r="P1264">
        <f>Table3[[#This Row],[Molestation]]/Table3[[#This Row],[Population_in_lakhs]]</f>
        <v>2.1132713440405748</v>
      </c>
      <c r="Q1264">
        <f>Table3[[#This Row],[Sexual_Harassment]]/Table3[[#This Row],[Population_in_lakhs]]</f>
        <v>0</v>
      </c>
      <c r="R1264">
        <f>Table3[[#This Row],[Cruelty by Husband or his Relatives]]/Table3[[#This Row],[Population_in_lakhs]]</f>
        <v>7.438715131022823</v>
      </c>
    </row>
    <row r="1265" spans="1:18" x14ac:dyDescent="0.3">
      <c r="A1265" t="s">
        <v>158</v>
      </c>
      <c r="B1265" t="s">
        <v>178</v>
      </c>
      <c r="C1265">
        <v>2003</v>
      </c>
      <c r="D1265">
        <v>2</v>
      </c>
      <c r="E1265">
        <v>15</v>
      </c>
      <c r="F1265">
        <v>0</v>
      </c>
      <c r="G1265">
        <v>21</v>
      </c>
      <c r="H1265">
        <v>0</v>
      </c>
      <c r="I1265">
        <v>112</v>
      </c>
      <c r="J1265">
        <v>11.83</v>
      </c>
      <c r="K1265">
        <v>12.679628064243449</v>
      </c>
      <c r="L1265">
        <f t="shared" si="19"/>
        <v>150</v>
      </c>
      <c r="M1265" s="14">
        <f>Table3[[#This Row],[Rape]]/Table3[[#This Row],[Population_in_lakhs]]</f>
        <v>0.16906170752324598</v>
      </c>
      <c r="N1265">
        <f>Table3[[#This Row],[Kidnapping and Abduction]]/Table3[[#This Row],[Population_in_lakhs]]</f>
        <v>1.2679628064243449</v>
      </c>
      <c r="O1265">
        <f>Table3[[#This Row],[Dowry Deaths]]/Table3[[#This Row],[Population_in_lakhs]]</f>
        <v>0</v>
      </c>
      <c r="P1265">
        <f>Table3[[#This Row],[Molestation]]/Table3[[#This Row],[Population_in_lakhs]]</f>
        <v>1.7751479289940828</v>
      </c>
      <c r="Q1265">
        <f>Table3[[#This Row],[Sexual_Harassment]]/Table3[[#This Row],[Population_in_lakhs]]</f>
        <v>0</v>
      </c>
      <c r="R1265">
        <f>Table3[[#This Row],[Cruelty by Husband or his Relatives]]/Table3[[#This Row],[Population_in_lakhs]]</f>
        <v>9.4674556213017755</v>
      </c>
    </row>
    <row r="1266" spans="1:18" x14ac:dyDescent="0.3">
      <c r="A1266" t="s">
        <v>158</v>
      </c>
      <c r="B1266" t="s">
        <v>178</v>
      </c>
      <c r="C1266">
        <v>2004</v>
      </c>
      <c r="D1266">
        <v>6</v>
      </c>
      <c r="E1266">
        <v>27</v>
      </c>
      <c r="F1266">
        <v>0</v>
      </c>
      <c r="G1266">
        <v>19</v>
      </c>
      <c r="H1266">
        <v>0</v>
      </c>
      <c r="I1266">
        <v>103</v>
      </c>
      <c r="J1266">
        <v>11.83</v>
      </c>
      <c r="K1266">
        <v>13.102282333051564</v>
      </c>
      <c r="L1266">
        <f t="shared" si="19"/>
        <v>155</v>
      </c>
      <c r="M1266" s="14">
        <f>Table3[[#This Row],[Rape]]/Table3[[#This Row],[Population_in_lakhs]]</f>
        <v>0.50718512256973791</v>
      </c>
      <c r="N1266">
        <f>Table3[[#This Row],[Kidnapping and Abduction]]/Table3[[#This Row],[Population_in_lakhs]]</f>
        <v>2.2823330515638207</v>
      </c>
      <c r="O1266">
        <f>Table3[[#This Row],[Dowry Deaths]]/Table3[[#This Row],[Population_in_lakhs]]</f>
        <v>0</v>
      </c>
      <c r="P1266">
        <f>Table3[[#This Row],[Molestation]]/Table3[[#This Row],[Population_in_lakhs]]</f>
        <v>1.6060862214708369</v>
      </c>
      <c r="Q1266">
        <f>Table3[[#This Row],[Sexual_Harassment]]/Table3[[#This Row],[Population_in_lakhs]]</f>
        <v>0</v>
      </c>
      <c r="R1266">
        <f>Table3[[#This Row],[Cruelty by Husband or his Relatives]]/Table3[[#This Row],[Population_in_lakhs]]</f>
        <v>8.7066779374471679</v>
      </c>
    </row>
    <row r="1267" spans="1:18" x14ac:dyDescent="0.3">
      <c r="A1267" t="s">
        <v>158</v>
      </c>
      <c r="B1267" t="s">
        <v>178</v>
      </c>
      <c r="C1267">
        <v>2005</v>
      </c>
      <c r="D1267">
        <v>6</v>
      </c>
      <c r="E1267">
        <v>19</v>
      </c>
      <c r="F1267">
        <v>0</v>
      </c>
      <c r="G1267">
        <v>24</v>
      </c>
      <c r="H1267">
        <v>0</v>
      </c>
      <c r="I1267">
        <v>111</v>
      </c>
      <c r="J1267">
        <v>11.83</v>
      </c>
      <c r="K1267">
        <v>13.524936601859679</v>
      </c>
      <c r="L1267">
        <f t="shared" si="19"/>
        <v>160</v>
      </c>
      <c r="M1267" s="14">
        <f>Table3[[#This Row],[Rape]]/Table3[[#This Row],[Population_in_lakhs]]</f>
        <v>0.50718512256973791</v>
      </c>
      <c r="N1267">
        <f>Table3[[#This Row],[Kidnapping and Abduction]]/Table3[[#This Row],[Population_in_lakhs]]</f>
        <v>1.6060862214708369</v>
      </c>
      <c r="O1267">
        <f>Table3[[#This Row],[Dowry Deaths]]/Table3[[#This Row],[Population_in_lakhs]]</f>
        <v>0</v>
      </c>
      <c r="P1267">
        <f>Table3[[#This Row],[Molestation]]/Table3[[#This Row],[Population_in_lakhs]]</f>
        <v>2.0287404902789516</v>
      </c>
      <c r="Q1267">
        <f>Table3[[#This Row],[Sexual_Harassment]]/Table3[[#This Row],[Population_in_lakhs]]</f>
        <v>0</v>
      </c>
      <c r="R1267">
        <f>Table3[[#This Row],[Cruelty by Husband or his Relatives]]/Table3[[#This Row],[Population_in_lakhs]]</f>
        <v>9.3829247675401515</v>
      </c>
    </row>
    <row r="1268" spans="1:18" x14ac:dyDescent="0.3">
      <c r="A1268" t="s">
        <v>158</v>
      </c>
      <c r="B1268" t="s">
        <v>178</v>
      </c>
      <c r="C1268">
        <v>2006</v>
      </c>
      <c r="D1268">
        <v>10</v>
      </c>
      <c r="E1268">
        <v>11</v>
      </c>
      <c r="F1268">
        <v>0</v>
      </c>
      <c r="G1268">
        <v>25</v>
      </c>
      <c r="H1268">
        <v>0</v>
      </c>
      <c r="I1268">
        <v>147</v>
      </c>
      <c r="J1268">
        <v>11.83</v>
      </c>
      <c r="K1268">
        <v>16.314454775993237</v>
      </c>
      <c r="L1268">
        <f t="shared" si="19"/>
        <v>193</v>
      </c>
      <c r="M1268" s="14">
        <f>Table3[[#This Row],[Rape]]/Table3[[#This Row],[Population_in_lakhs]]</f>
        <v>0.84530853761622993</v>
      </c>
      <c r="N1268">
        <f>Table3[[#This Row],[Kidnapping and Abduction]]/Table3[[#This Row],[Population_in_lakhs]]</f>
        <v>0.92983939137785288</v>
      </c>
      <c r="O1268">
        <f>Table3[[#This Row],[Dowry Deaths]]/Table3[[#This Row],[Population_in_lakhs]]</f>
        <v>0</v>
      </c>
      <c r="P1268">
        <f>Table3[[#This Row],[Molestation]]/Table3[[#This Row],[Population_in_lakhs]]</f>
        <v>2.1132713440405748</v>
      </c>
      <c r="Q1268">
        <f>Table3[[#This Row],[Sexual_Harassment]]/Table3[[#This Row],[Population_in_lakhs]]</f>
        <v>0</v>
      </c>
      <c r="R1268">
        <f>Table3[[#This Row],[Cruelty by Husband or his Relatives]]/Table3[[#This Row],[Population_in_lakhs]]</f>
        <v>12.42603550295858</v>
      </c>
    </row>
    <row r="1269" spans="1:18" x14ac:dyDescent="0.3">
      <c r="A1269" t="s">
        <v>158</v>
      </c>
      <c r="B1269" t="s">
        <v>178</v>
      </c>
      <c r="C1269">
        <v>2007</v>
      </c>
      <c r="D1269">
        <v>6</v>
      </c>
      <c r="E1269">
        <v>41</v>
      </c>
      <c r="F1269">
        <v>0</v>
      </c>
      <c r="G1269">
        <v>33</v>
      </c>
      <c r="H1269">
        <v>0</v>
      </c>
      <c r="I1269">
        <v>178</v>
      </c>
      <c r="J1269">
        <v>11.83</v>
      </c>
      <c r="K1269">
        <v>21.808960270498734</v>
      </c>
      <c r="L1269">
        <f t="shared" si="19"/>
        <v>258</v>
      </c>
      <c r="M1269" s="14">
        <f>Table3[[#This Row],[Rape]]/Table3[[#This Row],[Population_in_lakhs]]</f>
        <v>0.50718512256973791</v>
      </c>
      <c r="N1269">
        <f>Table3[[#This Row],[Kidnapping and Abduction]]/Table3[[#This Row],[Population_in_lakhs]]</f>
        <v>3.4657650042265429</v>
      </c>
      <c r="O1269">
        <f>Table3[[#This Row],[Dowry Deaths]]/Table3[[#This Row],[Population_in_lakhs]]</f>
        <v>0</v>
      </c>
      <c r="P1269">
        <f>Table3[[#This Row],[Molestation]]/Table3[[#This Row],[Population_in_lakhs]]</f>
        <v>2.7895181741335588</v>
      </c>
      <c r="Q1269">
        <f>Table3[[#This Row],[Sexual_Harassment]]/Table3[[#This Row],[Population_in_lakhs]]</f>
        <v>0</v>
      </c>
      <c r="R1269">
        <f>Table3[[#This Row],[Cruelty by Husband or his Relatives]]/Table3[[#This Row],[Population_in_lakhs]]</f>
        <v>15.046491969568892</v>
      </c>
    </row>
    <row r="1270" spans="1:18" x14ac:dyDescent="0.3">
      <c r="A1270" t="s">
        <v>158</v>
      </c>
      <c r="B1270" t="s">
        <v>178</v>
      </c>
      <c r="C1270">
        <v>2008</v>
      </c>
      <c r="D1270">
        <v>19</v>
      </c>
      <c r="E1270">
        <v>24</v>
      </c>
      <c r="F1270">
        <v>0</v>
      </c>
      <c r="G1270">
        <v>29</v>
      </c>
      <c r="H1270">
        <v>0</v>
      </c>
      <c r="I1270">
        <v>157</v>
      </c>
      <c r="J1270">
        <v>11.83</v>
      </c>
      <c r="K1270">
        <v>19.357565511411664</v>
      </c>
      <c r="L1270">
        <f t="shared" si="19"/>
        <v>229</v>
      </c>
      <c r="M1270" s="14">
        <f>Table3[[#This Row],[Rape]]/Table3[[#This Row],[Population_in_lakhs]]</f>
        <v>1.6060862214708369</v>
      </c>
      <c r="N1270">
        <f>Table3[[#This Row],[Kidnapping and Abduction]]/Table3[[#This Row],[Population_in_lakhs]]</f>
        <v>2.0287404902789516</v>
      </c>
      <c r="O1270">
        <f>Table3[[#This Row],[Dowry Deaths]]/Table3[[#This Row],[Population_in_lakhs]]</f>
        <v>0</v>
      </c>
      <c r="P1270">
        <f>Table3[[#This Row],[Molestation]]/Table3[[#This Row],[Population_in_lakhs]]</f>
        <v>2.4513947590870666</v>
      </c>
      <c r="Q1270">
        <f>Table3[[#This Row],[Sexual_Harassment]]/Table3[[#This Row],[Population_in_lakhs]]</f>
        <v>0</v>
      </c>
      <c r="R1270">
        <f>Table3[[#This Row],[Cruelty by Husband or his Relatives]]/Table3[[#This Row],[Population_in_lakhs]]</f>
        <v>13.27134404057481</v>
      </c>
    </row>
    <row r="1271" spans="1:18" x14ac:dyDescent="0.3">
      <c r="A1271" t="s">
        <v>158</v>
      </c>
      <c r="B1271" t="s">
        <v>178</v>
      </c>
      <c r="C1271">
        <v>2009</v>
      </c>
      <c r="D1271">
        <v>19</v>
      </c>
      <c r="E1271">
        <v>20</v>
      </c>
      <c r="F1271">
        <v>0</v>
      </c>
      <c r="G1271">
        <v>43</v>
      </c>
      <c r="H1271">
        <v>0</v>
      </c>
      <c r="I1271">
        <v>136</v>
      </c>
      <c r="J1271">
        <v>11.83</v>
      </c>
      <c r="K1271">
        <v>18.427726120033814</v>
      </c>
      <c r="L1271">
        <f t="shared" si="19"/>
        <v>218</v>
      </c>
      <c r="M1271" s="14">
        <f>Table3[[#This Row],[Rape]]/Table3[[#This Row],[Population_in_lakhs]]</f>
        <v>1.6060862214708369</v>
      </c>
      <c r="N1271">
        <f>Table3[[#This Row],[Kidnapping and Abduction]]/Table3[[#This Row],[Population_in_lakhs]]</f>
        <v>1.6906170752324599</v>
      </c>
      <c r="O1271">
        <f>Table3[[#This Row],[Dowry Deaths]]/Table3[[#This Row],[Population_in_lakhs]]</f>
        <v>0</v>
      </c>
      <c r="P1271">
        <f>Table3[[#This Row],[Molestation]]/Table3[[#This Row],[Population_in_lakhs]]</f>
        <v>3.6348267117497888</v>
      </c>
      <c r="Q1271">
        <f>Table3[[#This Row],[Sexual_Harassment]]/Table3[[#This Row],[Population_in_lakhs]]</f>
        <v>0</v>
      </c>
      <c r="R1271">
        <f>Table3[[#This Row],[Cruelty by Husband or his Relatives]]/Table3[[#This Row],[Population_in_lakhs]]</f>
        <v>11.496196111580726</v>
      </c>
    </row>
    <row r="1272" spans="1:18" x14ac:dyDescent="0.3">
      <c r="A1272" t="s">
        <v>158</v>
      </c>
      <c r="B1272" t="s">
        <v>178</v>
      </c>
      <c r="C1272">
        <v>2010</v>
      </c>
      <c r="D1272">
        <v>11</v>
      </c>
      <c r="E1272">
        <v>37</v>
      </c>
      <c r="F1272">
        <v>0</v>
      </c>
      <c r="G1272">
        <v>32</v>
      </c>
      <c r="H1272">
        <v>1</v>
      </c>
      <c r="I1272">
        <v>101</v>
      </c>
      <c r="J1272">
        <v>11.83</v>
      </c>
      <c r="K1272">
        <v>15.384615384615385</v>
      </c>
      <c r="L1272">
        <f t="shared" si="19"/>
        <v>182</v>
      </c>
      <c r="M1272" s="14">
        <f>Table3[[#This Row],[Rape]]/Table3[[#This Row],[Population_in_lakhs]]</f>
        <v>0.92983939137785288</v>
      </c>
      <c r="N1272">
        <f>Table3[[#This Row],[Kidnapping and Abduction]]/Table3[[#This Row],[Population_in_lakhs]]</f>
        <v>3.1276415891800506</v>
      </c>
      <c r="O1272">
        <f>Table3[[#This Row],[Dowry Deaths]]/Table3[[#This Row],[Population_in_lakhs]]</f>
        <v>0</v>
      </c>
      <c r="P1272">
        <f>Table3[[#This Row],[Molestation]]/Table3[[#This Row],[Population_in_lakhs]]</f>
        <v>2.7049873203719357</v>
      </c>
      <c r="Q1272">
        <f>Table3[[#This Row],[Sexual_Harassment]]/Table3[[#This Row],[Population_in_lakhs]]</f>
        <v>8.453085376162299E-2</v>
      </c>
      <c r="R1272">
        <f>Table3[[#This Row],[Cruelty by Husband or his Relatives]]/Table3[[#This Row],[Population_in_lakhs]]</f>
        <v>8.5376162299239216</v>
      </c>
    </row>
    <row r="1273" spans="1:18" x14ac:dyDescent="0.3">
      <c r="A1273" t="s">
        <v>158</v>
      </c>
      <c r="B1273" t="s">
        <v>178</v>
      </c>
      <c r="C1273">
        <v>2011</v>
      </c>
      <c r="D1273">
        <v>16</v>
      </c>
      <c r="E1273">
        <v>44</v>
      </c>
      <c r="F1273">
        <v>0</v>
      </c>
      <c r="G1273">
        <v>43</v>
      </c>
      <c r="H1273">
        <v>1</v>
      </c>
      <c r="I1273">
        <v>156</v>
      </c>
      <c r="J1273">
        <v>13.44</v>
      </c>
      <c r="K1273">
        <v>19.345238095238095</v>
      </c>
      <c r="L1273">
        <f t="shared" si="19"/>
        <v>260</v>
      </c>
      <c r="M1273" s="14">
        <f>Table3[[#This Row],[Rape]]/Table3[[#This Row],[Population_in_lakhs]]</f>
        <v>1.1904761904761905</v>
      </c>
      <c r="N1273">
        <f>Table3[[#This Row],[Kidnapping and Abduction]]/Table3[[#This Row],[Population_in_lakhs]]</f>
        <v>3.2738095238095237</v>
      </c>
      <c r="O1273">
        <f>Table3[[#This Row],[Dowry Deaths]]/Table3[[#This Row],[Population_in_lakhs]]</f>
        <v>0</v>
      </c>
      <c r="P1273">
        <f>Table3[[#This Row],[Molestation]]/Table3[[#This Row],[Population_in_lakhs]]</f>
        <v>3.1994047619047619</v>
      </c>
      <c r="Q1273">
        <f>Table3[[#This Row],[Sexual_Harassment]]/Table3[[#This Row],[Population_in_lakhs]]</f>
        <v>7.4404761904761904E-2</v>
      </c>
      <c r="R1273">
        <f>Table3[[#This Row],[Cruelty by Husband or his Relatives]]/Table3[[#This Row],[Population_in_lakhs]]</f>
        <v>11.607142857142858</v>
      </c>
    </row>
    <row r="1274" spans="1:18" x14ac:dyDescent="0.3">
      <c r="A1274" t="s">
        <v>158</v>
      </c>
      <c r="B1274" t="s">
        <v>178</v>
      </c>
      <c r="C1274">
        <v>2012</v>
      </c>
      <c r="D1274">
        <v>7</v>
      </c>
      <c r="E1274">
        <v>31</v>
      </c>
      <c r="F1274">
        <v>0</v>
      </c>
      <c r="G1274">
        <v>32</v>
      </c>
      <c r="H1274">
        <v>1</v>
      </c>
      <c r="I1274">
        <v>151</v>
      </c>
      <c r="J1274">
        <v>13.44</v>
      </c>
      <c r="K1274">
        <v>16.517857142857142</v>
      </c>
      <c r="L1274">
        <f t="shared" si="19"/>
        <v>222</v>
      </c>
      <c r="M1274" s="14">
        <f>Table3[[#This Row],[Rape]]/Table3[[#This Row],[Population_in_lakhs]]</f>
        <v>0.52083333333333337</v>
      </c>
      <c r="N1274">
        <f>Table3[[#This Row],[Kidnapping and Abduction]]/Table3[[#This Row],[Population_in_lakhs]]</f>
        <v>2.3065476190476191</v>
      </c>
      <c r="O1274">
        <f>Table3[[#This Row],[Dowry Deaths]]/Table3[[#This Row],[Population_in_lakhs]]</f>
        <v>0</v>
      </c>
      <c r="P1274">
        <f>Table3[[#This Row],[Molestation]]/Table3[[#This Row],[Population_in_lakhs]]</f>
        <v>2.3809523809523809</v>
      </c>
      <c r="Q1274">
        <f>Table3[[#This Row],[Sexual_Harassment]]/Table3[[#This Row],[Population_in_lakhs]]</f>
        <v>7.4404761904761904E-2</v>
      </c>
      <c r="R1274">
        <f>Table3[[#This Row],[Cruelty by Husband or his Relatives]]/Table3[[#This Row],[Population_in_lakhs]]</f>
        <v>11.235119047619047</v>
      </c>
    </row>
    <row r="1275" spans="1:18" x14ac:dyDescent="0.3">
      <c r="A1275" t="s">
        <v>158</v>
      </c>
      <c r="B1275" t="s">
        <v>178</v>
      </c>
      <c r="C1275">
        <v>2013</v>
      </c>
      <c r="D1275">
        <v>19</v>
      </c>
      <c r="E1275">
        <v>74</v>
      </c>
      <c r="F1275">
        <v>0</v>
      </c>
      <c r="G1275">
        <v>47</v>
      </c>
      <c r="H1275">
        <v>1</v>
      </c>
      <c r="I1275">
        <v>174</v>
      </c>
      <c r="J1275">
        <v>13.44</v>
      </c>
      <c r="K1275">
        <v>23.4375</v>
      </c>
      <c r="L1275">
        <f t="shared" si="19"/>
        <v>315</v>
      </c>
      <c r="M1275" s="14">
        <f>Table3[[#This Row],[Rape]]/Table3[[#This Row],[Population_in_lakhs]]</f>
        <v>1.4136904761904763</v>
      </c>
      <c r="N1275">
        <f>Table3[[#This Row],[Kidnapping and Abduction]]/Table3[[#This Row],[Population_in_lakhs]]</f>
        <v>5.5059523809523814</v>
      </c>
      <c r="O1275">
        <f>Table3[[#This Row],[Dowry Deaths]]/Table3[[#This Row],[Population_in_lakhs]]</f>
        <v>0</v>
      </c>
      <c r="P1275">
        <f>Table3[[#This Row],[Molestation]]/Table3[[#This Row],[Population_in_lakhs]]</f>
        <v>3.4970238095238098</v>
      </c>
      <c r="Q1275">
        <f>Table3[[#This Row],[Sexual_Harassment]]/Table3[[#This Row],[Population_in_lakhs]]</f>
        <v>7.4404761904761904E-2</v>
      </c>
      <c r="R1275">
        <f>Table3[[#This Row],[Cruelty by Husband or his Relatives]]/Table3[[#This Row],[Population_in_lakhs]]</f>
        <v>12.946428571428571</v>
      </c>
    </row>
    <row r="1276" spans="1:18" x14ac:dyDescent="0.3">
      <c r="A1276" t="s">
        <v>158</v>
      </c>
      <c r="B1276" t="s">
        <v>179</v>
      </c>
      <c r="C1276">
        <v>2001</v>
      </c>
      <c r="D1276">
        <v>6</v>
      </c>
      <c r="E1276">
        <v>5</v>
      </c>
      <c r="F1276">
        <v>0</v>
      </c>
      <c r="G1276">
        <v>10</v>
      </c>
      <c r="H1276">
        <v>0</v>
      </c>
      <c r="I1276">
        <v>64</v>
      </c>
      <c r="J1276">
        <v>5.37</v>
      </c>
      <c r="K1276">
        <v>15.828677839851023</v>
      </c>
      <c r="L1276">
        <f t="shared" si="19"/>
        <v>85</v>
      </c>
      <c r="M1276" s="14">
        <f>Table3[[#This Row],[Rape]]/Table3[[#This Row],[Population_in_lakhs]]</f>
        <v>1.1173184357541899</v>
      </c>
      <c r="N1276">
        <f>Table3[[#This Row],[Kidnapping and Abduction]]/Table3[[#This Row],[Population_in_lakhs]]</f>
        <v>0.93109869646182497</v>
      </c>
      <c r="O1276">
        <f>Table3[[#This Row],[Dowry Deaths]]/Table3[[#This Row],[Population_in_lakhs]]</f>
        <v>0</v>
      </c>
      <c r="P1276">
        <f>Table3[[#This Row],[Molestation]]/Table3[[#This Row],[Population_in_lakhs]]</f>
        <v>1.8621973929236499</v>
      </c>
      <c r="Q1276">
        <f>Table3[[#This Row],[Sexual_Harassment]]/Table3[[#This Row],[Population_in_lakhs]]</f>
        <v>0</v>
      </c>
      <c r="R1276">
        <f>Table3[[#This Row],[Cruelty by Husband or his Relatives]]/Table3[[#This Row],[Population_in_lakhs]]</f>
        <v>11.918063314711359</v>
      </c>
    </row>
    <row r="1277" spans="1:18" x14ac:dyDescent="0.3">
      <c r="A1277" t="s">
        <v>158</v>
      </c>
      <c r="B1277" t="s">
        <v>179</v>
      </c>
      <c r="C1277">
        <v>2002</v>
      </c>
      <c r="D1277">
        <v>4</v>
      </c>
      <c r="E1277">
        <v>8</v>
      </c>
      <c r="F1277">
        <v>3</v>
      </c>
      <c r="G1277">
        <v>16</v>
      </c>
      <c r="H1277">
        <v>0</v>
      </c>
      <c r="I1277">
        <v>53</v>
      </c>
      <c r="J1277">
        <v>5.37</v>
      </c>
      <c r="K1277">
        <v>15.64245810055866</v>
      </c>
      <c r="L1277">
        <f t="shared" si="19"/>
        <v>84</v>
      </c>
      <c r="M1277" s="14">
        <f>Table3[[#This Row],[Rape]]/Table3[[#This Row],[Population_in_lakhs]]</f>
        <v>0.74487895716945995</v>
      </c>
      <c r="N1277">
        <f>Table3[[#This Row],[Kidnapping and Abduction]]/Table3[[#This Row],[Population_in_lakhs]]</f>
        <v>1.4897579143389199</v>
      </c>
      <c r="O1277">
        <f>Table3[[#This Row],[Dowry Deaths]]/Table3[[#This Row],[Population_in_lakhs]]</f>
        <v>0.55865921787709494</v>
      </c>
      <c r="P1277">
        <f>Table3[[#This Row],[Molestation]]/Table3[[#This Row],[Population_in_lakhs]]</f>
        <v>2.9795158286778398</v>
      </c>
      <c r="Q1277">
        <f>Table3[[#This Row],[Sexual_Harassment]]/Table3[[#This Row],[Population_in_lakhs]]</f>
        <v>0</v>
      </c>
      <c r="R1277">
        <f>Table3[[#This Row],[Cruelty by Husband or his Relatives]]/Table3[[#This Row],[Population_in_lakhs]]</f>
        <v>9.8696461824953445</v>
      </c>
    </row>
    <row r="1278" spans="1:18" x14ac:dyDescent="0.3">
      <c r="A1278" t="s">
        <v>158</v>
      </c>
      <c r="B1278" t="s">
        <v>179</v>
      </c>
      <c r="C1278">
        <v>2003</v>
      </c>
      <c r="D1278">
        <v>1</v>
      </c>
      <c r="E1278">
        <v>5</v>
      </c>
      <c r="F1278">
        <v>0</v>
      </c>
      <c r="G1278">
        <v>7</v>
      </c>
      <c r="H1278">
        <v>1</v>
      </c>
      <c r="I1278">
        <v>44</v>
      </c>
      <c r="J1278">
        <v>5.37</v>
      </c>
      <c r="K1278">
        <v>10.80074487895717</v>
      </c>
      <c r="L1278">
        <f t="shared" si="19"/>
        <v>58</v>
      </c>
      <c r="M1278" s="14">
        <f>Table3[[#This Row],[Rape]]/Table3[[#This Row],[Population_in_lakhs]]</f>
        <v>0.18621973929236499</v>
      </c>
      <c r="N1278">
        <f>Table3[[#This Row],[Kidnapping and Abduction]]/Table3[[#This Row],[Population_in_lakhs]]</f>
        <v>0.93109869646182497</v>
      </c>
      <c r="O1278">
        <f>Table3[[#This Row],[Dowry Deaths]]/Table3[[#This Row],[Population_in_lakhs]]</f>
        <v>0</v>
      </c>
      <c r="P1278">
        <f>Table3[[#This Row],[Molestation]]/Table3[[#This Row],[Population_in_lakhs]]</f>
        <v>1.3035381750465549</v>
      </c>
      <c r="Q1278">
        <f>Table3[[#This Row],[Sexual_Harassment]]/Table3[[#This Row],[Population_in_lakhs]]</f>
        <v>0.18621973929236499</v>
      </c>
      <c r="R1278">
        <f>Table3[[#This Row],[Cruelty by Husband or his Relatives]]/Table3[[#This Row],[Population_in_lakhs]]</f>
        <v>8.1936685288640589</v>
      </c>
    </row>
    <row r="1279" spans="1:18" x14ac:dyDescent="0.3">
      <c r="A1279" t="s">
        <v>158</v>
      </c>
      <c r="B1279" t="s">
        <v>179</v>
      </c>
      <c r="C1279">
        <v>2004</v>
      </c>
      <c r="D1279">
        <v>1</v>
      </c>
      <c r="E1279">
        <v>4</v>
      </c>
      <c r="F1279">
        <v>0</v>
      </c>
      <c r="G1279">
        <v>5</v>
      </c>
      <c r="H1279">
        <v>0</v>
      </c>
      <c r="I1279">
        <v>41</v>
      </c>
      <c r="J1279">
        <v>5.37</v>
      </c>
      <c r="K1279">
        <v>9.4972067039106136</v>
      </c>
      <c r="L1279">
        <f t="shared" si="19"/>
        <v>51</v>
      </c>
      <c r="M1279" s="14">
        <f>Table3[[#This Row],[Rape]]/Table3[[#This Row],[Population_in_lakhs]]</f>
        <v>0.18621973929236499</v>
      </c>
      <c r="N1279">
        <f>Table3[[#This Row],[Kidnapping and Abduction]]/Table3[[#This Row],[Population_in_lakhs]]</f>
        <v>0.74487895716945995</v>
      </c>
      <c r="O1279">
        <f>Table3[[#This Row],[Dowry Deaths]]/Table3[[#This Row],[Population_in_lakhs]]</f>
        <v>0</v>
      </c>
      <c r="P1279">
        <f>Table3[[#This Row],[Molestation]]/Table3[[#This Row],[Population_in_lakhs]]</f>
        <v>0.93109869646182497</v>
      </c>
      <c r="Q1279">
        <f>Table3[[#This Row],[Sexual_Harassment]]/Table3[[#This Row],[Population_in_lakhs]]</f>
        <v>0</v>
      </c>
      <c r="R1279">
        <f>Table3[[#This Row],[Cruelty by Husband or his Relatives]]/Table3[[#This Row],[Population_in_lakhs]]</f>
        <v>7.6350093109869643</v>
      </c>
    </row>
    <row r="1280" spans="1:18" x14ac:dyDescent="0.3">
      <c r="A1280" t="s">
        <v>158</v>
      </c>
      <c r="B1280" t="s">
        <v>179</v>
      </c>
      <c r="C1280">
        <v>2005</v>
      </c>
      <c r="D1280">
        <v>1</v>
      </c>
      <c r="E1280">
        <v>8</v>
      </c>
      <c r="F1280">
        <v>1</v>
      </c>
      <c r="G1280">
        <v>5</v>
      </c>
      <c r="H1280">
        <v>0</v>
      </c>
      <c r="I1280">
        <v>36</v>
      </c>
      <c r="J1280">
        <v>5.37</v>
      </c>
      <c r="K1280">
        <v>9.4972067039106136</v>
      </c>
      <c r="L1280">
        <f t="shared" si="19"/>
        <v>51</v>
      </c>
      <c r="M1280" s="14">
        <f>Table3[[#This Row],[Rape]]/Table3[[#This Row],[Population_in_lakhs]]</f>
        <v>0.18621973929236499</v>
      </c>
      <c r="N1280">
        <f>Table3[[#This Row],[Kidnapping and Abduction]]/Table3[[#This Row],[Population_in_lakhs]]</f>
        <v>1.4897579143389199</v>
      </c>
      <c r="O1280">
        <f>Table3[[#This Row],[Dowry Deaths]]/Table3[[#This Row],[Population_in_lakhs]]</f>
        <v>0.18621973929236499</v>
      </c>
      <c r="P1280">
        <f>Table3[[#This Row],[Molestation]]/Table3[[#This Row],[Population_in_lakhs]]</f>
        <v>0.93109869646182497</v>
      </c>
      <c r="Q1280">
        <f>Table3[[#This Row],[Sexual_Harassment]]/Table3[[#This Row],[Population_in_lakhs]]</f>
        <v>0</v>
      </c>
      <c r="R1280">
        <f>Table3[[#This Row],[Cruelty by Husband or his Relatives]]/Table3[[#This Row],[Population_in_lakhs]]</f>
        <v>6.7039106145251397</v>
      </c>
    </row>
    <row r="1281" spans="1:18" x14ac:dyDescent="0.3">
      <c r="A1281" t="s">
        <v>158</v>
      </c>
      <c r="B1281" t="s">
        <v>179</v>
      </c>
      <c r="C1281">
        <v>2006</v>
      </c>
      <c r="D1281">
        <v>2</v>
      </c>
      <c r="E1281">
        <v>6</v>
      </c>
      <c r="F1281">
        <v>1</v>
      </c>
      <c r="G1281">
        <v>1</v>
      </c>
      <c r="H1281">
        <v>0</v>
      </c>
      <c r="I1281">
        <v>45</v>
      </c>
      <c r="J1281">
        <v>5.37</v>
      </c>
      <c r="K1281">
        <v>10.242085661080074</v>
      </c>
      <c r="L1281">
        <f t="shared" si="19"/>
        <v>55</v>
      </c>
      <c r="M1281" s="14">
        <f>Table3[[#This Row],[Rape]]/Table3[[#This Row],[Population_in_lakhs]]</f>
        <v>0.37243947858472998</v>
      </c>
      <c r="N1281">
        <f>Table3[[#This Row],[Kidnapping and Abduction]]/Table3[[#This Row],[Population_in_lakhs]]</f>
        <v>1.1173184357541899</v>
      </c>
      <c r="O1281">
        <f>Table3[[#This Row],[Dowry Deaths]]/Table3[[#This Row],[Population_in_lakhs]]</f>
        <v>0.18621973929236499</v>
      </c>
      <c r="P1281">
        <f>Table3[[#This Row],[Molestation]]/Table3[[#This Row],[Population_in_lakhs]]</f>
        <v>0.18621973929236499</v>
      </c>
      <c r="Q1281">
        <f>Table3[[#This Row],[Sexual_Harassment]]/Table3[[#This Row],[Population_in_lakhs]]</f>
        <v>0</v>
      </c>
      <c r="R1281">
        <f>Table3[[#This Row],[Cruelty by Husband or his Relatives]]/Table3[[#This Row],[Population_in_lakhs]]</f>
        <v>8.3798882681564244</v>
      </c>
    </row>
    <row r="1282" spans="1:18" x14ac:dyDescent="0.3">
      <c r="A1282" t="s">
        <v>158</v>
      </c>
      <c r="B1282" t="s">
        <v>179</v>
      </c>
      <c r="C1282">
        <v>2007</v>
      </c>
      <c r="D1282">
        <v>1</v>
      </c>
      <c r="E1282">
        <v>7</v>
      </c>
      <c r="F1282">
        <v>0</v>
      </c>
      <c r="G1282">
        <v>4</v>
      </c>
      <c r="H1282">
        <v>0</v>
      </c>
      <c r="I1282">
        <v>59</v>
      </c>
      <c r="J1282">
        <v>5.37</v>
      </c>
      <c r="K1282">
        <v>13.221601489757914</v>
      </c>
      <c r="L1282">
        <f t="shared" ref="L1282:L1345" si="20">SUM(D1282,E1282,F1282,G1282,H1282,I1282)</f>
        <v>71</v>
      </c>
      <c r="M1282" s="14">
        <f>Table3[[#This Row],[Rape]]/Table3[[#This Row],[Population_in_lakhs]]</f>
        <v>0.18621973929236499</v>
      </c>
      <c r="N1282">
        <f>Table3[[#This Row],[Kidnapping and Abduction]]/Table3[[#This Row],[Population_in_lakhs]]</f>
        <v>1.3035381750465549</v>
      </c>
      <c r="O1282">
        <f>Table3[[#This Row],[Dowry Deaths]]/Table3[[#This Row],[Population_in_lakhs]]</f>
        <v>0</v>
      </c>
      <c r="P1282">
        <f>Table3[[#This Row],[Molestation]]/Table3[[#This Row],[Population_in_lakhs]]</f>
        <v>0.74487895716945995</v>
      </c>
      <c r="Q1282">
        <f>Table3[[#This Row],[Sexual_Harassment]]/Table3[[#This Row],[Population_in_lakhs]]</f>
        <v>0</v>
      </c>
      <c r="R1282">
        <f>Table3[[#This Row],[Cruelty by Husband or his Relatives]]/Table3[[#This Row],[Population_in_lakhs]]</f>
        <v>10.986964618249534</v>
      </c>
    </row>
    <row r="1283" spans="1:18" x14ac:dyDescent="0.3">
      <c r="A1283" t="s">
        <v>158</v>
      </c>
      <c r="B1283" t="s">
        <v>179</v>
      </c>
      <c r="C1283">
        <v>2008</v>
      </c>
      <c r="D1283">
        <v>3</v>
      </c>
      <c r="E1283">
        <v>11</v>
      </c>
      <c r="F1283">
        <v>0</v>
      </c>
      <c r="G1283">
        <v>5</v>
      </c>
      <c r="H1283">
        <v>0</v>
      </c>
      <c r="I1283">
        <v>48</v>
      </c>
      <c r="J1283">
        <v>5.37</v>
      </c>
      <c r="K1283">
        <v>12.476722532588454</v>
      </c>
      <c r="L1283">
        <f t="shared" si="20"/>
        <v>67</v>
      </c>
      <c r="M1283" s="14">
        <f>Table3[[#This Row],[Rape]]/Table3[[#This Row],[Population_in_lakhs]]</f>
        <v>0.55865921787709494</v>
      </c>
      <c r="N1283">
        <f>Table3[[#This Row],[Kidnapping and Abduction]]/Table3[[#This Row],[Population_in_lakhs]]</f>
        <v>2.0484171322160147</v>
      </c>
      <c r="O1283">
        <f>Table3[[#This Row],[Dowry Deaths]]/Table3[[#This Row],[Population_in_lakhs]]</f>
        <v>0</v>
      </c>
      <c r="P1283">
        <f>Table3[[#This Row],[Molestation]]/Table3[[#This Row],[Population_in_lakhs]]</f>
        <v>0.93109869646182497</v>
      </c>
      <c r="Q1283">
        <f>Table3[[#This Row],[Sexual_Harassment]]/Table3[[#This Row],[Population_in_lakhs]]</f>
        <v>0</v>
      </c>
      <c r="R1283">
        <f>Table3[[#This Row],[Cruelty by Husband or his Relatives]]/Table3[[#This Row],[Population_in_lakhs]]</f>
        <v>8.938547486033519</v>
      </c>
    </row>
    <row r="1284" spans="1:18" x14ac:dyDescent="0.3">
      <c r="A1284" t="s">
        <v>158</v>
      </c>
      <c r="B1284" t="s">
        <v>179</v>
      </c>
      <c r="C1284">
        <v>2009</v>
      </c>
      <c r="D1284">
        <v>3</v>
      </c>
      <c r="E1284">
        <v>17</v>
      </c>
      <c r="F1284">
        <v>0</v>
      </c>
      <c r="G1284">
        <v>2</v>
      </c>
      <c r="H1284">
        <v>2</v>
      </c>
      <c r="I1284">
        <v>53</v>
      </c>
      <c r="J1284">
        <v>5.37</v>
      </c>
      <c r="K1284">
        <v>14.338919925512103</v>
      </c>
      <c r="L1284">
        <f t="shared" si="20"/>
        <v>77</v>
      </c>
      <c r="M1284" s="14">
        <f>Table3[[#This Row],[Rape]]/Table3[[#This Row],[Population_in_lakhs]]</f>
        <v>0.55865921787709494</v>
      </c>
      <c r="N1284">
        <f>Table3[[#This Row],[Kidnapping and Abduction]]/Table3[[#This Row],[Population_in_lakhs]]</f>
        <v>3.1657355679702048</v>
      </c>
      <c r="O1284">
        <f>Table3[[#This Row],[Dowry Deaths]]/Table3[[#This Row],[Population_in_lakhs]]</f>
        <v>0</v>
      </c>
      <c r="P1284">
        <f>Table3[[#This Row],[Molestation]]/Table3[[#This Row],[Population_in_lakhs]]</f>
        <v>0.37243947858472998</v>
      </c>
      <c r="Q1284">
        <f>Table3[[#This Row],[Sexual_Harassment]]/Table3[[#This Row],[Population_in_lakhs]]</f>
        <v>0.37243947858472998</v>
      </c>
      <c r="R1284">
        <f>Table3[[#This Row],[Cruelty by Husband or his Relatives]]/Table3[[#This Row],[Population_in_lakhs]]</f>
        <v>9.8696461824953445</v>
      </c>
    </row>
    <row r="1285" spans="1:18" x14ac:dyDescent="0.3">
      <c r="A1285" t="s">
        <v>158</v>
      </c>
      <c r="B1285" t="s">
        <v>179</v>
      </c>
      <c r="C1285">
        <v>2010</v>
      </c>
      <c r="D1285">
        <v>2</v>
      </c>
      <c r="E1285">
        <v>9</v>
      </c>
      <c r="F1285">
        <v>1</v>
      </c>
      <c r="G1285">
        <v>4</v>
      </c>
      <c r="H1285">
        <v>3</v>
      </c>
      <c r="I1285">
        <v>69</v>
      </c>
      <c r="J1285">
        <v>5.37</v>
      </c>
      <c r="K1285">
        <v>16.387337057728118</v>
      </c>
      <c r="L1285">
        <f t="shared" si="20"/>
        <v>88</v>
      </c>
      <c r="M1285" s="14">
        <f>Table3[[#This Row],[Rape]]/Table3[[#This Row],[Population_in_lakhs]]</f>
        <v>0.37243947858472998</v>
      </c>
      <c r="N1285">
        <f>Table3[[#This Row],[Kidnapping and Abduction]]/Table3[[#This Row],[Population_in_lakhs]]</f>
        <v>1.6759776536312849</v>
      </c>
      <c r="O1285">
        <f>Table3[[#This Row],[Dowry Deaths]]/Table3[[#This Row],[Population_in_lakhs]]</f>
        <v>0.18621973929236499</v>
      </c>
      <c r="P1285">
        <f>Table3[[#This Row],[Molestation]]/Table3[[#This Row],[Population_in_lakhs]]</f>
        <v>0.74487895716945995</v>
      </c>
      <c r="Q1285">
        <f>Table3[[#This Row],[Sexual_Harassment]]/Table3[[#This Row],[Population_in_lakhs]]</f>
        <v>0.55865921787709494</v>
      </c>
      <c r="R1285">
        <f>Table3[[#This Row],[Cruelty by Husband or his Relatives]]/Table3[[#This Row],[Population_in_lakhs]]</f>
        <v>12.849162011173185</v>
      </c>
    </row>
    <row r="1286" spans="1:18" x14ac:dyDescent="0.3">
      <c r="A1286" t="s">
        <v>158</v>
      </c>
      <c r="B1286" t="s">
        <v>179</v>
      </c>
      <c r="C1286">
        <v>2011</v>
      </c>
      <c r="D1286">
        <v>6</v>
      </c>
      <c r="E1286">
        <v>9</v>
      </c>
      <c r="F1286">
        <v>0</v>
      </c>
      <c r="G1286">
        <v>1</v>
      </c>
      <c r="H1286">
        <v>1</v>
      </c>
      <c r="I1286">
        <v>84</v>
      </c>
      <c r="J1286">
        <v>5.85</v>
      </c>
      <c r="K1286">
        <v>17.264957264957268</v>
      </c>
      <c r="L1286">
        <f t="shared" si="20"/>
        <v>101</v>
      </c>
      <c r="M1286" s="14">
        <f>Table3[[#This Row],[Rape]]/Table3[[#This Row],[Population_in_lakhs]]</f>
        <v>1.0256410256410258</v>
      </c>
      <c r="N1286">
        <f>Table3[[#This Row],[Kidnapping and Abduction]]/Table3[[#This Row],[Population_in_lakhs]]</f>
        <v>1.5384615384615385</v>
      </c>
      <c r="O1286">
        <f>Table3[[#This Row],[Dowry Deaths]]/Table3[[#This Row],[Population_in_lakhs]]</f>
        <v>0</v>
      </c>
      <c r="P1286">
        <f>Table3[[#This Row],[Molestation]]/Table3[[#This Row],[Population_in_lakhs]]</f>
        <v>0.17094017094017094</v>
      </c>
      <c r="Q1286">
        <f>Table3[[#This Row],[Sexual_Harassment]]/Table3[[#This Row],[Population_in_lakhs]]</f>
        <v>0.17094017094017094</v>
      </c>
      <c r="R1286">
        <f>Table3[[#This Row],[Cruelty by Husband or his Relatives]]/Table3[[#This Row],[Population_in_lakhs]]</f>
        <v>14.358974358974359</v>
      </c>
    </row>
    <row r="1287" spans="1:18" x14ac:dyDescent="0.3">
      <c r="A1287" t="s">
        <v>158</v>
      </c>
      <c r="B1287" t="s">
        <v>179</v>
      </c>
      <c r="C1287">
        <v>2012</v>
      </c>
      <c r="D1287">
        <v>10</v>
      </c>
      <c r="E1287">
        <v>7</v>
      </c>
      <c r="F1287">
        <v>1</v>
      </c>
      <c r="G1287">
        <v>8</v>
      </c>
      <c r="H1287">
        <v>0</v>
      </c>
      <c r="I1287">
        <v>73</v>
      </c>
      <c r="J1287">
        <v>5.85</v>
      </c>
      <c r="K1287">
        <v>16.923076923076923</v>
      </c>
      <c r="L1287">
        <f t="shared" si="20"/>
        <v>99</v>
      </c>
      <c r="M1287" s="14">
        <f>Table3[[#This Row],[Rape]]/Table3[[#This Row],[Population_in_lakhs]]</f>
        <v>1.7094017094017095</v>
      </c>
      <c r="N1287">
        <f>Table3[[#This Row],[Kidnapping and Abduction]]/Table3[[#This Row],[Population_in_lakhs]]</f>
        <v>1.1965811965811965</v>
      </c>
      <c r="O1287">
        <f>Table3[[#This Row],[Dowry Deaths]]/Table3[[#This Row],[Population_in_lakhs]]</f>
        <v>0.17094017094017094</v>
      </c>
      <c r="P1287">
        <f>Table3[[#This Row],[Molestation]]/Table3[[#This Row],[Population_in_lakhs]]</f>
        <v>1.3675213675213675</v>
      </c>
      <c r="Q1287">
        <f>Table3[[#This Row],[Sexual_Harassment]]/Table3[[#This Row],[Population_in_lakhs]]</f>
        <v>0</v>
      </c>
      <c r="R1287">
        <f>Table3[[#This Row],[Cruelty by Husband or his Relatives]]/Table3[[#This Row],[Population_in_lakhs]]</f>
        <v>12.478632478632479</v>
      </c>
    </row>
    <row r="1288" spans="1:18" x14ac:dyDescent="0.3">
      <c r="A1288" t="s">
        <v>158</v>
      </c>
      <c r="B1288" t="s">
        <v>179</v>
      </c>
      <c r="C1288">
        <v>2013</v>
      </c>
      <c r="D1288">
        <v>6</v>
      </c>
      <c r="E1288">
        <v>14</v>
      </c>
      <c r="F1288">
        <v>0</v>
      </c>
      <c r="G1288">
        <v>6</v>
      </c>
      <c r="H1288">
        <v>0</v>
      </c>
      <c r="I1288">
        <v>79</v>
      </c>
      <c r="J1288">
        <v>5.85</v>
      </c>
      <c r="K1288">
        <v>17.948717948717949</v>
      </c>
      <c r="L1288">
        <f t="shared" si="20"/>
        <v>105</v>
      </c>
      <c r="M1288" s="14">
        <f>Table3[[#This Row],[Rape]]/Table3[[#This Row],[Population_in_lakhs]]</f>
        <v>1.0256410256410258</v>
      </c>
      <c r="N1288">
        <f>Table3[[#This Row],[Kidnapping and Abduction]]/Table3[[#This Row],[Population_in_lakhs]]</f>
        <v>2.3931623931623931</v>
      </c>
      <c r="O1288">
        <f>Table3[[#This Row],[Dowry Deaths]]/Table3[[#This Row],[Population_in_lakhs]]</f>
        <v>0</v>
      </c>
      <c r="P1288">
        <f>Table3[[#This Row],[Molestation]]/Table3[[#This Row],[Population_in_lakhs]]</f>
        <v>1.0256410256410258</v>
      </c>
      <c r="Q1288">
        <f>Table3[[#This Row],[Sexual_Harassment]]/Table3[[#This Row],[Population_in_lakhs]]</f>
        <v>0</v>
      </c>
      <c r="R1288">
        <f>Table3[[#This Row],[Cruelty by Husband or his Relatives]]/Table3[[#This Row],[Population_in_lakhs]]</f>
        <v>13.504273504273504</v>
      </c>
    </row>
    <row r="1289" spans="1:18" x14ac:dyDescent="0.3">
      <c r="A1289" t="s">
        <v>158</v>
      </c>
      <c r="B1289" t="s">
        <v>180</v>
      </c>
      <c r="C1289">
        <v>2001</v>
      </c>
      <c r="D1289">
        <v>5</v>
      </c>
      <c r="E1289">
        <v>38</v>
      </c>
      <c r="F1289">
        <v>3</v>
      </c>
      <c r="G1289">
        <v>19</v>
      </c>
      <c r="H1289">
        <v>12</v>
      </c>
      <c r="I1289">
        <v>199</v>
      </c>
      <c r="J1289">
        <v>18.440000000000001</v>
      </c>
      <c r="K1289">
        <v>14.967462039045552</v>
      </c>
      <c r="L1289">
        <f t="shared" si="20"/>
        <v>276</v>
      </c>
      <c r="M1289" s="14">
        <f>Table3[[#This Row],[Rape]]/Table3[[#This Row],[Population_in_lakhs]]</f>
        <v>0.27114967462039041</v>
      </c>
      <c r="N1289">
        <f>Table3[[#This Row],[Kidnapping and Abduction]]/Table3[[#This Row],[Population_in_lakhs]]</f>
        <v>2.0607375271149673</v>
      </c>
      <c r="O1289">
        <f>Table3[[#This Row],[Dowry Deaths]]/Table3[[#This Row],[Population_in_lakhs]]</f>
        <v>0.16268980477223427</v>
      </c>
      <c r="P1289">
        <f>Table3[[#This Row],[Molestation]]/Table3[[#This Row],[Population_in_lakhs]]</f>
        <v>1.0303687635574836</v>
      </c>
      <c r="Q1289">
        <f>Table3[[#This Row],[Sexual_Harassment]]/Table3[[#This Row],[Population_in_lakhs]]</f>
        <v>0.65075921908893708</v>
      </c>
      <c r="R1289">
        <f>Table3[[#This Row],[Cruelty by Husband or his Relatives]]/Table3[[#This Row],[Population_in_lakhs]]</f>
        <v>10.791757049891539</v>
      </c>
    </row>
    <row r="1290" spans="1:18" x14ac:dyDescent="0.3">
      <c r="A1290" t="s">
        <v>158</v>
      </c>
      <c r="B1290" t="s">
        <v>180</v>
      </c>
      <c r="C1290">
        <v>2002</v>
      </c>
      <c r="D1290">
        <v>6</v>
      </c>
      <c r="E1290">
        <v>29</v>
      </c>
      <c r="F1290">
        <v>5</v>
      </c>
      <c r="G1290">
        <v>28</v>
      </c>
      <c r="H1290">
        <v>12</v>
      </c>
      <c r="I1290">
        <v>173</v>
      </c>
      <c r="J1290">
        <v>18.440000000000001</v>
      </c>
      <c r="K1290">
        <v>13.720173535791757</v>
      </c>
      <c r="L1290">
        <f t="shared" si="20"/>
        <v>253</v>
      </c>
      <c r="M1290" s="14">
        <f>Table3[[#This Row],[Rape]]/Table3[[#This Row],[Population_in_lakhs]]</f>
        <v>0.32537960954446854</v>
      </c>
      <c r="N1290">
        <f>Table3[[#This Row],[Kidnapping and Abduction]]/Table3[[#This Row],[Population_in_lakhs]]</f>
        <v>1.5726681127982645</v>
      </c>
      <c r="O1290">
        <f>Table3[[#This Row],[Dowry Deaths]]/Table3[[#This Row],[Population_in_lakhs]]</f>
        <v>0.27114967462039041</v>
      </c>
      <c r="P1290">
        <f>Table3[[#This Row],[Molestation]]/Table3[[#This Row],[Population_in_lakhs]]</f>
        <v>1.5184381778741864</v>
      </c>
      <c r="Q1290">
        <f>Table3[[#This Row],[Sexual_Harassment]]/Table3[[#This Row],[Population_in_lakhs]]</f>
        <v>0.65075921908893708</v>
      </c>
      <c r="R1290">
        <f>Table3[[#This Row],[Cruelty by Husband or his Relatives]]/Table3[[#This Row],[Population_in_lakhs]]</f>
        <v>9.3817787418655083</v>
      </c>
    </row>
    <row r="1291" spans="1:18" x14ac:dyDescent="0.3">
      <c r="A1291" t="s">
        <v>158</v>
      </c>
      <c r="B1291" t="s">
        <v>180</v>
      </c>
      <c r="C1291">
        <v>2003</v>
      </c>
      <c r="D1291">
        <v>5</v>
      </c>
      <c r="E1291">
        <v>30</v>
      </c>
      <c r="F1291">
        <v>5</v>
      </c>
      <c r="G1291">
        <v>8</v>
      </c>
      <c r="H1291">
        <v>13</v>
      </c>
      <c r="I1291">
        <v>158</v>
      </c>
      <c r="J1291">
        <v>18.440000000000001</v>
      </c>
      <c r="K1291">
        <v>11.876355748373101</v>
      </c>
      <c r="L1291">
        <f t="shared" si="20"/>
        <v>219</v>
      </c>
      <c r="M1291" s="14">
        <f>Table3[[#This Row],[Rape]]/Table3[[#This Row],[Population_in_lakhs]]</f>
        <v>0.27114967462039041</v>
      </c>
      <c r="N1291">
        <f>Table3[[#This Row],[Kidnapping and Abduction]]/Table3[[#This Row],[Population_in_lakhs]]</f>
        <v>1.6268980477223427</v>
      </c>
      <c r="O1291">
        <f>Table3[[#This Row],[Dowry Deaths]]/Table3[[#This Row],[Population_in_lakhs]]</f>
        <v>0.27114967462039041</v>
      </c>
      <c r="P1291">
        <f>Table3[[#This Row],[Molestation]]/Table3[[#This Row],[Population_in_lakhs]]</f>
        <v>0.43383947939262468</v>
      </c>
      <c r="Q1291">
        <f>Table3[[#This Row],[Sexual_Harassment]]/Table3[[#This Row],[Population_in_lakhs]]</f>
        <v>0.7049891540130151</v>
      </c>
      <c r="R1291">
        <f>Table3[[#This Row],[Cruelty by Husband or his Relatives]]/Table3[[#This Row],[Population_in_lakhs]]</f>
        <v>8.5683297180043372</v>
      </c>
    </row>
    <row r="1292" spans="1:18" x14ac:dyDescent="0.3">
      <c r="A1292" t="s">
        <v>158</v>
      </c>
      <c r="B1292" t="s">
        <v>180</v>
      </c>
      <c r="C1292">
        <v>2004</v>
      </c>
      <c r="D1292">
        <v>9</v>
      </c>
      <c r="E1292">
        <v>32</v>
      </c>
      <c r="F1292">
        <v>4</v>
      </c>
      <c r="G1292">
        <v>10</v>
      </c>
      <c r="H1292">
        <v>10</v>
      </c>
      <c r="I1292">
        <v>184</v>
      </c>
      <c r="J1292">
        <v>18.440000000000001</v>
      </c>
      <c r="K1292">
        <v>13.503253796095445</v>
      </c>
      <c r="L1292">
        <f t="shared" si="20"/>
        <v>249</v>
      </c>
      <c r="M1292" s="14">
        <f>Table3[[#This Row],[Rape]]/Table3[[#This Row],[Population_in_lakhs]]</f>
        <v>0.48806941431670281</v>
      </c>
      <c r="N1292">
        <f>Table3[[#This Row],[Kidnapping and Abduction]]/Table3[[#This Row],[Population_in_lakhs]]</f>
        <v>1.7353579175704987</v>
      </c>
      <c r="O1292">
        <f>Table3[[#This Row],[Dowry Deaths]]/Table3[[#This Row],[Population_in_lakhs]]</f>
        <v>0.21691973969631234</v>
      </c>
      <c r="P1292">
        <f>Table3[[#This Row],[Molestation]]/Table3[[#This Row],[Population_in_lakhs]]</f>
        <v>0.54229934924078083</v>
      </c>
      <c r="Q1292">
        <f>Table3[[#This Row],[Sexual_Harassment]]/Table3[[#This Row],[Population_in_lakhs]]</f>
        <v>0.54229934924078083</v>
      </c>
      <c r="R1292">
        <f>Table3[[#This Row],[Cruelty by Husband or his Relatives]]/Table3[[#This Row],[Population_in_lakhs]]</f>
        <v>9.9783080260303674</v>
      </c>
    </row>
    <row r="1293" spans="1:18" x14ac:dyDescent="0.3">
      <c r="A1293" t="s">
        <v>158</v>
      </c>
      <c r="B1293" t="s">
        <v>180</v>
      </c>
      <c r="C1293">
        <v>2005</v>
      </c>
      <c r="D1293">
        <v>7</v>
      </c>
      <c r="E1293">
        <v>33</v>
      </c>
      <c r="F1293">
        <v>0</v>
      </c>
      <c r="G1293">
        <v>7</v>
      </c>
      <c r="H1293">
        <v>7</v>
      </c>
      <c r="I1293">
        <v>153</v>
      </c>
      <c r="J1293">
        <v>18.440000000000001</v>
      </c>
      <c r="K1293">
        <v>11.225596529284164</v>
      </c>
      <c r="L1293">
        <f t="shared" si="20"/>
        <v>207</v>
      </c>
      <c r="M1293" s="14">
        <f>Table3[[#This Row],[Rape]]/Table3[[#This Row],[Population_in_lakhs]]</f>
        <v>0.37960954446854661</v>
      </c>
      <c r="N1293">
        <f>Table3[[#This Row],[Kidnapping and Abduction]]/Table3[[#This Row],[Population_in_lakhs]]</f>
        <v>1.789587852494577</v>
      </c>
      <c r="O1293">
        <f>Table3[[#This Row],[Dowry Deaths]]/Table3[[#This Row],[Population_in_lakhs]]</f>
        <v>0</v>
      </c>
      <c r="P1293">
        <f>Table3[[#This Row],[Molestation]]/Table3[[#This Row],[Population_in_lakhs]]</f>
        <v>0.37960954446854661</v>
      </c>
      <c r="Q1293">
        <f>Table3[[#This Row],[Sexual_Harassment]]/Table3[[#This Row],[Population_in_lakhs]]</f>
        <v>0.37960954446854661</v>
      </c>
      <c r="R1293">
        <f>Table3[[#This Row],[Cruelty by Husband or his Relatives]]/Table3[[#This Row],[Population_in_lakhs]]</f>
        <v>8.297180043383948</v>
      </c>
    </row>
    <row r="1294" spans="1:18" x14ac:dyDescent="0.3">
      <c r="A1294" t="s">
        <v>158</v>
      </c>
      <c r="B1294" t="s">
        <v>180</v>
      </c>
      <c r="C1294">
        <v>2006</v>
      </c>
      <c r="D1294">
        <v>4</v>
      </c>
      <c r="E1294">
        <v>18</v>
      </c>
      <c r="F1294">
        <v>1</v>
      </c>
      <c r="G1294">
        <v>5</v>
      </c>
      <c r="H1294">
        <v>12</v>
      </c>
      <c r="I1294">
        <v>165</v>
      </c>
      <c r="J1294">
        <v>18.440000000000001</v>
      </c>
      <c r="K1294">
        <v>11.117136659436008</v>
      </c>
      <c r="L1294">
        <f t="shared" si="20"/>
        <v>205</v>
      </c>
      <c r="M1294" s="14">
        <f>Table3[[#This Row],[Rape]]/Table3[[#This Row],[Population_in_lakhs]]</f>
        <v>0.21691973969631234</v>
      </c>
      <c r="N1294">
        <f>Table3[[#This Row],[Kidnapping and Abduction]]/Table3[[#This Row],[Population_in_lakhs]]</f>
        <v>0.97613882863340562</v>
      </c>
      <c r="O1294">
        <f>Table3[[#This Row],[Dowry Deaths]]/Table3[[#This Row],[Population_in_lakhs]]</f>
        <v>5.4229934924078085E-2</v>
      </c>
      <c r="P1294">
        <f>Table3[[#This Row],[Molestation]]/Table3[[#This Row],[Population_in_lakhs]]</f>
        <v>0.27114967462039041</v>
      </c>
      <c r="Q1294">
        <f>Table3[[#This Row],[Sexual_Harassment]]/Table3[[#This Row],[Population_in_lakhs]]</f>
        <v>0.65075921908893708</v>
      </c>
      <c r="R1294">
        <f>Table3[[#This Row],[Cruelty by Husband or his Relatives]]/Table3[[#This Row],[Population_in_lakhs]]</f>
        <v>8.9479392624728842</v>
      </c>
    </row>
    <row r="1295" spans="1:18" x14ac:dyDescent="0.3">
      <c r="A1295" t="s">
        <v>158</v>
      </c>
      <c r="B1295" t="s">
        <v>180</v>
      </c>
      <c r="C1295">
        <v>2007</v>
      </c>
      <c r="D1295">
        <v>4</v>
      </c>
      <c r="E1295">
        <v>36</v>
      </c>
      <c r="F1295">
        <v>3</v>
      </c>
      <c r="G1295">
        <v>17</v>
      </c>
      <c r="H1295">
        <v>22</v>
      </c>
      <c r="I1295">
        <v>240</v>
      </c>
      <c r="J1295">
        <v>18.440000000000001</v>
      </c>
      <c r="K1295">
        <v>17.462039045553144</v>
      </c>
      <c r="L1295">
        <f t="shared" si="20"/>
        <v>322</v>
      </c>
      <c r="M1295" s="14">
        <f>Table3[[#This Row],[Rape]]/Table3[[#This Row],[Population_in_lakhs]]</f>
        <v>0.21691973969631234</v>
      </c>
      <c r="N1295">
        <f>Table3[[#This Row],[Kidnapping and Abduction]]/Table3[[#This Row],[Population_in_lakhs]]</f>
        <v>1.9522776572668112</v>
      </c>
      <c r="O1295">
        <f>Table3[[#This Row],[Dowry Deaths]]/Table3[[#This Row],[Population_in_lakhs]]</f>
        <v>0.16268980477223427</v>
      </c>
      <c r="P1295">
        <f>Table3[[#This Row],[Molestation]]/Table3[[#This Row],[Population_in_lakhs]]</f>
        <v>0.92190889370932749</v>
      </c>
      <c r="Q1295">
        <f>Table3[[#This Row],[Sexual_Harassment]]/Table3[[#This Row],[Population_in_lakhs]]</f>
        <v>1.1930585683297179</v>
      </c>
      <c r="R1295">
        <f>Table3[[#This Row],[Cruelty by Husband or his Relatives]]/Table3[[#This Row],[Population_in_lakhs]]</f>
        <v>13.015184381778742</v>
      </c>
    </row>
    <row r="1296" spans="1:18" x14ac:dyDescent="0.3">
      <c r="A1296" t="s">
        <v>158</v>
      </c>
      <c r="B1296" t="s">
        <v>180</v>
      </c>
      <c r="C1296">
        <v>2008</v>
      </c>
      <c r="D1296">
        <v>12</v>
      </c>
      <c r="E1296">
        <v>40</v>
      </c>
      <c r="F1296">
        <v>1</v>
      </c>
      <c r="G1296">
        <v>30</v>
      </c>
      <c r="H1296">
        <v>19</v>
      </c>
      <c r="I1296">
        <v>312</v>
      </c>
      <c r="J1296">
        <v>18.440000000000001</v>
      </c>
      <c r="K1296">
        <v>22.451193058568329</v>
      </c>
      <c r="L1296">
        <f t="shared" si="20"/>
        <v>414</v>
      </c>
      <c r="M1296" s="14">
        <f>Table3[[#This Row],[Rape]]/Table3[[#This Row],[Population_in_lakhs]]</f>
        <v>0.65075921908893708</v>
      </c>
      <c r="N1296">
        <f>Table3[[#This Row],[Kidnapping and Abduction]]/Table3[[#This Row],[Population_in_lakhs]]</f>
        <v>2.1691973969631233</v>
      </c>
      <c r="O1296">
        <f>Table3[[#This Row],[Dowry Deaths]]/Table3[[#This Row],[Population_in_lakhs]]</f>
        <v>5.4229934924078085E-2</v>
      </c>
      <c r="P1296">
        <f>Table3[[#This Row],[Molestation]]/Table3[[#This Row],[Population_in_lakhs]]</f>
        <v>1.6268980477223427</v>
      </c>
      <c r="Q1296">
        <f>Table3[[#This Row],[Sexual_Harassment]]/Table3[[#This Row],[Population_in_lakhs]]</f>
        <v>1.0303687635574836</v>
      </c>
      <c r="R1296">
        <f>Table3[[#This Row],[Cruelty by Husband or his Relatives]]/Table3[[#This Row],[Population_in_lakhs]]</f>
        <v>16.919739696312362</v>
      </c>
    </row>
    <row r="1297" spans="1:18" x14ac:dyDescent="0.3">
      <c r="A1297" t="s">
        <v>158</v>
      </c>
      <c r="B1297" t="s">
        <v>180</v>
      </c>
      <c r="C1297">
        <v>2009</v>
      </c>
      <c r="D1297">
        <v>8</v>
      </c>
      <c r="E1297">
        <v>38</v>
      </c>
      <c r="F1297">
        <v>1</v>
      </c>
      <c r="G1297">
        <v>19</v>
      </c>
      <c r="H1297">
        <v>8</v>
      </c>
      <c r="I1297">
        <v>271</v>
      </c>
      <c r="J1297">
        <v>18.440000000000001</v>
      </c>
      <c r="K1297">
        <v>18.709327548806939</v>
      </c>
      <c r="L1297">
        <f t="shared" si="20"/>
        <v>345</v>
      </c>
      <c r="M1297" s="14">
        <f>Table3[[#This Row],[Rape]]/Table3[[#This Row],[Population_in_lakhs]]</f>
        <v>0.43383947939262468</v>
      </c>
      <c r="N1297">
        <f>Table3[[#This Row],[Kidnapping and Abduction]]/Table3[[#This Row],[Population_in_lakhs]]</f>
        <v>2.0607375271149673</v>
      </c>
      <c r="O1297">
        <f>Table3[[#This Row],[Dowry Deaths]]/Table3[[#This Row],[Population_in_lakhs]]</f>
        <v>5.4229934924078085E-2</v>
      </c>
      <c r="P1297">
        <f>Table3[[#This Row],[Molestation]]/Table3[[#This Row],[Population_in_lakhs]]</f>
        <v>1.0303687635574836</v>
      </c>
      <c r="Q1297">
        <f>Table3[[#This Row],[Sexual_Harassment]]/Table3[[#This Row],[Population_in_lakhs]]</f>
        <v>0.43383947939262468</v>
      </c>
      <c r="R1297">
        <f>Table3[[#This Row],[Cruelty by Husband or his Relatives]]/Table3[[#This Row],[Population_in_lakhs]]</f>
        <v>14.696312364425161</v>
      </c>
    </row>
    <row r="1298" spans="1:18" x14ac:dyDescent="0.3">
      <c r="A1298" t="s">
        <v>158</v>
      </c>
      <c r="B1298" t="s">
        <v>180</v>
      </c>
      <c r="C1298">
        <v>2010</v>
      </c>
      <c r="D1298">
        <v>12</v>
      </c>
      <c r="E1298">
        <v>32</v>
      </c>
      <c r="F1298">
        <v>0</v>
      </c>
      <c r="G1298">
        <v>14</v>
      </c>
      <c r="H1298">
        <v>7</v>
      </c>
      <c r="I1298">
        <v>294</v>
      </c>
      <c r="J1298">
        <v>18.440000000000001</v>
      </c>
      <c r="K1298">
        <v>19.468546637744033</v>
      </c>
      <c r="L1298">
        <f t="shared" si="20"/>
        <v>359</v>
      </c>
      <c r="M1298" s="14">
        <f>Table3[[#This Row],[Rape]]/Table3[[#This Row],[Population_in_lakhs]]</f>
        <v>0.65075921908893708</v>
      </c>
      <c r="N1298">
        <f>Table3[[#This Row],[Kidnapping and Abduction]]/Table3[[#This Row],[Population_in_lakhs]]</f>
        <v>1.7353579175704987</v>
      </c>
      <c r="O1298">
        <f>Table3[[#This Row],[Dowry Deaths]]/Table3[[#This Row],[Population_in_lakhs]]</f>
        <v>0</v>
      </c>
      <c r="P1298">
        <f>Table3[[#This Row],[Molestation]]/Table3[[#This Row],[Population_in_lakhs]]</f>
        <v>0.75921908893709322</v>
      </c>
      <c r="Q1298">
        <f>Table3[[#This Row],[Sexual_Harassment]]/Table3[[#This Row],[Population_in_lakhs]]</f>
        <v>0.37960954446854661</v>
      </c>
      <c r="R1298">
        <f>Table3[[#This Row],[Cruelty by Husband or his Relatives]]/Table3[[#This Row],[Population_in_lakhs]]</f>
        <v>15.943600867678958</v>
      </c>
    </row>
    <row r="1299" spans="1:18" x14ac:dyDescent="0.3">
      <c r="A1299" t="s">
        <v>158</v>
      </c>
      <c r="B1299" t="s">
        <v>180</v>
      </c>
      <c r="C1299">
        <v>2011</v>
      </c>
      <c r="D1299">
        <v>10</v>
      </c>
      <c r="E1299">
        <v>34</v>
      </c>
      <c r="F1299">
        <v>0</v>
      </c>
      <c r="G1299">
        <v>17</v>
      </c>
      <c r="H1299">
        <v>3</v>
      </c>
      <c r="I1299">
        <v>246</v>
      </c>
      <c r="J1299">
        <v>22.14</v>
      </c>
      <c r="K1299">
        <v>14.001806684733515</v>
      </c>
      <c r="L1299">
        <f t="shared" si="20"/>
        <v>310</v>
      </c>
      <c r="M1299" s="14">
        <f>Table3[[#This Row],[Rape]]/Table3[[#This Row],[Population_in_lakhs]]</f>
        <v>0.45167118337850043</v>
      </c>
      <c r="N1299">
        <f>Table3[[#This Row],[Kidnapping and Abduction]]/Table3[[#This Row],[Population_in_lakhs]]</f>
        <v>1.5356820234869015</v>
      </c>
      <c r="O1299">
        <f>Table3[[#This Row],[Dowry Deaths]]/Table3[[#This Row],[Population_in_lakhs]]</f>
        <v>0</v>
      </c>
      <c r="P1299">
        <f>Table3[[#This Row],[Molestation]]/Table3[[#This Row],[Population_in_lakhs]]</f>
        <v>0.76784101174345076</v>
      </c>
      <c r="Q1299">
        <f>Table3[[#This Row],[Sexual_Harassment]]/Table3[[#This Row],[Population_in_lakhs]]</f>
        <v>0.13550135501355012</v>
      </c>
      <c r="R1299">
        <f>Table3[[#This Row],[Cruelty by Husband or his Relatives]]/Table3[[#This Row],[Population_in_lakhs]]</f>
        <v>11.111111111111111</v>
      </c>
    </row>
    <row r="1300" spans="1:18" x14ac:dyDescent="0.3">
      <c r="A1300" t="s">
        <v>158</v>
      </c>
      <c r="B1300" t="s">
        <v>180</v>
      </c>
      <c r="C1300">
        <v>2012</v>
      </c>
      <c r="D1300">
        <v>11</v>
      </c>
      <c r="E1300">
        <v>50</v>
      </c>
      <c r="F1300">
        <v>0</v>
      </c>
      <c r="G1300">
        <v>10</v>
      </c>
      <c r="H1300">
        <v>3</v>
      </c>
      <c r="I1300">
        <v>264</v>
      </c>
      <c r="J1300">
        <v>22.14</v>
      </c>
      <c r="K1300">
        <v>15.266485998193314</v>
      </c>
      <c r="L1300">
        <f t="shared" si="20"/>
        <v>338</v>
      </c>
      <c r="M1300" s="14">
        <f>Table3[[#This Row],[Rape]]/Table3[[#This Row],[Population_in_lakhs]]</f>
        <v>0.49683830171635046</v>
      </c>
      <c r="N1300">
        <f>Table3[[#This Row],[Kidnapping and Abduction]]/Table3[[#This Row],[Population_in_lakhs]]</f>
        <v>2.2583559168925023</v>
      </c>
      <c r="O1300">
        <f>Table3[[#This Row],[Dowry Deaths]]/Table3[[#This Row],[Population_in_lakhs]]</f>
        <v>0</v>
      </c>
      <c r="P1300">
        <f>Table3[[#This Row],[Molestation]]/Table3[[#This Row],[Population_in_lakhs]]</f>
        <v>0.45167118337850043</v>
      </c>
      <c r="Q1300">
        <f>Table3[[#This Row],[Sexual_Harassment]]/Table3[[#This Row],[Population_in_lakhs]]</f>
        <v>0.13550135501355012</v>
      </c>
      <c r="R1300">
        <f>Table3[[#This Row],[Cruelty by Husband or his Relatives]]/Table3[[#This Row],[Population_in_lakhs]]</f>
        <v>11.924119241192411</v>
      </c>
    </row>
    <row r="1301" spans="1:18" x14ac:dyDescent="0.3">
      <c r="A1301" t="s">
        <v>158</v>
      </c>
      <c r="B1301" t="s">
        <v>180</v>
      </c>
      <c r="C1301">
        <v>2013</v>
      </c>
      <c r="D1301">
        <v>14</v>
      </c>
      <c r="E1301">
        <v>47</v>
      </c>
      <c r="F1301">
        <v>1</v>
      </c>
      <c r="G1301">
        <v>18</v>
      </c>
      <c r="H1301">
        <v>4</v>
      </c>
      <c r="I1301">
        <v>254</v>
      </c>
      <c r="J1301">
        <v>22.14</v>
      </c>
      <c r="K1301">
        <v>15.266485998193314</v>
      </c>
      <c r="L1301">
        <f t="shared" si="20"/>
        <v>338</v>
      </c>
      <c r="M1301" s="14">
        <f>Table3[[#This Row],[Rape]]/Table3[[#This Row],[Population_in_lakhs]]</f>
        <v>0.63233965672990067</v>
      </c>
      <c r="N1301">
        <f>Table3[[#This Row],[Kidnapping and Abduction]]/Table3[[#This Row],[Population_in_lakhs]]</f>
        <v>2.1228545618789521</v>
      </c>
      <c r="O1301">
        <f>Table3[[#This Row],[Dowry Deaths]]/Table3[[#This Row],[Population_in_lakhs]]</f>
        <v>4.5167118337850046E-2</v>
      </c>
      <c r="P1301">
        <f>Table3[[#This Row],[Molestation]]/Table3[[#This Row],[Population_in_lakhs]]</f>
        <v>0.81300813008130079</v>
      </c>
      <c r="Q1301">
        <f>Table3[[#This Row],[Sexual_Harassment]]/Table3[[#This Row],[Population_in_lakhs]]</f>
        <v>0.18066847335140018</v>
      </c>
      <c r="R1301">
        <f>Table3[[#This Row],[Cruelty by Husband or his Relatives]]/Table3[[#This Row],[Population_in_lakhs]]</f>
        <v>11.472448057813912</v>
      </c>
    </row>
    <row r="1302" spans="1:18" x14ac:dyDescent="0.3">
      <c r="A1302" t="s">
        <v>158</v>
      </c>
      <c r="B1302" t="s">
        <v>181</v>
      </c>
      <c r="C1302">
        <v>2001</v>
      </c>
      <c r="D1302">
        <v>20</v>
      </c>
      <c r="E1302">
        <v>35</v>
      </c>
      <c r="F1302">
        <v>2</v>
      </c>
      <c r="G1302">
        <v>45</v>
      </c>
      <c r="H1302">
        <v>3</v>
      </c>
      <c r="I1302">
        <v>206</v>
      </c>
      <c r="J1302">
        <v>13.25</v>
      </c>
      <c r="K1302">
        <v>23.471698113207548</v>
      </c>
      <c r="L1302">
        <f t="shared" si="20"/>
        <v>311</v>
      </c>
      <c r="M1302" s="14">
        <f>Table3[[#This Row],[Rape]]/Table3[[#This Row],[Population_in_lakhs]]</f>
        <v>1.5094339622641511</v>
      </c>
      <c r="N1302">
        <f>Table3[[#This Row],[Kidnapping and Abduction]]/Table3[[#This Row],[Population_in_lakhs]]</f>
        <v>2.641509433962264</v>
      </c>
      <c r="O1302">
        <f>Table3[[#This Row],[Dowry Deaths]]/Table3[[#This Row],[Population_in_lakhs]]</f>
        <v>0.15094339622641509</v>
      </c>
      <c r="P1302">
        <f>Table3[[#This Row],[Molestation]]/Table3[[#This Row],[Population_in_lakhs]]</f>
        <v>3.3962264150943398</v>
      </c>
      <c r="Q1302">
        <f>Table3[[#This Row],[Sexual_Harassment]]/Table3[[#This Row],[Population_in_lakhs]]</f>
        <v>0.22641509433962265</v>
      </c>
      <c r="R1302">
        <f>Table3[[#This Row],[Cruelty by Husband or his Relatives]]/Table3[[#This Row],[Population_in_lakhs]]</f>
        <v>15.547169811320755</v>
      </c>
    </row>
    <row r="1303" spans="1:18" x14ac:dyDescent="0.3">
      <c r="A1303" t="s">
        <v>158</v>
      </c>
      <c r="B1303" t="s">
        <v>181</v>
      </c>
      <c r="C1303">
        <v>2002</v>
      </c>
      <c r="D1303">
        <v>15</v>
      </c>
      <c r="E1303">
        <v>37</v>
      </c>
      <c r="F1303">
        <v>2</v>
      </c>
      <c r="G1303">
        <v>44</v>
      </c>
      <c r="H1303">
        <v>8</v>
      </c>
      <c r="I1303">
        <v>180</v>
      </c>
      <c r="J1303">
        <v>13.25</v>
      </c>
      <c r="K1303">
        <v>21.584905660377359</v>
      </c>
      <c r="L1303">
        <f t="shared" si="20"/>
        <v>286</v>
      </c>
      <c r="M1303" s="14">
        <f>Table3[[#This Row],[Rape]]/Table3[[#This Row],[Population_in_lakhs]]</f>
        <v>1.1320754716981132</v>
      </c>
      <c r="N1303">
        <f>Table3[[#This Row],[Kidnapping and Abduction]]/Table3[[#This Row],[Population_in_lakhs]]</f>
        <v>2.7924528301886791</v>
      </c>
      <c r="O1303">
        <f>Table3[[#This Row],[Dowry Deaths]]/Table3[[#This Row],[Population_in_lakhs]]</f>
        <v>0.15094339622641509</v>
      </c>
      <c r="P1303">
        <f>Table3[[#This Row],[Molestation]]/Table3[[#This Row],[Population_in_lakhs]]</f>
        <v>3.3207547169811322</v>
      </c>
      <c r="Q1303">
        <f>Table3[[#This Row],[Sexual_Harassment]]/Table3[[#This Row],[Population_in_lakhs]]</f>
        <v>0.60377358490566035</v>
      </c>
      <c r="R1303">
        <f>Table3[[#This Row],[Cruelty by Husband or his Relatives]]/Table3[[#This Row],[Population_in_lakhs]]</f>
        <v>13.584905660377359</v>
      </c>
    </row>
    <row r="1304" spans="1:18" x14ac:dyDescent="0.3">
      <c r="A1304" t="s">
        <v>158</v>
      </c>
      <c r="B1304" t="s">
        <v>181</v>
      </c>
      <c r="C1304">
        <v>2003</v>
      </c>
      <c r="D1304">
        <v>14</v>
      </c>
      <c r="E1304">
        <v>38</v>
      </c>
      <c r="F1304">
        <v>4</v>
      </c>
      <c r="G1304">
        <v>35</v>
      </c>
      <c r="H1304">
        <v>4</v>
      </c>
      <c r="I1304">
        <v>174</v>
      </c>
      <c r="J1304">
        <v>13.25</v>
      </c>
      <c r="K1304">
        <v>20.30188679245283</v>
      </c>
      <c r="L1304">
        <f t="shared" si="20"/>
        <v>269</v>
      </c>
      <c r="M1304" s="14">
        <f>Table3[[#This Row],[Rape]]/Table3[[#This Row],[Population_in_lakhs]]</f>
        <v>1.0566037735849056</v>
      </c>
      <c r="N1304">
        <f>Table3[[#This Row],[Kidnapping and Abduction]]/Table3[[#This Row],[Population_in_lakhs]]</f>
        <v>2.8679245283018866</v>
      </c>
      <c r="O1304">
        <f>Table3[[#This Row],[Dowry Deaths]]/Table3[[#This Row],[Population_in_lakhs]]</f>
        <v>0.30188679245283018</v>
      </c>
      <c r="P1304">
        <f>Table3[[#This Row],[Molestation]]/Table3[[#This Row],[Population_in_lakhs]]</f>
        <v>2.641509433962264</v>
      </c>
      <c r="Q1304">
        <f>Table3[[#This Row],[Sexual_Harassment]]/Table3[[#This Row],[Population_in_lakhs]]</f>
        <v>0.30188679245283018</v>
      </c>
      <c r="R1304">
        <f>Table3[[#This Row],[Cruelty by Husband or his Relatives]]/Table3[[#This Row],[Population_in_lakhs]]</f>
        <v>13.132075471698114</v>
      </c>
    </row>
    <row r="1305" spans="1:18" x14ac:dyDescent="0.3">
      <c r="A1305" t="s">
        <v>158</v>
      </c>
      <c r="B1305" t="s">
        <v>181</v>
      </c>
      <c r="C1305">
        <v>2004</v>
      </c>
      <c r="D1305">
        <v>17</v>
      </c>
      <c r="E1305">
        <v>41</v>
      </c>
      <c r="F1305">
        <v>3</v>
      </c>
      <c r="G1305">
        <v>47</v>
      </c>
      <c r="H1305">
        <v>4</v>
      </c>
      <c r="I1305">
        <v>265</v>
      </c>
      <c r="J1305">
        <v>13.25</v>
      </c>
      <c r="K1305">
        <v>28.452830188679247</v>
      </c>
      <c r="L1305">
        <f t="shared" si="20"/>
        <v>377</v>
      </c>
      <c r="M1305" s="14">
        <f>Table3[[#This Row],[Rape]]/Table3[[#This Row],[Population_in_lakhs]]</f>
        <v>1.2830188679245282</v>
      </c>
      <c r="N1305">
        <f>Table3[[#This Row],[Kidnapping and Abduction]]/Table3[[#This Row],[Population_in_lakhs]]</f>
        <v>3.0943396226415096</v>
      </c>
      <c r="O1305">
        <f>Table3[[#This Row],[Dowry Deaths]]/Table3[[#This Row],[Population_in_lakhs]]</f>
        <v>0.22641509433962265</v>
      </c>
      <c r="P1305">
        <f>Table3[[#This Row],[Molestation]]/Table3[[#This Row],[Population_in_lakhs]]</f>
        <v>3.5471698113207548</v>
      </c>
      <c r="Q1305">
        <f>Table3[[#This Row],[Sexual_Harassment]]/Table3[[#This Row],[Population_in_lakhs]]</f>
        <v>0.30188679245283018</v>
      </c>
      <c r="R1305">
        <f>Table3[[#This Row],[Cruelty by Husband or his Relatives]]/Table3[[#This Row],[Population_in_lakhs]]</f>
        <v>20</v>
      </c>
    </row>
    <row r="1306" spans="1:18" x14ac:dyDescent="0.3">
      <c r="A1306" t="s">
        <v>158</v>
      </c>
      <c r="B1306" t="s">
        <v>181</v>
      </c>
      <c r="C1306">
        <v>2005</v>
      </c>
      <c r="D1306">
        <v>18</v>
      </c>
      <c r="E1306">
        <v>48</v>
      </c>
      <c r="F1306">
        <v>4</v>
      </c>
      <c r="G1306">
        <v>39</v>
      </c>
      <c r="H1306">
        <v>1</v>
      </c>
      <c r="I1306">
        <v>278</v>
      </c>
      <c r="J1306">
        <v>13.25</v>
      </c>
      <c r="K1306">
        <v>29.283018867924529</v>
      </c>
      <c r="L1306">
        <f t="shared" si="20"/>
        <v>388</v>
      </c>
      <c r="M1306" s="14">
        <f>Table3[[#This Row],[Rape]]/Table3[[#This Row],[Population_in_lakhs]]</f>
        <v>1.3584905660377358</v>
      </c>
      <c r="N1306">
        <f>Table3[[#This Row],[Kidnapping and Abduction]]/Table3[[#This Row],[Population_in_lakhs]]</f>
        <v>3.6226415094339623</v>
      </c>
      <c r="O1306">
        <f>Table3[[#This Row],[Dowry Deaths]]/Table3[[#This Row],[Population_in_lakhs]]</f>
        <v>0.30188679245283018</v>
      </c>
      <c r="P1306">
        <f>Table3[[#This Row],[Molestation]]/Table3[[#This Row],[Population_in_lakhs]]</f>
        <v>2.9433962264150941</v>
      </c>
      <c r="Q1306">
        <f>Table3[[#This Row],[Sexual_Harassment]]/Table3[[#This Row],[Population_in_lakhs]]</f>
        <v>7.5471698113207544E-2</v>
      </c>
      <c r="R1306">
        <f>Table3[[#This Row],[Cruelty by Husband or his Relatives]]/Table3[[#This Row],[Population_in_lakhs]]</f>
        <v>20.981132075471699</v>
      </c>
    </row>
    <row r="1307" spans="1:18" x14ac:dyDescent="0.3">
      <c r="A1307" t="s">
        <v>158</v>
      </c>
      <c r="B1307" t="s">
        <v>181</v>
      </c>
      <c r="C1307">
        <v>2006</v>
      </c>
      <c r="D1307">
        <v>21</v>
      </c>
      <c r="E1307">
        <v>33</v>
      </c>
      <c r="F1307">
        <v>1</v>
      </c>
      <c r="G1307">
        <v>34</v>
      </c>
      <c r="H1307">
        <v>5</v>
      </c>
      <c r="I1307">
        <v>300</v>
      </c>
      <c r="J1307">
        <v>13.25</v>
      </c>
      <c r="K1307">
        <v>29.735849056603772</v>
      </c>
      <c r="L1307">
        <f t="shared" si="20"/>
        <v>394</v>
      </c>
      <c r="M1307" s="14">
        <f>Table3[[#This Row],[Rape]]/Table3[[#This Row],[Population_in_lakhs]]</f>
        <v>1.5849056603773586</v>
      </c>
      <c r="N1307">
        <f>Table3[[#This Row],[Kidnapping and Abduction]]/Table3[[#This Row],[Population_in_lakhs]]</f>
        <v>2.4905660377358489</v>
      </c>
      <c r="O1307">
        <f>Table3[[#This Row],[Dowry Deaths]]/Table3[[#This Row],[Population_in_lakhs]]</f>
        <v>7.5471698113207544E-2</v>
      </c>
      <c r="P1307">
        <f>Table3[[#This Row],[Molestation]]/Table3[[#This Row],[Population_in_lakhs]]</f>
        <v>2.5660377358490565</v>
      </c>
      <c r="Q1307">
        <f>Table3[[#This Row],[Sexual_Harassment]]/Table3[[#This Row],[Population_in_lakhs]]</f>
        <v>0.37735849056603776</v>
      </c>
      <c r="R1307">
        <f>Table3[[#This Row],[Cruelty by Husband or his Relatives]]/Table3[[#This Row],[Population_in_lakhs]]</f>
        <v>22.641509433962263</v>
      </c>
    </row>
    <row r="1308" spans="1:18" x14ac:dyDescent="0.3">
      <c r="A1308" t="s">
        <v>158</v>
      </c>
      <c r="B1308" t="s">
        <v>181</v>
      </c>
      <c r="C1308">
        <v>2007</v>
      </c>
      <c r="D1308">
        <v>25</v>
      </c>
      <c r="E1308">
        <v>51</v>
      </c>
      <c r="F1308">
        <v>4</v>
      </c>
      <c r="G1308">
        <v>26</v>
      </c>
      <c r="H1308">
        <v>1</v>
      </c>
      <c r="I1308">
        <v>234</v>
      </c>
      <c r="J1308">
        <v>13.25</v>
      </c>
      <c r="K1308">
        <v>25.735849056603772</v>
      </c>
      <c r="L1308">
        <f t="shared" si="20"/>
        <v>341</v>
      </c>
      <c r="M1308" s="14">
        <f>Table3[[#This Row],[Rape]]/Table3[[#This Row],[Population_in_lakhs]]</f>
        <v>1.8867924528301887</v>
      </c>
      <c r="N1308">
        <f>Table3[[#This Row],[Kidnapping and Abduction]]/Table3[[#This Row],[Population_in_lakhs]]</f>
        <v>3.8490566037735849</v>
      </c>
      <c r="O1308">
        <f>Table3[[#This Row],[Dowry Deaths]]/Table3[[#This Row],[Population_in_lakhs]]</f>
        <v>0.30188679245283018</v>
      </c>
      <c r="P1308">
        <f>Table3[[#This Row],[Molestation]]/Table3[[#This Row],[Population_in_lakhs]]</f>
        <v>1.9622641509433962</v>
      </c>
      <c r="Q1308">
        <f>Table3[[#This Row],[Sexual_Harassment]]/Table3[[#This Row],[Population_in_lakhs]]</f>
        <v>7.5471698113207544E-2</v>
      </c>
      <c r="R1308">
        <f>Table3[[#This Row],[Cruelty by Husband or his Relatives]]/Table3[[#This Row],[Population_in_lakhs]]</f>
        <v>17.660377358490567</v>
      </c>
    </row>
    <row r="1309" spans="1:18" x14ac:dyDescent="0.3">
      <c r="A1309" t="s">
        <v>158</v>
      </c>
      <c r="B1309" t="s">
        <v>181</v>
      </c>
      <c r="C1309">
        <v>2008</v>
      </c>
      <c r="D1309">
        <v>24</v>
      </c>
      <c r="E1309">
        <v>42</v>
      </c>
      <c r="F1309">
        <v>4</v>
      </c>
      <c r="G1309">
        <v>45</v>
      </c>
      <c r="H1309">
        <v>2</v>
      </c>
      <c r="I1309">
        <v>293</v>
      </c>
      <c r="J1309">
        <v>13.25</v>
      </c>
      <c r="K1309">
        <v>30.943396226415093</v>
      </c>
      <c r="L1309">
        <f t="shared" si="20"/>
        <v>410</v>
      </c>
      <c r="M1309" s="14">
        <f>Table3[[#This Row],[Rape]]/Table3[[#This Row],[Population_in_lakhs]]</f>
        <v>1.8113207547169812</v>
      </c>
      <c r="N1309">
        <f>Table3[[#This Row],[Kidnapping and Abduction]]/Table3[[#This Row],[Population_in_lakhs]]</f>
        <v>3.1698113207547172</v>
      </c>
      <c r="O1309">
        <f>Table3[[#This Row],[Dowry Deaths]]/Table3[[#This Row],[Population_in_lakhs]]</f>
        <v>0.30188679245283018</v>
      </c>
      <c r="P1309">
        <f>Table3[[#This Row],[Molestation]]/Table3[[#This Row],[Population_in_lakhs]]</f>
        <v>3.3962264150943398</v>
      </c>
      <c r="Q1309">
        <f>Table3[[#This Row],[Sexual_Harassment]]/Table3[[#This Row],[Population_in_lakhs]]</f>
        <v>0.15094339622641509</v>
      </c>
      <c r="R1309">
        <f>Table3[[#This Row],[Cruelty by Husband or his Relatives]]/Table3[[#This Row],[Population_in_lakhs]]</f>
        <v>22.113207547169811</v>
      </c>
    </row>
    <row r="1310" spans="1:18" x14ac:dyDescent="0.3">
      <c r="A1310" t="s">
        <v>158</v>
      </c>
      <c r="B1310" t="s">
        <v>181</v>
      </c>
      <c r="C1310">
        <v>2009</v>
      </c>
      <c r="D1310">
        <v>28</v>
      </c>
      <c r="E1310">
        <v>52</v>
      </c>
      <c r="F1310">
        <v>5</v>
      </c>
      <c r="G1310">
        <v>32</v>
      </c>
      <c r="H1310">
        <v>3</v>
      </c>
      <c r="I1310">
        <v>279</v>
      </c>
      <c r="J1310">
        <v>13.25</v>
      </c>
      <c r="K1310">
        <v>30.113207547169811</v>
      </c>
      <c r="L1310">
        <f t="shared" si="20"/>
        <v>399</v>
      </c>
      <c r="M1310" s="14">
        <f>Table3[[#This Row],[Rape]]/Table3[[#This Row],[Population_in_lakhs]]</f>
        <v>2.1132075471698113</v>
      </c>
      <c r="N1310">
        <f>Table3[[#This Row],[Kidnapping and Abduction]]/Table3[[#This Row],[Population_in_lakhs]]</f>
        <v>3.9245283018867925</v>
      </c>
      <c r="O1310">
        <f>Table3[[#This Row],[Dowry Deaths]]/Table3[[#This Row],[Population_in_lakhs]]</f>
        <v>0.37735849056603776</v>
      </c>
      <c r="P1310">
        <f>Table3[[#This Row],[Molestation]]/Table3[[#This Row],[Population_in_lakhs]]</f>
        <v>2.4150943396226414</v>
      </c>
      <c r="Q1310">
        <f>Table3[[#This Row],[Sexual_Harassment]]/Table3[[#This Row],[Population_in_lakhs]]</f>
        <v>0.22641509433962265</v>
      </c>
      <c r="R1310">
        <f>Table3[[#This Row],[Cruelty by Husband or his Relatives]]/Table3[[#This Row],[Population_in_lakhs]]</f>
        <v>21.056603773584907</v>
      </c>
    </row>
    <row r="1311" spans="1:18" x14ac:dyDescent="0.3">
      <c r="A1311" t="s">
        <v>158</v>
      </c>
      <c r="B1311" t="s">
        <v>181</v>
      </c>
      <c r="C1311">
        <v>2010</v>
      </c>
      <c r="D1311">
        <v>24</v>
      </c>
      <c r="E1311">
        <v>60</v>
      </c>
      <c r="F1311">
        <v>1</v>
      </c>
      <c r="G1311">
        <v>22</v>
      </c>
      <c r="H1311">
        <v>5</v>
      </c>
      <c r="I1311">
        <v>253</v>
      </c>
      <c r="J1311">
        <v>13.25</v>
      </c>
      <c r="K1311">
        <v>27.547169811320753</v>
      </c>
      <c r="L1311">
        <f t="shared" si="20"/>
        <v>365</v>
      </c>
      <c r="M1311" s="14">
        <f>Table3[[#This Row],[Rape]]/Table3[[#This Row],[Population_in_lakhs]]</f>
        <v>1.8113207547169812</v>
      </c>
      <c r="N1311">
        <f>Table3[[#This Row],[Kidnapping and Abduction]]/Table3[[#This Row],[Population_in_lakhs]]</f>
        <v>4.5283018867924527</v>
      </c>
      <c r="O1311">
        <f>Table3[[#This Row],[Dowry Deaths]]/Table3[[#This Row],[Population_in_lakhs]]</f>
        <v>7.5471698113207544E-2</v>
      </c>
      <c r="P1311">
        <f>Table3[[#This Row],[Molestation]]/Table3[[#This Row],[Population_in_lakhs]]</f>
        <v>1.6603773584905661</v>
      </c>
      <c r="Q1311">
        <f>Table3[[#This Row],[Sexual_Harassment]]/Table3[[#This Row],[Population_in_lakhs]]</f>
        <v>0.37735849056603776</v>
      </c>
      <c r="R1311">
        <f>Table3[[#This Row],[Cruelty by Husband or his Relatives]]/Table3[[#This Row],[Population_in_lakhs]]</f>
        <v>19.09433962264151</v>
      </c>
    </row>
    <row r="1312" spans="1:18" x14ac:dyDescent="0.3">
      <c r="A1312" t="s">
        <v>158</v>
      </c>
      <c r="B1312" t="s">
        <v>181</v>
      </c>
      <c r="C1312">
        <v>2011</v>
      </c>
      <c r="D1312">
        <v>23</v>
      </c>
      <c r="E1312">
        <v>69</v>
      </c>
      <c r="F1312">
        <v>2</v>
      </c>
      <c r="G1312">
        <v>21</v>
      </c>
      <c r="H1312">
        <v>6</v>
      </c>
      <c r="I1312">
        <v>279</v>
      </c>
      <c r="J1312">
        <v>15.09</v>
      </c>
      <c r="K1312">
        <v>26.507620941020544</v>
      </c>
      <c r="L1312">
        <f t="shared" si="20"/>
        <v>400</v>
      </c>
      <c r="M1312" s="14">
        <f>Table3[[#This Row],[Rape]]/Table3[[#This Row],[Population_in_lakhs]]</f>
        <v>1.5241882041086812</v>
      </c>
      <c r="N1312">
        <f>Table3[[#This Row],[Kidnapping and Abduction]]/Table3[[#This Row],[Population_in_lakhs]]</f>
        <v>4.5725646123260439</v>
      </c>
      <c r="O1312">
        <f>Table3[[#This Row],[Dowry Deaths]]/Table3[[#This Row],[Population_in_lakhs]]</f>
        <v>0.13253810470510272</v>
      </c>
      <c r="P1312">
        <f>Table3[[#This Row],[Molestation]]/Table3[[#This Row],[Population_in_lakhs]]</f>
        <v>1.3916500994035785</v>
      </c>
      <c r="Q1312">
        <f>Table3[[#This Row],[Sexual_Harassment]]/Table3[[#This Row],[Population_in_lakhs]]</f>
        <v>0.39761431411530818</v>
      </c>
      <c r="R1312">
        <f>Table3[[#This Row],[Cruelty by Husband or his Relatives]]/Table3[[#This Row],[Population_in_lakhs]]</f>
        <v>18.48906560636183</v>
      </c>
    </row>
    <row r="1313" spans="1:18" x14ac:dyDescent="0.3">
      <c r="A1313" t="s">
        <v>158</v>
      </c>
      <c r="B1313" t="s">
        <v>181</v>
      </c>
      <c r="C1313">
        <v>2012</v>
      </c>
      <c r="D1313">
        <v>20</v>
      </c>
      <c r="E1313">
        <v>58</v>
      </c>
      <c r="F1313">
        <v>3</v>
      </c>
      <c r="G1313">
        <v>26</v>
      </c>
      <c r="H1313">
        <v>3</v>
      </c>
      <c r="I1313">
        <v>292</v>
      </c>
      <c r="J1313">
        <v>15.09</v>
      </c>
      <c r="K1313">
        <v>26.640159045725646</v>
      </c>
      <c r="L1313">
        <f t="shared" si="20"/>
        <v>402</v>
      </c>
      <c r="M1313" s="14">
        <f>Table3[[#This Row],[Rape]]/Table3[[#This Row],[Population_in_lakhs]]</f>
        <v>1.3253810470510272</v>
      </c>
      <c r="N1313">
        <f>Table3[[#This Row],[Kidnapping and Abduction]]/Table3[[#This Row],[Population_in_lakhs]]</f>
        <v>3.843605036447979</v>
      </c>
      <c r="O1313">
        <f>Table3[[#This Row],[Dowry Deaths]]/Table3[[#This Row],[Population_in_lakhs]]</f>
        <v>0.19880715705765409</v>
      </c>
      <c r="P1313">
        <f>Table3[[#This Row],[Molestation]]/Table3[[#This Row],[Population_in_lakhs]]</f>
        <v>1.7229953611663353</v>
      </c>
      <c r="Q1313">
        <f>Table3[[#This Row],[Sexual_Harassment]]/Table3[[#This Row],[Population_in_lakhs]]</f>
        <v>0.19880715705765409</v>
      </c>
      <c r="R1313">
        <f>Table3[[#This Row],[Cruelty by Husband or his Relatives]]/Table3[[#This Row],[Population_in_lakhs]]</f>
        <v>19.350563286944997</v>
      </c>
    </row>
    <row r="1314" spans="1:18" x14ac:dyDescent="0.3">
      <c r="A1314" t="s">
        <v>158</v>
      </c>
      <c r="B1314" t="s">
        <v>181</v>
      </c>
      <c r="C1314">
        <v>2013</v>
      </c>
      <c r="D1314">
        <v>30</v>
      </c>
      <c r="E1314">
        <v>74</v>
      </c>
      <c r="F1314">
        <v>1</v>
      </c>
      <c r="G1314">
        <v>41</v>
      </c>
      <c r="H1314">
        <v>2</v>
      </c>
      <c r="I1314">
        <v>404</v>
      </c>
      <c r="J1314">
        <v>15.09</v>
      </c>
      <c r="K1314">
        <v>36.580516898608352</v>
      </c>
      <c r="L1314">
        <f t="shared" si="20"/>
        <v>552</v>
      </c>
      <c r="M1314" s="14">
        <f>Table3[[#This Row],[Rape]]/Table3[[#This Row],[Population_in_lakhs]]</f>
        <v>1.9880715705765408</v>
      </c>
      <c r="N1314">
        <f>Table3[[#This Row],[Kidnapping and Abduction]]/Table3[[#This Row],[Population_in_lakhs]]</f>
        <v>4.903909874088801</v>
      </c>
      <c r="O1314">
        <f>Table3[[#This Row],[Dowry Deaths]]/Table3[[#This Row],[Population_in_lakhs]]</f>
        <v>6.6269052352551358E-2</v>
      </c>
      <c r="P1314">
        <f>Table3[[#This Row],[Molestation]]/Table3[[#This Row],[Population_in_lakhs]]</f>
        <v>2.7170311464546058</v>
      </c>
      <c r="Q1314">
        <f>Table3[[#This Row],[Sexual_Harassment]]/Table3[[#This Row],[Population_in_lakhs]]</f>
        <v>0.13253810470510272</v>
      </c>
      <c r="R1314">
        <f>Table3[[#This Row],[Cruelty by Husband or his Relatives]]/Table3[[#This Row],[Population_in_lakhs]]</f>
        <v>26.772697150430748</v>
      </c>
    </row>
    <row r="1315" spans="1:18" x14ac:dyDescent="0.3">
      <c r="A1315" t="s">
        <v>158</v>
      </c>
      <c r="B1315" t="s">
        <v>184</v>
      </c>
      <c r="C1315">
        <v>2001</v>
      </c>
      <c r="D1315">
        <v>11</v>
      </c>
      <c r="E1315">
        <v>24</v>
      </c>
      <c r="F1315">
        <v>2</v>
      </c>
      <c r="G1315">
        <v>45</v>
      </c>
      <c r="H1315">
        <v>3</v>
      </c>
      <c r="I1315">
        <v>75</v>
      </c>
      <c r="J1315">
        <v>15.15</v>
      </c>
      <c r="K1315">
        <v>10.561056105610561</v>
      </c>
      <c r="L1315">
        <f t="shared" si="20"/>
        <v>160</v>
      </c>
      <c r="M1315" s="14">
        <f>Table3[[#This Row],[Rape]]/Table3[[#This Row],[Population_in_lakhs]]</f>
        <v>0.72607260726072609</v>
      </c>
      <c r="N1315">
        <f>Table3[[#This Row],[Kidnapping and Abduction]]/Table3[[#This Row],[Population_in_lakhs]]</f>
        <v>1.584158415841584</v>
      </c>
      <c r="O1315">
        <f>Table3[[#This Row],[Dowry Deaths]]/Table3[[#This Row],[Population_in_lakhs]]</f>
        <v>0.132013201320132</v>
      </c>
      <c r="P1315">
        <f>Table3[[#This Row],[Molestation]]/Table3[[#This Row],[Population_in_lakhs]]</f>
        <v>2.9702970297029703</v>
      </c>
      <c r="Q1315">
        <f>Table3[[#This Row],[Sexual_Harassment]]/Table3[[#This Row],[Population_in_lakhs]]</f>
        <v>0.198019801980198</v>
      </c>
      <c r="R1315">
        <f>Table3[[#This Row],[Cruelty by Husband or his Relatives]]/Table3[[#This Row],[Population_in_lakhs]]</f>
        <v>4.9504950495049505</v>
      </c>
    </row>
    <row r="1316" spans="1:18" x14ac:dyDescent="0.3">
      <c r="A1316" t="s">
        <v>158</v>
      </c>
      <c r="B1316" t="s">
        <v>184</v>
      </c>
      <c r="C1316">
        <v>2002</v>
      </c>
      <c r="D1316">
        <v>13</v>
      </c>
      <c r="E1316">
        <v>29</v>
      </c>
      <c r="F1316">
        <v>4</v>
      </c>
      <c r="G1316">
        <v>40</v>
      </c>
      <c r="H1316">
        <v>2</v>
      </c>
      <c r="I1316">
        <v>83</v>
      </c>
      <c r="J1316">
        <v>15.15</v>
      </c>
      <c r="K1316">
        <v>11.287128712871286</v>
      </c>
      <c r="L1316">
        <f t="shared" si="20"/>
        <v>171</v>
      </c>
      <c r="M1316" s="14">
        <f>Table3[[#This Row],[Rape]]/Table3[[#This Row],[Population_in_lakhs]]</f>
        <v>0.85808580858085803</v>
      </c>
      <c r="N1316">
        <f>Table3[[#This Row],[Kidnapping and Abduction]]/Table3[[#This Row],[Population_in_lakhs]]</f>
        <v>1.914191419141914</v>
      </c>
      <c r="O1316">
        <f>Table3[[#This Row],[Dowry Deaths]]/Table3[[#This Row],[Population_in_lakhs]]</f>
        <v>0.264026402640264</v>
      </c>
      <c r="P1316">
        <f>Table3[[#This Row],[Molestation]]/Table3[[#This Row],[Population_in_lakhs]]</f>
        <v>2.6402640264026402</v>
      </c>
      <c r="Q1316">
        <f>Table3[[#This Row],[Sexual_Harassment]]/Table3[[#This Row],[Population_in_lakhs]]</f>
        <v>0.132013201320132</v>
      </c>
      <c r="R1316">
        <f>Table3[[#This Row],[Cruelty by Husband or his Relatives]]/Table3[[#This Row],[Population_in_lakhs]]</f>
        <v>5.4785478547854787</v>
      </c>
    </row>
    <row r="1317" spans="1:18" x14ac:dyDescent="0.3">
      <c r="A1317" t="s">
        <v>158</v>
      </c>
      <c r="B1317" t="s">
        <v>184</v>
      </c>
      <c r="C1317">
        <v>2003</v>
      </c>
      <c r="D1317">
        <v>16</v>
      </c>
      <c r="E1317">
        <v>25</v>
      </c>
      <c r="F1317">
        <v>6</v>
      </c>
      <c r="G1317">
        <v>42</v>
      </c>
      <c r="H1317">
        <v>2</v>
      </c>
      <c r="I1317">
        <v>53</v>
      </c>
      <c r="J1317">
        <v>15.15</v>
      </c>
      <c r="K1317">
        <v>9.5049504950495045</v>
      </c>
      <c r="L1317">
        <f t="shared" si="20"/>
        <v>144</v>
      </c>
      <c r="M1317" s="14">
        <f>Table3[[#This Row],[Rape]]/Table3[[#This Row],[Population_in_lakhs]]</f>
        <v>1.056105610561056</v>
      </c>
      <c r="N1317">
        <f>Table3[[#This Row],[Kidnapping and Abduction]]/Table3[[#This Row],[Population_in_lakhs]]</f>
        <v>1.6501650165016502</v>
      </c>
      <c r="O1317">
        <f>Table3[[#This Row],[Dowry Deaths]]/Table3[[#This Row],[Population_in_lakhs]]</f>
        <v>0.396039603960396</v>
      </c>
      <c r="P1317">
        <f>Table3[[#This Row],[Molestation]]/Table3[[#This Row],[Population_in_lakhs]]</f>
        <v>2.7722772277227721</v>
      </c>
      <c r="Q1317">
        <f>Table3[[#This Row],[Sexual_Harassment]]/Table3[[#This Row],[Population_in_lakhs]]</f>
        <v>0.132013201320132</v>
      </c>
      <c r="R1317">
        <f>Table3[[#This Row],[Cruelty by Husband or his Relatives]]/Table3[[#This Row],[Population_in_lakhs]]</f>
        <v>3.4983498349834981</v>
      </c>
    </row>
    <row r="1318" spans="1:18" x14ac:dyDescent="0.3">
      <c r="A1318" t="s">
        <v>158</v>
      </c>
      <c r="B1318" t="s">
        <v>184</v>
      </c>
      <c r="C1318">
        <v>2004</v>
      </c>
      <c r="D1318">
        <v>13</v>
      </c>
      <c r="E1318">
        <v>23</v>
      </c>
      <c r="F1318">
        <v>0</v>
      </c>
      <c r="G1318">
        <v>35</v>
      </c>
      <c r="H1318">
        <v>0</v>
      </c>
      <c r="I1318">
        <v>63</v>
      </c>
      <c r="J1318">
        <v>15.15</v>
      </c>
      <c r="K1318">
        <v>8.8448844884488445</v>
      </c>
      <c r="L1318">
        <f t="shared" si="20"/>
        <v>134</v>
      </c>
      <c r="M1318" s="14">
        <f>Table3[[#This Row],[Rape]]/Table3[[#This Row],[Population_in_lakhs]]</f>
        <v>0.85808580858085803</v>
      </c>
      <c r="N1318">
        <f>Table3[[#This Row],[Kidnapping and Abduction]]/Table3[[#This Row],[Population_in_lakhs]]</f>
        <v>1.5181518151815181</v>
      </c>
      <c r="O1318">
        <f>Table3[[#This Row],[Dowry Deaths]]/Table3[[#This Row],[Population_in_lakhs]]</f>
        <v>0</v>
      </c>
      <c r="P1318">
        <f>Table3[[#This Row],[Molestation]]/Table3[[#This Row],[Population_in_lakhs]]</f>
        <v>2.3102310231023102</v>
      </c>
      <c r="Q1318">
        <f>Table3[[#This Row],[Sexual_Harassment]]/Table3[[#This Row],[Population_in_lakhs]]</f>
        <v>0</v>
      </c>
      <c r="R1318">
        <f>Table3[[#This Row],[Cruelty by Husband or his Relatives]]/Table3[[#This Row],[Population_in_lakhs]]</f>
        <v>4.1584158415841586</v>
      </c>
    </row>
    <row r="1319" spans="1:18" x14ac:dyDescent="0.3">
      <c r="A1319" t="s">
        <v>158</v>
      </c>
      <c r="B1319" t="s">
        <v>184</v>
      </c>
      <c r="C1319">
        <v>2005</v>
      </c>
      <c r="D1319">
        <v>13</v>
      </c>
      <c r="E1319">
        <v>31</v>
      </c>
      <c r="F1319">
        <v>0</v>
      </c>
      <c r="G1319">
        <v>36</v>
      </c>
      <c r="H1319">
        <v>1</v>
      </c>
      <c r="I1319">
        <v>90</v>
      </c>
      <c r="J1319">
        <v>15.15</v>
      </c>
      <c r="K1319">
        <v>11.287128712871286</v>
      </c>
      <c r="L1319">
        <f t="shared" si="20"/>
        <v>171</v>
      </c>
      <c r="M1319" s="14">
        <f>Table3[[#This Row],[Rape]]/Table3[[#This Row],[Population_in_lakhs]]</f>
        <v>0.85808580858085803</v>
      </c>
      <c r="N1319">
        <f>Table3[[#This Row],[Kidnapping and Abduction]]/Table3[[#This Row],[Population_in_lakhs]]</f>
        <v>2.0462046204620461</v>
      </c>
      <c r="O1319">
        <f>Table3[[#This Row],[Dowry Deaths]]/Table3[[#This Row],[Population_in_lakhs]]</f>
        <v>0</v>
      </c>
      <c r="P1319">
        <f>Table3[[#This Row],[Molestation]]/Table3[[#This Row],[Population_in_lakhs]]</f>
        <v>2.3762376237623761</v>
      </c>
      <c r="Q1319">
        <f>Table3[[#This Row],[Sexual_Harassment]]/Table3[[#This Row],[Population_in_lakhs]]</f>
        <v>6.6006600660066E-2</v>
      </c>
      <c r="R1319">
        <f>Table3[[#This Row],[Cruelty by Husband or his Relatives]]/Table3[[#This Row],[Population_in_lakhs]]</f>
        <v>5.9405940594059405</v>
      </c>
    </row>
    <row r="1320" spans="1:18" x14ac:dyDescent="0.3">
      <c r="A1320" t="s">
        <v>158</v>
      </c>
      <c r="B1320" t="s">
        <v>184</v>
      </c>
      <c r="C1320">
        <v>2006</v>
      </c>
      <c r="D1320">
        <v>17</v>
      </c>
      <c r="E1320">
        <v>20</v>
      </c>
      <c r="F1320">
        <v>1</v>
      </c>
      <c r="G1320">
        <v>34</v>
      </c>
      <c r="H1320">
        <v>2</v>
      </c>
      <c r="I1320">
        <v>81</v>
      </c>
      <c r="J1320">
        <v>15.15</v>
      </c>
      <c r="K1320">
        <v>10.23102310231023</v>
      </c>
      <c r="L1320">
        <f t="shared" si="20"/>
        <v>155</v>
      </c>
      <c r="M1320" s="14">
        <f>Table3[[#This Row],[Rape]]/Table3[[#This Row],[Population_in_lakhs]]</f>
        <v>1.1221122112211221</v>
      </c>
      <c r="N1320">
        <f>Table3[[#This Row],[Kidnapping and Abduction]]/Table3[[#This Row],[Population_in_lakhs]]</f>
        <v>1.3201320132013201</v>
      </c>
      <c r="O1320">
        <f>Table3[[#This Row],[Dowry Deaths]]/Table3[[#This Row],[Population_in_lakhs]]</f>
        <v>6.6006600660066E-2</v>
      </c>
      <c r="P1320">
        <f>Table3[[#This Row],[Molestation]]/Table3[[#This Row],[Population_in_lakhs]]</f>
        <v>2.2442244224422443</v>
      </c>
      <c r="Q1320">
        <f>Table3[[#This Row],[Sexual_Harassment]]/Table3[[#This Row],[Population_in_lakhs]]</f>
        <v>0.132013201320132</v>
      </c>
      <c r="R1320">
        <f>Table3[[#This Row],[Cruelty by Husband or his Relatives]]/Table3[[#This Row],[Population_in_lakhs]]</f>
        <v>5.3465346534653468</v>
      </c>
    </row>
    <row r="1321" spans="1:18" x14ac:dyDescent="0.3">
      <c r="A1321" t="s">
        <v>158</v>
      </c>
      <c r="B1321" t="s">
        <v>184</v>
      </c>
      <c r="C1321">
        <v>2007</v>
      </c>
      <c r="D1321">
        <v>17</v>
      </c>
      <c r="E1321">
        <v>28</v>
      </c>
      <c r="F1321">
        <v>0</v>
      </c>
      <c r="G1321">
        <v>48</v>
      </c>
      <c r="H1321">
        <v>5</v>
      </c>
      <c r="I1321">
        <v>119</v>
      </c>
      <c r="J1321">
        <v>15.15</v>
      </c>
      <c r="K1321">
        <v>14.323432343234323</v>
      </c>
      <c r="L1321">
        <f t="shared" si="20"/>
        <v>217</v>
      </c>
      <c r="M1321" s="14">
        <f>Table3[[#This Row],[Rape]]/Table3[[#This Row],[Population_in_lakhs]]</f>
        <v>1.1221122112211221</v>
      </c>
      <c r="N1321">
        <f>Table3[[#This Row],[Kidnapping and Abduction]]/Table3[[#This Row],[Population_in_lakhs]]</f>
        <v>1.8481848184818481</v>
      </c>
      <c r="O1321">
        <f>Table3[[#This Row],[Dowry Deaths]]/Table3[[#This Row],[Population_in_lakhs]]</f>
        <v>0</v>
      </c>
      <c r="P1321">
        <f>Table3[[#This Row],[Molestation]]/Table3[[#This Row],[Population_in_lakhs]]</f>
        <v>3.168316831683168</v>
      </c>
      <c r="Q1321">
        <f>Table3[[#This Row],[Sexual_Harassment]]/Table3[[#This Row],[Population_in_lakhs]]</f>
        <v>0.33003300330033003</v>
      </c>
      <c r="R1321">
        <f>Table3[[#This Row],[Cruelty by Husband or his Relatives]]/Table3[[#This Row],[Population_in_lakhs]]</f>
        <v>7.8547854785478544</v>
      </c>
    </row>
    <row r="1322" spans="1:18" x14ac:dyDescent="0.3">
      <c r="A1322" t="s">
        <v>158</v>
      </c>
      <c r="B1322" t="s">
        <v>184</v>
      </c>
      <c r="C1322">
        <v>2008</v>
      </c>
      <c r="D1322">
        <v>21</v>
      </c>
      <c r="E1322">
        <v>38</v>
      </c>
      <c r="F1322">
        <v>0</v>
      </c>
      <c r="G1322">
        <v>50</v>
      </c>
      <c r="H1322">
        <v>1</v>
      </c>
      <c r="I1322">
        <v>133</v>
      </c>
      <c r="J1322">
        <v>15.15</v>
      </c>
      <c r="K1322">
        <v>16.03960396039604</v>
      </c>
      <c r="L1322">
        <f t="shared" si="20"/>
        <v>243</v>
      </c>
      <c r="M1322" s="14">
        <f>Table3[[#This Row],[Rape]]/Table3[[#This Row],[Population_in_lakhs]]</f>
        <v>1.386138613861386</v>
      </c>
      <c r="N1322">
        <f>Table3[[#This Row],[Kidnapping and Abduction]]/Table3[[#This Row],[Population_in_lakhs]]</f>
        <v>2.5082508250825084</v>
      </c>
      <c r="O1322">
        <f>Table3[[#This Row],[Dowry Deaths]]/Table3[[#This Row],[Population_in_lakhs]]</f>
        <v>0</v>
      </c>
      <c r="P1322">
        <f>Table3[[#This Row],[Molestation]]/Table3[[#This Row],[Population_in_lakhs]]</f>
        <v>3.3003300330033003</v>
      </c>
      <c r="Q1322">
        <f>Table3[[#This Row],[Sexual_Harassment]]/Table3[[#This Row],[Population_in_lakhs]]</f>
        <v>6.6006600660066E-2</v>
      </c>
      <c r="R1322">
        <f>Table3[[#This Row],[Cruelty by Husband or his Relatives]]/Table3[[#This Row],[Population_in_lakhs]]</f>
        <v>8.778877887788779</v>
      </c>
    </row>
    <row r="1323" spans="1:18" x14ac:dyDescent="0.3">
      <c r="A1323" t="s">
        <v>158</v>
      </c>
      <c r="B1323" t="s">
        <v>184</v>
      </c>
      <c r="C1323">
        <v>2009</v>
      </c>
      <c r="D1323">
        <v>18</v>
      </c>
      <c r="E1323">
        <v>54</v>
      </c>
      <c r="F1323">
        <v>0</v>
      </c>
      <c r="G1323">
        <v>39</v>
      </c>
      <c r="H1323">
        <v>3</v>
      </c>
      <c r="I1323">
        <v>120</v>
      </c>
      <c r="J1323">
        <v>15.15</v>
      </c>
      <c r="K1323">
        <v>15.445544554455445</v>
      </c>
      <c r="L1323">
        <f t="shared" si="20"/>
        <v>234</v>
      </c>
      <c r="M1323" s="14">
        <f>Table3[[#This Row],[Rape]]/Table3[[#This Row],[Population_in_lakhs]]</f>
        <v>1.1881188118811881</v>
      </c>
      <c r="N1323">
        <f>Table3[[#This Row],[Kidnapping and Abduction]]/Table3[[#This Row],[Population_in_lakhs]]</f>
        <v>3.5643564356435644</v>
      </c>
      <c r="O1323">
        <f>Table3[[#This Row],[Dowry Deaths]]/Table3[[#This Row],[Population_in_lakhs]]</f>
        <v>0</v>
      </c>
      <c r="P1323">
        <f>Table3[[#This Row],[Molestation]]/Table3[[#This Row],[Population_in_lakhs]]</f>
        <v>2.5742574257425743</v>
      </c>
      <c r="Q1323">
        <f>Table3[[#This Row],[Sexual_Harassment]]/Table3[[#This Row],[Population_in_lakhs]]</f>
        <v>0.198019801980198</v>
      </c>
      <c r="R1323">
        <f>Table3[[#This Row],[Cruelty by Husband or his Relatives]]/Table3[[#This Row],[Population_in_lakhs]]</f>
        <v>7.9207920792079207</v>
      </c>
    </row>
    <row r="1324" spans="1:18" x14ac:dyDescent="0.3">
      <c r="A1324" t="s">
        <v>158</v>
      </c>
      <c r="B1324" t="s">
        <v>184</v>
      </c>
      <c r="C1324">
        <v>2010</v>
      </c>
      <c r="D1324">
        <v>29</v>
      </c>
      <c r="E1324">
        <v>27</v>
      </c>
      <c r="F1324">
        <v>0</v>
      </c>
      <c r="G1324">
        <v>36</v>
      </c>
      <c r="H1324">
        <v>2</v>
      </c>
      <c r="I1324">
        <v>113</v>
      </c>
      <c r="J1324">
        <v>15.15</v>
      </c>
      <c r="K1324">
        <v>13.663366336633663</v>
      </c>
      <c r="L1324">
        <f t="shared" si="20"/>
        <v>207</v>
      </c>
      <c r="M1324" s="14">
        <f>Table3[[#This Row],[Rape]]/Table3[[#This Row],[Population_in_lakhs]]</f>
        <v>1.914191419141914</v>
      </c>
      <c r="N1324">
        <f>Table3[[#This Row],[Kidnapping and Abduction]]/Table3[[#This Row],[Population_in_lakhs]]</f>
        <v>1.7821782178217822</v>
      </c>
      <c r="O1324">
        <f>Table3[[#This Row],[Dowry Deaths]]/Table3[[#This Row],[Population_in_lakhs]]</f>
        <v>0</v>
      </c>
      <c r="P1324">
        <f>Table3[[#This Row],[Molestation]]/Table3[[#This Row],[Population_in_lakhs]]</f>
        <v>2.3762376237623761</v>
      </c>
      <c r="Q1324">
        <f>Table3[[#This Row],[Sexual_Harassment]]/Table3[[#This Row],[Population_in_lakhs]]</f>
        <v>0.132013201320132</v>
      </c>
      <c r="R1324">
        <f>Table3[[#This Row],[Cruelty by Husband or his Relatives]]/Table3[[#This Row],[Population_in_lakhs]]</f>
        <v>7.4587458745874589</v>
      </c>
    </row>
    <row r="1325" spans="1:18" x14ac:dyDescent="0.3">
      <c r="A1325" t="s">
        <v>158</v>
      </c>
      <c r="B1325" t="s">
        <v>184</v>
      </c>
      <c r="C1325">
        <v>2011</v>
      </c>
      <c r="D1325">
        <v>19</v>
      </c>
      <c r="E1325">
        <v>41</v>
      </c>
      <c r="F1325">
        <v>0</v>
      </c>
      <c r="G1325">
        <v>28</v>
      </c>
      <c r="H1325">
        <v>4</v>
      </c>
      <c r="I1325">
        <v>129</v>
      </c>
      <c r="J1325">
        <v>17.559999999999999</v>
      </c>
      <c r="K1325">
        <v>12.585421412300684</v>
      </c>
      <c r="L1325">
        <f t="shared" si="20"/>
        <v>221</v>
      </c>
      <c r="M1325" s="14">
        <f>Table3[[#This Row],[Rape]]/Table3[[#This Row],[Population_in_lakhs]]</f>
        <v>1.0820045558086562</v>
      </c>
      <c r="N1325">
        <f>Table3[[#This Row],[Kidnapping and Abduction]]/Table3[[#This Row],[Population_in_lakhs]]</f>
        <v>2.334851936218679</v>
      </c>
      <c r="O1325">
        <f>Table3[[#This Row],[Dowry Deaths]]/Table3[[#This Row],[Population_in_lakhs]]</f>
        <v>0</v>
      </c>
      <c r="P1325">
        <f>Table3[[#This Row],[Molestation]]/Table3[[#This Row],[Population_in_lakhs]]</f>
        <v>1.5945330296127564</v>
      </c>
      <c r="Q1325">
        <f>Table3[[#This Row],[Sexual_Harassment]]/Table3[[#This Row],[Population_in_lakhs]]</f>
        <v>0.22779043280182235</v>
      </c>
      <c r="R1325">
        <f>Table3[[#This Row],[Cruelty by Husband or his Relatives]]/Table3[[#This Row],[Population_in_lakhs]]</f>
        <v>7.3462414578587705</v>
      </c>
    </row>
    <row r="1326" spans="1:18" x14ac:dyDescent="0.3">
      <c r="A1326" t="s">
        <v>158</v>
      </c>
      <c r="B1326" t="s">
        <v>184</v>
      </c>
      <c r="C1326">
        <v>2012</v>
      </c>
      <c r="D1326">
        <v>19</v>
      </c>
      <c r="E1326">
        <v>46</v>
      </c>
      <c r="F1326">
        <v>0</v>
      </c>
      <c r="G1326">
        <v>51</v>
      </c>
      <c r="H1326">
        <v>5</v>
      </c>
      <c r="I1326">
        <v>124</v>
      </c>
      <c r="J1326">
        <v>17.559999999999999</v>
      </c>
      <c r="K1326">
        <v>13.952164009111618</v>
      </c>
      <c r="L1326">
        <f t="shared" si="20"/>
        <v>245</v>
      </c>
      <c r="M1326" s="14">
        <f>Table3[[#This Row],[Rape]]/Table3[[#This Row],[Population_in_lakhs]]</f>
        <v>1.0820045558086562</v>
      </c>
      <c r="N1326">
        <f>Table3[[#This Row],[Kidnapping and Abduction]]/Table3[[#This Row],[Population_in_lakhs]]</f>
        <v>2.619589977220957</v>
      </c>
      <c r="O1326">
        <f>Table3[[#This Row],[Dowry Deaths]]/Table3[[#This Row],[Population_in_lakhs]]</f>
        <v>0</v>
      </c>
      <c r="P1326">
        <f>Table3[[#This Row],[Molestation]]/Table3[[#This Row],[Population_in_lakhs]]</f>
        <v>2.9043280182232349</v>
      </c>
      <c r="Q1326">
        <f>Table3[[#This Row],[Sexual_Harassment]]/Table3[[#This Row],[Population_in_lakhs]]</f>
        <v>0.2847380410022779</v>
      </c>
      <c r="R1326">
        <f>Table3[[#This Row],[Cruelty by Husband or his Relatives]]/Table3[[#This Row],[Population_in_lakhs]]</f>
        <v>7.0615034168564925</v>
      </c>
    </row>
    <row r="1327" spans="1:18" x14ac:dyDescent="0.3">
      <c r="A1327" t="s">
        <v>158</v>
      </c>
      <c r="B1327" t="s">
        <v>184</v>
      </c>
      <c r="C1327">
        <v>2013</v>
      </c>
      <c r="D1327">
        <v>18</v>
      </c>
      <c r="E1327">
        <v>66</v>
      </c>
      <c r="F1327">
        <v>0</v>
      </c>
      <c r="G1327">
        <v>51</v>
      </c>
      <c r="H1327">
        <v>7</v>
      </c>
      <c r="I1327">
        <v>133</v>
      </c>
      <c r="J1327">
        <v>17.559999999999999</v>
      </c>
      <c r="K1327">
        <v>15.660592255125286</v>
      </c>
      <c r="L1327">
        <f t="shared" si="20"/>
        <v>275</v>
      </c>
      <c r="M1327" s="14">
        <f>Table3[[#This Row],[Rape]]/Table3[[#This Row],[Population_in_lakhs]]</f>
        <v>1.0250569476082005</v>
      </c>
      <c r="N1327">
        <f>Table3[[#This Row],[Kidnapping and Abduction]]/Table3[[#This Row],[Population_in_lakhs]]</f>
        <v>3.7585421412300688</v>
      </c>
      <c r="O1327">
        <f>Table3[[#This Row],[Dowry Deaths]]/Table3[[#This Row],[Population_in_lakhs]]</f>
        <v>0</v>
      </c>
      <c r="P1327">
        <f>Table3[[#This Row],[Molestation]]/Table3[[#This Row],[Population_in_lakhs]]</f>
        <v>2.9043280182232349</v>
      </c>
      <c r="Q1327">
        <f>Table3[[#This Row],[Sexual_Harassment]]/Table3[[#This Row],[Population_in_lakhs]]</f>
        <v>0.39863325740318911</v>
      </c>
      <c r="R1327">
        <f>Table3[[#This Row],[Cruelty by Husband or his Relatives]]/Table3[[#This Row],[Population_in_lakhs]]</f>
        <v>7.574031890660593</v>
      </c>
    </row>
    <row r="1328" spans="1:18" x14ac:dyDescent="0.3">
      <c r="A1328" t="s">
        <v>158</v>
      </c>
      <c r="B1328" t="s">
        <v>185</v>
      </c>
      <c r="C1328">
        <v>2001</v>
      </c>
      <c r="D1328">
        <v>3</v>
      </c>
      <c r="E1328">
        <v>32</v>
      </c>
      <c r="F1328">
        <v>0</v>
      </c>
      <c r="G1328">
        <v>11</v>
      </c>
      <c r="H1328">
        <v>10</v>
      </c>
      <c r="I1328">
        <v>90</v>
      </c>
      <c r="J1328">
        <v>18.059999999999999</v>
      </c>
      <c r="K1328">
        <v>8.0841638981173869</v>
      </c>
      <c r="L1328">
        <f t="shared" si="20"/>
        <v>146</v>
      </c>
      <c r="M1328" s="14">
        <f>Table3[[#This Row],[Rape]]/Table3[[#This Row],[Population_in_lakhs]]</f>
        <v>0.16611295681063123</v>
      </c>
      <c r="N1328">
        <f>Table3[[#This Row],[Kidnapping and Abduction]]/Table3[[#This Row],[Population_in_lakhs]]</f>
        <v>1.7718715393133999</v>
      </c>
      <c r="O1328">
        <f>Table3[[#This Row],[Dowry Deaths]]/Table3[[#This Row],[Population_in_lakhs]]</f>
        <v>0</v>
      </c>
      <c r="P1328">
        <f>Table3[[#This Row],[Molestation]]/Table3[[#This Row],[Population_in_lakhs]]</f>
        <v>0.60908084163898124</v>
      </c>
      <c r="Q1328">
        <f>Table3[[#This Row],[Sexual_Harassment]]/Table3[[#This Row],[Population_in_lakhs]]</f>
        <v>0.55370985603543743</v>
      </c>
      <c r="R1328">
        <f>Table3[[#This Row],[Cruelty by Husband or his Relatives]]/Table3[[#This Row],[Population_in_lakhs]]</f>
        <v>4.9833887043189371</v>
      </c>
    </row>
    <row r="1329" spans="1:18" x14ac:dyDescent="0.3">
      <c r="A1329" t="s">
        <v>158</v>
      </c>
      <c r="B1329" t="s">
        <v>185</v>
      </c>
      <c r="C1329">
        <v>2002</v>
      </c>
      <c r="D1329">
        <v>5</v>
      </c>
      <c r="E1329">
        <v>28</v>
      </c>
      <c r="F1329">
        <v>0</v>
      </c>
      <c r="G1329">
        <v>9</v>
      </c>
      <c r="H1329">
        <v>7</v>
      </c>
      <c r="I1329">
        <v>80</v>
      </c>
      <c r="J1329">
        <v>18.059999999999999</v>
      </c>
      <c r="K1329">
        <v>7.1428571428571432</v>
      </c>
      <c r="L1329">
        <f t="shared" si="20"/>
        <v>129</v>
      </c>
      <c r="M1329" s="14">
        <f>Table3[[#This Row],[Rape]]/Table3[[#This Row],[Population_in_lakhs]]</f>
        <v>0.27685492801771872</v>
      </c>
      <c r="N1329">
        <f>Table3[[#This Row],[Kidnapping and Abduction]]/Table3[[#This Row],[Population_in_lakhs]]</f>
        <v>1.5503875968992249</v>
      </c>
      <c r="O1329">
        <f>Table3[[#This Row],[Dowry Deaths]]/Table3[[#This Row],[Population_in_lakhs]]</f>
        <v>0</v>
      </c>
      <c r="P1329">
        <f>Table3[[#This Row],[Molestation]]/Table3[[#This Row],[Population_in_lakhs]]</f>
        <v>0.49833887043189373</v>
      </c>
      <c r="Q1329">
        <f>Table3[[#This Row],[Sexual_Harassment]]/Table3[[#This Row],[Population_in_lakhs]]</f>
        <v>0.38759689922480622</v>
      </c>
      <c r="R1329">
        <f>Table3[[#This Row],[Cruelty by Husband or his Relatives]]/Table3[[#This Row],[Population_in_lakhs]]</f>
        <v>4.4296788482834994</v>
      </c>
    </row>
    <row r="1330" spans="1:18" x14ac:dyDescent="0.3">
      <c r="A1330" t="s">
        <v>158</v>
      </c>
      <c r="B1330" t="s">
        <v>185</v>
      </c>
      <c r="C1330">
        <v>2003</v>
      </c>
      <c r="D1330">
        <v>8</v>
      </c>
      <c r="E1330">
        <v>31</v>
      </c>
      <c r="F1330">
        <v>0</v>
      </c>
      <c r="G1330">
        <v>17</v>
      </c>
      <c r="H1330">
        <v>5</v>
      </c>
      <c r="I1330">
        <v>136</v>
      </c>
      <c r="J1330">
        <v>18.059999999999999</v>
      </c>
      <c r="K1330">
        <v>10.908084163898119</v>
      </c>
      <c r="L1330">
        <f t="shared" si="20"/>
        <v>197</v>
      </c>
      <c r="M1330" s="14">
        <f>Table3[[#This Row],[Rape]]/Table3[[#This Row],[Population_in_lakhs]]</f>
        <v>0.44296788482834998</v>
      </c>
      <c r="N1330">
        <f>Table3[[#This Row],[Kidnapping and Abduction]]/Table3[[#This Row],[Population_in_lakhs]]</f>
        <v>1.7165005537098561</v>
      </c>
      <c r="O1330">
        <f>Table3[[#This Row],[Dowry Deaths]]/Table3[[#This Row],[Population_in_lakhs]]</f>
        <v>0</v>
      </c>
      <c r="P1330">
        <f>Table3[[#This Row],[Molestation]]/Table3[[#This Row],[Population_in_lakhs]]</f>
        <v>0.94130675526024365</v>
      </c>
      <c r="Q1330">
        <f>Table3[[#This Row],[Sexual_Harassment]]/Table3[[#This Row],[Population_in_lakhs]]</f>
        <v>0.27685492801771872</v>
      </c>
      <c r="R1330">
        <f>Table3[[#This Row],[Cruelty by Husband or his Relatives]]/Table3[[#This Row],[Population_in_lakhs]]</f>
        <v>7.5304540420819492</v>
      </c>
    </row>
    <row r="1331" spans="1:18" x14ac:dyDescent="0.3">
      <c r="A1331" t="s">
        <v>158</v>
      </c>
      <c r="B1331" t="s">
        <v>185</v>
      </c>
      <c r="C1331">
        <v>2004</v>
      </c>
      <c r="D1331">
        <v>6</v>
      </c>
      <c r="E1331">
        <v>34</v>
      </c>
      <c r="F1331">
        <v>0</v>
      </c>
      <c r="G1331">
        <v>10</v>
      </c>
      <c r="H1331">
        <v>8</v>
      </c>
      <c r="I1331">
        <v>140</v>
      </c>
      <c r="J1331">
        <v>18.059999999999999</v>
      </c>
      <c r="K1331">
        <v>10.963455149501662</v>
      </c>
      <c r="L1331">
        <f t="shared" si="20"/>
        <v>198</v>
      </c>
      <c r="M1331" s="14">
        <f>Table3[[#This Row],[Rape]]/Table3[[#This Row],[Population_in_lakhs]]</f>
        <v>0.33222591362126247</v>
      </c>
      <c r="N1331">
        <f>Table3[[#This Row],[Kidnapping and Abduction]]/Table3[[#This Row],[Population_in_lakhs]]</f>
        <v>1.8826135105204873</v>
      </c>
      <c r="O1331">
        <f>Table3[[#This Row],[Dowry Deaths]]/Table3[[#This Row],[Population_in_lakhs]]</f>
        <v>0</v>
      </c>
      <c r="P1331">
        <f>Table3[[#This Row],[Molestation]]/Table3[[#This Row],[Population_in_lakhs]]</f>
        <v>0.55370985603543743</v>
      </c>
      <c r="Q1331">
        <f>Table3[[#This Row],[Sexual_Harassment]]/Table3[[#This Row],[Population_in_lakhs]]</f>
        <v>0.44296788482834998</v>
      </c>
      <c r="R1331">
        <f>Table3[[#This Row],[Cruelty by Husband or his Relatives]]/Table3[[#This Row],[Population_in_lakhs]]</f>
        <v>7.7519379844961245</v>
      </c>
    </row>
    <row r="1332" spans="1:18" x14ac:dyDescent="0.3">
      <c r="A1332" t="s">
        <v>158</v>
      </c>
      <c r="B1332" t="s">
        <v>185</v>
      </c>
      <c r="C1332">
        <v>2005</v>
      </c>
      <c r="D1332">
        <v>5</v>
      </c>
      <c r="E1332">
        <v>26</v>
      </c>
      <c r="F1332">
        <v>0</v>
      </c>
      <c r="G1332">
        <v>13</v>
      </c>
      <c r="H1332">
        <v>2</v>
      </c>
      <c r="I1332">
        <v>136</v>
      </c>
      <c r="J1332">
        <v>18.059999999999999</v>
      </c>
      <c r="K1332">
        <v>10.077519379844961</v>
      </c>
      <c r="L1332">
        <f t="shared" si="20"/>
        <v>182</v>
      </c>
      <c r="M1332" s="14">
        <f>Table3[[#This Row],[Rape]]/Table3[[#This Row],[Population_in_lakhs]]</f>
        <v>0.27685492801771872</v>
      </c>
      <c r="N1332">
        <f>Table3[[#This Row],[Kidnapping and Abduction]]/Table3[[#This Row],[Population_in_lakhs]]</f>
        <v>1.4396456256921375</v>
      </c>
      <c r="O1332">
        <f>Table3[[#This Row],[Dowry Deaths]]/Table3[[#This Row],[Population_in_lakhs]]</f>
        <v>0</v>
      </c>
      <c r="P1332">
        <f>Table3[[#This Row],[Molestation]]/Table3[[#This Row],[Population_in_lakhs]]</f>
        <v>0.71982281284606875</v>
      </c>
      <c r="Q1332">
        <f>Table3[[#This Row],[Sexual_Harassment]]/Table3[[#This Row],[Population_in_lakhs]]</f>
        <v>0.11074197120708749</v>
      </c>
      <c r="R1332">
        <f>Table3[[#This Row],[Cruelty by Husband or his Relatives]]/Table3[[#This Row],[Population_in_lakhs]]</f>
        <v>7.5304540420819492</v>
      </c>
    </row>
    <row r="1333" spans="1:18" x14ac:dyDescent="0.3">
      <c r="A1333" t="s">
        <v>158</v>
      </c>
      <c r="B1333" t="s">
        <v>185</v>
      </c>
      <c r="C1333">
        <v>2006</v>
      </c>
      <c r="D1333">
        <v>6</v>
      </c>
      <c r="E1333">
        <v>42</v>
      </c>
      <c r="F1333">
        <v>0</v>
      </c>
      <c r="G1333">
        <v>17</v>
      </c>
      <c r="H1333">
        <v>2</v>
      </c>
      <c r="I1333">
        <v>181</v>
      </c>
      <c r="J1333">
        <v>18.059999999999999</v>
      </c>
      <c r="K1333">
        <v>13.732004429678849</v>
      </c>
      <c r="L1333">
        <f t="shared" si="20"/>
        <v>248</v>
      </c>
      <c r="M1333" s="14">
        <f>Table3[[#This Row],[Rape]]/Table3[[#This Row],[Population_in_lakhs]]</f>
        <v>0.33222591362126247</v>
      </c>
      <c r="N1333">
        <f>Table3[[#This Row],[Kidnapping and Abduction]]/Table3[[#This Row],[Population_in_lakhs]]</f>
        <v>2.3255813953488373</v>
      </c>
      <c r="O1333">
        <f>Table3[[#This Row],[Dowry Deaths]]/Table3[[#This Row],[Population_in_lakhs]]</f>
        <v>0</v>
      </c>
      <c r="P1333">
        <f>Table3[[#This Row],[Molestation]]/Table3[[#This Row],[Population_in_lakhs]]</f>
        <v>0.94130675526024365</v>
      </c>
      <c r="Q1333">
        <f>Table3[[#This Row],[Sexual_Harassment]]/Table3[[#This Row],[Population_in_lakhs]]</f>
        <v>0.11074197120708749</v>
      </c>
      <c r="R1333">
        <f>Table3[[#This Row],[Cruelty by Husband or his Relatives]]/Table3[[#This Row],[Population_in_lakhs]]</f>
        <v>10.022148394241418</v>
      </c>
    </row>
    <row r="1334" spans="1:18" x14ac:dyDescent="0.3">
      <c r="A1334" t="s">
        <v>158</v>
      </c>
      <c r="B1334" t="s">
        <v>185</v>
      </c>
      <c r="C1334">
        <v>2007</v>
      </c>
      <c r="D1334">
        <v>8</v>
      </c>
      <c r="E1334">
        <v>37</v>
      </c>
      <c r="F1334">
        <v>0</v>
      </c>
      <c r="G1334">
        <v>11</v>
      </c>
      <c r="H1334">
        <v>8</v>
      </c>
      <c r="I1334">
        <v>268</v>
      </c>
      <c r="J1334">
        <v>18.059999999999999</v>
      </c>
      <c r="K1334">
        <v>18.383167220376524</v>
      </c>
      <c r="L1334">
        <f t="shared" si="20"/>
        <v>332</v>
      </c>
      <c r="M1334" s="14">
        <f>Table3[[#This Row],[Rape]]/Table3[[#This Row],[Population_in_lakhs]]</f>
        <v>0.44296788482834998</v>
      </c>
      <c r="N1334">
        <f>Table3[[#This Row],[Kidnapping and Abduction]]/Table3[[#This Row],[Population_in_lakhs]]</f>
        <v>2.0487264673311185</v>
      </c>
      <c r="O1334">
        <f>Table3[[#This Row],[Dowry Deaths]]/Table3[[#This Row],[Population_in_lakhs]]</f>
        <v>0</v>
      </c>
      <c r="P1334">
        <f>Table3[[#This Row],[Molestation]]/Table3[[#This Row],[Population_in_lakhs]]</f>
        <v>0.60908084163898124</v>
      </c>
      <c r="Q1334">
        <f>Table3[[#This Row],[Sexual_Harassment]]/Table3[[#This Row],[Population_in_lakhs]]</f>
        <v>0.44296788482834998</v>
      </c>
      <c r="R1334">
        <f>Table3[[#This Row],[Cruelty by Husband or his Relatives]]/Table3[[#This Row],[Population_in_lakhs]]</f>
        <v>14.839424141749724</v>
      </c>
    </row>
    <row r="1335" spans="1:18" x14ac:dyDescent="0.3">
      <c r="A1335" t="s">
        <v>158</v>
      </c>
      <c r="B1335" t="s">
        <v>185</v>
      </c>
      <c r="C1335">
        <v>2008</v>
      </c>
      <c r="D1335">
        <v>7</v>
      </c>
      <c r="E1335">
        <v>30</v>
      </c>
      <c r="F1335">
        <v>0</v>
      </c>
      <c r="G1335">
        <v>16</v>
      </c>
      <c r="H1335">
        <v>3</v>
      </c>
      <c r="I1335">
        <v>268</v>
      </c>
      <c r="J1335">
        <v>18.059999999999999</v>
      </c>
      <c r="K1335">
        <v>17.940199335548176</v>
      </c>
      <c r="L1335">
        <f t="shared" si="20"/>
        <v>324</v>
      </c>
      <c r="M1335" s="14">
        <f>Table3[[#This Row],[Rape]]/Table3[[#This Row],[Population_in_lakhs]]</f>
        <v>0.38759689922480622</v>
      </c>
      <c r="N1335">
        <f>Table3[[#This Row],[Kidnapping and Abduction]]/Table3[[#This Row],[Population_in_lakhs]]</f>
        <v>1.6611295681063125</v>
      </c>
      <c r="O1335">
        <f>Table3[[#This Row],[Dowry Deaths]]/Table3[[#This Row],[Population_in_lakhs]]</f>
        <v>0</v>
      </c>
      <c r="P1335">
        <f>Table3[[#This Row],[Molestation]]/Table3[[#This Row],[Population_in_lakhs]]</f>
        <v>0.88593576965669996</v>
      </c>
      <c r="Q1335">
        <f>Table3[[#This Row],[Sexual_Harassment]]/Table3[[#This Row],[Population_in_lakhs]]</f>
        <v>0.16611295681063123</v>
      </c>
      <c r="R1335">
        <f>Table3[[#This Row],[Cruelty by Husband or his Relatives]]/Table3[[#This Row],[Population_in_lakhs]]</f>
        <v>14.839424141749724</v>
      </c>
    </row>
    <row r="1336" spans="1:18" x14ac:dyDescent="0.3">
      <c r="A1336" t="s">
        <v>158</v>
      </c>
      <c r="B1336" t="s">
        <v>185</v>
      </c>
      <c r="C1336">
        <v>2009</v>
      </c>
      <c r="D1336">
        <v>6</v>
      </c>
      <c r="E1336">
        <v>28</v>
      </c>
      <c r="F1336">
        <v>0</v>
      </c>
      <c r="G1336">
        <v>17</v>
      </c>
      <c r="H1336">
        <v>0</v>
      </c>
      <c r="I1336">
        <v>178</v>
      </c>
      <c r="J1336">
        <v>18.059999999999999</v>
      </c>
      <c r="K1336">
        <v>12.679955703211519</v>
      </c>
      <c r="L1336">
        <f t="shared" si="20"/>
        <v>229</v>
      </c>
      <c r="M1336" s="14">
        <f>Table3[[#This Row],[Rape]]/Table3[[#This Row],[Population_in_lakhs]]</f>
        <v>0.33222591362126247</v>
      </c>
      <c r="N1336">
        <f>Table3[[#This Row],[Kidnapping and Abduction]]/Table3[[#This Row],[Population_in_lakhs]]</f>
        <v>1.5503875968992249</v>
      </c>
      <c r="O1336">
        <f>Table3[[#This Row],[Dowry Deaths]]/Table3[[#This Row],[Population_in_lakhs]]</f>
        <v>0</v>
      </c>
      <c r="P1336">
        <f>Table3[[#This Row],[Molestation]]/Table3[[#This Row],[Population_in_lakhs]]</f>
        <v>0.94130675526024365</v>
      </c>
      <c r="Q1336">
        <f>Table3[[#This Row],[Sexual_Harassment]]/Table3[[#This Row],[Population_in_lakhs]]</f>
        <v>0</v>
      </c>
      <c r="R1336">
        <f>Table3[[#This Row],[Cruelty by Husband or his Relatives]]/Table3[[#This Row],[Population_in_lakhs]]</f>
        <v>9.856035437430787</v>
      </c>
    </row>
    <row r="1337" spans="1:18" x14ac:dyDescent="0.3">
      <c r="A1337" t="s">
        <v>158</v>
      </c>
      <c r="B1337" t="s">
        <v>185</v>
      </c>
      <c r="C1337">
        <v>2010</v>
      </c>
      <c r="D1337">
        <v>7</v>
      </c>
      <c r="E1337">
        <v>30</v>
      </c>
      <c r="F1337">
        <v>0</v>
      </c>
      <c r="G1337">
        <v>18</v>
      </c>
      <c r="H1337">
        <v>0</v>
      </c>
      <c r="I1337">
        <v>216</v>
      </c>
      <c r="J1337">
        <v>18.059999999999999</v>
      </c>
      <c r="K1337">
        <v>15.005537098560355</v>
      </c>
      <c r="L1337">
        <f t="shared" si="20"/>
        <v>271</v>
      </c>
      <c r="M1337" s="14">
        <f>Table3[[#This Row],[Rape]]/Table3[[#This Row],[Population_in_lakhs]]</f>
        <v>0.38759689922480622</v>
      </c>
      <c r="N1337">
        <f>Table3[[#This Row],[Kidnapping and Abduction]]/Table3[[#This Row],[Population_in_lakhs]]</f>
        <v>1.6611295681063125</v>
      </c>
      <c r="O1337">
        <f>Table3[[#This Row],[Dowry Deaths]]/Table3[[#This Row],[Population_in_lakhs]]</f>
        <v>0</v>
      </c>
      <c r="P1337">
        <f>Table3[[#This Row],[Molestation]]/Table3[[#This Row],[Population_in_lakhs]]</f>
        <v>0.99667774086378746</v>
      </c>
      <c r="Q1337">
        <f>Table3[[#This Row],[Sexual_Harassment]]/Table3[[#This Row],[Population_in_lakhs]]</f>
        <v>0</v>
      </c>
      <c r="R1337">
        <f>Table3[[#This Row],[Cruelty by Husband or his Relatives]]/Table3[[#This Row],[Population_in_lakhs]]</f>
        <v>11.960132890365449</v>
      </c>
    </row>
    <row r="1338" spans="1:18" x14ac:dyDescent="0.3">
      <c r="A1338" t="s">
        <v>158</v>
      </c>
      <c r="B1338" t="s">
        <v>185</v>
      </c>
      <c r="C1338">
        <v>2011</v>
      </c>
      <c r="D1338">
        <v>9</v>
      </c>
      <c r="E1338">
        <v>44</v>
      </c>
      <c r="F1338">
        <v>1</v>
      </c>
      <c r="G1338">
        <v>15</v>
      </c>
      <c r="H1338">
        <v>2</v>
      </c>
      <c r="I1338">
        <v>240</v>
      </c>
      <c r="J1338">
        <v>20.65</v>
      </c>
      <c r="K1338">
        <v>15.060532687651333</v>
      </c>
      <c r="L1338">
        <f t="shared" si="20"/>
        <v>311</v>
      </c>
      <c r="M1338" s="14">
        <f>Table3[[#This Row],[Rape]]/Table3[[#This Row],[Population_in_lakhs]]</f>
        <v>0.43583535108958843</v>
      </c>
      <c r="N1338">
        <f>Table3[[#This Row],[Kidnapping and Abduction]]/Table3[[#This Row],[Population_in_lakhs]]</f>
        <v>2.1307506053268765</v>
      </c>
      <c r="O1338">
        <f>Table3[[#This Row],[Dowry Deaths]]/Table3[[#This Row],[Population_in_lakhs]]</f>
        <v>4.8426150121065381E-2</v>
      </c>
      <c r="P1338">
        <f>Table3[[#This Row],[Molestation]]/Table3[[#This Row],[Population_in_lakhs]]</f>
        <v>0.72639225181598066</v>
      </c>
      <c r="Q1338">
        <f>Table3[[#This Row],[Sexual_Harassment]]/Table3[[#This Row],[Population_in_lakhs]]</f>
        <v>9.6852300242130762E-2</v>
      </c>
      <c r="R1338">
        <f>Table3[[#This Row],[Cruelty by Husband or his Relatives]]/Table3[[#This Row],[Population_in_lakhs]]</f>
        <v>11.622276029055691</v>
      </c>
    </row>
    <row r="1339" spans="1:18" x14ac:dyDescent="0.3">
      <c r="A1339" t="s">
        <v>158</v>
      </c>
      <c r="B1339" t="s">
        <v>185</v>
      </c>
      <c r="C1339">
        <v>2012</v>
      </c>
      <c r="D1339">
        <v>11</v>
      </c>
      <c r="E1339">
        <v>57</v>
      </c>
      <c r="F1339">
        <v>0</v>
      </c>
      <c r="G1339">
        <v>15</v>
      </c>
      <c r="H1339">
        <v>4</v>
      </c>
      <c r="I1339">
        <v>306</v>
      </c>
      <c r="J1339">
        <v>20.65</v>
      </c>
      <c r="K1339">
        <v>19.031476997578693</v>
      </c>
      <c r="L1339">
        <f t="shared" si="20"/>
        <v>393</v>
      </c>
      <c r="M1339" s="14">
        <f>Table3[[#This Row],[Rape]]/Table3[[#This Row],[Population_in_lakhs]]</f>
        <v>0.53268765133171914</v>
      </c>
      <c r="N1339">
        <f>Table3[[#This Row],[Kidnapping and Abduction]]/Table3[[#This Row],[Population_in_lakhs]]</f>
        <v>2.7602905569007268</v>
      </c>
      <c r="O1339">
        <f>Table3[[#This Row],[Dowry Deaths]]/Table3[[#This Row],[Population_in_lakhs]]</f>
        <v>0</v>
      </c>
      <c r="P1339">
        <f>Table3[[#This Row],[Molestation]]/Table3[[#This Row],[Population_in_lakhs]]</f>
        <v>0.72639225181598066</v>
      </c>
      <c r="Q1339">
        <f>Table3[[#This Row],[Sexual_Harassment]]/Table3[[#This Row],[Population_in_lakhs]]</f>
        <v>0.19370460048426152</v>
      </c>
      <c r="R1339">
        <f>Table3[[#This Row],[Cruelty by Husband or his Relatives]]/Table3[[#This Row],[Population_in_lakhs]]</f>
        <v>14.818401937046007</v>
      </c>
    </row>
    <row r="1340" spans="1:18" x14ac:dyDescent="0.3">
      <c r="A1340" t="s">
        <v>158</v>
      </c>
      <c r="B1340" t="s">
        <v>185</v>
      </c>
      <c r="C1340">
        <v>2013</v>
      </c>
      <c r="D1340">
        <v>19</v>
      </c>
      <c r="E1340">
        <v>68</v>
      </c>
      <c r="F1340">
        <v>0</v>
      </c>
      <c r="G1340">
        <v>107</v>
      </c>
      <c r="H1340">
        <v>7</v>
      </c>
      <c r="I1340">
        <v>417</v>
      </c>
      <c r="J1340">
        <v>20.65</v>
      </c>
      <c r="K1340">
        <v>29.927360774818403</v>
      </c>
      <c r="L1340">
        <f t="shared" si="20"/>
        <v>618</v>
      </c>
      <c r="M1340" s="14">
        <f>Table3[[#This Row],[Rape]]/Table3[[#This Row],[Population_in_lakhs]]</f>
        <v>0.92009685230024219</v>
      </c>
      <c r="N1340">
        <f>Table3[[#This Row],[Kidnapping and Abduction]]/Table3[[#This Row],[Population_in_lakhs]]</f>
        <v>3.2929782082324457</v>
      </c>
      <c r="O1340">
        <f>Table3[[#This Row],[Dowry Deaths]]/Table3[[#This Row],[Population_in_lakhs]]</f>
        <v>0</v>
      </c>
      <c r="P1340">
        <f>Table3[[#This Row],[Molestation]]/Table3[[#This Row],[Population_in_lakhs]]</f>
        <v>5.1815980629539959</v>
      </c>
      <c r="Q1340">
        <f>Table3[[#This Row],[Sexual_Harassment]]/Table3[[#This Row],[Population_in_lakhs]]</f>
        <v>0.33898305084745767</v>
      </c>
      <c r="R1340">
        <f>Table3[[#This Row],[Cruelty by Husband or his Relatives]]/Table3[[#This Row],[Population_in_lakhs]]</f>
        <v>20.193704600484264</v>
      </c>
    </row>
    <row r="1341" spans="1:18" x14ac:dyDescent="0.3">
      <c r="A1341" t="s">
        <v>188</v>
      </c>
      <c r="B1341" t="s">
        <v>189</v>
      </c>
      <c r="C1341">
        <v>2001</v>
      </c>
      <c r="D1341">
        <v>11</v>
      </c>
      <c r="E1341">
        <v>32</v>
      </c>
      <c r="F1341">
        <v>11</v>
      </c>
      <c r="G1341">
        <v>27</v>
      </c>
      <c r="H1341">
        <v>0</v>
      </c>
      <c r="I1341">
        <v>132</v>
      </c>
      <c r="J1341">
        <v>10.14</v>
      </c>
      <c r="K1341">
        <v>21.005917159763314</v>
      </c>
      <c r="L1341">
        <f t="shared" si="20"/>
        <v>213</v>
      </c>
      <c r="M1341" s="14">
        <f>Table3[[#This Row],[Rape]]/Table3[[#This Row],[Population_in_lakhs]]</f>
        <v>1.0848126232741617</v>
      </c>
      <c r="N1341">
        <f>Table3[[#This Row],[Kidnapping and Abduction]]/Table3[[#This Row],[Population_in_lakhs]]</f>
        <v>3.1558185404339247</v>
      </c>
      <c r="O1341">
        <f>Table3[[#This Row],[Dowry Deaths]]/Table3[[#This Row],[Population_in_lakhs]]</f>
        <v>1.0848126232741617</v>
      </c>
      <c r="P1341">
        <f>Table3[[#This Row],[Molestation]]/Table3[[#This Row],[Population_in_lakhs]]</f>
        <v>2.6627218934911241</v>
      </c>
      <c r="Q1341">
        <f>Table3[[#This Row],[Sexual_Harassment]]/Table3[[#This Row],[Population_in_lakhs]]</f>
        <v>0</v>
      </c>
      <c r="R1341">
        <f>Table3[[#This Row],[Cruelty by Husband or his Relatives]]/Table3[[#This Row],[Population_in_lakhs]]</f>
        <v>13.01775147928994</v>
      </c>
    </row>
    <row r="1342" spans="1:18" x14ac:dyDescent="0.3">
      <c r="A1342" t="s">
        <v>188</v>
      </c>
      <c r="B1342" t="s">
        <v>189</v>
      </c>
      <c r="C1342">
        <v>2002</v>
      </c>
      <c r="D1342">
        <v>15</v>
      </c>
      <c r="E1342">
        <v>18</v>
      </c>
      <c r="F1342">
        <v>7</v>
      </c>
      <c r="G1342">
        <v>17</v>
      </c>
      <c r="H1342">
        <v>0</v>
      </c>
      <c r="I1342">
        <v>122</v>
      </c>
      <c r="J1342">
        <v>10.14</v>
      </c>
      <c r="K1342">
        <v>17.652859960552266</v>
      </c>
      <c r="L1342">
        <f t="shared" si="20"/>
        <v>179</v>
      </c>
      <c r="M1342" s="14">
        <f>Table3[[#This Row],[Rape]]/Table3[[#This Row],[Population_in_lakhs]]</f>
        <v>1.4792899408284024</v>
      </c>
      <c r="N1342">
        <f>Table3[[#This Row],[Kidnapping and Abduction]]/Table3[[#This Row],[Population_in_lakhs]]</f>
        <v>1.7751479289940828</v>
      </c>
      <c r="O1342">
        <f>Table3[[#This Row],[Dowry Deaths]]/Table3[[#This Row],[Population_in_lakhs]]</f>
        <v>0.69033530571992108</v>
      </c>
      <c r="P1342">
        <f>Table3[[#This Row],[Molestation]]/Table3[[#This Row],[Population_in_lakhs]]</f>
        <v>1.6765285996055226</v>
      </c>
      <c r="Q1342">
        <f>Table3[[#This Row],[Sexual_Harassment]]/Table3[[#This Row],[Population_in_lakhs]]</f>
        <v>0</v>
      </c>
      <c r="R1342">
        <f>Table3[[#This Row],[Cruelty by Husband or his Relatives]]/Table3[[#This Row],[Population_in_lakhs]]</f>
        <v>12.031558185404339</v>
      </c>
    </row>
    <row r="1343" spans="1:18" x14ac:dyDescent="0.3">
      <c r="A1343" t="s">
        <v>188</v>
      </c>
      <c r="B1343" t="s">
        <v>189</v>
      </c>
      <c r="C1343">
        <v>2003</v>
      </c>
      <c r="D1343">
        <v>10</v>
      </c>
      <c r="E1343">
        <v>24</v>
      </c>
      <c r="F1343">
        <v>7</v>
      </c>
      <c r="G1343">
        <v>17</v>
      </c>
      <c r="H1343">
        <v>31</v>
      </c>
      <c r="I1343">
        <v>129</v>
      </c>
      <c r="J1343">
        <v>10.14</v>
      </c>
      <c r="K1343">
        <v>21.499013806706113</v>
      </c>
      <c r="L1343">
        <f t="shared" si="20"/>
        <v>218</v>
      </c>
      <c r="M1343" s="14">
        <f>Table3[[#This Row],[Rape]]/Table3[[#This Row],[Population_in_lakhs]]</f>
        <v>0.98619329388560151</v>
      </c>
      <c r="N1343">
        <f>Table3[[#This Row],[Kidnapping and Abduction]]/Table3[[#This Row],[Population_in_lakhs]]</f>
        <v>2.3668639053254434</v>
      </c>
      <c r="O1343">
        <f>Table3[[#This Row],[Dowry Deaths]]/Table3[[#This Row],[Population_in_lakhs]]</f>
        <v>0.69033530571992108</v>
      </c>
      <c r="P1343">
        <f>Table3[[#This Row],[Molestation]]/Table3[[#This Row],[Population_in_lakhs]]</f>
        <v>1.6765285996055226</v>
      </c>
      <c r="Q1343">
        <f>Table3[[#This Row],[Sexual_Harassment]]/Table3[[#This Row],[Population_in_lakhs]]</f>
        <v>3.0571992110453645</v>
      </c>
      <c r="R1343">
        <f>Table3[[#This Row],[Cruelty by Husband or his Relatives]]/Table3[[#This Row],[Population_in_lakhs]]</f>
        <v>12.721893491124259</v>
      </c>
    </row>
    <row r="1344" spans="1:18" x14ac:dyDescent="0.3">
      <c r="A1344" t="s">
        <v>188</v>
      </c>
      <c r="B1344" t="s">
        <v>189</v>
      </c>
      <c r="C1344">
        <v>2004</v>
      </c>
      <c r="D1344">
        <v>10</v>
      </c>
      <c r="E1344">
        <v>22</v>
      </c>
      <c r="F1344">
        <v>11</v>
      </c>
      <c r="G1344">
        <v>25</v>
      </c>
      <c r="H1344">
        <v>27</v>
      </c>
      <c r="I1344">
        <v>227</v>
      </c>
      <c r="J1344">
        <v>10.14</v>
      </c>
      <c r="K1344">
        <v>31.755424063116369</v>
      </c>
      <c r="L1344">
        <f t="shared" si="20"/>
        <v>322</v>
      </c>
      <c r="M1344" s="14">
        <f>Table3[[#This Row],[Rape]]/Table3[[#This Row],[Population_in_lakhs]]</f>
        <v>0.98619329388560151</v>
      </c>
      <c r="N1344">
        <f>Table3[[#This Row],[Kidnapping and Abduction]]/Table3[[#This Row],[Population_in_lakhs]]</f>
        <v>2.1696252465483234</v>
      </c>
      <c r="O1344">
        <f>Table3[[#This Row],[Dowry Deaths]]/Table3[[#This Row],[Population_in_lakhs]]</f>
        <v>1.0848126232741617</v>
      </c>
      <c r="P1344">
        <f>Table3[[#This Row],[Molestation]]/Table3[[#This Row],[Population_in_lakhs]]</f>
        <v>2.4654832347140037</v>
      </c>
      <c r="Q1344">
        <f>Table3[[#This Row],[Sexual_Harassment]]/Table3[[#This Row],[Population_in_lakhs]]</f>
        <v>2.6627218934911241</v>
      </c>
      <c r="R1344">
        <f>Table3[[#This Row],[Cruelty by Husband or his Relatives]]/Table3[[#This Row],[Population_in_lakhs]]</f>
        <v>22.386587771203153</v>
      </c>
    </row>
    <row r="1345" spans="1:18" x14ac:dyDescent="0.3">
      <c r="A1345" t="s">
        <v>188</v>
      </c>
      <c r="B1345" t="s">
        <v>189</v>
      </c>
      <c r="C1345">
        <v>2005</v>
      </c>
      <c r="D1345">
        <v>19</v>
      </c>
      <c r="E1345">
        <v>19</v>
      </c>
      <c r="F1345">
        <v>9</v>
      </c>
      <c r="G1345">
        <v>19</v>
      </c>
      <c r="H1345">
        <v>16</v>
      </c>
      <c r="I1345">
        <v>130</v>
      </c>
      <c r="J1345">
        <v>10.14</v>
      </c>
      <c r="K1345">
        <v>20.907297830374752</v>
      </c>
      <c r="L1345">
        <f t="shared" si="20"/>
        <v>212</v>
      </c>
      <c r="M1345" s="14">
        <f>Table3[[#This Row],[Rape]]/Table3[[#This Row],[Population_in_lakhs]]</f>
        <v>1.8737672583826428</v>
      </c>
      <c r="N1345">
        <f>Table3[[#This Row],[Kidnapping and Abduction]]/Table3[[#This Row],[Population_in_lakhs]]</f>
        <v>1.8737672583826428</v>
      </c>
      <c r="O1345">
        <f>Table3[[#This Row],[Dowry Deaths]]/Table3[[#This Row],[Population_in_lakhs]]</f>
        <v>0.8875739644970414</v>
      </c>
      <c r="P1345">
        <f>Table3[[#This Row],[Molestation]]/Table3[[#This Row],[Population_in_lakhs]]</f>
        <v>1.8737672583826428</v>
      </c>
      <c r="Q1345">
        <f>Table3[[#This Row],[Sexual_Harassment]]/Table3[[#This Row],[Population_in_lakhs]]</f>
        <v>1.5779092702169624</v>
      </c>
      <c r="R1345">
        <f>Table3[[#This Row],[Cruelty by Husband or his Relatives]]/Table3[[#This Row],[Population_in_lakhs]]</f>
        <v>12.820512820512819</v>
      </c>
    </row>
    <row r="1346" spans="1:18" x14ac:dyDescent="0.3">
      <c r="A1346" t="s">
        <v>188</v>
      </c>
      <c r="B1346" t="s">
        <v>189</v>
      </c>
      <c r="C1346">
        <v>2006</v>
      </c>
      <c r="D1346">
        <v>19</v>
      </c>
      <c r="E1346">
        <v>16</v>
      </c>
      <c r="F1346">
        <v>9</v>
      </c>
      <c r="G1346">
        <v>26</v>
      </c>
      <c r="H1346">
        <v>27</v>
      </c>
      <c r="I1346">
        <v>174</v>
      </c>
      <c r="J1346">
        <v>10.14</v>
      </c>
      <c r="K1346">
        <v>26.725838264299803</v>
      </c>
      <c r="L1346">
        <f t="shared" ref="L1346:L1409" si="21">SUM(D1346,E1346,F1346,G1346,H1346,I1346)</f>
        <v>271</v>
      </c>
      <c r="M1346" s="14">
        <f>Table3[[#This Row],[Rape]]/Table3[[#This Row],[Population_in_lakhs]]</f>
        <v>1.8737672583826428</v>
      </c>
      <c r="N1346">
        <f>Table3[[#This Row],[Kidnapping and Abduction]]/Table3[[#This Row],[Population_in_lakhs]]</f>
        <v>1.5779092702169624</v>
      </c>
      <c r="O1346">
        <f>Table3[[#This Row],[Dowry Deaths]]/Table3[[#This Row],[Population_in_lakhs]]</f>
        <v>0.8875739644970414</v>
      </c>
      <c r="P1346">
        <f>Table3[[#This Row],[Molestation]]/Table3[[#This Row],[Population_in_lakhs]]</f>
        <v>2.5641025641025639</v>
      </c>
      <c r="Q1346">
        <f>Table3[[#This Row],[Sexual_Harassment]]/Table3[[#This Row],[Population_in_lakhs]]</f>
        <v>2.6627218934911241</v>
      </c>
      <c r="R1346">
        <f>Table3[[#This Row],[Cruelty by Husband or his Relatives]]/Table3[[#This Row],[Population_in_lakhs]]</f>
        <v>17.159763313609467</v>
      </c>
    </row>
    <row r="1347" spans="1:18" x14ac:dyDescent="0.3">
      <c r="A1347" t="s">
        <v>188</v>
      </c>
      <c r="B1347" t="s">
        <v>189</v>
      </c>
      <c r="C1347">
        <v>2007</v>
      </c>
      <c r="D1347">
        <v>23</v>
      </c>
      <c r="E1347">
        <v>10</v>
      </c>
      <c r="F1347">
        <v>16</v>
      </c>
      <c r="G1347">
        <v>11</v>
      </c>
      <c r="H1347">
        <v>15</v>
      </c>
      <c r="I1347">
        <v>154</v>
      </c>
      <c r="J1347">
        <v>10.14</v>
      </c>
      <c r="K1347">
        <v>22.583826429980274</v>
      </c>
      <c r="L1347">
        <f t="shared" si="21"/>
        <v>229</v>
      </c>
      <c r="M1347" s="14">
        <f>Table3[[#This Row],[Rape]]/Table3[[#This Row],[Population_in_lakhs]]</f>
        <v>2.2682445759368837</v>
      </c>
      <c r="N1347">
        <f>Table3[[#This Row],[Kidnapping and Abduction]]/Table3[[#This Row],[Population_in_lakhs]]</f>
        <v>0.98619329388560151</v>
      </c>
      <c r="O1347">
        <f>Table3[[#This Row],[Dowry Deaths]]/Table3[[#This Row],[Population_in_lakhs]]</f>
        <v>1.5779092702169624</v>
      </c>
      <c r="P1347">
        <f>Table3[[#This Row],[Molestation]]/Table3[[#This Row],[Population_in_lakhs]]</f>
        <v>1.0848126232741617</v>
      </c>
      <c r="Q1347">
        <f>Table3[[#This Row],[Sexual_Harassment]]/Table3[[#This Row],[Population_in_lakhs]]</f>
        <v>1.4792899408284024</v>
      </c>
      <c r="R1347">
        <f>Table3[[#This Row],[Cruelty by Husband or his Relatives]]/Table3[[#This Row],[Population_in_lakhs]]</f>
        <v>15.187376725838263</v>
      </c>
    </row>
    <row r="1348" spans="1:18" x14ac:dyDescent="0.3">
      <c r="A1348" t="s">
        <v>188</v>
      </c>
      <c r="B1348" t="s">
        <v>189</v>
      </c>
      <c r="C1348">
        <v>2008</v>
      </c>
      <c r="D1348">
        <v>35</v>
      </c>
      <c r="E1348">
        <v>49</v>
      </c>
      <c r="F1348">
        <v>11</v>
      </c>
      <c r="G1348">
        <v>27</v>
      </c>
      <c r="H1348">
        <v>21</v>
      </c>
      <c r="I1348">
        <v>172</v>
      </c>
      <c r="J1348">
        <v>10.14</v>
      </c>
      <c r="K1348">
        <v>31.065088757396449</v>
      </c>
      <c r="L1348">
        <f t="shared" si="21"/>
        <v>315</v>
      </c>
      <c r="M1348" s="14">
        <f>Table3[[#This Row],[Rape]]/Table3[[#This Row],[Population_in_lakhs]]</f>
        <v>3.4516765285996054</v>
      </c>
      <c r="N1348">
        <f>Table3[[#This Row],[Kidnapping and Abduction]]/Table3[[#This Row],[Population_in_lakhs]]</f>
        <v>4.8323471400394471</v>
      </c>
      <c r="O1348">
        <f>Table3[[#This Row],[Dowry Deaths]]/Table3[[#This Row],[Population_in_lakhs]]</f>
        <v>1.0848126232741617</v>
      </c>
      <c r="P1348">
        <f>Table3[[#This Row],[Molestation]]/Table3[[#This Row],[Population_in_lakhs]]</f>
        <v>2.6627218934911241</v>
      </c>
      <c r="Q1348">
        <f>Table3[[#This Row],[Sexual_Harassment]]/Table3[[#This Row],[Population_in_lakhs]]</f>
        <v>2.0710059171597632</v>
      </c>
      <c r="R1348">
        <f>Table3[[#This Row],[Cruelty by Husband or his Relatives]]/Table3[[#This Row],[Population_in_lakhs]]</f>
        <v>16.962524654832347</v>
      </c>
    </row>
    <row r="1349" spans="1:18" x14ac:dyDescent="0.3">
      <c r="A1349" t="s">
        <v>188</v>
      </c>
      <c r="B1349" t="s">
        <v>189</v>
      </c>
      <c r="C1349">
        <v>2009</v>
      </c>
      <c r="D1349">
        <v>28</v>
      </c>
      <c r="E1349">
        <v>16</v>
      </c>
      <c r="F1349">
        <v>14</v>
      </c>
      <c r="G1349">
        <v>18</v>
      </c>
      <c r="H1349">
        <v>17</v>
      </c>
      <c r="I1349">
        <v>155</v>
      </c>
      <c r="J1349">
        <v>10.14</v>
      </c>
      <c r="K1349">
        <v>24.457593688362916</v>
      </c>
      <c r="L1349">
        <f t="shared" si="21"/>
        <v>248</v>
      </c>
      <c r="M1349" s="14">
        <f>Table3[[#This Row],[Rape]]/Table3[[#This Row],[Population_in_lakhs]]</f>
        <v>2.7613412228796843</v>
      </c>
      <c r="N1349">
        <f>Table3[[#This Row],[Kidnapping and Abduction]]/Table3[[#This Row],[Population_in_lakhs]]</f>
        <v>1.5779092702169624</v>
      </c>
      <c r="O1349">
        <f>Table3[[#This Row],[Dowry Deaths]]/Table3[[#This Row],[Population_in_lakhs]]</f>
        <v>1.3806706114398422</v>
      </c>
      <c r="P1349">
        <f>Table3[[#This Row],[Molestation]]/Table3[[#This Row],[Population_in_lakhs]]</f>
        <v>1.7751479289940828</v>
      </c>
      <c r="Q1349">
        <f>Table3[[#This Row],[Sexual_Harassment]]/Table3[[#This Row],[Population_in_lakhs]]</f>
        <v>1.6765285996055226</v>
      </c>
      <c r="R1349">
        <f>Table3[[#This Row],[Cruelty by Husband or his Relatives]]/Table3[[#This Row],[Population_in_lakhs]]</f>
        <v>15.285996055226823</v>
      </c>
    </row>
    <row r="1350" spans="1:18" x14ac:dyDescent="0.3">
      <c r="A1350" t="s">
        <v>188</v>
      </c>
      <c r="B1350" t="s">
        <v>189</v>
      </c>
      <c r="C1350">
        <v>2010</v>
      </c>
      <c r="D1350">
        <v>30</v>
      </c>
      <c r="E1350">
        <v>23</v>
      </c>
      <c r="F1350">
        <v>9</v>
      </c>
      <c r="G1350">
        <v>20</v>
      </c>
      <c r="H1350">
        <v>14</v>
      </c>
      <c r="I1350">
        <v>220</v>
      </c>
      <c r="J1350">
        <v>10.14</v>
      </c>
      <c r="K1350">
        <v>31.163708086785007</v>
      </c>
      <c r="L1350">
        <f t="shared" si="21"/>
        <v>316</v>
      </c>
      <c r="M1350" s="14">
        <f>Table3[[#This Row],[Rape]]/Table3[[#This Row],[Population_in_lakhs]]</f>
        <v>2.9585798816568047</v>
      </c>
      <c r="N1350">
        <f>Table3[[#This Row],[Kidnapping and Abduction]]/Table3[[#This Row],[Population_in_lakhs]]</f>
        <v>2.2682445759368837</v>
      </c>
      <c r="O1350">
        <f>Table3[[#This Row],[Dowry Deaths]]/Table3[[#This Row],[Population_in_lakhs]]</f>
        <v>0.8875739644970414</v>
      </c>
      <c r="P1350">
        <f>Table3[[#This Row],[Molestation]]/Table3[[#This Row],[Population_in_lakhs]]</f>
        <v>1.972386587771203</v>
      </c>
      <c r="Q1350">
        <f>Table3[[#This Row],[Sexual_Harassment]]/Table3[[#This Row],[Population_in_lakhs]]</f>
        <v>1.3806706114398422</v>
      </c>
      <c r="R1350">
        <f>Table3[[#This Row],[Cruelty by Husband or his Relatives]]/Table3[[#This Row],[Population_in_lakhs]]</f>
        <v>21.696252465483234</v>
      </c>
    </row>
    <row r="1351" spans="1:18" x14ac:dyDescent="0.3">
      <c r="A1351" t="s">
        <v>188</v>
      </c>
      <c r="B1351" t="s">
        <v>189</v>
      </c>
      <c r="C1351">
        <v>2011</v>
      </c>
      <c r="D1351">
        <v>37</v>
      </c>
      <c r="E1351">
        <v>23</v>
      </c>
      <c r="F1351">
        <v>5</v>
      </c>
      <c r="G1351">
        <v>28</v>
      </c>
      <c r="H1351">
        <v>20</v>
      </c>
      <c r="I1351">
        <v>191</v>
      </c>
      <c r="J1351">
        <v>11.28</v>
      </c>
      <c r="K1351">
        <v>26.950354609929079</v>
      </c>
      <c r="L1351">
        <f t="shared" si="21"/>
        <v>304</v>
      </c>
      <c r="M1351" s="14">
        <f>Table3[[#This Row],[Rape]]/Table3[[#This Row],[Population_in_lakhs]]</f>
        <v>3.2801418439716312</v>
      </c>
      <c r="N1351">
        <f>Table3[[#This Row],[Kidnapping and Abduction]]/Table3[[#This Row],[Population_in_lakhs]]</f>
        <v>2.0390070921985819</v>
      </c>
      <c r="O1351">
        <f>Table3[[#This Row],[Dowry Deaths]]/Table3[[#This Row],[Population_in_lakhs]]</f>
        <v>0.44326241134751776</v>
      </c>
      <c r="P1351">
        <f>Table3[[#This Row],[Molestation]]/Table3[[#This Row],[Population_in_lakhs]]</f>
        <v>2.4822695035460995</v>
      </c>
      <c r="Q1351">
        <f>Table3[[#This Row],[Sexual_Harassment]]/Table3[[#This Row],[Population_in_lakhs]]</f>
        <v>1.773049645390071</v>
      </c>
      <c r="R1351">
        <f>Table3[[#This Row],[Cruelty by Husband or his Relatives]]/Table3[[#This Row],[Population_in_lakhs]]</f>
        <v>16.932624113475178</v>
      </c>
    </row>
    <row r="1352" spans="1:18" x14ac:dyDescent="0.3">
      <c r="A1352" t="s">
        <v>188</v>
      </c>
      <c r="B1352" t="s">
        <v>189</v>
      </c>
      <c r="C1352">
        <v>2012</v>
      </c>
      <c r="D1352">
        <v>32</v>
      </c>
      <c r="E1352">
        <v>58</v>
      </c>
      <c r="F1352">
        <v>12</v>
      </c>
      <c r="G1352">
        <v>35</v>
      </c>
      <c r="H1352">
        <v>18</v>
      </c>
      <c r="I1352">
        <v>232</v>
      </c>
      <c r="J1352">
        <v>11.28</v>
      </c>
      <c r="K1352">
        <v>34.308510638297875</v>
      </c>
      <c r="L1352">
        <f t="shared" si="21"/>
        <v>387</v>
      </c>
      <c r="M1352" s="14">
        <f>Table3[[#This Row],[Rape]]/Table3[[#This Row],[Population_in_lakhs]]</f>
        <v>2.8368794326241136</v>
      </c>
      <c r="N1352">
        <f>Table3[[#This Row],[Kidnapping and Abduction]]/Table3[[#This Row],[Population_in_lakhs]]</f>
        <v>5.1418439716312063</v>
      </c>
      <c r="O1352">
        <f>Table3[[#This Row],[Dowry Deaths]]/Table3[[#This Row],[Population_in_lakhs]]</f>
        <v>1.0638297872340425</v>
      </c>
      <c r="P1352">
        <f>Table3[[#This Row],[Molestation]]/Table3[[#This Row],[Population_in_lakhs]]</f>
        <v>3.1028368794326244</v>
      </c>
      <c r="Q1352">
        <f>Table3[[#This Row],[Sexual_Harassment]]/Table3[[#This Row],[Population_in_lakhs]]</f>
        <v>1.595744680851064</v>
      </c>
      <c r="R1352">
        <f>Table3[[#This Row],[Cruelty by Husband or his Relatives]]/Table3[[#This Row],[Population_in_lakhs]]</f>
        <v>20.567375886524825</v>
      </c>
    </row>
    <row r="1353" spans="1:18" x14ac:dyDescent="0.3">
      <c r="A1353" t="s">
        <v>188</v>
      </c>
      <c r="B1353" t="s">
        <v>189</v>
      </c>
      <c r="C1353">
        <v>2013</v>
      </c>
      <c r="D1353">
        <v>41</v>
      </c>
      <c r="E1353">
        <v>150</v>
      </c>
      <c r="F1353">
        <v>4</v>
      </c>
      <c r="G1353">
        <v>80</v>
      </c>
      <c r="H1353">
        <v>18</v>
      </c>
      <c r="I1353">
        <v>249</v>
      </c>
      <c r="J1353">
        <v>11.28</v>
      </c>
      <c r="K1353">
        <v>48.049645390070921</v>
      </c>
      <c r="L1353">
        <f t="shared" si="21"/>
        <v>542</v>
      </c>
      <c r="M1353" s="14">
        <f>Table3[[#This Row],[Rape]]/Table3[[#This Row],[Population_in_lakhs]]</f>
        <v>3.6347517730496457</v>
      </c>
      <c r="N1353">
        <f>Table3[[#This Row],[Kidnapping and Abduction]]/Table3[[#This Row],[Population_in_lakhs]]</f>
        <v>13.297872340425533</v>
      </c>
      <c r="O1353">
        <f>Table3[[#This Row],[Dowry Deaths]]/Table3[[#This Row],[Population_in_lakhs]]</f>
        <v>0.3546099290780142</v>
      </c>
      <c r="P1353">
        <f>Table3[[#This Row],[Molestation]]/Table3[[#This Row],[Population_in_lakhs]]</f>
        <v>7.0921985815602842</v>
      </c>
      <c r="Q1353">
        <f>Table3[[#This Row],[Sexual_Harassment]]/Table3[[#This Row],[Population_in_lakhs]]</f>
        <v>1.595744680851064</v>
      </c>
      <c r="R1353">
        <f>Table3[[#This Row],[Cruelty by Husband or his Relatives]]/Table3[[#This Row],[Population_in_lakhs]]</f>
        <v>22.074468085106385</v>
      </c>
    </row>
    <row r="1354" spans="1:18" x14ac:dyDescent="0.3">
      <c r="A1354" t="s">
        <v>188</v>
      </c>
      <c r="B1354" t="s">
        <v>190</v>
      </c>
      <c r="C1354">
        <v>2001</v>
      </c>
      <c r="D1354">
        <v>10</v>
      </c>
      <c r="E1354">
        <v>7</v>
      </c>
      <c r="F1354">
        <v>33</v>
      </c>
      <c r="G1354">
        <v>17</v>
      </c>
      <c r="H1354">
        <v>0</v>
      </c>
      <c r="I1354">
        <v>43</v>
      </c>
      <c r="J1354">
        <v>14.25</v>
      </c>
      <c r="K1354">
        <v>7.7192982456140351</v>
      </c>
      <c r="L1354">
        <f t="shared" si="21"/>
        <v>110</v>
      </c>
      <c r="M1354" s="14">
        <f>Table3[[#This Row],[Rape]]/Table3[[#This Row],[Population_in_lakhs]]</f>
        <v>0.70175438596491224</v>
      </c>
      <c r="N1354">
        <f>Table3[[#This Row],[Kidnapping and Abduction]]/Table3[[#This Row],[Population_in_lakhs]]</f>
        <v>0.49122807017543857</v>
      </c>
      <c r="O1354">
        <f>Table3[[#This Row],[Dowry Deaths]]/Table3[[#This Row],[Population_in_lakhs]]</f>
        <v>2.3157894736842106</v>
      </c>
      <c r="P1354">
        <f>Table3[[#This Row],[Molestation]]/Table3[[#This Row],[Population_in_lakhs]]</f>
        <v>1.1929824561403508</v>
      </c>
      <c r="Q1354">
        <f>Table3[[#This Row],[Sexual_Harassment]]/Table3[[#This Row],[Population_in_lakhs]]</f>
        <v>0</v>
      </c>
      <c r="R1354">
        <f>Table3[[#This Row],[Cruelty by Husband or his Relatives]]/Table3[[#This Row],[Population_in_lakhs]]</f>
        <v>3.0175438596491229</v>
      </c>
    </row>
    <row r="1355" spans="1:18" x14ac:dyDescent="0.3">
      <c r="A1355" t="s">
        <v>188</v>
      </c>
      <c r="B1355" t="s">
        <v>190</v>
      </c>
      <c r="C1355">
        <v>2002</v>
      </c>
      <c r="D1355">
        <v>17</v>
      </c>
      <c r="E1355">
        <v>13</v>
      </c>
      <c r="F1355">
        <v>35</v>
      </c>
      <c r="G1355">
        <v>29</v>
      </c>
      <c r="H1355">
        <v>0</v>
      </c>
      <c r="I1355">
        <v>54</v>
      </c>
      <c r="J1355">
        <v>14.25</v>
      </c>
      <c r="K1355">
        <v>10.385964912280702</v>
      </c>
      <c r="L1355">
        <f t="shared" si="21"/>
        <v>148</v>
      </c>
      <c r="M1355" s="14">
        <f>Table3[[#This Row],[Rape]]/Table3[[#This Row],[Population_in_lakhs]]</f>
        <v>1.1929824561403508</v>
      </c>
      <c r="N1355">
        <f>Table3[[#This Row],[Kidnapping and Abduction]]/Table3[[#This Row],[Population_in_lakhs]]</f>
        <v>0.91228070175438591</v>
      </c>
      <c r="O1355">
        <f>Table3[[#This Row],[Dowry Deaths]]/Table3[[#This Row],[Population_in_lakhs]]</f>
        <v>2.4561403508771931</v>
      </c>
      <c r="P1355">
        <f>Table3[[#This Row],[Molestation]]/Table3[[#This Row],[Population_in_lakhs]]</f>
        <v>2.0350877192982457</v>
      </c>
      <c r="Q1355">
        <f>Table3[[#This Row],[Sexual_Harassment]]/Table3[[#This Row],[Population_in_lakhs]]</f>
        <v>0</v>
      </c>
      <c r="R1355">
        <f>Table3[[#This Row],[Cruelty by Husband or his Relatives]]/Table3[[#This Row],[Population_in_lakhs]]</f>
        <v>3.7894736842105261</v>
      </c>
    </row>
    <row r="1356" spans="1:18" x14ac:dyDescent="0.3">
      <c r="A1356" t="s">
        <v>188</v>
      </c>
      <c r="B1356" t="s">
        <v>190</v>
      </c>
      <c r="C1356">
        <v>2003</v>
      </c>
      <c r="D1356">
        <v>15</v>
      </c>
      <c r="E1356">
        <v>7</v>
      </c>
      <c r="F1356">
        <v>28</v>
      </c>
      <c r="G1356">
        <v>17</v>
      </c>
      <c r="H1356">
        <v>0</v>
      </c>
      <c r="I1356">
        <v>69</v>
      </c>
      <c r="J1356">
        <v>14.25</v>
      </c>
      <c r="K1356">
        <v>9.5438596491228065</v>
      </c>
      <c r="L1356">
        <f t="shared" si="21"/>
        <v>136</v>
      </c>
      <c r="M1356" s="14">
        <f>Table3[[#This Row],[Rape]]/Table3[[#This Row],[Population_in_lakhs]]</f>
        <v>1.0526315789473684</v>
      </c>
      <c r="N1356">
        <f>Table3[[#This Row],[Kidnapping and Abduction]]/Table3[[#This Row],[Population_in_lakhs]]</f>
        <v>0.49122807017543857</v>
      </c>
      <c r="O1356">
        <f>Table3[[#This Row],[Dowry Deaths]]/Table3[[#This Row],[Population_in_lakhs]]</f>
        <v>1.9649122807017543</v>
      </c>
      <c r="P1356">
        <f>Table3[[#This Row],[Molestation]]/Table3[[#This Row],[Population_in_lakhs]]</f>
        <v>1.1929824561403508</v>
      </c>
      <c r="Q1356">
        <f>Table3[[#This Row],[Sexual_Harassment]]/Table3[[#This Row],[Population_in_lakhs]]</f>
        <v>0</v>
      </c>
      <c r="R1356">
        <f>Table3[[#This Row],[Cruelty by Husband or his Relatives]]/Table3[[#This Row],[Population_in_lakhs]]</f>
        <v>4.8421052631578947</v>
      </c>
    </row>
    <row r="1357" spans="1:18" x14ac:dyDescent="0.3">
      <c r="A1357" t="s">
        <v>188</v>
      </c>
      <c r="B1357" t="s">
        <v>190</v>
      </c>
      <c r="C1357">
        <v>2004</v>
      </c>
      <c r="D1357">
        <v>28</v>
      </c>
      <c r="E1357">
        <v>12</v>
      </c>
      <c r="F1357">
        <v>28</v>
      </c>
      <c r="G1357">
        <v>19</v>
      </c>
      <c r="H1357">
        <v>0</v>
      </c>
      <c r="I1357">
        <v>68</v>
      </c>
      <c r="J1357">
        <v>14.25</v>
      </c>
      <c r="K1357">
        <v>10.87719298245614</v>
      </c>
      <c r="L1357">
        <f t="shared" si="21"/>
        <v>155</v>
      </c>
      <c r="M1357" s="14">
        <f>Table3[[#This Row],[Rape]]/Table3[[#This Row],[Population_in_lakhs]]</f>
        <v>1.9649122807017543</v>
      </c>
      <c r="N1357">
        <f>Table3[[#This Row],[Kidnapping and Abduction]]/Table3[[#This Row],[Population_in_lakhs]]</f>
        <v>0.84210526315789469</v>
      </c>
      <c r="O1357">
        <f>Table3[[#This Row],[Dowry Deaths]]/Table3[[#This Row],[Population_in_lakhs]]</f>
        <v>1.9649122807017543</v>
      </c>
      <c r="P1357">
        <f>Table3[[#This Row],[Molestation]]/Table3[[#This Row],[Population_in_lakhs]]</f>
        <v>1.3333333333333333</v>
      </c>
      <c r="Q1357">
        <f>Table3[[#This Row],[Sexual_Harassment]]/Table3[[#This Row],[Population_in_lakhs]]</f>
        <v>0</v>
      </c>
      <c r="R1357">
        <f>Table3[[#This Row],[Cruelty by Husband or his Relatives]]/Table3[[#This Row],[Population_in_lakhs]]</f>
        <v>4.7719298245614032</v>
      </c>
    </row>
    <row r="1358" spans="1:18" x14ac:dyDescent="0.3">
      <c r="A1358" t="s">
        <v>188</v>
      </c>
      <c r="B1358" t="s">
        <v>190</v>
      </c>
      <c r="C1358">
        <v>2005</v>
      </c>
      <c r="D1358">
        <v>18</v>
      </c>
      <c r="E1358">
        <v>22</v>
      </c>
      <c r="F1358">
        <v>19</v>
      </c>
      <c r="G1358">
        <v>20</v>
      </c>
      <c r="H1358">
        <v>16</v>
      </c>
      <c r="I1358">
        <v>87</v>
      </c>
      <c r="J1358">
        <v>14.25</v>
      </c>
      <c r="K1358">
        <v>12.771929824561404</v>
      </c>
      <c r="L1358">
        <f t="shared" si="21"/>
        <v>182</v>
      </c>
      <c r="M1358" s="14">
        <f>Table3[[#This Row],[Rape]]/Table3[[#This Row],[Population_in_lakhs]]</f>
        <v>1.263157894736842</v>
      </c>
      <c r="N1358">
        <f>Table3[[#This Row],[Kidnapping and Abduction]]/Table3[[#This Row],[Population_in_lakhs]]</f>
        <v>1.5438596491228069</v>
      </c>
      <c r="O1358">
        <f>Table3[[#This Row],[Dowry Deaths]]/Table3[[#This Row],[Population_in_lakhs]]</f>
        <v>1.3333333333333333</v>
      </c>
      <c r="P1358">
        <f>Table3[[#This Row],[Molestation]]/Table3[[#This Row],[Population_in_lakhs]]</f>
        <v>1.4035087719298245</v>
      </c>
      <c r="Q1358">
        <f>Table3[[#This Row],[Sexual_Harassment]]/Table3[[#This Row],[Population_in_lakhs]]</f>
        <v>1.1228070175438596</v>
      </c>
      <c r="R1358">
        <f>Table3[[#This Row],[Cruelty by Husband or his Relatives]]/Table3[[#This Row],[Population_in_lakhs]]</f>
        <v>6.1052631578947372</v>
      </c>
    </row>
    <row r="1359" spans="1:18" x14ac:dyDescent="0.3">
      <c r="A1359" t="s">
        <v>188</v>
      </c>
      <c r="B1359" t="s">
        <v>190</v>
      </c>
      <c r="C1359">
        <v>2006</v>
      </c>
      <c r="D1359">
        <v>35</v>
      </c>
      <c r="E1359">
        <v>26</v>
      </c>
      <c r="F1359">
        <v>19</v>
      </c>
      <c r="G1359">
        <v>38</v>
      </c>
      <c r="H1359">
        <v>8</v>
      </c>
      <c r="I1359">
        <v>100</v>
      </c>
      <c r="J1359">
        <v>14.25</v>
      </c>
      <c r="K1359">
        <v>15.859649122807017</v>
      </c>
      <c r="L1359">
        <f t="shared" si="21"/>
        <v>226</v>
      </c>
      <c r="M1359" s="14">
        <f>Table3[[#This Row],[Rape]]/Table3[[#This Row],[Population_in_lakhs]]</f>
        <v>2.4561403508771931</v>
      </c>
      <c r="N1359">
        <f>Table3[[#This Row],[Kidnapping and Abduction]]/Table3[[#This Row],[Population_in_lakhs]]</f>
        <v>1.8245614035087718</v>
      </c>
      <c r="O1359">
        <f>Table3[[#This Row],[Dowry Deaths]]/Table3[[#This Row],[Population_in_lakhs]]</f>
        <v>1.3333333333333333</v>
      </c>
      <c r="P1359">
        <f>Table3[[#This Row],[Molestation]]/Table3[[#This Row],[Population_in_lakhs]]</f>
        <v>2.6666666666666665</v>
      </c>
      <c r="Q1359">
        <f>Table3[[#This Row],[Sexual_Harassment]]/Table3[[#This Row],[Population_in_lakhs]]</f>
        <v>0.56140350877192979</v>
      </c>
      <c r="R1359">
        <f>Table3[[#This Row],[Cruelty by Husband or his Relatives]]/Table3[[#This Row],[Population_in_lakhs]]</f>
        <v>7.0175438596491224</v>
      </c>
    </row>
    <row r="1360" spans="1:18" x14ac:dyDescent="0.3">
      <c r="A1360" t="s">
        <v>188</v>
      </c>
      <c r="B1360" t="s">
        <v>190</v>
      </c>
      <c r="C1360">
        <v>2007</v>
      </c>
      <c r="D1360">
        <v>17</v>
      </c>
      <c r="E1360">
        <v>23</v>
      </c>
      <c r="F1360">
        <v>17</v>
      </c>
      <c r="G1360">
        <v>23</v>
      </c>
      <c r="H1360">
        <v>15</v>
      </c>
      <c r="I1360">
        <v>128</v>
      </c>
      <c r="J1360">
        <v>14.25</v>
      </c>
      <c r="K1360">
        <v>15.649122807017545</v>
      </c>
      <c r="L1360">
        <f t="shared" si="21"/>
        <v>223</v>
      </c>
      <c r="M1360" s="14">
        <f>Table3[[#This Row],[Rape]]/Table3[[#This Row],[Population_in_lakhs]]</f>
        <v>1.1929824561403508</v>
      </c>
      <c r="N1360">
        <f>Table3[[#This Row],[Kidnapping and Abduction]]/Table3[[#This Row],[Population_in_lakhs]]</f>
        <v>1.6140350877192982</v>
      </c>
      <c r="O1360">
        <f>Table3[[#This Row],[Dowry Deaths]]/Table3[[#This Row],[Population_in_lakhs]]</f>
        <v>1.1929824561403508</v>
      </c>
      <c r="P1360">
        <f>Table3[[#This Row],[Molestation]]/Table3[[#This Row],[Population_in_lakhs]]</f>
        <v>1.6140350877192982</v>
      </c>
      <c r="Q1360">
        <f>Table3[[#This Row],[Sexual_Harassment]]/Table3[[#This Row],[Population_in_lakhs]]</f>
        <v>1.0526315789473684</v>
      </c>
      <c r="R1360">
        <f>Table3[[#This Row],[Cruelty by Husband or his Relatives]]/Table3[[#This Row],[Population_in_lakhs]]</f>
        <v>8.9824561403508767</v>
      </c>
    </row>
    <row r="1361" spans="1:18" x14ac:dyDescent="0.3">
      <c r="A1361" t="s">
        <v>188</v>
      </c>
      <c r="B1361" t="s">
        <v>190</v>
      </c>
      <c r="C1361">
        <v>2008</v>
      </c>
      <c r="D1361">
        <v>33</v>
      </c>
      <c r="E1361">
        <v>36</v>
      </c>
      <c r="F1361">
        <v>14</v>
      </c>
      <c r="G1361">
        <v>24</v>
      </c>
      <c r="H1361">
        <v>20</v>
      </c>
      <c r="I1361">
        <v>111</v>
      </c>
      <c r="J1361">
        <v>14.25</v>
      </c>
      <c r="K1361">
        <v>16.701754385964911</v>
      </c>
      <c r="L1361">
        <f t="shared" si="21"/>
        <v>238</v>
      </c>
      <c r="M1361" s="14">
        <f>Table3[[#This Row],[Rape]]/Table3[[#This Row],[Population_in_lakhs]]</f>
        <v>2.3157894736842106</v>
      </c>
      <c r="N1361">
        <f>Table3[[#This Row],[Kidnapping and Abduction]]/Table3[[#This Row],[Population_in_lakhs]]</f>
        <v>2.5263157894736841</v>
      </c>
      <c r="O1361">
        <f>Table3[[#This Row],[Dowry Deaths]]/Table3[[#This Row],[Population_in_lakhs]]</f>
        <v>0.98245614035087714</v>
      </c>
      <c r="P1361">
        <f>Table3[[#This Row],[Molestation]]/Table3[[#This Row],[Population_in_lakhs]]</f>
        <v>1.6842105263157894</v>
      </c>
      <c r="Q1361">
        <f>Table3[[#This Row],[Sexual_Harassment]]/Table3[[#This Row],[Population_in_lakhs]]</f>
        <v>1.4035087719298245</v>
      </c>
      <c r="R1361">
        <f>Table3[[#This Row],[Cruelty by Husband or his Relatives]]/Table3[[#This Row],[Population_in_lakhs]]</f>
        <v>7.7894736842105265</v>
      </c>
    </row>
    <row r="1362" spans="1:18" x14ac:dyDescent="0.3">
      <c r="A1362" t="s">
        <v>188</v>
      </c>
      <c r="B1362" t="s">
        <v>190</v>
      </c>
      <c r="C1362">
        <v>2009</v>
      </c>
      <c r="D1362">
        <v>37</v>
      </c>
      <c r="E1362">
        <v>53</v>
      </c>
      <c r="F1362">
        <v>17</v>
      </c>
      <c r="G1362">
        <v>37</v>
      </c>
      <c r="H1362">
        <v>21</v>
      </c>
      <c r="I1362">
        <v>88</v>
      </c>
      <c r="J1362">
        <v>14.25</v>
      </c>
      <c r="K1362">
        <v>17.754385964912281</v>
      </c>
      <c r="L1362">
        <f t="shared" si="21"/>
        <v>253</v>
      </c>
      <c r="M1362" s="14">
        <f>Table3[[#This Row],[Rape]]/Table3[[#This Row],[Population_in_lakhs]]</f>
        <v>2.5964912280701755</v>
      </c>
      <c r="N1362">
        <f>Table3[[#This Row],[Kidnapping and Abduction]]/Table3[[#This Row],[Population_in_lakhs]]</f>
        <v>3.7192982456140351</v>
      </c>
      <c r="O1362">
        <f>Table3[[#This Row],[Dowry Deaths]]/Table3[[#This Row],[Population_in_lakhs]]</f>
        <v>1.1929824561403508</v>
      </c>
      <c r="P1362">
        <f>Table3[[#This Row],[Molestation]]/Table3[[#This Row],[Population_in_lakhs]]</f>
        <v>2.5964912280701755</v>
      </c>
      <c r="Q1362">
        <f>Table3[[#This Row],[Sexual_Harassment]]/Table3[[#This Row],[Population_in_lakhs]]</f>
        <v>1.4736842105263157</v>
      </c>
      <c r="R1362">
        <f>Table3[[#This Row],[Cruelty by Husband or his Relatives]]/Table3[[#This Row],[Population_in_lakhs]]</f>
        <v>6.1754385964912277</v>
      </c>
    </row>
    <row r="1363" spans="1:18" x14ac:dyDescent="0.3">
      <c r="A1363" t="s">
        <v>188</v>
      </c>
      <c r="B1363" t="s">
        <v>190</v>
      </c>
      <c r="C1363">
        <v>2010</v>
      </c>
      <c r="D1363">
        <v>30</v>
      </c>
      <c r="E1363">
        <v>36</v>
      </c>
      <c r="F1363">
        <v>22</v>
      </c>
      <c r="G1363">
        <v>45</v>
      </c>
      <c r="H1363">
        <v>15</v>
      </c>
      <c r="I1363">
        <v>64</v>
      </c>
      <c r="J1363">
        <v>14.25</v>
      </c>
      <c r="K1363">
        <v>14.87719298245614</v>
      </c>
      <c r="L1363">
        <f t="shared" si="21"/>
        <v>212</v>
      </c>
      <c r="M1363" s="14">
        <f>Table3[[#This Row],[Rape]]/Table3[[#This Row],[Population_in_lakhs]]</f>
        <v>2.1052631578947367</v>
      </c>
      <c r="N1363">
        <f>Table3[[#This Row],[Kidnapping and Abduction]]/Table3[[#This Row],[Population_in_lakhs]]</f>
        <v>2.5263157894736841</v>
      </c>
      <c r="O1363">
        <f>Table3[[#This Row],[Dowry Deaths]]/Table3[[#This Row],[Population_in_lakhs]]</f>
        <v>1.5438596491228069</v>
      </c>
      <c r="P1363">
        <f>Table3[[#This Row],[Molestation]]/Table3[[#This Row],[Population_in_lakhs]]</f>
        <v>3.1578947368421053</v>
      </c>
      <c r="Q1363">
        <f>Table3[[#This Row],[Sexual_Harassment]]/Table3[[#This Row],[Population_in_lakhs]]</f>
        <v>1.0526315789473684</v>
      </c>
      <c r="R1363">
        <f>Table3[[#This Row],[Cruelty by Husband or his Relatives]]/Table3[[#This Row],[Population_in_lakhs]]</f>
        <v>4.4912280701754383</v>
      </c>
    </row>
    <row r="1364" spans="1:18" x14ac:dyDescent="0.3">
      <c r="A1364" t="s">
        <v>188</v>
      </c>
      <c r="B1364" t="s">
        <v>190</v>
      </c>
      <c r="C1364">
        <v>2011</v>
      </c>
      <c r="D1364">
        <v>41</v>
      </c>
      <c r="E1364">
        <v>30</v>
      </c>
      <c r="F1364">
        <v>18</v>
      </c>
      <c r="G1364">
        <v>26</v>
      </c>
      <c r="H1364">
        <v>12</v>
      </c>
      <c r="I1364">
        <v>97</v>
      </c>
      <c r="J1364">
        <v>16.350000000000001</v>
      </c>
      <c r="K1364">
        <v>13.700305810397552</v>
      </c>
      <c r="L1364">
        <f t="shared" si="21"/>
        <v>224</v>
      </c>
      <c r="M1364" s="14">
        <f>Table3[[#This Row],[Rape]]/Table3[[#This Row],[Population_in_lakhs]]</f>
        <v>2.5076452599388377</v>
      </c>
      <c r="N1364">
        <f>Table3[[#This Row],[Kidnapping and Abduction]]/Table3[[#This Row],[Population_in_lakhs]]</f>
        <v>1.8348623853211008</v>
      </c>
      <c r="O1364">
        <f>Table3[[#This Row],[Dowry Deaths]]/Table3[[#This Row],[Population_in_lakhs]]</f>
        <v>1.1009174311926604</v>
      </c>
      <c r="P1364">
        <f>Table3[[#This Row],[Molestation]]/Table3[[#This Row],[Population_in_lakhs]]</f>
        <v>1.5902140672782874</v>
      </c>
      <c r="Q1364">
        <f>Table3[[#This Row],[Sexual_Harassment]]/Table3[[#This Row],[Population_in_lakhs]]</f>
        <v>0.7339449541284403</v>
      </c>
      <c r="R1364">
        <f>Table3[[#This Row],[Cruelty by Husband or his Relatives]]/Table3[[#This Row],[Population_in_lakhs]]</f>
        <v>5.9327217125382257</v>
      </c>
    </row>
    <row r="1365" spans="1:18" x14ac:dyDescent="0.3">
      <c r="A1365" t="s">
        <v>188</v>
      </c>
      <c r="B1365" t="s">
        <v>190</v>
      </c>
      <c r="C1365">
        <v>2012</v>
      </c>
      <c r="D1365">
        <v>28</v>
      </c>
      <c r="E1365">
        <v>69</v>
      </c>
      <c r="F1365">
        <v>19</v>
      </c>
      <c r="G1365">
        <v>45</v>
      </c>
      <c r="H1365">
        <v>23</v>
      </c>
      <c r="I1365">
        <v>179</v>
      </c>
      <c r="J1365">
        <v>16.350000000000001</v>
      </c>
      <c r="K1365">
        <v>22.201834862385319</v>
      </c>
      <c r="L1365">
        <f t="shared" si="21"/>
        <v>363</v>
      </c>
      <c r="M1365" s="14">
        <f>Table3[[#This Row],[Rape]]/Table3[[#This Row],[Population_in_lakhs]]</f>
        <v>1.712538226299694</v>
      </c>
      <c r="N1365">
        <f>Table3[[#This Row],[Kidnapping and Abduction]]/Table3[[#This Row],[Population_in_lakhs]]</f>
        <v>4.2201834862385317</v>
      </c>
      <c r="O1365">
        <f>Table3[[#This Row],[Dowry Deaths]]/Table3[[#This Row],[Population_in_lakhs]]</f>
        <v>1.1620795107033639</v>
      </c>
      <c r="P1365">
        <f>Table3[[#This Row],[Molestation]]/Table3[[#This Row],[Population_in_lakhs]]</f>
        <v>2.7522935779816513</v>
      </c>
      <c r="Q1365">
        <f>Table3[[#This Row],[Sexual_Harassment]]/Table3[[#This Row],[Population_in_lakhs]]</f>
        <v>1.4067278287461773</v>
      </c>
      <c r="R1365">
        <f>Table3[[#This Row],[Cruelty by Husband or his Relatives]]/Table3[[#This Row],[Population_in_lakhs]]</f>
        <v>10.948012232415902</v>
      </c>
    </row>
    <row r="1366" spans="1:18" x14ac:dyDescent="0.3">
      <c r="A1366" t="s">
        <v>188</v>
      </c>
      <c r="B1366" t="s">
        <v>190</v>
      </c>
      <c r="C1366">
        <v>2013</v>
      </c>
      <c r="D1366">
        <v>52</v>
      </c>
      <c r="E1366">
        <v>118</v>
      </c>
      <c r="F1366">
        <v>20</v>
      </c>
      <c r="G1366">
        <v>97</v>
      </c>
      <c r="H1366">
        <v>36</v>
      </c>
      <c r="I1366">
        <v>144</v>
      </c>
      <c r="J1366">
        <v>16.350000000000001</v>
      </c>
      <c r="K1366">
        <v>28.562691131498468</v>
      </c>
      <c r="L1366">
        <f t="shared" si="21"/>
        <v>467</v>
      </c>
      <c r="M1366" s="14">
        <f>Table3[[#This Row],[Rape]]/Table3[[#This Row],[Population_in_lakhs]]</f>
        <v>3.1804281345565748</v>
      </c>
      <c r="N1366">
        <f>Table3[[#This Row],[Kidnapping and Abduction]]/Table3[[#This Row],[Population_in_lakhs]]</f>
        <v>7.2171253822629966</v>
      </c>
      <c r="O1366">
        <f>Table3[[#This Row],[Dowry Deaths]]/Table3[[#This Row],[Population_in_lakhs]]</f>
        <v>1.2232415902140672</v>
      </c>
      <c r="P1366">
        <f>Table3[[#This Row],[Molestation]]/Table3[[#This Row],[Population_in_lakhs]]</f>
        <v>5.9327217125382257</v>
      </c>
      <c r="Q1366">
        <f>Table3[[#This Row],[Sexual_Harassment]]/Table3[[#This Row],[Population_in_lakhs]]</f>
        <v>2.2018348623853208</v>
      </c>
      <c r="R1366">
        <f>Table3[[#This Row],[Cruelty by Husband or his Relatives]]/Table3[[#This Row],[Population_in_lakhs]]</f>
        <v>8.8073394495412831</v>
      </c>
    </row>
    <row r="1367" spans="1:18" x14ac:dyDescent="0.3">
      <c r="A1367" t="s">
        <v>188</v>
      </c>
      <c r="B1367" t="s">
        <v>191</v>
      </c>
      <c r="C1367">
        <v>2001</v>
      </c>
      <c r="D1367">
        <v>37</v>
      </c>
      <c r="E1367">
        <v>53</v>
      </c>
      <c r="F1367">
        <v>19</v>
      </c>
      <c r="G1367">
        <v>47</v>
      </c>
      <c r="H1367">
        <v>242</v>
      </c>
      <c r="I1367">
        <v>108</v>
      </c>
      <c r="J1367">
        <v>13.65</v>
      </c>
      <c r="K1367">
        <v>37.069597069597066</v>
      </c>
      <c r="L1367">
        <f t="shared" si="21"/>
        <v>506</v>
      </c>
      <c r="M1367" s="14">
        <f>Table3[[#This Row],[Rape]]/Table3[[#This Row],[Population_in_lakhs]]</f>
        <v>2.7106227106227108</v>
      </c>
      <c r="N1367">
        <f>Table3[[#This Row],[Kidnapping and Abduction]]/Table3[[#This Row],[Population_in_lakhs]]</f>
        <v>3.8827838827838828</v>
      </c>
      <c r="O1367">
        <f>Table3[[#This Row],[Dowry Deaths]]/Table3[[#This Row],[Population_in_lakhs]]</f>
        <v>1.3919413919413919</v>
      </c>
      <c r="P1367">
        <f>Table3[[#This Row],[Molestation]]/Table3[[#This Row],[Population_in_lakhs]]</f>
        <v>3.443223443223443</v>
      </c>
      <c r="Q1367">
        <f>Table3[[#This Row],[Sexual_Harassment]]/Table3[[#This Row],[Population_in_lakhs]]</f>
        <v>17.72893772893773</v>
      </c>
      <c r="R1367">
        <f>Table3[[#This Row],[Cruelty by Husband or his Relatives]]/Table3[[#This Row],[Population_in_lakhs]]</f>
        <v>7.9120879120879115</v>
      </c>
    </row>
    <row r="1368" spans="1:18" x14ac:dyDescent="0.3">
      <c r="A1368" t="s">
        <v>188</v>
      </c>
      <c r="B1368" t="s">
        <v>191</v>
      </c>
      <c r="C1368">
        <v>2002</v>
      </c>
      <c r="D1368">
        <v>37</v>
      </c>
      <c r="E1368">
        <v>39</v>
      </c>
      <c r="F1368">
        <v>19</v>
      </c>
      <c r="G1368">
        <v>56</v>
      </c>
      <c r="H1368">
        <v>1122</v>
      </c>
      <c r="I1368">
        <v>92</v>
      </c>
      <c r="J1368">
        <v>13.65</v>
      </c>
      <c r="K1368">
        <v>100</v>
      </c>
      <c r="L1368">
        <f t="shared" si="21"/>
        <v>1365</v>
      </c>
      <c r="M1368" s="14">
        <f>Table3[[#This Row],[Rape]]/Table3[[#This Row],[Population_in_lakhs]]</f>
        <v>2.7106227106227108</v>
      </c>
      <c r="N1368">
        <f>Table3[[#This Row],[Kidnapping and Abduction]]/Table3[[#This Row],[Population_in_lakhs]]</f>
        <v>2.8571428571428572</v>
      </c>
      <c r="O1368">
        <f>Table3[[#This Row],[Dowry Deaths]]/Table3[[#This Row],[Population_in_lakhs]]</f>
        <v>1.3919413919413919</v>
      </c>
      <c r="P1368">
        <f>Table3[[#This Row],[Molestation]]/Table3[[#This Row],[Population_in_lakhs]]</f>
        <v>4.1025641025641022</v>
      </c>
      <c r="Q1368">
        <f>Table3[[#This Row],[Sexual_Harassment]]/Table3[[#This Row],[Population_in_lakhs]]</f>
        <v>82.19780219780219</v>
      </c>
      <c r="R1368">
        <f>Table3[[#This Row],[Cruelty by Husband or his Relatives]]/Table3[[#This Row],[Population_in_lakhs]]</f>
        <v>6.73992673992674</v>
      </c>
    </row>
    <row r="1369" spans="1:18" x14ac:dyDescent="0.3">
      <c r="A1369" t="s">
        <v>188</v>
      </c>
      <c r="B1369" t="s">
        <v>191</v>
      </c>
      <c r="C1369">
        <v>2003</v>
      </c>
      <c r="D1369">
        <v>36</v>
      </c>
      <c r="E1369">
        <v>49</v>
      </c>
      <c r="F1369">
        <v>14</v>
      </c>
      <c r="G1369">
        <v>34</v>
      </c>
      <c r="H1369">
        <v>980</v>
      </c>
      <c r="I1369">
        <v>136</v>
      </c>
      <c r="J1369">
        <v>13.65</v>
      </c>
      <c r="K1369">
        <v>91.501831501831504</v>
      </c>
      <c r="L1369">
        <f t="shared" si="21"/>
        <v>1249</v>
      </c>
      <c r="M1369" s="14">
        <f>Table3[[#This Row],[Rape]]/Table3[[#This Row],[Population_in_lakhs]]</f>
        <v>2.6373626373626373</v>
      </c>
      <c r="N1369">
        <f>Table3[[#This Row],[Kidnapping and Abduction]]/Table3[[#This Row],[Population_in_lakhs]]</f>
        <v>3.5897435897435899</v>
      </c>
      <c r="O1369">
        <f>Table3[[#This Row],[Dowry Deaths]]/Table3[[#This Row],[Population_in_lakhs]]</f>
        <v>1.0256410256410255</v>
      </c>
      <c r="P1369">
        <f>Table3[[#This Row],[Molestation]]/Table3[[#This Row],[Population_in_lakhs]]</f>
        <v>2.4908424908424909</v>
      </c>
      <c r="Q1369">
        <f>Table3[[#This Row],[Sexual_Harassment]]/Table3[[#This Row],[Population_in_lakhs]]</f>
        <v>71.794871794871796</v>
      </c>
      <c r="R1369">
        <f>Table3[[#This Row],[Cruelty by Husband or his Relatives]]/Table3[[#This Row],[Population_in_lakhs]]</f>
        <v>9.9633699633699635</v>
      </c>
    </row>
    <row r="1370" spans="1:18" x14ac:dyDescent="0.3">
      <c r="A1370" t="s">
        <v>188</v>
      </c>
      <c r="B1370" t="s">
        <v>191</v>
      </c>
      <c r="C1370">
        <v>2004</v>
      </c>
      <c r="D1370">
        <v>42</v>
      </c>
      <c r="E1370">
        <v>49</v>
      </c>
      <c r="F1370">
        <v>28</v>
      </c>
      <c r="G1370">
        <v>45</v>
      </c>
      <c r="H1370">
        <v>585</v>
      </c>
      <c r="I1370">
        <v>157</v>
      </c>
      <c r="J1370">
        <v>13.65</v>
      </c>
      <c r="K1370">
        <v>66.373626373626365</v>
      </c>
      <c r="L1370">
        <f t="shared" si="21"/>
        <v>906</v>
      </c>
      <c r="M1370" s="14">
        <f>Table3[[#This Row],[Rape]]/Table3[[#This Row],[Population_in_lakhs]]</f>
        <v>3.0769230769230766</v>
      </c>
      <c r="N1370">
        <f>Table3[[#This Row],[Kidnapping and Abduction]]/Table3[[#This Row],[Population_in_lakhs]]</f>
        <v>3.5897435897435899</v>
      </c>
      <c r="O1370">
        <f>Table3[[#This Row],[Dowry Deaths]]/Table3[[#This Row],[Population_in_lakhs]]</f>
        <v>2.0512820512820511</v>
      </c>
      <c r="P1370">
        <f>Table3[[#This Row],[Molestation]]/Table3[[#This Row],[Population_in_lakhs]]</f>
        <v>3.2967032967032965</v>
      </c>
      <c r="Q1370">
        <f>Table3[[#This Row],[Sexual_Harassment]]/Table3[[#This Row],[Population_in_lakhs]]</f>
        <v>42.857142857142854</v>
      </c>
      <c r="R1370">
        <f>Table3[[#This Row],[Cruelty by Husband or his Relatives]]/Table3[[#This Row],[Population_in_lakhs]]</f>
        <v>11.501831501831502</v>
      </c>
    </row>
    <row r="1371" spans="1:18" x14ac:dyDescent="0.3">
      <c r="A1371" t="s">
        <v>188</v>
      </c>
      <c r="B1371" t="s">
        <v>191</v>
      </c>
      <c r="C1371">
        <v>2005</v>
      </c>
      <c r="D1371">
        <v>39</v>
      </c>
      <c r="E1371">
        <v>67</v>
      </c>
      <c r="F1371">
        <v>18</v>
      </c>
      <c r="G1371">
        <v>42</v>
      </c>
      <c r="H1371">
        <v>253</v>
      </c>
      <c r="I1371">
        <v>188</v>
      </c>
      <c r="J1371">
        <v>13.65</v>
      </c>
      <c r="K1371">
        <v>44.468864468864467</v>
      </c>
      <c r="L1371">
        <f t="shared" si="21"/>
        <v>607</v>
      </c>
      <c r="M1371" s="14">
        <f>Table3[[#This Row],[Rape]]/Table3[[#This Row],[Population_in_lakhs]]</f>
        <v>2.8571428571428572</v>
      </c>
      <c r="N1371">
        <f>Table3[[#This Row],[Kidnapping and Abduction]]/Table3[[#This Row],[Population_in_lakhs]]</f>
        <v>4.9084249084249079</v>
      </c>
      <c r="O1371">
        <f>Table3[[#This Row],[Dowry Deaths]]/Table3[[#This Row],[Population_in_lakhs]]</f>
        <v>1.3186813186813187</v>
      </c>
      <c r="P1371">
        <f>Table3[[#This Row],[Molestation]]/Table3[[#This Row],[Population_in_lakhs]]</f>
        <v>3.0769230769230766</v>
      </c>
      <c r="Q1371">
        <f>Table3[[#This Row],[Sexual_Harassment]]/Table3[[#This Row],[Population_in_lakhs]]</f>
        <v>18.534798534798533</v>
      </c>
      <c r="R1371">
        <f>Table3[[#This Row],[Cruelty by Husband or his Relatives]]/Table3[[#This Row],[Population_in_lakhs]]</f>
        <v>13.772893772893772</v>
      </c>
    </row>
    <row r="1372" spans="1:18" x14ac:dyDescent="0.3">
      <c r="A1372" t="s">
        <v>188</v>
      </c>
      <c r="B1372" t="s">
        <v>191</v>
      </c>
      <c r="C1372">
        <v>2006</v>
      </c>
      <c r="D1372">
        <v>40</v>
      </c>
      <c r="E1372">
        <v>66</v>
      </c>
      <c r="F1372">
        <v>14</v>
      </c>
      <c r="G1372">
        <v>35</v>
      </c>
      <c r="H1372">
        <v>144</v>
      </c>
      <c r="I1372">
        <v>146</v>
      </c>
      <c r="J1372">
        <v>13.65</v>
      </c>
      <c r="K1372">
        <v>32.600732600732599</v>
      </c>
      <c r="L1372">
        <f t="shared" si="21"/>
        <v>445</v>
      </c>
      <c r="M1372" s="14">
        <f>Table3[[#This Row],[Rape]]/Table3[[#This Row],[Population_in_lakhs]]</f>
        <v>2.9304029304029302</v>
      </c>
      <c r="N1372">
        <f>Table3[[#This Row],[Kidnapping and Abduction]]/Table3[[#This Row],[Population_in_lakhs]]</f>
        <v>4.8351648351648349</v>
      </c>
      <c r="O1372">
        <f>Table3[[#This Row],[Dowry Deaths]]/Table3[[#This Row],[Population_in_lakhs]]</f>
        <v>1.0256410256410255</v>
      </c>
      <c r="P1372">
        <f>Table3[[#This Row],[Molestation]]/Table3[[#This Row],[Population_in_lakhs]]</f>
        <v>2.5641025641025639</v>
      </c>
      <c r="Q1372">
        <f>Table3[[#This Row],[Sexual_Harassment]]/Table3[[#This Row],[Population_in_lakhs]]</f>
        <v>10.549450549450549</v>
      </c>
      <c r="R1372">
        <f>Table3[[#This Row],[Cruelty by Husband or his Relatives]]/Table3[[#This Row],[Population_in_lakhs]]</f>
        <v>10.695970695970695</v>
      </c>
    </row>
    <row r="1373" spans="1:18" x14ac:dyDescent="0.3">
      <c r="A1373" t="s">
        <v>188</v>
      </c>
      <c r="B1373" t="s">
        <v>191</v>
      </c>
      <c r="C1373">
        <v>2007</v>
      </c>
      <c r="D1373">
        <v>37</v>
      </c>
      <c r="E1373">
        <v>117</v>
      </c>
      <c r="F1373">
        <v>19</v>
      </c>
      <c r="G1373">
        <v>23</v>
      </c>
      <c r="H1373">
        <v>0</v>
      </c>
      <c r="I1373">
        <v>167</v>
      </c>
      <c r="J1373">
        <v>13.65</v>
      </c>
      <c r="K1373">
        <v>26.593406593406591</v>
      </c>
      <c r="L1373">
        <f t="shared" si="21"/>
        <v>363</v>
      </c>
      <c r="M1373" s="14">
        <f>Table3[[#This Row],[Rape]]/Table3[[#This Row],[Population_in_lakhs]]</f>
        <v>2.7106227106227108</v>
      </c>
      <c r="N1373">
        <f>Table3[[#This Row],[Kidnapping and Abduction]]/Table3[[#This Row],[Population_in_lakhs]]</f>
        <v>8.5714285714285712</v>
      </c>
      <c r="O1373">
        <f>Table3[[#This Row],[Dowry Deaths]]/Table3[[#This Row],[Population_in_lakhs]]</f>
        <v>1.3919413919413919</v>
      </c>
      <c r="P1373">
        <f>Table3[[#This Row],[Molestation]]/Table3[[#This Row],[Population_in_lakhs]]</f>
        <v>1.684981684981685</v>
      </c>
      <c r="Q1373">
        <f>Table3[[#This Row],[Sexual_Harassment]]/Table3[[#This Row],[Population_in_lakhs]]</f>
        <v>0</v>
      </c>
      <c r="R1373">
        <f>Table3[[#This Row],[Cruelty by Husband or his Relatives]]/Table3[[#This Row],[Population_in_lakhs]]</f>
        <v>12.234432234432234</v>
      </c>
    </row>
    <row r="1374" spans="1:18" x14ac:dyDescent="0.3">
      <c r="A1374" t="s">
        <v>188</v>
      </c>
      <c r="B1374" t="s">
        <v>191</v>
      </c>
      <c r="C1374">
        <v>2008</v>
      </c>
      <c r="D1374">
        <v>46</v>
      </c>
      <c r="E1374">
        <v>94</v>
      </c>
      <c r="F1374">
        <v>21</v>
      </c>
      <c r="G1374">
        <v>23</v>
      </c>
      <c r="H1374">
        <v>97</v>
      </c>
      <c r="I1374">
        <v>173</v>
      </c>
      <c r="J1374">
        <v>13.65</v>
      </c>
      <c r="K1374">
        <v>33.260073260073263</v>
      </c>
      <c r="L1374">
        <f t="shared" si="21"/>
        <v>454</v>
      </c>
      <c r="M1374" s="14">
        <f>Table3[[#This Row],[Rape]]/Table3[[#This Row],[Population_in_lakhs]]</f>
        <v>3.36996336996337</v>
      </c>
      <c r="N1374">
        <f>Table3[[#This Row],[Kidnapping and Abduction]]/Table3[[#This Row],[Population_in_lakhs]]</f>
        <v>6.886446886446886</v>
      </c>
      <c r="O1374">
        <f>Table3[[#This Row],[Dowry Deaths]]/Table3[[#This Row],[Population_in_lakhs]]</f>
        <v>1.5384615384615383</v>
      </c>
      <c r="P1374">
        <f>Table3[[#This Row],[Molestation]]/Table3[[#This Row],[Population_in_lakhs]]</f>
        <v>1.684981684981685</v>
      </c>
      <c r="Q1374">
        <f>Table3[[#This Row],[Sexual_Harassment]]/Table3[[#This Row],[Population_in_lakhs]]</f>
        <v>7.1062271062271058</v>
      </c>
      <c r="R1374">
        <f>Table3[[#This Row],[Cruelty by Husband or his Relatives]]/Table3[[#This Row],[Population_in_lakhs]]</f>
        <v>12.673992673992673</v>
      </c>
    </row>
    <row r="1375" spans="1:18" x14ac:dyDescent="0.3">
      <c r="A1375" t="s">
        <v>188</v>
      </c>
      <c r="B1375" t="s">
        <v>191</v>
      </c>
      <c r="C1375">
        <v>2009</v>
      </c>
      <c r="D1375">
        <v>35</v>
      </c>
      <c r="E1375">
        <v>62</v>
      </c>
      <c r="F1375">
        <v>17</v>
      </c>
      <c r="G1375">
        <v>26</v>
      </c>
      <c r="H1375">
        <v>4</v>
      </c>
      <c r="I1375">
        <v>179</v>
      </c>
      <c r="J1375">
        <v>13.65</v>
      </c>
      <c r="K1375">
        <v>23.663003663003661</v>
      </c>
      <c r="L1375">
        <f t="shared" si="21"/>
        <v>323</v>
      </c>
      <c r="M1375" s="14">
        <f>Table3[[#This Row],[Rape]]/Table3[[#This Row],[Population_in_lakhs]]</f>
        <v>2.5641025641025639</v>
      </c>
      <c r="N1375">
        <f>Table3[[#This Row],[Kidnapping and Abduction]]/Table3[[#This Row],[Population_in_lakhs]]</f>
        <v>4.542124542124542</v>
      </c>
      <c r="O1375">
        <f>Table3[[#This Row],[Dowry Deaths]]/Table3[[#This Row],[Population_in_lakhs]]</f>
        <v>1.2454212454212454</v>
      </c>
      <c r="P1375">
        <f>Table3[[#This Row],[Molestation]]/Table3[[#This Row],[Population_in_lakhs]]</f>
        <v>1.9047619047619047</v>
      </c>
      <c r="Q1375">
        <f>Table3[[#This Row],[Sexual_Harassment]]/Table3[[#This Row],[Population_in_lakhs]]</f>
        <v>0.29304029304029305</v>
      </c>
      <c r="R1375">
        <f>Table3[[#This Row],[Cruelty by Husband or his Relatives]]/Table3[[#This Row],[Population_in_lakhs]]</f>
        <v>13.113553113553113</v>
      </c>
    </row>
    <row r="1376" spans="1:18" x14ac:dyDescent="0.3">
      <c r="A1376" t="s">
        <v>188</v>
      </c>
      <c r="B1376" t="s">
        <v>191</v>
      </c>
      <c r="C1376">
        <v>2010</v>
      </c>
      <c r="D1376">
        <v>51</v>
      </c>
      <c r="E1376">
        <v>86</v>
      </c>
      <c r="F1376">
        <v>23</v>
      </c>
      <c r="G1376">
        <v>27</v>
      </c>
      <c r="H1376">
        <v>78</v>
      </c>
      <c r="I1376">
        <v>224</v>
      </c>
      <c r="J1376">
        <v>13.65</v>
      </c>
      <c r="K1376">
        <v>35.824175824175825</v>
      </c>
      <c r="L1376">
        <f t="shared" si="21"/>
        <v>489</v>
      </c>
      <c r="M1376" s="14">
        <f>Table3[[#This Row],[Rape]]/Table3[[#This Row],[Population_in_lakhs]]</f>
        <v>3.7362637362637363</v>
      </c>
      <c r="N1376">
        <f>Table3[[#This Row],[Kidnapping and Abduction]]/Table3[[#This Row],[Population_in_lakhs]]</f>
        <v>6.3003663003663002</v>
      </c>
      <c r="O1376">
        <f>Table3[[#This Row],[Dowry Deaths]]/Table3[[#This Row],[Population_in_lakhs]]</f>
        <v>1.684981684981685</v>
      </c>
      <c r="P1376">
        <f>Table3[[#This Row],[Molestation]]/Table3[[#This Row],[Population_in_lakhs]]</f>
        <v>1.9780219780219779</v>
      </c>
      <c r="Q1376">
        <f>Table3[[#This Row],[Sexual_Harassment]]/Table3[[#This Row],[Population_in_lakhs]]</f>
        <v>5.7142857142857144</v>
      </c>
      <c r="R1376">
        <f>Table3[[#This Row],[Cruelty by Husband or his Relatives]]/Table3[[#This Row],[Population_in_lakhs]]</f>
        <v>16.410256410256409</v>
      </c>
    </row>
    <row r="1377" spans="1:18" x14ac:dyDescent="0.3">
      <c r="A1377" t="s">
        <v>188</v>
      </c>
      <c r="B1377" t="s">
        <v>191</v>
      </c>
      <c r="C1377">
        <v>2011</v>
      </c>
      <c r="D1377">
        <v>54</v>
      </c>
      <c r="E1377">
        <v>82</v>
      </c>
      <c r="F1377">
        <v>10</v>
      </c>
      <c r="G1377">
        <v>31</v>
      </c>
      <c r="H1377">
        <v>59</v>
      </c>
      <c r="I1377">
        <v>218</v>
      </c>
      <c r="J1377">
        <v>18.100000000000001</v>
      </c>
      <c r="K1377">
        <v>25.082872928176794</v>
      </c>
      <c r="L1377">
        <f t="shared" si="21"/>
        <v>454</v>
      </c>
      <c r="M1377" s="14">
        <f>Table3[[#This Row],[Rape]]/Table3[[#This Row],[Population_in_lakhs]]</f>
        <v>2.9834254143646408</v>
      </c>
      <c r="N1377">
        <f>Table3[[#This Row],[Kidnapping and Abduction]]/Table3[[#This Row],[Population_in_lakhs]]</f>
        <v>4.5303867403314912</v>
      </c>
      <c r="O1377">
        <f>Table3[[#This Row],[Dowry Deaths]]/Table3[[#This Row],[Population_in_lakhs]]</f>
        <v>0.55248618784530379</v>
      </c>
      <c r="P1377">
        <f>Table3[[#This Row],[Molestation]]/Table3[[#This Row],[Population_in_lakhs]]</f>
        <v>1.7127071823204418</v>
      </c>
      <c r="Q1377">
        <f>Table3[[#This Row],[Sexual_Harassment]]/Table3[[#This Row],[Population_in_lakhs]]</f>
        <v>3.2596685082872927</v>
      </c>
      <c r="R1377">
        <f>Table3[[#This Row],[Cruelty by Husband or his Relatives]]/Table3[[#This Row],[Population_in_lakhs]]</f>
        <v>12.044198895027623</v>
      </c>
    </row>
    <row r="1378" spans="1:18" x14ac:dyDescent="0.3">
      <c r="A1378" t="s">
        <v>188</v>
      </c>
      <c r="B1378" t="s">
        <v>191</v>
      </c>
      <c r="C1378">
        <v>2012</v>
      </c>
      <c r="D1378">
        <v>47</v>
      </c>
      <c r="E1378">
        <v>87</v>
      </c>
      <c r="F1378">
        <v>8</v>
      </c>
      <c r="G1378">
        <v>31</v>
      </c>
      <c r="H1378">
        <v>84</v>
      </c>
      <c r="I1378">
        <v>197</v>
      </c>
      <c r="J1378">
        <v>18.100000000000001</v>
      </c>
      <c r="K1378">
        <v>25.082872928176794</v>
      </c>
      <c r="L1378">
        <f t="shared" si="21"/>
        <v>454</v>
      </c>
      <c r="M1378" s="14">
        <f>Table3[[#This Row],[Rape]]/Table3[[#This Row],[Population_in_lakhs]]</f>
        <v>2.596685082872928</v>
      </c>
      <c r="N1378">
        <f>Table3[[#This Row],[Kidnapping and Abduction]]/Table3[[#This Row],[Population_in_lakhs]]</f>
        <v>4.8066298342541431</v>
      </c>
      <c r="O1378">
        <f>Table3[[#This Row],[Dowry Deaths]]/Table3[[#This Row],[Population_in_lakhs]]</f>
        <v>0.44198895027624308</v>
      </c>
      <c r="P1378">
        <f>Table3[[#This Row],[Molestation]]/Table3[[#This Row],[Population_in_lakhs]]</f>
        <v>1.7127071823204418</v>
      </c>
      <c r="Q1378">
        <f>Table3[[#This Row],[Sexual_Harassment]]/Table3[[#This Row],[Population_in_lakhs]]</f>
        <v>4.6408839779005522</v>
      </c>
      <c r="R1378">
        <f>Table3[[#This Row],[Cruelty by Husband or his Relatives]]/Table3[[#This Row],[Population_in_lakhs]]</f>
        <v>10.883977900552486</v>
      </c>
    </row>
    <row r="1379" spans="1:18" x14ac:dyDescent="0.3">
      <c r="A1379" t="s">
        <v>188</v>
      </c>
      <c r="B1379" t="s">
        <v>191</v>
      </c>
      <c r="C1379">
        <v>2013</v>
      </c>
      <c r="D1379">
        <v>65</v>
      </c>
      <c r="E1379">
        <v>115</v>
      </c>
      <c r="F1379">
        <v>22</v>
      </c>
      <c r="G1379">
        <v>90</v>
      </c>
      <c r="H1379">
        <v>56</v>
      </c>
      <c r="I1379">
        <v>255</v>
      </c>
      <c r="J1379">
        <v>18.100000000000001</v>
      </c>
      <c r="K1379">
        <v>33.314917127071823</v>
      </c>
      <c r="L1379">
        <f t="shared" si="21"/>
        <v>603</v>
      </c>
      <c r="M1379" s="14">
        <f>Table3[[#This Row],[Rape]]/Table3[[#This Row],[Population_in_lakhs]]</f>
        <v>3.5911602209944751</v>
      </c>
      <c r="N1379">
        <f>Table3[[#This Row],[Kidnapping and Abduction]]/Table3[[#This Row],[Population_in_lakhs]]</f>
        <v>6.3535911602209936</v>
      </c>
      <c r="O1379">
        <f>Table3[[#This Row],[Dowry Deaths]]/Table3[[#This Row],[Population_in_lakhs]]</f>
        <v>1.2154696132596685</v>
      </c>
      <c r="P1379">
        <f>Table3[[#This Row],[Molestation]]/Table3[[#This Row],[Population_in_lakhs]]</f>
        <v>4.9723756906077341</v>
      </c>
      <c r="Q1379">
        <f>Table3[[#This Row],[Sexual_Harassment]]/Table3[[#This Row],[Population_in_lakhs]]</f>
        <v>3.0939226519337013</v>
      </c>
      <c r="R1379">
        <f>Table3[[#This Row],[Cruelty by Husband or his Relatives]]/Table3[[#This Row],[Population_in_lakhs]]</f>
        <v>14.088397790055248</v>
      </c>
    </row>
    <row r="1380" spans="1:18" x14ac:dyDescent="0.3">
      <c r="A1380" t="s">
        <v>188</v>
      </c>
      <c r="B1380" t="s">
        <v>192</v>
      </c>
      <c r="C1380">
        <v>2001</v>
      </c>
      <c r="D1380">
        <v>17</v>
      </c>
      <c r="E1380">
        <v>13</v>
      </c>
      <c r="F1380">
        <v>17</v>
      </c>
      <c r="G1380">
        <v>17</v>
      </c>
      <c r="H1380">
        <v>0</v>
      </c>
      <c r="I1380">
        <v>93</v>
      </c>
      <c r="J1380">
        <v>8.06</v>
      </c>
      <c r="K1380">
        <v>19.478908188585606</v>
      </c>
      <c r="L1380">
        <f t="shared" si="21"/>
        <v>157</v>
      </c>
      <c r="M1380" s="14">
        <f>Table3[[#This Row],[Rape]]/Table3[[#This Row],[Population_in_lakhs]]</f>
        <v>2.1091811414392057</v>
      </c>
      <c r="N1380">
        <f>Table3[[#This Row],[Kidnapping and Abduction]]/Table3[[#This Row],[Population_in_lakhs]]</f>
        <v>1.6129032258064515</v>
      </c>
      <c r="O1380">
        <f>Table3[[#This Row],[Dowry Deaths]]/Table3[[#This Row],[Population_in_lakhs]]</f>
        <v>2.1091811414392057</v>
      </c>
      <c r="P1380">
        <f>Table3[[#This Row],[Molestation]]/Table3[[#This Row],[Population_in_lakhs]]</f>
        <v>2.1091811414392057</v>
      </c>
      <c r="Q1380">
        <f>Table3[[#This Row],[Sexual_Harassment]]/Table3[[#This Row],[Population_in_lakhs]]</f>
        <v>0</v>
      </c>
      <c r="R1380">
        <f>Table3[[#This Row],[Cruelty by Husband or his Relatives]]/Table3[[#This Row],[Population_in_lakhs]]</f>
        <v>11.538461538461538</v>
      </c>
    </row>
    <row r="1381" spans="1:18" x14ac:dyDescent="0.3">
      <c r="A1381" t="s">
        <v>188</v>
      </c>
      <c r="B1381" t="s">
        <v>192</v>
      </c>
      <c r="C1381">
        <v>2002</v>
      </c>
      <c r="D1381">
        <v>7</v>
      </c>
      <c r="E1381">
        <v>15</v>
      </c>
      <c r="F1381">
        <v>9</v>
      </c>
      <c r="G1381">
        <v>22</v>
      </c>
      <c r="H1381">
        <v>5</v>
      </c>
      <c r="I1381">
        <v>54</v>
      </c>
      <c r="J1381">
        <v>8.06</v>
      </c>
      <c r="K1381">
        <v>13.895781637717121</v>
      </c>
      <c r="L1381">
        <f t="shared" si="21"/>
        <v>112</v>
      </c>
      <c r="M1381" s="14">
        <f>Table3[[#This Row],[Rape]]/Table3[[#This Row],[Population_in_lakhs]]</f>
        <v>0.86848635235732008</v>
      </c>
      <c r="N1381">
        <f>Table3[[#This Row],[Kidnapping and Abduction]]/Table3[[#This Row],[Population_in_lakhs]]</f>
        <v>1.8610421836228286</v>
      </c>
      <c r="O1381">
        <f>Table3[[#This Row],[Dowry Deaths]]/Table3[[#This Row],[Population_in_lakhs]]</f>
        <v>1.1166253101736971</v>
      </c>
      <c r="P1381">
        <f>Table3[[#This Row],[Molestation]]/Table3[[#This Row],[Population_in_lakhs]]</f>
        <v>2.7295285359801489</v>
      </c>
      <c r="Q1381">
        <f>Table3[[#This Row],[Sexual_Harassment]]/Table3[[#This Row],[Population_in_lakhs]]</f>
        <v>0.6203473945409429</v>
      </c>
      <c r="R1381">
        <f>Table3[[#This Row],[Cruelty by Husband or his Relatives]]/Table3[[#This Row],[Population_in_lakhs]]</f>
        <v>6.6997518610421833</v>
      </c>
    </row>
    <row r="1382" spans="1:18" x14ac:dyDescent="0.3">
      <c r="A1382" t="s">
        <v>188</v>
      </c>
      <c r="B1382" t="s">
        <v>192</v>
      </c>
      <c r="C1382">
        <v>2003</v>
      </c>
      <c r="D1382">
        <v>7</v>
      </c>
      <c r="E1382">
        <v>7</v>
      </c>
      <c r="F1382">
        <v>3</v>
      </c>
      <c r="G1382">
        <v>11</v>
      </c>
      <c r="H1382">
        <v>4</v>
      </c>
      <c r="I1382">
        <v>47</v>
      </c>
      <c r="J1382">
        <v>8.06</v>
      </c>
      <c r="K1382">
        <v>9.8014888337468982</v>
      </c>
      <c r="L1382">
        <f t="shared" si="21"/>
        <v>79</v>
      </c>
      <c r="M1382" s="14">
        <f>Table3[[#This Row],[Rape]]/Table3[[#This Row],[Population_in_lakhs]]</f>
        <v>0.86848635235732008</v>
      </c>
      <c r="N1382">
        <f>Table3[[#This Row],[Kidnapping and Abduction]]/Table3[[#This Row],[Population_in_lakhs]]</f>
        <v>0.86848635235732008</v>
      </c>
      <c r="O1382">
        <f>Table3[[#This Row],[Dowry Deaths]]/Table3[[#This Row],[Population_in_lakhs]]</f>
        <v>0.37220843672456572</v>
      </c>
      <c r="P1382">
        <f>Table3[[#This Row],[Molestation]]/Table3[[#This Row],[Population_in_lakhs]]</f>
        <v>1.3647642679900744</v>
      </c>
      <c r="Q1382">
        <f>Table3[[#This Row],[Sexual_Harassment]]/Table3[[#This Row],[Population_in_lakhs]]</f>
        <v>0.49627791563275431</v>
      </c>
      <c r="R1382">
        <f>Table3[[#This Row],[Cruelty by Husband or his Relatives]]/Table3[[#This Row],[Population_in_lakhs]]</f>
        <v>5.8312655086848633</v>
      </c>
    </row>
    <row r="1383" spans="1:18" x14ac:dyDescent="0.3">
      <c r="A1383" t="s">
        <v>188</v>
      </c>
      <c r="B1383" t="s">
        <v>192</v>
      </c>
      <c r="C1383">
        <v>2004</v>
      </c>
      <c r="D1383">
        <v>9</v>
      </c>
      <c r="E1383">
        <v>9</v>
      </c>
      <c r="F1383">
        <v>6</v>
      </c>
      <c r="G1383">
        <v>17</v>
      </c>
      <c r="H1383">
        <v>3</v>
      </c>
      <c r="I1383">
        <v>38</v>
      </c>
      <c r="J1383">
        <v>8.06</v>
      </c>
      <c r="K1383">
        <v>10.173697270471463</v>
      </c>
      <c r="L1383">
        <f t="shared" si="21"/>
        <v>82</v>
      </c>
      <c r="M1383" s="14">
        <f>Table3[[#This Row],[Rape]]/Table3[[#This Row],[Population_in_lakhs]]</f>
        <v>1.1166253101736971</v>
      </c>
      <c r="N1383">
        <f>Table3[[#This Row],[Kidnapping and Abduction]]/Table3[[#This Row],[Population_in_lakhs]]</f>
        <v>1.1166253101736971</v>
      </c>
      <c r="O1383">
        <f>Table3[[#This Row],[Dowry Deaths]]/Table3[[#This Row],[Population_in_lakhs]]</f>
        <v>0.74441687344913143</v>
      </c>
      <c r="P1383">
        <f>Table3[[#This Row],[Molestation]]/Table3[[#This Row],[Population_in_lakhs]]</f>
        <v>2.1091811414392057</v>
      </c>
      <c r="Q1383">
        <f>Table3[[#This Row],[Sexual_Harassment]]/Table3[[#This Row],[Population_in_lakhs]]</f>
        <v>0.37220843672456572</v>
      </c>
      <c r="R1383">
        <f>Table3[[#This Row],[Cruelty by Husband or his Relatives]]/Table3[[#This Row],[Population_in_lakhs]]</f>
        <v>4.7146401985111659</v>
      </c>
    </row>
    <row r="1384" spans="1:18" x14ac:dyDescent="0.3">
      <c r="A1384" t="s">
        <v>188</v>
      </c>
      <c r="B1384" t="s">
        <v>192</v>
      </c>
      <c r="C1384">
        <v>2005</v>
      </c>
      <c r="D1384">
        <v>9</v>
      </c>
      <c r="E1384">
        <v>15</v>
      </c>
      <c r="F1384">
        <v>5</v>
      </c>
      <c r="G1384">
        <v>17</v>
      </c>
      <c r="H1384">
        <v>8</v>
      </c>
      <c r="I1384">
        <v>66</v>
      </c>
      <c r="J1384">
        <v>8.06</v>
      </c>
      <c r="K1384">
        <v>14.888337468982629</v>
      </c>
      <c r="L1384">
        <f t="shared" si="21"/>
        <v>120</v>
      </c>
      <c r="M1384" s="14">
        <f>Table3[[#This Row],[Rape]]/Table3[[#This Row],[Population_in_lakhs]]</f>
        <v>1.1166253101736971</v>
      </c>
      <c r="N1384">
        <f>Table3[[#This Row],[Kidnapping and Abduction]]/Table3[[#This Row],[Population_in_lakhs]]</f>
        <v>1.8610421836228286</v>
      </c>
      <c r="O1384">
        <f>Table3[[#This Row],[Dowry Deaths]]/Table3[[#This Row],[Population_in_lakhs]]</f>
        <v>0.6203473945409429</v>
      </c>
      <c r="P1384">
        <f>Table3[[#This Row],[Molestation]]/Table3[[#This Row],[Population_in_lakhs]]</f>
        <v>2.1091811414392057</v>
      </c>
      <c r="Q1384">
        <f>Table3[[#This Row],[Sexual_Harassment]]/Table3[[#This Row],[Population_in_lakhs]]</f>
        <v>0.99255583126550861</v>
      </c>
      <c r="R1384">
        <f>Table3[[#This Row],[Cruelty by Husband or his Relatives]]/Table3[[#This Row],[Population_in_lakhs]]</f>
        <v>8.1885856079404462</v>
      </c>
    </row>
    <row r="1385" spans="1:18" x14ac:dyDescent="0.3">
      <c r="A1385" t="s">
        <v>188</v>
      </c>
      <c r="B1385" t="s">
        <v>192</v>
      </c>
      <c r="C1385">
        <v>2006</v>
      </c>
      <c r="D1385">
        <v>18</v>
      </c>
      <c r="E1385">
        <v>5</v>
      </c>
      <c r="F1385">
        <v>6</v>
      </c>
      <c r="G1385">
        <v>17</v>
      </c>
      <c r="H1385">
        <v>7</v>
      </c>
      <c r="I1385">
        <v>83</v>
      </c>
      <c r="J1385">
        <v>8.06</v>
      </c>
      <c r="K1385">
        <v>16.873449131513645</v>
      </c>
      <c r="L1385">
        <f t="shared" si="21"/>
        <v>136</v>
      </c>
      <c r="M1385" s="14">
        <f>Table3[[#This Row],[Rape]]/Table3[[#This Row],[Population_in_lakhs]]</f>
        <v>2.2332506203473943</v>
      </c>
      <c r="N1385">
        <f>Table3[[#This Row],[Kidnapping and Abduction]]/Table3[[#This Row],[Population_in_lakhs]]</f>
        <v>0.6203473945409429</v>
      </c>
      <c r="O1385">
        <f>Table3[[#This Row],[Dowry Deaths]]/Table3[[#This Row],[Population_in_lakhs]]</f>
        <v>0.74441687344913143</v>
      </c>
      <c r="P1385">
        <f>Table3[[#This Row],[Molestation]]/Table3[[#This Row],[Population_in_lakhs]]</f>
        <v>2.1091811414392057</v>
      </c>
      <c r="Q1385">
        <f>Table3[[#This Row],[Sexual_Harassment]]/Table3[[#This Row],[Population_in_lakhs]]</f>
        <v>0.86848635235732008</v>
      </c>
      <c r="R1385">
        <f>Table3[[#This Row],[Cruelty by Husband or his Relatives]]/Table3[[#This Row],[Population_in_lakhs]]</f>
        <v>10.297766749379653</v>
      </c>
    </row>
    <row r="1386" spans="1:18" x14ac:dyDescent="0.3">
      <c r="A1386" t="s">
        <v>188</v>
      </c>
      <c r="B1386" t="s">
        <v>192</v>
      </c>
      <c r="C1386">
        <v>2007</v>
      </c>
      <c r="D1386">
        <v>7</v>
      </c>
      <c r="E1386">
        <v>8</v>
      </c>
      <c r="F1386">
        <v>2</v>
      </c>
      <c r="G1386">
        <v>16</v>
      </c>
      <c r="H1386">
        <v>12</v>
      </c>
      <c r="I1386">
        <v>122</v>
      </c>
      <c r="J1386">
        <v>8.06</v>
      </c>
      <c r="K1386">
        <v>20.719602977667492</v>
      </c>
      <c r="L1386">
        <f t="shared" si="21"/>
        <v>167</v>
      </c>
      <c r="M1386" s="14">
        <f>Table3[[#This Row],[Rape]]/Table3[[#This Row],[Population_in_lakhs]]</f>
        <v>0.86848635235732008</v>
      </c>
      <c r="N1386">
        <f>Table3[[#This Row],[Kidnapping and Abduction]]/Table3[[#This Row],[Population_in_lakhs]]</f>
        <v>0.99255583126550861</v>
      </c>
      <c r="O1386">
        <f>Table3[[#This Row],[Dowry Deaths]]/Table3[[#This Row],[Population_in_lakhs]]</f>
        <v>0.24813895781637715</v>
      </c>
      <c r="P1386">
        <f>Table3[[#This Row],[Molestation]]/Table3[[#This Row],[Population_in_lakhs]]</f>
        <v>1.9851116625310172</v>
      </c>
      <c r="Q1386">
        <f>Table3[[#This Row],[Sexual_Harassment]]/Table3[[#This Row],[Population_in_lakhs]]</f>
        <v>1.4888337468982629</v>
      </c>
      <c r="R1386">
        <f>Table3[[#This Row],[Cruelty by Husband or his Relatives]]/Table3[[#This Row],[Population_in_lakhs]]</f>
        <v>15.136476426799007</v>
      </c>
    </row>
    <row r="1387" spans="1:18" x14ac:dyDescent="0.3">
      <c r="A1387" t="s">
        <v>188</v>
      </c>
      <c r="B1387" t="s">
        <v>192</v>
      </c>
      <c r="C1387">
        <v>2008</v>
      </c>
      <c r="D1387">
        <v>12</v>
      </c>
      <c r="E1387">
        <v>21</v>
      </c>
      <c r="F1387">
        <v>4</v>
      </c>
      <c r="G1387">
        <v>16</v>
      </c>
      <c r="H1387">
        <v>13</v>
      </c>
      <c r="I1387">
        <v>143</v>
      </c>
      <c r="J1387">
        <v>8.06</v>
      </c>
      <c r="K1387">
        <v>25.930521091811414</v>
      </c>
      <c r="L1387">
        <f t="shared" si="21"/>
        <v>209</v>
      </c>
      <c r="M1387" s="14">
        <f>Table3[[#This Row],[Rape]]/Table3[[#This Row],[Population_in_lakhs]]</f>
        <v>1.4888337468982629</v>
      </c>
      <c r="N1387">
        <f>Table3[[#This Row],[Kidnapping and Abduction]]/Table3[[#This Row],[Population_in_lakhs]]</f>
        <v>2.6054590570719602</v>
      </c>
      <c r="O1387">
        <f>Table3[[#This Row],[Dowry Deaths]]/Table3[[#This Row],[Population_in_lakhs]]</f>
        <v>0.49627791563275431</v>
      </c>
      <c r="P1387">
        <f>Table3[[#This Row],[Molestation]]/Table3[[#This Row],[Population_in_lakhs]]</f>
        <v>1.9851116625310172</v>
      </c>
      <c r="Q1387">
        <f>Table3[[#This Row],[Sexual_Harassment]]/Table3[[#This Row],[Population_in_lakhs]]</f>
        <v>1.6129032258064515</v>
      </c>
      <c r="R1387">
        <f>Table3[[#This Row],[Cruelty by Husband or his Relatives]]/Table3[[#This Row],[Population_in_lakhs]]</f>
        <v>17.741935483870968</v>
      </c>
    </row>
    <row r="1388" spans="1:18" x14ac:dyDescent="0.3">
      <c r="A1388" t="s">
        <v>188</v>
      </c>
      <c r="B1388" t="s">
        <v>192</v>
      </c>
      <c r="C1388">
        <v>2009</v>
      </c>
      <c r="D1388">
        <v>9</v>
      </c>
      <c r="E1388">
        <v>34</v>
      </c>
      <c r="F1388">
        <v>12</v>
      </c>
      <c r="G1388">
        <v>10</v>
      </c>
      <c r="H1388">
        <v>7</v>
      </c>
      <c r="I1388">
        <v>80</v>
      </c>
      <c r="J1388">
        <v>8.06</v>
      </c>
      <c r="K1388">
        <v>18.858560794044664</v>
      </c>
      <c r="L1388">
        <f t="shared" si="21"/>
        <v>152</v>
      </c>
      <c r="M1388" s="14">
        <f>Table3[[#This Row],[Rape]]/Table3[[#This Row],[Population_in_lakhs]]</f>
        <v>1.1166253101736971</v>
      </c>
      <c r="N1388">
        <f>Table3[[#This Row],[Kidnapping and Abduction]]/Table3[[#This Row],[Population_in_lakhs]]</f>
        <v>4.2183622828784113</v>
      </c>
      <c r="O1388">
        <f>Table3[[#This Row],[Dowry Deaths]]/Table3[[#This Row],[Population_in_lakhs]]</f>
        <v>1.4888337468982629</v>
      </c>
      <c r="P1388">
        <f>Table3[[#This Row],[Molestation]]/Table3[[#This Row],[Population_in_lakhs]]</f>
        <v>1.2406947890818858</v>
      </c>
      <c r="Q1388">
        <f>Table3[[#This Row],[Sexual_Harassment]]/Table3[[#This Row],[Population_in_lakhs]]</f>
        <v>0.86848635235732008</v>
      </c>
      <c r="R1388">
        <f>Table3[[#This Row],[Cruelty by Husband or his Relatives]]/Table3[[#This Row],[Population_in_lakhs]]</f>
        <v>9.9255583126550864</v>
      </c>
    </row>
    <row r="1389" spans="1:18" x14ac:dyDescent="0.3">
      <c r="A1389" t="s">
        <v>188</v>
      </c>
      <c r="B1389" t="s">
        <v>192</v>
      </c>
      <c r="C1389">
        <v>2010</v>
      </c>
      <c r="D1389">
        <v>21</v>
      </c>
      <c r="E1389">
        <v>31</v>
      </c>
      <c r="F1389">
        <v>5</v>
      </c>
      <c r="G1389">
        <v>13</v>
      </c>
      <c r="H1389">
        <v>9</v>
      </c>
      <c r="I1389">
        <v>79</v>
      </c>
      <c r="J1389">
        <v>8.06</v>
      </c>
      <c r="K1389">
        <v>19.602977667493796</v>
      </c>
      <c r="L1389">
        <f t="shared" si="21"/>
        <v>158</v>
      </c>
      <c r="M1389" s="14">
        <f>Table3[[#This Row],[Rape]]/Table3[[#This Row],[Population_in_lakhs]]</f>
        <v>2.6054590570719602</v>
      </c>
      <c r="N1389">
        <f>Table3[[#This Row],[Kidnapping and Abduction]]/Table3[[#This Row],[Population_in_lakhs]]</f>
        <v>3.8461538461538458</v>
      </c>
      <c r="O1389">
        <f>Table3[[#This Row],[Dowry Deaths]]/Table3[[#This Row],[Population_in_lakhs]]</f>
        <v>0.6203473945409429</v>
      </c>
      <c r="P1389">
        <f>Table3[[#This Row],[Molestation]]/Table3[[#This Row],[Population_in_lakhs]]</f>
        <v>1.6129032258064515</v>
      </c>
      <c r="Q1389">
        <f>Table3[[#This Row],[Sexual_Harassment]]/Table3[[#This Row],[Population_in_lakhs]]</f>
        <v>1.1166253101736971</v>
      </c>
      <c r="R1389">
        <f>Table3[[#This Row],[Cruelty by Husband or his Relatives]]/Table3[[#This Row],[Population_in_lakhs]]</f>
        <v>9.8014888337468982</v>
      </c>
    </row>
    <row r="1390" spans="1:18" x14ac:dyDescent="0.3">
      <c r="A1390" t="s">
        <v>188</v>
      </c>
      <c r="B1390" t="s">
        <v>192</v>
      </c>
      <c r="C1390">
        <v>2011</v>
      </c>
      <c r="D1390">
        <v>15</v>
      </c>
      <c r="E1390">
        <v>18</v>
      </c>
      <c r="F1390">
        <v>7</v>
      </c>
      <c r="G1390">
        <v>6</v>
      </c>
      <c r="H1390">
        <v>8</v>
      </c>
      <c r="I1390">
        <v>86</v>
      </c>
      <c r="J1390">
        <v>9.42</v>
      </c>
      <c r="K1390">
        <v>14.861995753715499</v>
      </c>
      <c r="L1390">
        <f t="shared" si="21"/>
        <v>140</v>
      </c>
      <c r="M1390" s="14">
        <f>Table3[[#This Row],[Rape]]/Table3[[#This Row],[Population_in_lakhs]]</f>
        <v>1.5923566878980893</v>
      </c>
      <c r="N1390">
        <f>Table3[[#This Row],[Kidnapping and Abduction]]/Table3[[#This Row],[Population_in_lakhs]]</f>
        <v>1.910828025477707</v>
      </c>
      <c r="O1390">
        <f>Table3[[#This Row],[Dowry Deaths]]/Table3[[#This Row],[Population_in_lakhs]]</f>
        <v>0.743099787685775</v>
      </c>
      <c r="P1390">
        <f>Table3[[#This Row],[Molestation]]/Table3[[#This Row],[Population_in_lakhs]]</f>
        <v>0.63694267515923564</v>
      </c>
      <c r="Q1390">
        <f>Table3[[#This Row],[Sexual_Harassment]]/Table3[[#This Row],[Population_in_lakhs]]</f>
        <v>0.84925690021231426</v>
      </c>
      <c r="R1390">
        <f>Table3[[#This Row],[Cruelty by Husband or his Relatives]]/Table3[[#This Row],[Population_in_lakhs]]</f>
        <v>9.1295116772823786</v>
      </c>
    </row>
    <row r="1391" spans="1:18" x14ac:dyDescent="0.3">
      <c r="A1391" t="s">
        <v>188</v>
      </c>
      <c r="B1391" t="s">
        <v>192</v>
      </c>
      <c r="C1391">
        <v>2012</v>
      </c>
      <c r="D1391">
        <v>15</v>
      </c>
      <c r="E1391">
        <v>33</v>
      </c>
      <c r="F1391">
        <v>4</v>
      </c>
      <c r="G1391">
        <v>7</v>
      </c>
      <c r="H1391">
        <v>7</v>
      </c>
      <c r="I1391">
        <v>125</v>
      </c>
      <c r="J1391">
        <v>9.42</v>
      </c>
      <c r="K1391">
        <v>20.276008492569002</v>
      </c>
      <c r="L1391">
        <f t="shared" si="21"/>
        <v>191</v>
      </c>
      <c r="M1391" s="14">
        <f>Table3[[#This Row],[Rape]]/Table3[[#This Row],[Population_in_lakhs]]</f>
        <v>1.5923566878980893</v>
      </c>
      <c r="N1391">
        <f>Table3[[#This Row],[Kidnapping and Abduction]]/Table3[[#This Row],[Population_in_lakhs]]</f>
        <v>3.5031847133757963</v>
      </c>
      <c r="O1391">
        <f>Table3[[#This Row],[Dowry Deaths]]/Table3[[#This Row],[Population_in_lakhs]]</f>
        <v>0.42462845010615713</v>
      </c>
      <c r="P1391">
        <f>Table3[[#This Row],[Molestation]]/Table3[[#This Row],[Population_in_lakhs]]</f>
        <v>0.743099787685775</v>
      </c>
      <c r="Q1391">
        <f>Table3[[#This Row],[Sexual_Harassment]]/Table3[[#This Row],[Population_in_lakhs]]</f>
        <v>0.743099787685775</v>
      </c>
      <c r="R1391">
        <f>Table3[[#This Row],[Cruelty by Husband or his Relatives]]/Table3[[#This Row],[Population_in_lakhs]]</f>
        <v>13.26963906581741</v>
      </c>
    </row>
    <row r="1392" spans="1:18" x14ac:dyDescent="0.3">
      <c r="A1392" t="s">
        <v>188</v>
      </c>
      <c r="B1392" t="s">
        <v>192</v>
      </c>
      <c r="C1392">
        <v>2013</v>
      </c>
      <c r="D1392">
        <v>30</v>
      </c>
      <c r="E1392">
        <v>41</v>
      </c>
      <c r="F1392">
        <v>2</v>
      </c>
      <c r="G1392">
        <v>46</v>
      </c>
      <c r="H1392">
        <v>25</v>
      </c>
      <c r="I1392">
        <v>193</v>
      </c>
      <c r="J1392">
        <v>9.42</v>
      </c>
      <c r="K1392">
        <v>35.774946921443735</v>
      </c>
      <c r="L1392">
        <f t="shared" si="21"/>
        <v>337</v>
      </c>
      <c r="M1392" s="14">
        <f>Table3[[#This Row],[Rape]]/Table3[[#This Row],[Population_in_lakhs]]</f>
        <v>3.1847133757961785</v>
      </c>
      <c r="N1392">
        <f>Table3[[#This Row],[Kidnapping and Abduction]]/Table3[[#This Row],[Population_in_lakhs]]</f>
        <v>4.3524416135881108</v>
      </c>
      <c r="O1392">
        <f>Table3[[#This Row],[Dowry Deaths]]/Table3[[#This Row],[Population_in_lakhs]]</f>
        <v>0.21231422505307856</v>
      </c>
      <c r="P1392">
        <f>Table3[[#This Row],[Molestation]]/Table3[[#This Row],[Population_in_lakhs]]</f>
        <v>4.8832271762208066</v>
      </c>
      <c r="Q1392">
        <f>Table3[[#This Row],[Sexual_Harassment]]/Table3[[#This Row],[Population_in_lakhs]]</f>
        <v>2.6539278131634818</v>
      </c>
      <c r="R1392">
        <f>Table3[[#This Row],[Cruelty by Husband or his Relatives]]/Table3[[#This Row],[Population_in_lakhs]]</f>
        <v>20.488322717622079</v>
      </c>
    </row>
    <row r="1393" spans="1:18" x14ac:dyDescent="0.3">
      <c r="A1393" t="s">
        <v>188</v>
      </c>
      <c r="B1393" t="s">
        <v>193</v>
      </c>
      <c r="C1393">
        <v>2001</v>
      </c>
      <c r="D1393">
        <v>32</v>
      </c>
      <c r="E1393">
        <v>32</v>
      </c>
      <c r="F1393">
        <v>17</v>
      </c>
      <c r="G1393">
        <v>21</v>
      </c>
      <c r="H1393">
        <v>21</v>
      </c>
      <c r="I1393">
        <v>136</v>
      </c>
      <c r="J1393">
        <v>8.17</v>
      </c>
      <c r="K1393">
        <v>31.701346389228885</v>
      </c>
      <c r="L1393">
        <f t="shared" si="21"/>
        <v>259</v>
      </c>
      <c r="M1393" s="14">
        <f>Table3[[#This Row],[Rape]]/Table3[[#This Row],[Population_in_lakhs]]</f>
        <v>3.9167686658506731</v>
      </c>
      <c r="N1393">
        <f>Table3[[#This Row],[Kidnapping and Abduction]]/Table3[[#This Row],[Population_in_lakhs]]</f>
        <v>3.9167686658506731</v>
      </c>
      <c r="O1393">
        <f>Table3[[#This Row],[Dowry Deaths]]/Table3[[#This Row],[Population_in_lakhs]]</f>
        <v>2.0807833537331701</v>
      </c>
      <c r="P1393">
        <f>Table3[[#This Row],[Molestation]]/Table3[[#This Row],[Population_in_lakhs]]</f>
        <v>2.5703794369645041</v>
      </c>
      <c r="Q1393">
        <f>Table3[[#This Row],[Sexual_Harassment]]/Table3[[#This Row],[Population_in_lakhs]]</f>
        <v>2.5703794369645041</v>
      </c>
      <c r="R1393">
        <f>Table3[[#This Row],[Cruelty by Husband or his Relatives]]/Table3[[#This Row],[Population_in_lakhs]]</f>
        <v>16.646266829865361</v>
      </c>
    </row>
    <row r="1394" spans="1:18" x14ac:dyDescent="0.3">
      <c r="A1394" t="s">
        <v>188</v>
      </c>
      <c r="B1394" t="s">
        <v>193</v>
      </c>
      <c r="C1394">
        <v>2002</v>
      </c>
      <c r="D1394">
        <v>27</v>
      </c>
      <c r="E1394">
        <v>36</v>
      </c>
      <c r="F1394">
        <v>11</v>
      </c>
      <c r="G1394">
        <v>35</v>
      </c>
      <c r="H1394">
        <v>57</v>
      </c>
      <c r="I1394">
        <v>128</v>
      </c>
      <c r="J1394">
        <v>8.17</v>
      </c>
      <c r="K1394">
        <v>35.985312117503064</v>
      </c>
      <c r="L1394">
        <f t="shared" si="21"/>
        <v>294</v>
      </c>
      <c r="M1394" s="14">
        <f>Table3[[#This Row],[Rape]]/Table3[[#This Row],[Population_in_lakhs]]</f>
        <v>3.3047735618115057</v>
      </c>
      <c r="N1394">
        <f>Table3[[#This Row],[Kidnapping and Abduction]]/Table3[[#This Row],[Population_in_lakhs]]</f>
        <v>4.406364749082007</v>
      </c>
      <c r="O1394">
        <f>Table3[[#This Row],[Dowry Deaths]]/Table3[[#This Row],[Population_in_lakhs]]</f>
        <v>1.346389228886169</v>
      </c>
      <c r="P1394">
        <f>Table3[[#This Row],[Molestation]]/Table3[[#This Row],[Population_in_lakhs]]</f>
        <v>4.2839657282741737</v>
      </c>
      <c r="Q1394">
        <f>Table3[[#This Row],[Sexual_Harassment]]/Table3[[#This Row],[Population_in_lakhs]]</f>
        <v>6.9767441860465116</v>
      </c>
      <c r="R1394">
        <f>Table3[[#This Row],[Cruelty by Husband or his Relatives]]/Table3[[#This Row],[Population_in_lakhs]]</f>
        <v>15.667074663402692</v>
      </c>
    </row>
    <row r="1395" spans="1:18" x14ac:dyDescent="0.3">
      <c r="A1395" t="s">
        <v>188</v>
      </c>
      <c r="B1395" t="s">
        <v>193</v>
      </c>
      <c r="C1395">
        <v>2003</v>
      </c>
      <c r="D1395">
        <v>32</v>
      </c>
      <c r="E1395">
        <v>37</v>
      </c>
      <c r="F1395">
        <v>13</v>
      </c>
      <c r="G1395">
        <v>17</v>
      </c>
      <c r="H1395">
        <v>26</v>
      </c>
      <c r="I1395">
        <v>101</v>
      </c>
      <c r="J1395">
        <v>8.17</v>
      </c>
      <c r="K1395">
        <v>27.66217870257038</v>
      </c>
      <c r="L1395">
        <f t="shared" si="21"/>
        <v>226</v>
      </c>
      <c r="M1395" s="14">
        <f>Table3[[#This Row],[Rape]]/Table3[[#This Row],[Population_in_lakhs]]</f>
        <v>3.9167686658506731</v>
      </c>
      <c r="N1395">
        <f>Table3[[#This Row],[Kidnapping and Abduction]]/Table3[[#This Row],[Population_in_lakhs]]</f>
        <v>4.5287637698898413</v>
      </c>
      <c r="O1395">
        <f>Table3[[#This Row],[Dowry Deaths]]/Table3[[#This Row],[Population_in_lakhs]]</f>
        <v>1.5911872705018359</v>
      </c>
      <c r="P1395">
        <f>Table3[[#This Row],[Molestation]]/Table3[[#This Row],[Population_in_lakhs]]</f>
        <v>2.0807833537331701</v>
      </c>
      <c r="Q1395">
        <f>Table3[[#This Row],[Sexual_Harassment]]/Table3[[#This Row],[Population_in_lakhs]]</f>
        <v>3.1823745410036719</v>
      </c>
      <c r="R1395">
        <f>Table3[[#This Row],[Cruelty by Husband or his Relatives]]/Table3[[#This Row],[Population_in_lakhs]]</f>
        <v>12.362301101591187</v>
      </c>
    </row>
    <row r="1396" spans="1:18" x14ac:dyDescent="0.3">
      <c r="A1396" t="s">
        <v>188</v>
      </c>
      <c r="B1396" t="s">
        <v>193</v>
      </c>
      <c r="C1396">
        <v>2004</v>
      </c>
      <c r="D1396">
        <v>36</v>
      </c>
      <c r="E1396">
        <v>34</v>
      </c>
      <c r="F1396">
        <v>21</v>
      </c>
      <c r="G1396">
        <v>21</v>
      </c>
      <c r="H1396">
        <v>18</v>
      </c>
      <c r="I1396">
        <v>115</v>
      </c>
      <c r="J1396">
        <v>8.17</v>
      </c>
      <c r="K1396">
        <v>29.987760097919217</v>
      </c>
      <c r="L1396">
        <f t="shared" si="21"/>
        <v>245</v>
      </c>
      <c r="M1396" s="14">
        <f>Table3[[#This Row],[Rape]]/Table3[[#This Row],[Population_in_lakhs]]</f>
        <v>4.406364749082007</v>
      </c>
      <c r="N1396">
        <f>Table3[[#This Row],[Kidnapping and Abduction]]/Table3[[#This Row],[Population_in_lakhs]]</f>
        <v>4.1615667074663403</v>
      </c>
      <c r="O1396">
        <f>Table3[[#This Row],[Dowry Deaths]]/Table3[[#This Row],[Population_in_lakhs]]</f>
        <v>2.5703794369645041</v>
      </c>
      <c r="P1396">
        <f>Table3[[#This Row],[Molestation]]/Table3[[#This Row],[Population_in_lakhs]]</f>
        <v>2.5703794369645041</v>
      </c>
      <c r="Q1396">
        <f>Table3[[#This Row],[Sexual_Harassment]]/Table3[[#This Row],[Population_in_lakhs]]</f>
        <v>2.2031823745410035</v>
      </c>
      <c r="R1396">
        <f>Table3[[#This Row],[Cruelty by Husband or his Relatives]]/Table3[[#This Row],[Population_in_lakhs]]</f>
        <v>14.075887392900857</v>
      </c>
    </row>
    <row r="1397" spans="1:18" x14ac:dyDescent="0.3">
      <c r="A1397" t="s">
        <v>188</v>
      </c>
      <c r="B1397" t="s">
        <v>193</v>
      </c>
      <c r="C1397">
        <v>2005</v>
      </c>
      <c r="D1397">
        <v>17</v>
      </c>
      <c r="E1397">
        <v>22</v>
      </c>
      <c r="F1397">
        <v>10</v>
      </c>
      <c r="G1397">
        <v>20</v>
      </c>
      <c r="H1397">
        <v>31</v>
      </c>
      <c r="I1397">
        <v>71</v>
      </c>
      <c r="J1397">
        <v>8.17</v>
      </c>
      <c r="K1397">
        <v>20.930232558139537</v>
      </c>
      <c r="L1397">
        <f t="shared" si="21"/>
        <v>171</v>
      </c>
      <c r="M1397" s="14">
        <f>Table3[[#This Row],[Rape]]/Table3[[#This Row],[Population_in_lakhs]]</f>
        <v>2.0807833537331701</v>
      </c>
      <c r="N1397">
        <f>Table3[[#This Row],[Kidnapping and Abduction]]/Table3[[#This Row],[Population_in_lakhs]]</f>
        <v>2.6927784577723379</v>
      </c>
      <c r="O1397">
        <f>Table3[[#This Row],[Dowry Deaths]]/Table3[[#This Row],[Population_in_lakhs]]</f>
        <v>1.2239902080783354</v>
      </c>
      <c r="P1397">
        <f>Table3[[#This Row],[Molestation]]/Table3[[#This Row],[Population_in_lakhs]]</f>
        <v>2.4479804161566707</v>
      </c>
      <c r="Q1397">
        <f>Table3[[#This Row],[Sexual_Harassment]]/Table3[[#This Row],[Population_in_lakhs]]</f>
        <v>3.7943696450428397</v>
      </c>
      <c r="R1397">
        <f>Table3[[#This Row],[Cruelty by Husband or his Relatives]]/Table3[[#This Row],[Population_in_lakhs]]</f>
        <v>8.6903304773561807</v>
      </c>
    </row>
    <row r="1398" spans="1:18" x14ac:dyDescent="0.3">
      <c r="A1398" t="s">
        <v>188</v>
      </c>
      <c r="B1398" t="s">
        <v>193</v>
      </c>
      <c r="C1398">
        <v>2006</v>
      </c>
      <c r="D1398">
        <v>30</v>
      </c>
      <c r="E1398">
        <v>51</v>
      </c>
      <c r="F1398">
        <v>20</v>
      </c>
      <c r="G1398">
        <v>32</v>
      </c>
      <c r="H1398">
        <v>56</v>
      </c>
      <c r="I1398">
        <v>89</v>
      </c>
      <c r="J1398">
        <v>8.17</v>
      </c>
      <c r="K1398">
        <v>34.026927784577722</v>
      </c>
      <c r="L1398">
        <f t="shared" si="21"/>
        <v>278</v>
      </c>
      <c r="M1398" s="14">
        <f>Table3[[#This Row],[Rape]]/Table3[[#This Row],[Population_in_lakhs]]</f>
        <v>3.6719706242350063</v>
      </c>
      <c r="N1398">
        <f>Table3[[#This Row],[Kidnapping and Abduction]]/Table3[[#This Row],[Population_in_lakhs]]</f>
        <v>6.2423500611995104</v>
      </c>
      <c r="O1398">
        <f>Table3[[#This Row],[Dowry Deaths]]/Table3[[#This Row],[Population_in_lakhs]]</f>
        <v>2.4479804161566707</v>
      </c>
      <c r="P1398">
        <f>Table3[[#This Row],[Molestation]]/Table3[[#This Row],[Population_in_lakhs]]</f>
        <v>3.9167686658506731</v>
      </c>
      <c r="Q1398">
        <f>Table3[[#This Row],[Sexual_Harassment]]/Table3[[#This Row],[Population_in_lakhs]]</f>
        <v>6.8543451652386782</v>
      </c>
      <c r="R1398">
        <f>Table3[[#This Row],[Cruelty by Husband or his Relatives]]/Table3[[#This Row],[Population_in_lakhs]]</f>
        <v>10.893512851897185</v>
      </c>
    </row>
    <row r="1399" spans="1:18" x14ac:dyDescent="0.3">
      <c r="A1399" t="s">
        <v>188</v>
      </c>
      <c r="B1399" t="s">
        <v>193</v>
      </c>
      <c r="C1399">
        <v>2007</v>
      </c>
      <c r="D1399">
        <v>40</v>
      </c>
      <c r="E1399">
        <v>75</v>
      </c>
      <c r="F1399">
        <v>17</v>
      </c>
      <c r="G1399">
        <v>36</v>
      </c>
      <c r="H1399">
        <v>43</v>
      </c>
      <c r="I1399">
        <v>122</v>
      </c>
      <c r="J1399">
        <v>8.17</v>
      </c>
      <c r="K1399">
        <v>40.758873929008566</v>
      </c>
      <c r="L1399">
        <f t="shared" si="21"/>
        <v>333</v>
      </c>
      <c r="M1399" s="14">
        <f>Table3[[#This Row],[Rape]]/Table3[[#This Row],[Population_in_lakhs]]</f>
        <v>4.8959608323133414</v>
      </c>
      <c r="N1399">
        <f>Table3[[#This Row],[Kidnapping and Abduction]]/Table3[[#This Row],[Population_in_lakhs]]</f>
        <v>9.179926560587516</v>
      </c>
      <c r="O1399">
        <f>Table3[[#This Row],[Dowry Deaths]]/Table3[[#This Row],[Population_in_lakhs]]</f>
        <v>2.0807833537331701</v>
      </c>
      <c r="P1399">
        <f>Table3[[#This Row],[Molestation]]/Table3[[#This Row],[Population_in_lakhs]]</f>
        <v>4.406364749082007</v>
      </c>
      <c r="Q1399">
        <f>Table3[[#This Row],[Sexual_Harassment]]/Table3[[#This Row],[Population_in_lakhs]]</f>
        <v>5.2631578947368425</v>
      </c>
      <c r="R1399">
        <f>Table3[[#This Row],[Cruelty by Husband or his Relatives]]/Table3[[#This Row],[Population_in_lakhs]]</f>
        <v>14.932680538555692</v>
      </c>
    </row>
    <row r="1400" spans="1:18" x14ac:dyDescent="0.3">
      <c r="A1400" t="s">
        <v>188</v>
      </c>
      <c r="B1400" t="s">
        <v>193</v>
      </c>
      <c r="C1400">
        <v>2008</v>
      </c>
      <c r="D1400">
        <v>35</v>
      </c>
      <c r="E1400">
        <v>66</v>
      </c>
      <c r="F1400">
        <v>19</v>
      </c>
      <c r="G1400">
        <v>27</v>
      </c>
      <c r="H1400">
        <v>32</v>
      </c>
      <c r="I1400">
        <v>123</v>
      </c>
      <c r="J1400">
        <v>8.17</v>
      </c>
      <c r="K1400">
        <v>36.964504283965731</v>
      </c>
      <c r="L1400">
        <f t="shared" si="21"/>
        <v>302</v>
      </c>
      <c r="M1400" s="14">
        <f>Table3[[#This Row],[Rape]]/Table3[[#This Row],[Population_in_lakhs]]</f>
        <v>4.2839657282741737</v>
      </c>
      <c r="N1400">
        <f>Table3[[#This Row],[Kidnapping and Abduction]]/Table3[[#This Row],[Population_in_lakhs]]</f>
        <v>8.0783353733170138</v>
      </c>
      <c r="O1400">
        <f>Table3[[#This Row],[Dowry Deaths]]/Table3[[#This Row],[Population_in_lakhs]]</f>
        <v>2.3255813953488373</v>
      </c>
      <c r="P1400">
        <f>Table3[[#This Row],[Molestation]]/Table3[[#This Row],[Population_in_lakhs]]</f>
        <v>3.3047735618115057</v>
      </c>
      <c r="Q1400">
        <f>Table3[[#This Row],[Sexual_Harassment]]/Table3[[#This Row],[Population_in_lakhs]]</f>
        <v>3.9167686658506731</v>
      </c>
      <c r="R1400">
        <f>Table3[[#This Row],[Cruelty by Husband or his Relatives]]/Table3[[#This Row],[Population_in_lakhs]]</f>
        <v>15.055079559363525</v>
      </c>
    </row>
    <row r="1401" spans="1:18" x14ac:dyDescent="0.3">
      <c r="A1401" t="s">
        <v>188</v>
      </c>
      <c r="B1401" t="s">
        <v>193</v>
      </c>
      <c r="C1401">
        <v>2009</v>
      </c>
      <c r="D1401">
        <v>29</v>
      </c>
      <c r="E1401">
        <v>42</v>
      </c>
      <c r="F1401">
        <v>24</v>
      </c>
      <c r="G1401">
        <v>21</v>
      </c>
      <c r="H1401">
        <v>40</v>
      </c>
      <c r="I1401">
        <v>128</v>
      </c>
      <c r="J1401">
        <v>8.17</v>
      </c>
      <c r="K1401">
        <v>34.761321909424723</v>
      </c>
      <c r="L1401">
        <f t="shared" si="21"/>
        <v>284</v>
      </c>
      <c r="M1401" s="14">
        <f>Table3[[#This Row],[Rape]]/Table3[[#This Row],[Population_in_lakhs]]</f>
        <v>3.5495716034271725</v>
      </c>
      <c r="N1401">
        <f>Table3[[#This Row],[Kidnapping and Abduction]]/Table3[[#This Row],[Population_in_lakhs]]</f>
        <v>5.1407588739290082</v>
      </c>
      <c r="O1401">
        <f>Table3[[#This Row],[Dowry Deaths]]/Table3[[#This Row],[Population_in_lakhs]]</f>
        <v>2.9375764993880051</v>
      </c>
      <c r="P1401">
        <f>Table3[[#This Row],[Molestation]]/Table3[[#This Row],[Population_in_lakhs]]</f>
        <v>2.5703794369645041</v>
      </c>
      <c r="Q1401">
        <f>Table3[[#This Row],[Sexual_Harassment]]/Table3[[#This Row],[Population_in_lakhs]]</f>
        <v>4.8959608323133414</v>
      </c>
      <c r="R1401">
        <f>Table3[[#This Row],[Cruelty by Husband or his Relatives]]/Table3[[#This Row],[Population_in_lakhs]]</f>
        <v>15.667074663402692</v>
      </c>
    </row>
    <row r="1402" spans="1:18" x14ac:dyDescent="0.3">
      <c r="A1402" t="s">
        <v>188</v>
      </c>
      <c r="B1402" t="s">
        <v>193</v>
      </c>
      <c r="C1402">
        <v>2010</v>
      </c>
      <c r="D1402">
        <v>45</v>
      </c>
      <c r="E1402">
        <v>42</v>
      </c>
      <c r="F1402">
        <v>22</v>
      </c>
      <c r="G1402">
        <v>30</v>
      </c>
      <c r="H1402">
        <v>38</v>
      </c>
      <c r="I1402">
        <v>86</v>
      </c>
      <c r="J1402">
        <v>8.17</v>
      </c>
      <c r="K1402">
        <v>32.190942472460222</v>
      </c>
      <c r="L1402">
        <f t="shared" si="21"/>
        <v>263</v>
      </c>
      <c r="M1402" s="14">
        <f>Table3[[#This Row],[Rape]]/Table3[[#This Row],[Population_in_lakhs]]</f>
        <v>5.5079559363525092</v>
      </c>
      <c r="N1402">
        <f>Table3[[#This Row],[Kidnapping and Abduction]]/Table3[[#This Row],[Population_in_lakhs]]</f>
        <v>5.1407588739290082</v>
      </c>
      <c r="O1402">
        <f>Table3[[#This Row],[Dowry Deaths]]/Table3[[#This Row],[Population_in_lakhs]]</f>
        <v>2.6927784577723379</v>
      </c>
      <c r="P1402">
        <f>Table3[[#This Row],[Molestation]]/Table3[[#This Row],[Population_in_lakhs]]</f>
        <v>3.6719706242350063</v>
      </c>
      <c r="Q1402">
        <f>Table3[[#This Row],[Sexual_Harassment]]/Table3[[#This Row],[Population_in_lakhs]]</f>
        <v>4.6511627906976747</v>
      </c>
      <c r="R1402">
        <f>Table3[[#This Row],[Cruelty by Husband or his Relatives]]/Table3[[#This Row],[Population_in_lakhs]]</f>
        <v>10.526315789473685</v>
      </c>
    </row>
    <row r="1403" spans="1:18" x14ac:dyDescent="0.3">
      <c r="A1403" t="s">
        <v>188</v>
      </c>
      <c r="B1403" t="s">
        <v>193</v>
      </c>
      <c r="C1403">
        <v>2011</v>
      </c>
      <c r="D1403">
        <v>40</v>
      </c>
      <c r="E1403">
        <v>37</v>
      </c>
      <c r="F1403">
        <v>25</v>
      </c>
      <c r="G1403">
        <v>27</v>
      </c>
      <c r="H1403">
        <v>29</v>
      </c>
      <c r="I1403">
        <v>107</v>
      </c>
      <c r="J1403">
        <v>15.14</v>
      </c>
      <c r="K1403">
        <v>17.503302509907527</v>
      </c>
      <c r="L1403">
        <f t="shared" si="21"/>
        <v>265</v>
      </c>
      <c r="M1403" s="14">
        <f>Table3[[#This Row],[Rape]]/Table3[[#This Row],[Population_in_lakhs]]</f>
        <v>2.6420079260237781</v>
      </c>
      <c r="N1403">
        <f>Table3[[#This Row],[Kidnapping and Abduction]]/Table3[[#This Row],[Population_in_lakhs]]</f>
        <v>2.4438573315719947</v>
      </c>
      <c r="O1403">
        <f>Table3[[#This Row],[Dowry Deaths]]/Table3[[#This Row],[Population_in_lakhs]]</f>
        <v>1.6512549537648613</v>
      </c>
      <c r="P1403">
        <f>Table3[[#This Row],[Molestation]]/Table3[[#This Row],[Population_in_lakhs]]</f>
        <v>1.7833553500660502</v>
      </c>
      <c r="Q1403">
        <f>Table3[[#This Row],[Sexual_Harassment]]/Table3[[#This Row],[Population_in_lakhs]]</f>
        <v>1.915455746367239</v>
      </c>
      <c r="R1403">
        <f>Table3[[#This Row],[Cruelty by Husband or his Relatives]]/Table3[[#This Row],[Population_in_lakhs]]</f>
        <v>7.0673712021136064</v>
      </c>
    </row>
    <row r="1404" spans="1:18" x14ac:dyDescent="0.3">
      <c r="A1404" t="s">
        <v>188</v>
      </c>
      <c r="B1404" t="s">
        <v>193</v>
      </c>
      <c r="C1404">
        <v>2012</v>
      </c>
      <c r="D1404">
        <v>44</v>
      </c>
      <c r="E1404">
        <v>47</v>
      </c>
      <c r="F1404">
        <v>15</v>
      </c>
      <c r="G1404">
        <v>18</v>
      </c>
      <c r="H1404">
        <v>31</v>
      </c>
      <c r="I1404">
        <v>150</v>
      </c>
      <c r="J1404">
        <v>15.14</v>
      </c>
      <c r="K1404">
        <v>20.145310435931307</v>
      </c>
      <c r="L1404">
        <f t="shared" si="21"/>
        <v>305</v>
      </c>
      <c r="M1404" s="14">
        <f>Table3[[#This Row],[Rape]]/Table3[[#This Row],[Population_in_lakhs]]</f>
        <v>2.9062087186261558</v>
      </c>
      <c r="N1404">
        <f>Table3[[#This Row],[Kidnapping and Abduction]]/Table3[[#This Row],[Population_in_lakhs]]</f>
        <v>3.1043593130779392</v>
      </c>
      <c r="O1404">
        <f>Table3[[#This Row],[Dowry Deaths]]/Table3[[#This Row],[Population_in_lakhs]]</f>
        <v>0.99075297225891679</v>
      </c>
      <c r="P1404">
        <f>Table3[[#This Row],[Molestation]]/Table3[[#This Row],[Population_in_lakhs]]</f>
        <v>1.1889035667107002</v>
      </c>
      <c r="Q1404">
        <f>Table3[[#This Row],[Sexual_Harassment]]/Table3[[#This Row],[Population_in_lakhs]]</f>
        <v>2.0475561426684279</v>
      </c>
      <c r="R1404">
        <f>Table3[[#This Row],[Cruelty by Husband or his Relatives]]/Table3[[#This Row],[Population_in_lakhs]]</f>
        <v>9.9075297225891674</v>
      </c>
    </row>
    <row r="1405" spans="1:18" x14ac:dyDescent="0.3">
      <c r="A1405" t="s">
        <v>188</v>
      </c>
      <c r="B1405" t="s">
        <v>193</v>
      </c>
      <c r="C1405">
        <v>2013</v>
      </c>
      <c r="D1405">
        <v>82</v>
      </c>
      <c r="E1405">
        <v>184</v>
      </c>
      <c r="F1405">
        <v>18</v>
      </c>
      <c r="G1405">
        <v>97</v>
      </c>
      <c r="H1405">
        <v>42</v>
      </c>
      <c r="I1405">
        <v>290</v>
      </c>
      <c r="J1405">
        <v>15.14</v>
      </c>
      <c r="K1405">
        <v>47.093791281373839</v>
      </c>
      <c r="L1405">
        <f t="shared" si="21"/>
        <v>713</v>
      </c>
      <c r="M1405" s="14">
        <f>Table3[[#This Row],[Rape]]/Table3[[#This Row],[Population_in_lakhs]]</f>
        <v>5.4161162483487448</v>
      </c>
      <c r="N1405">
        <f>Table3[[#This Row],[Kidnapping and Abduction]]/Table3[[#This Row],[Population_in_lakhs]]</f>
        <v>12.153236459709378</v>
      </c>
      <c r="O1405">
        <f>Table3[[#This Row],[Dowry Deaths]]/Table3[[#This Row],[Population_in_lakhs]]</f>
        <v>1.1889035667107002</v>
      </c>
      <c r="P1405">
        <f>Table3[[#This Row],[Molestation]]/Table3[[#This Row],[Population_in_lakhs]]</f>
        <v>6.4068692206076614</v>
      </c>
      <c r="Q1405">
        <f>Table3[[#This Row],[Sexual_Harassment]]/Table3[[#This Row],[Population_in_lakhs]]</f>
        <v>2.7741083223249667</v>
      </c>
      <c r="R1405">
        <f>Table3[[#This Row],[Cruelty by Husband or his Relatives]]/Table3[[#This Row],[Population_in_lakhs]]</f>
        <v>19.15455746367239</v>
      </c>
    </row>
    <row r="1406" spans="1:18" x14ac:dyDescent="0.3">
      <c r="A1406" t="s">
        <v>188</v>
      </c>
      <c r="B1406" t="s">
        <v>194</v>
      </c>
      <c r="C1406">
        <v>2001</v>
      </c>
      <c r="D1406">
        <v>10</v>
      </c>
      <c r="E1406">
        <v>18</v>
      </c>
      <c r="F1406">
        <v>24</v>
      </c>
      <c r="G1406">
        <v>33</v>
      </c>
      <c r="H1406">
        <v>0</v>
      </c>
      <c r="I1406">
        <v>117</v>
      </c>
      <c r="J1406">
        <v>15.37</v>
      </c>
      <c r="K1406">
        <v>13.142485361093039</v>
      </c>
      <c r="L1406">
        <f t="shared" si="21"/>
        <v>202</v>
      </c>
      <c r="M1406" s="14">
        <f>Table3[[#This Row],[Rape]]/Table3[[#This Row],[Population_in_lakhs]]</f>
        <v>0.65061808718282377</v>
      </c>
      <c r="N1406">
        <f>Table3[[#This Row],[Kidnapping and Abduction]]/Table3[[#This Row],[Population_in_lakhs]]</f>
        <v>1.1711125569290828</v>
      </c>
      <c r="O1406">
        <f>Table3[[#This Row],[Dowry Deaths]]/Table3[[#This Row],[Population_in_lakhs]]</f>
        <v>1.5614834092387768</v>
      </c>
      <c r="P1406">
        <f>Table3[[#This Row],[Molestation]]/Table3[[#This Row],[Population_in_lakhs]]</f>
        <v>2.1470396877033182</v>
      </c>
      <c r="Q1406">
        <f>Table3[[#This Row],[Sexual_Harassment]]/Table3[[#This Row],[Population_in_lakhs]]</f>
        <v>0</v>
      </c>
      <c r="R1406">
        <f>Table3[[#This Row],[Cruelty by Husband or his Relatives]]/Table3[[#This Row],[Population_in_lakhs]]</f>
        <v>7.6122316200390374</v>
      </c>
    </row>
    <row r="1407" spans="1:18" x14ac:dyDescent="0.3">
      <c r="A1407" t="s">
        <v>188</v>
      </c>
      <c r="B1407" t="s">
        <v>194</v>
      </c>
      <c r="C1407">
        <v>2002</v>
      </c>
      <c r="D1407">
        <v>15</v>
      </c>
      <c r="E1407">
        <v>21</v>
      </c>
      <c r="F1407">
        <v>28</v>
      </c>
      <c r="G1407">
        <v>31</v>
      </c>
      <c r="H1407">
        <v>4</v>
      </c>
      <c r="I1407">
        <v>96</v>
      </c>
      <c r="J1407">
        <v>15.37</v>
      </c>
      <c r="K1407">
        <v>12.687052700065063</v>
      </c>
      <c r="L1407">
        <f t="shared" si="21"/>
        <v>195</v>
      </c>
      <c r="M1407" s="14">
        <f>Table3[[#This Row],[Rape]]/Table3[[#This Row],[Population_in_lakhs]]</f>
        <v>0.97592713077423554</v>
      </c>
      <c r="N1407">
        <f>Table3[[#This Row],[Kidnapping and Abduction]]/Table3[[#This Row],[Population_in_lakhs]]</f>
        <v>1.3662979830839299</v>
      </c>
      <c r="O1407">
        <f>Table3[[#This Row],[Dowry Deaths]]/Table3[[#This Row],[Population_in_lakhs]]</f>
        <v>1.8217306441119063</v>
      </c>
      <c r="P1407">
        <f>Table3[[#This Row],[Molestation]]/Table3[[#This Row],[Population_in_lakhs]]</f>
        <v>2.0169160702667535</v>
      </c>
      <c r="Q1407">
        <f>Table3[[#This Row],[Sexual_Harassment]]/Table3[[#This Row],[Population_in_lakhs]]</f>
        <v>0.26024723487312951</v>
      </c>
      <c r="R1407">
        <f>Table3[[#This Row],[Cruelty by Husband or his Relatives]]/Table3[[#This Row],[Population_in_lakhs]]</f>
        <v>6.2459336369551073</v>
      </c>
    </row>
    <row r="1408" spans="1:18" x14ac:dyDescent="0.3">
      <c r="A1408" t="s">
        <v>188</v>
      </c>
      <c r="B1408" t="s">
        <v>194</v>
      </c>
      <c r="C1408">
        <v>2003</v>
      </c>
      <c r="D1408">
        <v>16</v>
      </c>
      <c r="E1408">
        <v>18</v>
      </c>
      <c r="F1408">
        <v>17</v>
      </c>
      <c r="G1408">
        <v>35</v>
      </c>
      <c r="H1408">
        <v>10</v>
      </c>
      <c r="I1408">
        <v>80</v>
      </c>
      <c r="J1408">
        <v>15.37</v>
      </c>
      <c r="K1408">
        <v>11.450878334417697</v>
      </c>
      <c r="L1408">
        <f t="shared" si="21"/>
        <v>176</v>
      </c>
      <c r="M1408" s="14">
        <f>Table3[[#This Row],[Rape]]/Table3[[#This Row],[Population_in_lakhs]]</f>
        <v>1.040988939492518</v>
      </c>
      <c r="N1408">
        <f>Table3[[#This Row],[Kidnapping and Abduction]]/Table3[[#This Row],[Population_in_lakhs]]</f>
        <v>1.1711125569290828</v>
      </c>
      <c r="O1408">
        <f>Table3[[#This Row],[Dowry Deaths]]/Table3[[#This Row],[Population_in_lakhs]]</f>
        <v>1.1060507482108004</v>
      </c>
      <c r="P1408">
        <f>Table3[[#This Row],[Molestation]]/Table3[[#This Row],[Population_in_lakhs]]</f>
        <v>2.277163305139883</v>
      </c>
      <c r="Q1408">
        <f>Table3[[#This Row],[Sexual_Harassment]]/Table3[[#This Row],[Population_in_lakhs]]</f>
        <v>0.65061808718282377</v>
      </c>
      <c r="R1408">
        <f>Table3[[#This Row],[Cruelty by Husband or his Relatives]]/Table3[[#This Row],[Population_in_lakhs]]</f>
        <v>5.2049446974625901</v>
      </c>
    </row>
    <row r="1409" spans="1:18" x14ac:dyDescent="0.3">
      <c r="A1409" t="s">
        <v>188</v>
      </c>
      <c r="B1409" t="s">
        <v>194</v>
      </c>
      <c r="C1409">
        <v>2004</v>
      </c>
      <c r="D1409">
        <v>16</v>
      </c>
      <c r="E1409">
        <v>31</v>
      </c>
      <c r="F1409">
        <v>12</v>
      </c>
      <c r="G1409">
        <v>18</v>
      </c>
      <c r="H1409">
        <v>9</v>
      </c>
      <c r="I1409">
        <v>127</v>
      </c>
      <c r="J1409">
        <v>15.37</v>
      </c>
      <c r="K1409">
        <v>13.858165256994145</v>
      </c>
      <c r="L1409">
        <f t="shared" si="21"/>
        <v>213</v>
      </c>
      <c r="M1409" s="14">
        <f>Table3[[#This Row],[Rape]]/Table3[[#This Row],[Population_in_lakhs]]</f>
        <v>1.040988939492518</v>
      </c>
      <c r="N1409">
        <f>Table3[[#This Row],[Kidnapping and Abduction]]/Table3[[#This Row],[Population_in_lakhs]]</f>
        <v>2.0169160702667535</v>
      </c>
      <c r="O1409">
        <f>Table3[[#This Row],[Dowry Deaths]]/Table3[[#This Row],[Population_in_lakhs]]</f>
        <v>0.78074170461938841</v>
      </c>
      <c r="P1409">
        <f>Table3[[#This Row],[Molestation]]/Table3[[#This Row],[Population_in_lakhs]]</f>
        <v>1.1711125569290828</v>
      </c>
      <c r="Q1409">
        <f>Table3[[#This Row],[Sexual_Harassment]]/Table3[[#This Row],[Population_in_lakhs]]</f>
        <v>0.58555627846454139</v>
      </c>
      <c r="R1409">
        <f>Table3[[#This Row],[Cruelty by Husband or his Relatives]]/Table3[[#This Row],[Population_in_lakhs]]</f>
        <v>8.2628497072218607</v>
      </c>
    </row>
    <row r="1410" spans="1:18" x14ac:dyDescent="0.3">
      <c r="A1410" t="s">
        <v>188</v>
      </c>
      <c r="B1410" t="s">
        <v>194</v>
      </c>
      <c r="C1410">
        <v>2005</v>
      </c>
      <c r="D1410">
        <v>25</v>
      </c>
      <c r="E1410">
        <v>9</v>
      </c>
      <c r="F1410">
        <v>19</v>
      </c>
      <c r="G1410">
        <v>31</v>
      </c>
      <c r="H1410">
        <v>6</v>
      </c>
      <c r="I1410">
        <v>139</v>
      </c>
      <c r="J1410">
        <v>15.37</v>
      </c>
      <c r="K1410">
        <v>14.899154196486663</v>
      </c>
      <c r="L1410">
        <f t="shared" ref="L1410:L1473" si="22">SUM(D1410,E1410,F1410,G1410,H1410,I1410)</f>
        <v>229</v>
      </c>
      <c r="M1410" s="14">
        <f>Table3[[#This Row],[Rape]]/Table3[[#This Row],[Population_in_lakhs]]</f>
        <v>1.6265452179570592</v>
      </c>
      <c r="N1410">
        <f>Table3[[#This Row],[Kidnapping and Abduction]]/Table3[[#This Row],[Population_in_lakhs]]</f>
        <v>0.58555627846454139</v>
      </c>
      <c r="O1410">
        <f>Table3[[#This Row],[Dowry Deaths]]/Table3[[#This Row],[Population_in_lakhs]]</f>
        <v>1.2361743656473652</v>
      </c>
      <c r="P1410">
        <f>Table3[[#This Row],[Molestation]]/Table3[[#This Row],[Population_in_lakhs]]</f>
        <v>2.0169160702667535</v>
      </c>
      <c r="Q1410">
        <f>Table3[[#This Row],[Sexual_Harassment]]/Table3[[#This Row],[Population_in_lakhs]]</f>
        <v>0.39037085230969421</v>
      </c>
      <c r="R1410">
        <f>Table3[[#This Row],[Cruelty by Husband or his Relatives]]/Table3[[#This Row],[Population_in_lakhs]]</f>
        <v>9.0435914118412501</v>
      </c>
    </row>
    <row r="1411" spans="1:18" x14ac:dyDescent="0.3">
      <c r="A1411" t="s">
        <v>188</v>
      </c>
      <c r="B1411" t="s">
        <v>194</v>
      </c>
      <c r="C1411">
        <v>2006</v>
      </c>
      <c r="D1411">
        <v>23</v>
      </c>
      <c r="E1411">
        <v>26</v>
      </c>
      <c r="F1411">
        <v>17</v>
      </c>
      <c r="G1411">
        <v>19</v>
      </c>
      <c r="H1411">
        <v>0</v>
      </c>
      <c r="I1411">
        <v>158</v>
      </c>
      <c r="J1411">
        <v>15.37</v>
      </c>
      <c r="K1411">
        <v>15.810019518542616</v>
      </c>
      <c r="L1411">
        <f t="shared" si="22"/>
        <v>243</v>
      </c>
      <c r="M1411" s="14">
        <f>Table3[[#This Row],[Rape]]/Table3[[#This Row],[Population_in_lakhs]]</f>
        <v>1.4964216005204944</v>
      </c>
      <c r="N1411">
        <f>Table3[[#This Row],[Kidnapping and Abduction]]/Table3[[#This Row],[Population_in_lakhs]]</f>
        <v>1.6916070266753416</v>
      </c>
      <c r="O1411">
        <f>Table3[[#This Row],[Dowry Deaths]]/Table3[[#This Row],[Population_in_lakhs]]</f>
        <v>1.1060507482108004</v>
      </c>
      <c r="P1411">
        <f>Table3[[#This Row],[Molestation]]/Table3[[#This Row],[Population_in_lakhs]]</f>
        <v>1.2361743656473652</v>
      </c>
      <c r="Q1411">
        <f>Table3[[#This Row],[Sexual_Harassment]]/Table3[[#This Row],[Population_in_lakhs]]</f>
        <v>0</v>
      </c>
      <c r="R1411">
        <f>Table3[[#This Row],[Cruelty by Husband or his Relatives]]/Table3[[#This Row],[Population_in_lakhs]]</f>
        <v>10.279765777488615</v>
      </c>
    </row>
    <row r="1412" spans="1:18" x14ac:dyDescent="0.3">
      <c r="A1412" t="s">
        <v>188</v>
      </c>
      <c r="B1412" t="s">
        <v>194</v>
      </c>
      <c r="C1412">
        <v>2007</v>
      </c>
      <c r="D1412">
        <v>21</v>
      </c>
      <c r="E1412">
        <v>31</v>
      </c>
      <c r="F1412">
        <v>7</v>
      </c>
      <c r="G1412">
        <v>19</v>
      </c>
      <c r="H1412">
        <v>0</v>
      </c>
      <c r="I1412">
        <v>157</v>
      </c>
      <c r="J1412">
        <v>15.37</v>
      </c>
      <c r="K1412">
        <v>15.289525048796357</v>
      </c>
      <c r="L1412">
        <f t="shared" si="22"/>
        <v>235</v>
      </c>
      <c r="M1412" s="14">
        <f>Table3[[#This Row],[Rape]]/Table3[[#This Row],[Population_in_lakhs]]</f>
        <v>1.3662979830839299</v>
      </c>
      <c r="N1412">
        <f>Table3[[#This Row],[Kidnapping and Abduction]]/Table3[[#This Row],[Population_in_lakhs]]</f>
        <v>2.0169160702667535</v>
      </c>
      <c r="O1412">
        <f>Table3[[#This Row],[Dowry Deaths]]/Table3[[#This Row],[Population_in_lakhs]]</f>
        <v>0.45543266102797658</v>
      </c>
      <c r="P1412">
        <f>Table3[[#This Row],[Molestation]]/Table3[[#This Row],[Population_in_lakhs]]</f>
        <v>1.2361743656473652</v>
      </c>
      <c r="Q1412">
        <f>Table3[[#This Row],[Sexual_Harassment]]/Table3[[#This Row],[Population_in_lakhs]]</f>
        <v>0</v>
      </c>
      <c r="R1412">
        <f>Table3[[#This Row],[Cruelty by Husband or his Relatives]]/Table3[[#This Row],[Population_in_lakhs]]</f>
        <v>10.214703968770332</v>
      </c>
    </row>
    <row r="1413" spans="1:18" x14ac:dyDescent="0.3">
      <c r="A1413" t="s">
        <v>188</v>
      </c>
      <c r="B1413" t="s">
        <v>194</v>
      </c>
      <c r="C1413">
        <v>2008</v>
      </c>
      <c r="D1413">
        <v>23</v>
      </c>
      <c r="E1413">
        <v>27</v>
      </c>
      <c r="F1413">
        <v>19</v>
      </c>
      <c r="G1413">
        <v>25</v>
      </c>
      <c r="H1413">
        <v>9</v>
      </c>
      <c r="I1413">
        <v>214</v>
      </c>
      <c r="J1413">
        <v>15.37</v>
      </c>
      <c r="K1413">
        <v>20.62459336369551</v>
      </c>
      <c r="L1413">
        <f t="shared" si="22"/>
        <v>317</v>
      </c>
      <c r="M1413" s="14">
        <f>Table3[[#This Row],[Rape]]/Table3[[#This Row],[Population_in_lakhs]]</f>
        <v>1.4964216005204944</v>
      </c>
      <c r="N1413">
        <f>Table3[[#This Row],[Kidnapping and Abduction]]/Table3[[#This Row],[Population_in_lakhs]]</f>
        <v>1.756668835393624</v>
      </c>
      <c r="O1413">
        <f>Table3[[#This Row],[Dowry Deaths]]/Table3[[#This Row],[Population_in_lakhs]]</f>
        <v>1.2361743656473652</v>
      </c>
      <c r="P1413">
        <f>Table3[[#This Row],[Molestation]]/Table3[[#This Row],[Population_in_lakhs]]</f>
        <v>1.6265452179570592</v>
      </c>
      <c r="Q1413">
        <f>Table3[[#This Row],[Sexual_Harassment]]/Table3[[#This Row],[Population_in_lakhs]]</f>
        <v>0.58555627846454139</v>
      </c>
      <c r="R1413">
        <f>Table3[[#This Row],[Cruelty by Husband or his Relatives]]/Table3[[#This Row],[Population_in_lakhs]]</f>
        <v>13.923227065712428</v>
      </c>
    </row>
    <row r="1414" spans="1:18" x14ac:dyDescent="0.3">
      <c r="A1414" t="s">
        <v>188</v>
      </c>
      <c r="B1414" t="s">
        <v>194</v>
      </c>
      <c r="C1414">
        <v>2009</v>
      </c>
      <c r="D1414">
        <v>33</v>
      </c>
      <c r="E1414">
        <v>26</v>
      </c>
      <c r="F1414">
        <v>15</v>
      </c>
      <c r="G1414">
        <v>27</v>
      </c>
      <c r="H1414">
        <v>14</v>
      </c>
      <c r="I1414">
        <v>208</v>
      </c>
      <c r="J1414">
        <v>15.37</v>
      </c>
      <c r="K1414">
        <v>21.014964216005207</v>
      </c>
      <c r="L1414">
        <f t="shared" si="22"/>
        <v>323</v>
      </c>
      <c r="M1414" s="14">
        <f>Table3[[#This Row],[Rape]]/Table3[[#This Row],[Population_in_lakhs]]</f>
        <v>2.1470396877033182</v>
      </c>
      <c r="N1414">
        <f>Table3[[#This Row],[Kidnapping and Abduction]]/Table3[[#This Row],[Population_in_lakhs]]</f>
        <v>1.6916070266753416</v>
      </c>
      <c r="O1414">
        <f>Table3[[#This Row],[Dowry Deaths]]/Table3[[#This Row],[Population_in_lakhs]]</f>
        <v>0.97592713077423554</v>
      </c>
      <c r="P1414">
        <f>Table3[[#This Row],[Molestation]]/Table3[[#This Row],[Population_in_lakhs]]</f>
        <v>1.756668835393624</v>
      </c>
      <c r="Q1414">
        <f>Table3[[#This Row],[Sexual_Harassment]]/Table3[[#This Row],[Population_in_lakhs]]</f>
        <v>0.91086532205595316</v>
      </c>
      <c r="R1414">
        <f>Table3[[#This Row],[Cruelty by Husband or his Relatives]]/Table3[[#This Row],[Population_in_lakhs]]</f>
        <v>13.532856213402733</v>
      </c>
    </row>
    <row r="1415" spans="1:18" x14ac:dyDescent="0.3">
      <c r="A1415" t="s">
        <v>188</v>
      </c>
      <c r="B1415" t="s">
        <v>194</v>
      </c>
      <c r="C1415">
        <v>2010</v>
      </c>
      <c r="D1415">
        <v>25</v>
      </c>
      <c r="E1415">
        <v>65</v>
      </c>
      <c r="F1415">
        <v>13</v>
      </c>
      <c r="G1415">
        <v>24</v>
      </c>
      <c r="H1415">
        <v>17</v>
      </c>
      <c r="I1415">
        <v>261</v>
      </c>
      <c r="J1415">
        <v>15.37</v>
      </c>
      <c r="K1415">
        <v>26.350032530904361</v>
      </c>
      <c r="L1415">
        <f t="shared" si="22"/>
        <v>405</v>
      </c>
      <c r="M1415" s="14">
        <f>Table3[[#This Row],[Rape]]/Table3[[#This Row],[Population_in_lakhs]]</f>
        <v>1.6265452179570592</v>
      </c>
      <c r="N1415">
        <f>Table3[[#This Row],[Kidnapping and Abduction]]/Table3[[#This Row],[Population_in_lakhs]]</f>
        <v>4.2290175666883538</v>
      </c>
      <c r="O1415">
        <f>Table3[[#This Row],[Dowry Deaths]]/Table3[[#This Row],[Population_in_lakhs]]</f>
        <v>0.84580351333767079</v>
      </c>
      <c r="P1415">
        <f>Table3[[#This Row],[Molestation]]/Table3[[#This Row],[Population_in_lakhs]]</f>
        <v>1.5614834092387768</v>
      </c>
      <c r="Q1415">
        <f>Table3[[#This Row],[Sexual_Harassment]]/Table3[[#This Row],[Population_in_lakhs]]</f>
        <v>1.1060507482108004</v>
      </c>
      <c r="R1415">
        <f>Table3[[#This Row],[Cruelty by Husband or his Relatives]]/Table3[[#This Row],[Population_in_lakhs]]</f>
        <v>16.981132075471699</v>
      </c>
    </row>
    <row r="1416" spans="1:18" x14ac:dyDescent="0.3">
      <c r="A1416" t="s">
        <v>188</v>
      </c>
      <c r="B1416" t="s">
        <v>194</v>
      </c>
      <c r="C1416">
        <v>2011</v>
      </c>
      <c r="D1416">
        <v>36</v>
      </c>
      <c r="E1416">
        <v>62</v>
      </c>
      <c r="F1416">
        <v>14</v>
      </c>
      <c r="G1416">
        <v>37</v>
      </c>
      <c r="H1416">
        <v>18</v>
      </c>
      <c r="I1416">
        <v>248</v>
      </c>
      <c r="J1416">
        <v>17.440000000000001</v>
      </c>
      <c r="K1416">
        <v>23.795871559633024</v>
      </c>
      <c r="L1416">
        <f t="shared" si="22"/>
        <v>415</v>
      </c>
      <c r="M1416" s="14">
        <f>Table3[[#This Row],[Rape]]/Table3[[#This Row],[Population_in_lakhs]]</f>
        <v>2.0642201834862384</v>
      </c>
      <c r="N1416">
        <f>Table3[[#This Row],[Kidnapping and Abduction]]/Table3[[#This Row],[Population_in_lakhs]]</f>
        <v>3.5550458715596327</v>
      </c>
      <c r="O1416">
        <f>Table3[[#This Row],[Dowry Deaths]]/Table3[[#This Row],[Population_in_lakhs]]</f>
        <v>0.80275229357798161</v>
      </c>
      <c r="P1416">
        <f>Table3[[#This Row],[Molestation]]/Table3[[#This Row],[Population_in_lakhs]]</f>
        <v>2.1215596330275228</v>
      </c>
      <c r="Q1416">
        <f>Table3[[#This Row],[Sexual_Harassment]]/Table3[[#This Row],[Population_in_lakhs]]</f>
        <v>1.0321100917431192</v>
      </c>
      <c r="R1416">
        <f>Table3[[#This Row],[Cruelty by Husband or his Relatives]]/Table3[[#This Row],[Population_in_lakhs]]</f>
        <v>14.220183486238531</v>
      </c>
    </row>
    <row r="1417" spans="1:18" x14ac:dyDescent="0.3">
      <c r="A1417" t="s">
        <v>188</v>
      </c>
      <c r="B1417" t="s">
        <v>194</v>
      </c>
      <c r="C1417">
        <v>2012</v>
      </c>
      <c r="D1417">
        <v>44</v>
      </c>
      <c r="E1417">
        <v>88</v>
      </c>
      <c r="F1417">
        <v>12</v>
      </c>
      <c r="G1417">
        <v>39</v>
      </c>
      <c r="H1417">
        <v>23</v>
      </c>
      <c r="I1417">
        <v>312</v>
      </c>
      <c r="J1417">
        <v>17.440000000000001</v>
      </c>
      <c r="K1417">
        <v>29.701834862385319</v>
      </c>
      <c r="L1417">
        <f t="shared" si="22"/>
        <v>518</v>
      </c>
      <c r="M1417" s="14">
        <f>Table3[[#This Row],[Rape]]/Table3[[#This Row],[Population_in_lakhs]]</f>
        <v>2.5229357798165135</v>
      </c>
      <c r="N1417">
        <f>Table3[[#This Row],[Kidnapping and Abduction]]/Table3[[#This Row],[Population_in_lakhs]]</f>
        <v>5.045871559633027</v>
      </c>
      <c r="O1417">
        <f>Table3[[#This Row],[Dowry Deaths]]/Table3[[#This Row],[Population_in_lakhs]]</f>
        <v>0.68807339449541283</v>
      </c>
      <c r="P1417">
        <f>Table3[[#This Row],[Molestation]]/Table3[[#This Row],[Population_in_lakhs]]</f>
        <v>2.2362385321100917</v>
      </c>
      <c r="Q1417">
        <f>Table3[[#This Row],[Sexual_Harassment]]/Table3[[#This Row],[Population_in_lakhs]]</f>
        <v>1.3188073394495412</v>
      </c>
      <c r="R1417">
        <f>Table3[[#This Row],[Cruelty by Husband or his Relatives]]/Table3[[#This Row],[Population_in_lakhs]]</f>
        <v>17.889908256880734</v>
      </c>
    </row>
    <row r="1418" spans="1:18" x14ac:dyDescent="0.3">
      <c r="A1418" t="s">
        <v>188</v>
      </c>
      <c r="B1418" t="s">
        <v>194</v>
      </c>
      <c r="C1418">
        <v>2013</v>
      </c>
      <c r="D1418">
        <v>61</v>
      </c>
      <c r="E1418">
        <v>97</v>
      </c>
      <c r="F1418">
        <v>17</v>
      </c>
      <c r="G1418">
        <v>118</v>
      </c>
      <c r="H1418">
        <v>31</v>
      </c>
      <c r="I1418">
        <v>319</v>
      </c>
      <c r="J1418">
        <v>17.440000000000001</v>
      </c>
      <c r="K1418">
        <v>36.86926605504587</v>
      </c>
      <c r="L1418">
        <f t="shared" si="22"/>
        <v>643</v>
      </c>
      <c r="M1418" s="14">
        <f>Table3[[#This Row],[Rape]]/Table3[[#This Row],[Population_in_lakhs]]</f>
        <v>3.4977064220183482</v>
      </c>
      <c r="N1418">
        <f>Table3[[#This Row],[Kidnapping and Abduction]]/Table3[[#This Row],[Population_in_lakhs]]</f>
        <v>5.5619266055045866</v>
      </c>
      <c r="O1418">
        <f>Table3[[#This Row],[Dowry Deaths]]/Table3[[#This Row],[Population_in_lakhs]]</f>
        <v>0.97477064220183474</v>
      </c>
      <c r="P1418">
        <f>Table3[[#This Row],[Molestation]]/Table3[[#This Row],[Population_in_lakhs]]</f>
        <v>6.7660550458715587</v>
      </c>
      <c r="Q1418">
        <f>Table3[[#This Row],[Sexual_Harassment]]/Table3[[#This Row],[Population_in_lakhs]]</f>
        <v>1.7775229357798163</v>
      </c>
      <c r="R1418">
        <f>Table3[[#This Row],[Cruelty by Husband or his Relatives]]/Table3[[#This Row],[Population_in_lakhs]]</f>
        <v>18.291284403669724</v>
      </c>
    </row>
    <row r="1419" spans="1:18" x14ac:dyDescent="0.3">
      <c r="A1419" t="s">
        <v>188</v>
      </c>
      <c r="B1419" t="s">
        <v>195</v>
      </c>
      <c r="C1419">
        <v>2001</v>
      </c>
      <c r="D1419">
        <v>21</v>
      </c>
      <c r="E1419">
        <v>8</v>
      </c>
      <c r="F1419">
        <v>20</v>
      </c>
      <c r="G1419">
        <v>42</v>
      </c>
      <c r="H1419">
        <v>13</v>
      </c>
      <c r="I1419">
        <v>122</v>
      </c>
      <c r="J1419">
        <v>8.8000000000000007</v>
      </c>
      <c r="K1419">
        <v>25.68181818181818</v>
      </c>
      <c r="L1419">
        <f t="shared" si="22"/>
        <v>226</v>
      </c>
      <c r="M1419" s="14">
        <f>Table3[[#This Row],[Rape]]/Table3[[#This Row],[Population_in_lakhs]]</f>
        <v>2.3863636363636362</v>
      </c>
      <c r="N1419">
        <f>Table3[[#This Row],[Kidnapping and Abduction]]/Table3[[#This Row],[Population_in_lakhs]]</f>
        <v>0.90909090909090906</v>
      </c>
      <c r="O1419">
        <f>Table3[[#This Row],[Dowry Deaths]]/Table3[[#This Row],[Population_in_lakhs]]</f>
        <v>2.2727272727272725</v>
      </c>
      <c r="P1419">
        <f>Table3[[#This Row],[Molestation]]/Table3[[#This Row],[Population_in_lakhs]]</f>
        <v>4.7727272727272725</v>
      </c>
      <c r="Q1419">
        <f>Table3[[#This Row],[Sexual_Harassment]]/Table3[[#This Row],[Population_in_lakhs]]</f>
        <v>1.4772727272727271</v>
      </c>
      <c r="R1419">
        <f>Table3[[#This Row],[Cruelty by Husband or his Relatives]]/Table3[[#This Row],[Population_in_lakhs]]</f>
        <v>13.863636363636363</v>
      </c>
    </row>
    <row r="1420" spans="1:18" x14ac:dyDescent="0.3">
      <c r="A1420" t="s">
        <v>188</v>
      </c>
      <c r="B1420" t="s">
        <v>195</v>
      </c>
      <c r="C1420">
        <v>2002</v>
      </c>
      <c r="D1420">
        <v>18</v>
      </c>
      <c r="E1420">
        <v>12</v>
      </c>
      <c r="F1420">
        <v>14</v>
      </c>
      <c r="G1420">
        <v>39</v>
      </c>
      <c r="H1420">
        <v>37</v>
      </c>
      <c r="I1420">
        <v>115</v>
      </c>
      <c r="J1420">
        <v>8.8000000000000007</v>
      </c>
      <c r="K1420">
        <v>26.704545454545453</v>
      </c>
      <c r="L1420">
        <f t="shared" si="22"/>
        <v>235</v>
      </c>
      <c r="M1420" s="14">
        <f>Table3[[#This Row],[Rape]]/Table3[[#This Row],[Population_in_lakhs]]</f>
        <v>2.0454545454545454</v>
      </c>
      <c r="N1420">
        <f>Table3[[#This Row],[Kidnapping and Abduction]]/Table3[[#This Row],[Population_in_lakhs]]</f>
        <v>1.3636363636363635</v>
      </c>
      <c r="O1420">
        <f>Table3[[#This Row],[Dowry Deaths]]/Table3[[#This Row],[Population_in_lakhs]]</f>
        <v>1.5909090909090908</v>
      </c>
      <c r="P1420">
        <f>Table3[[#This Row],[Molestation]]/Table3[[#This Row],[Population_in_lakhs]]</f>
        <v>4.4318181818181817</v>
      </c>
      <c r="Q1420">
        <f>Table3[[#This Row],[Sexual_Harassment]]/Table3[[#This Row],[Population_in_lakhs]]</f>
        <v>4.2045454545454541</v>
      </c>
      <c r="R1420">
        <f>Table3[[#This Row],[Cruelty by Husband or his Relatives]]/Table3[[#This Row],[Population_in_lakhs]]</f>
        <v>13.068181818181817</v>
      </c>
    </row>
    <row r="1421" spans="1:18" x14ac:dyDescent="0.3">
      <c r="A1421" t="s">
        <v>188</v>
      </c>
      <c r="B1421" t="s">
        <v>195</v>
      </c>
      <c r="C1421">
        <v>2003</v>
      </c>
      <c r="D1421">
        <v>9</v>
      </c>
      <c r="E1421">
        <v>8</v>
      </c>
      <c r="F1421">
        <v>17</v>
      </c>
      <c r="G1421">
        <v>32</v>
      </c>
      <c r="H1421">
        <v>35</v>
      </c>
      <c r="I1421">
        <v>92</v>
      </c>
      <c r="J1421">
        <v>8.8000000000000007</v>
      </c>
      <c r="K1421">
        <v>21.93181818181818</v>
      </c>
      <c r="L1421">
        <f t="shared" si="22"/>
        <v>193</v>
      </c>
      <c r="M1421" s="14">
        <f>Table3[[#This Row],[Rape]]/Table3[[#This Row],[Population_in_lakhs]]</f>
        <v>1.0227272727272727</v>
      </c>
      <c r="N1421">
        <f>Table3[[#This Row],[Kidnapping and Abduction]]/Table3[[#This Row],[Population_in_lakhs]]</f>
        <v>0.90909090909090906</v>
      </c>
      <c r="O1421">
        <f>Table3[[#This Row],[Dowry Deaths]]/Table3[[#This Row],[Population_in_lakhs]]</f>
        <v>1.9318181818181817</v>
      </c>
      <c r="P1421">
        <f>Table3[[#This Row],[Molestation]]/Table3[[#This Row],[Population_in_lakhs]]</f>
        <v>3.6363636363636362</v>
      </c>
      <c r="Q1421">
        <f>Table3[[#This Row],[Sexual_Harassment]]/Table3[[#This Row],[Population_in_lakhs]]</f>
        <v>3.9772727272727271</v>
      </c>
      <c r="R1421">
        <f>Table3[[#This Row],[Cruelty by Husband or his Relatives]]/Table3[[#This Row],[Population_in_lakhs]]</f>
        <v>10.454545454545453</v>
      </c>
    </row>
    <row r="1422" spans="1:18" x14ac:dyDescent="0.3">
      <c r="A1422" t="s">
        <v>188</v>
      </c>
      <c r="B1422" t="s">
        <v>195</v>
      </c>
      <c r="C1422">
        <v>2004</v>
      </c>
      <c r="D1422">
        <v>11</v>
      </c>
      <c r="E1422">
        <v>7</v>
      </c>
      <c r="F1422">
        <v>14</v>
      </c>
      <c r="G1422">
        <v>17</v>
      </c>
      <c r="H1422">
        <v>18</v>
      </c>
      <c r="I1422">
        <v>104</v>
      </c>
      <c r="J1422">
        <v>8.8000000000000007</v>
      </c>
      <c r="K1422">
        <v>19.43181818181818</v>
      </c>
      <c r="L1422">
        <f t="shared" si="22"/>
        <v>171</v>
      </c>
      <c r="M1422" s="14">
        <f>Table3[[#This Row],[Rape]]/Table3[[#This Row],[Population_in_lakhs]]</f>
        <v>1.25</v>
      </c>
      <c r="N1422">
        <f>Table3[[#This Row],[Kidnapping and Abduction]]/Table3[[#This Row],[Population_in_lakhs]]</f>
        <v>0.79545454545454541</v>
      </c>
      <c r="O1422">
        <f>Table3[[#This Row],[Dowry Deaths]]/Table3[[#This Row],[Population_in_lakhs]]</f>
        <v>1.5909090909090908</v>
      </c>
      <c r="P1422">
        <f>Table3[[#This Row],[Molestation]]/Table3[[#This Row],[Population_in_lakhs]]</f>
        <v>1.9318181818181817</v>
      </c>
      <c r="Q1422">
        <f>Table3[[#This Row],[Sexual_Harassment]]/Table3[[#This Row],[Population_in_lakhs]]</f>
        <v>2.0454545454545454</v>
      </c>
      <c r="R1422">
        <f>Table3[[#This Row],[Cruelty by Husband or his Relatives]]/Table3[[#This Row],[Population_in_lakhs]]</f>
        <v>11.818181818181817</v>
      </c>
    </row>
    <row r="1423" spans="1:18" x14ac:dyDescent="0.3">
      <c r="A1423" t="s">
        <v>188</v>
      </c>
      <c r="B1423" t="s">
        <v>195</v>
      </c>
      <c r="C1423">
        <v>2005</v>
      </c>
      <c r="D1423">
        <v>13</v>
      </c>
      <c r="E1423">
        <v>10</v>
      </c>
      <c r="F1423">
        <v>11</v>
      </c>
      <c r="G1423">
        <v>16</v>
      </c>
      <c r="H1423">
        <v>20</v>
      </c>
      <c r="I1423">
        <v>86</v>
      </c>
      <c r="J1423">
        <v>8.8000000000000007</v>
      </c>
      <c r="K1423">
        <v>17.727272727272727</v>
      </c>
      <c r="L1423">
        <f t="shared" si="22"/>
        <v>156</v>
      </c>
      <c r="M1423" s="14">
        <f>Table3[[#This Row],[Rape]]/Table3[[#This Row],[Population_in_lakhs]]</f>
        <v>1.4772727272727271</v>
      </c>
      <c r="N1423">
        <f>Table3[[#This Row],[Kidnapping and Abduction]]/Table3[[#This Row],[Population_in_lakhs]]</f>
        <v>1.1363636363636362</v>
      </c>
      <c r="O1423">
        <f>Table3[[#This Row],[Dowry Deaths]]/Table3[[#This Row],[Population_in_lakhs]]</f>
        <v>1.25</v>
      </c>
      <c r="P1423">
        <f>Table3[[#This Row],[Molestation]]/Table3[[#This Row],[Population_in_lakhs]]</f>
        <v>1.8181818181818181</v>
      </c>
      <c r="Q1423">
        <f>Table3[[#This Row],[Sexual_Harassment]]/Table3[[#This Row],[Population_in_lakhs]]</f>
        <v>2.2727272727272725</v>
      </c>
      <c r="R1423">
        <f>Table3[[#This Row],[Cruelty by Husband or his Relatives]]/Table3[[#This Row],[Population_in_lakhs]]</f>
        <v>9.7727272727272716</v>
      </c>
    </row>
    <row r="1424" spans="1:18" x14ac:dyDescent="0.3">
      <c r="A1424" t="s">
        <v>188</v>
      </c>
      <c r="B1424" t="s">
        <v>195</v>
      </c>
      <c r="C1424">
        <v>2006</v>
      </c>
      <c r="D1424">
        <v>15</v>
      </c>
      <c r="E1424">
        <v>9</v>
      </c>
      <c r="F1424">
        <v>16</v>
      </c>
      <c r="G1424">
        <v>14</v>
      </c>
      <c r="H1424">
        <v>9</v>
      </c>
      <c r="I1424">
        <v>58</v>
      </c>
      <c r="J1424">
        <v>8.8000000000000007</v>
      </c>
      <c r="K1424">
        <v>13.749999999999998</v>
      </c>
      <c r="L1424">
        <f t="shared" si="22"/>
        <v>121</v>
      </c>
      <c r="M1424" s="14">
        <f>Table3[[#This Row],[Rape]]/Table3[[#This Row],[Population_in_lakhs]]</f>
        <v>1.7045454545454544</v>
      </c>
      <c r="N1424">
        <f>Table3[[#This Row],[Kidnapping and Abduction]]/Table3[[#This Row],[Population_in_lakhs]]</f>
        <v>1.0227272727272727</v>
      </c>
      <c r="O1424">
        <f>Table3[[#This Row],[Dowry Deaths]]/Table3[[#This Row],[Population_in_lakhs]]</f>
        <v>1.8181818181818181</v>
      </c>
      <c r="P1424">
        <f>Table3[[#This Row],[Molestation]]/Table3[[#This Row],[Population_in_lakhs]]</f>
        <v>1.5909090909090908</v>
      </c>
      <c r="Q1424">
        <f>Table3[[#This Row],[Sexual_Harassment]]/Table3[[#This Row],[Population_in_lakhs]]</f>
        <v>1.0227272727272727</v>
      </c>
      <c r="R1424">
        <f>Table3[[#This Row],[Cruelty by Husband or his Relatives]]/Table3[[#This Row],[Population_in_lakhs]]</f>
        <v>6.5909090909090899</v>
      </c>
    </row>
    <row r="1425" spans="1:18" x14ac:dyDescent="0.3">
      <c r="A1425" t="s">
        <v>188</v>
      </c>
      <c r="B1425" t="s">
        <v>195</v>
      </c>
      <c r="C1425">
        <v>2007</v>
      </c>
      <c r="D1425">
        <v>14</v>
      </c>
      <c r="E1425">
        <v>21</v>
      </c>
      <c r="F1425">
        <v>19</v>
      </c>
      <c r="G1425">
        <v>10</v>
      </c>
      <c r="H1425">
        <v>14</v>
      </c>
      <c r="I1425">
        <v>87</v>
      </c>
      <c r="J1425">
        <v>8.8000000000000007</v>
      </c>
      <c r="K1425">
        <v>18.75</v>
      </c>
      <c r="L1425">
        <f t="shared" si="22"/>
        <v>165</v>
      </c>
      <c r="M1425" s="14">
        <f>Table3[[#This Row],[Rape]]/Table3[[#This Row],[Population_in_lakhs]]</f>
        <v>1.5909090909090908</v>
      </c>
      <c r="N1425">
        <f>Table3[[#This Row],[Kidnapping and Abduction]]/Table3[[#This Row],[Population_in_lakhs]]</f>
        <v>2.3863636363636362</v>
      </c>
      <c r="O1425">
        <f>Table3[[#This Row],[Dowry Deaths]]/Table3[[#This Row],[Population_in_lakhs]]</f>
        <v>2.1590909090909087</v>
      </c>
      <c r="P1425">
        <f>Table3[[#This Row],[Molestation]]/Table3[[#This Row],[Population_in_lakhs]]</f>
        <v>1.1363636363636362</v>
      </c>
      <c r="Q1425">
        <f>Table3[[#This Row],[Sexual_Harassment]]/Table3[[#This Row],[Population_in_lakhs]]</f>
        <v>1.5909090909090908</v>
      </c>
      <c r="R1425">
        <f>Table3[[#This Row],[Cruelty by Husband or his Relatives]]/Table3[[#This Row],[Population_in_lakhs]]</f>
        <v>9.8863636363636349</v>
      </c>
    </row>
    <row r="1426" spans="1:18" x14ac:dyDescent="0.3">
      <c r="A1426" t="s">
        <v>188</v>
      </c>
      <c r="B1426" t="s">
        <v>195</v>
      </c>
      <c r="C1426">
        <v>2008</v>
      </c>
      <c r="D1426">
        <v>22</v>
      </c>
      <c r="E1426">
        <v>15</v>
      </c>
      <c r="F1426">
        <v>20</v>
      </c>
      <c r="G1426">
        <v>13</v>
      </c>
      <c r="H1426">
        <v>42</v>
      </c>
      <c r="I1426">
        <v>115</v>
      </c>
      <c r="J1426">
        <v>8.8000000000000007</v>
      </c>
      <c r="K1426">
        <v>25.795454545454543</v>
      </c>
      <c r="L1426">
        <f t="shared" si="22"/>
        <v>227</v>
      </c>
      <c r="M1426" s="14">
        <f>Table3[[#This Row],[Rape]]/Table3[[#This Row],[Population_in_lakhs]]</f>
        <v>2.5</v>
      </c>
      <c r="N1426">
        <f>Table3[[#This Row],[Kidnapping and Abduction]]/Table3[[#This Row],[Population_in_lakhs]]</f>
        <v>1.7045454545454544</v>
      </c>
      <c r="O1426">
        <f>Table3[[#This Row],[Dowry Deaths]]/Table3[[#This Row],[Population_in_lakhs]]</f>
        <v>2.2727272727272725</v>
      </c>
      <c r="P1426">
        <f>Table3[[#This Row],[Molestation]]/Table3[[#This Row],[Population_in_lakhs]]</f>
        <v>1.4772727272727271</v>
      </c>
      <c r="Q1426">
        <f>Table3[[#This Row],[Sexual_Harassment]]/Table3[[#This Row],[Population_in_lakhs]]</f>
        <v>4.7727272727272725</v>
      </c>
      <c r="R1426">
        <f>Table3[[#This Row],[Cruelty by Husband or his Relatives]]/Table3[[#This Row],[Population_in_lakhs]]</f>
        <v>13.068181818181817</v>
      </c>
    </row>
    <row r="1427" spans="1:18" x14ac:dyDescent="0.3">
      <c r="A1427" t="s">
        <v>188</v>
      </c>
      <c r="B1427" t="s">
        <v>195</v>
      </c>
      <c r="C1427">
        <v>2009</v>
      </c>
      <c r="D1427">
        <v>20</v>
      </c>
      <c r="E1427">
        <v>15</v>
      </c>
      <c r="F1427">
        <v>13</v>
      </c>
      <c r="G1427">
        <v>20</v>
      </c>
      <c r="H1427">
        <v>20</v>
      </c>
      <c r="I1427">
        <v>78</v>
      </c>
      <c r="J1427">
        <v>8.8000000000000007</v>
      </c>
      <c r="K1427">
        <v>18.863636363636363</v>
      </c>
      <c r="L1427">
        <f t="shared" si="22"/>
        <v>166</v>
      </c>
      <c r="M1427" s="14">
        <f>Table3[[#This Row],[Rape]]/Table3[[#This Row],[Population_in_lakhs]]</f>
        <v>2.2727272727272725</v>
      </c>
      <c r="N1427">
        <f>Table3[[#This Row],[Kidnapping and Abduction]]/Table3[[#This Row],[Population_in_lakhs]]</f>
        <v>1.7045454545454544</v>
      </c>
      <c r="O1427">
        <f>Table3[[#This Row],[Dowry Deaths]]/Table3[[#This Row],[Population_in_lakhs]]</f>
        <v>1.4772727272727271</v>
      </c>
      <c r="P1427">
        <f>Table3[[#This Row],[Molestation]]/Table3[[#This Row],[Population_in_lakhs]]</f>
        <v>2.2727272727272725</v>
      </c>
      <c r="Q1427">
        <f>Table3[[#This Row],[Sexual_Harassment]]/Table3[[#This Row],[Population_in_lakhs]]</f>
        <v>2.2727272727272725</v>
      </c>
      <c r="R1427">
        <f>Table3[[#This Row],[Cruelty by Husband or his Relatives]]/Table3[[#This Row],[Population_in_lakhs]]</f>
        <v>8.8636363636363633</v>
      </c>
    </row>
    <row r="1428" spans="1:18" x14ac:dyDescent="0.3">
      <c r="A1428" t="s">
        <v>188</v>
      </c>
      <c r="B1428" t="s">
        <v>195</v>
      </c>
      <c r="C1428">
        <v>2010</v>
      </c>
      <c r="D1428">
        <v>36</v>
      </c>
      <c r="E1428">
        <v>30</v>
      </c>
      <c r="F1428">
        <v>12</v>
      </c>
      <c r="G1428">
        <v>27</v>
      </c>
      <c r="H1428">
        <v>30</v>
      </c>
      <c r="I1428">
        <v>117</v>
      </c>
      <c r="J1428">
        <v>8.8000000000000007</v>
      </c>
      <c r="K1428">
        <v>28.636363636363633</v>
      </c>
      <c r="L1428">
        <f t="shared" si="22"/>
        <v>252</v>
      </c>
      <c r="M1428" s="14">
        <f>Table3[[#This Row],[Rape]]/Table3[[#This Row],[Population_in_lakhs]]</f>
        <v>4.0909090909090908</v>
      </c>
      <c r="N1428">
        <f>Table3[[#This Row],[Kidnapping and Abduction]]/Table3[[#This Row],[Population_in_lakhs]]</f>
        <v>3.4090909090909087</v>
      </c>
      <c r="O1428">
        <f>Table3[[#This Row],[Dowry Deaths]]/Table3[[#This Row],[Population_in_lakhs]]</f>
        <v>1.3636363636363635</v>
      </c>
      <c r="P1428">
        <f>Table3[[#This Row],[Molestation]]/Table3[[#This Row],[Population_in_lakhs]]</f>
        <v>3.0681818181818179</v>
      </c>
      <c r="Q1428">
        <f>Table3[[#This Row],[Sexual_Harassment]]/Table3[[#This Row],[Population_in_lakhs]]</f>
        <v>3.4090909090909087</v>
      </c>
      <c r="R1428">
        <f>Table3[[#This Row],[Cruelty by Husband or his Relatives]]/Table3[[#This Row],[Population_in_lakhs]]</f>
        <v>13.295454545454545</v>
      </c>
    </row>
    <row r="1429" spans="1:18" x14ac:dyDescent="0.3">
      <c r="A1429" t="s">
        <v>188</v>
      </c>
      <c r="B1429" t="s">
        <v>195</v>
      </c>
      <c r="C1429">
        <v>2011</v>
      </c>
      <c r="D1429">
        <v>32</v>
      </c>
      <c r="E1429">
        <v>19</v>
      </c>
      <c r="F1429">
        <v>12</v>
      </c>
      <c r="G1429">
        <v>20</v>
      </c>
      <c r="H1429">
        <v>26</v>
      </c>
      <c r="I1429">
        <v>117</v>
      </c>
      <c r="J1429">
        <v>9.58</v>
      </c>
      <c r="K1429">
        <v>23.590814196242171</v>
      </c>
      <c r="L1429">
        <f t="shared" si="22"/>
        <v>226</v>
      </c>
      <c r="M1429" s="14">
        <f>Table3[[#This Row],[Rape]]/Table3[[#This Row],[Population_in_lakhs]]</f>
        <v>3.3402922755741127</v>
      </c>
      <c r="N1429">
        <f>Table3[[#This Row],[Kidnapping and Abduction]]/Table3[[#This Row],[Population_in_lakhs]]</f>
        <v>1.9832985386221293</v>
      </c>
      <c r="O1429">
        <f>Table3[[#This Row],[Dowry Deaths]]/Table3[[#This Row],[Population_in_lakhs]]</f>
        <v>1.2526096033402923</v>
      </c>
      <c r="P1429">
        <f>Table3[[#This Row],[Molestation]]/Table3[[#This Row],[Population_in_lakhs]]</f>
        <v>2.0876826722338206</v>
      </c>
      <c r="Q1429">
        <f>Table3[[#This Row],[Sexual_Harassment]]/Table3[[#This Row],[Population_in_lakhs]]</f>
        <v>2.7139874739039667</v>
      </c>
      <c r="R1429">
        <f>Table3[[#This Row],[Cruelty by Husband or his Relatives]]/Table3[[#This Row],[Population_in_lakhs]]</f>
        <v>12.21294363256785</v>
      </c>
    </row>
    <row r="1430" spans="1:18" x14ac:dyDescent="0.3">
      <c r="A1430" t="s">
        <v>188</v>
      </c>
      <c r="B1430" t="s">
        <v>195</v>
      </c>
      <c r="C1430">
        <v>2012</v>
      </c>
      <c r="D1430">
        <v>20</v>
      </c>
      <c r="E1430">
        <v>17</v>
      </c>
      <c r="F1430">
        <v>10</v>
      </c>
      <c r="G1430">
        <v>19</v>
      </c>
      <c r="H1430">
        <v>14</v>
      </c>
      <c r="I1430">
        <v>135</v>
      </c>
      <c r="J1430">
        <v>9.58</v>
      </c>
      <c r="K1430">
        <v>22.44258872651357</v>
      </c>
      <c r="L1430">
        <f t="shared" si="22"/>
        <v>215</v>
      </c>
      <c r="M1430" s="14">
        <f>Table3[[#This Row],[Rape]]/Table3[[#This Row],[Population_in_lakhs]]</f>
        <v>2.0876826722338206</v>
      </c>
      <c r="N1430">
        <f>Table3[[#This Row],[Kidnapping and Abduction]]/Table3[[#This Row],[Population_in_lakhs]]</f>
        <v>1.7745302713987474</v>
      </c>
      <c r="O1430">
        <f>Table3[[#This Row],[Dowry Deaths]]/Table3[[#This Row],[Population_in_lakhs]]</f>
        <v>1.0438413361169103</v>
      </c>
      <c r="P1430">
        <f>Table3[[#This Row],[Molestation]]/Table3[[#This Row],[Population_in_lakhs]]</f>
        <v>1.9832985386221293</v>
      </c>
      <c r="Q1430">
        <f>Table3[[#This Row],[Sexual_Harassment]]/Table3[[#This Row],[Population_in_lakhs]]</f>
        <v>1.4613778705636744</v>
      </c>
      <c r="R1430">
        <f>Table3[[#This Row],[Cruelty by Husband or his Relatives]]/Table3[[#This Row],[Population_in_lakhs]]</f>
        <v>14.091858037578287</v>
      </c>
    </row>
    <row r="1431" spans="1:18" x14ac:dyDescent="0.3">
      <c r="A1431" t="s">
        <v>188</v>
      </c>
      <c r="B1431" t="s">
        <v>195</v>
      </c>
      <c r="C1431">
        <v>2013</v>
      </c>
      <c r="D1431">
        <v>17</v>
      </c>
      <c r="E1431">
        <v>38</v>
      </c>
      <c r="F1431">
        <v>22</v>
      </c>
      <c r="G1431">
        <v>44</v>
      </c>
      <c r="H1431">
        <v>16</v>
      </c>
      <c r="I1431">
        <v>109</v>
      </c>
      <c r="J1431">
        <v>9.58</v>
      </c>
      <c r="K1431">
        <v>25.678496868475992</v>
      </c>
      <c r="L1431">
        <f t="shared" si="22"/>
        <v>246</v>
      </c>
      <c r="M1431" s="14">
        <f>Table3[[#This Row],[Rape]]/Table3[[#This Row],[Population_in_lakhs]]</f>
        <v>1.7745302713987474</v>
      </c>
      <c r="N1431">
        <f>Table3[[#This Row],[Kidnapping and Abduction]]/Table3[[#This Row],[Population_in_lakhs]]</f>
        <v>3.9665970772442587</v>
      </c>
      <c r="O1431">
        <f>Table3[[#This Row],[Dowry Deaths]]/Table3[[#This Row],[Population_in_lakhs]]</f>
        <v>2.2964509394572024</v>
      </c>
      <c r="P1431">
        <f>Table3[[#This Row],[Molestation]]/Table3[[#This Row],[Population_in_lakhs]]</f>
        <v>4.5929018789144047</v>
      </c>
      <c r="Q1431">
        <f>Table3[[#This Row],[Sexual_Harassment]]/Table3[[#This Row],[Population_in_lakhs]]</f>
        <v>1.6701461377870563</v>
      </c>
      <c r="R1431">
        <f>Table3[[#This Row],[Cruelty by Husband or his Relatives]]/Table3[[#This Row],[Population_in_lakhs]]</f>
        <v>11.377870563674321</v>
      </c>
    </row>
    <row r="1432" spans="1:18" x14ac:dyDescent="0.3">
      <c r="A1432" t="s">
        <v>188</v>
      </c>
      <c r="B1432" t="s">
        <v>196</v>
      </c>
      <c r="C1432">
        <v>2001</v>
      </c>
      <c r="D1432">
        <v>21</v>
      </c>
      <c r="E1432">
        <v>8</v>
      </c>
      <c r="F1432">
        <v>11</v>
      </c>
      <c r="G1432">
        <v>22</v>
      </c>
      <c r="H1432">
        <v>29</v>
      </c>
      <c r="I1432">
        <v>67</v>
      </c>
      <c r="J1432">
        <v>11.9</v>
      </c>
      <c r="K1432">
        <v>13.277310924369747</v>
      </c>
      <c r="L1432">
        <f t="shared" si="22"/>
        <v>158</v>
      </c>
      <c r="M1432" s="14">
        <f>Table3[[#This Row],[Rape]]/Table3[[#This Row],[Population_in_lakhs]]</f>
        <v>1.7647058823529411</v>
      </c>
      <c r="N1432">
        <f>Table3[[#This Row],[Kidnapping and Abduction]]/Table3[[#This Row],[Population_in_lakhs]]</f>
        <v>0.67226890756302515</v>
      </c>
      <c r="O1432">
        <f>Table3[[#This Row],[Dowry Deaths]]/Table3[[#This Row],[Population_in_lakhs]]</f>
        <v>0.9243697478991596</v>
      </c>
      <c r="P1432">
        <f>Table3[[#This Row],[Molestation]]/Table3[[#This Row],[Population_in_lakhs]]</f>
        <v>1.8487394957983192</v>
      </c>
      <c r="Q1432">
        <f>Table3[[#This Row],[Sexual_Harassment]]/Table3[[#This Row],[Population_in_lakhs]]</f>
        <v>2.4369747899159662</v>
      </c>
      <c r="R1432">
        <f>Table3[[#This Row],[Cruelty by Husband or his Relatives]]/Table3[[#This Row],[Population_in_lakhs]]</f>
        <v>5.6302521008403357</v>
      </c>
    </row>
    <row r="1433" spans="1:18" x14ac:dyDescent="0.3">
      <c r="A1433" t="s">
        <v>188</v>
      </c>
      <c r="B1433" t="s">
        <v>196</v>
      </c>
      <c r="C1433">
        <v>2002</v>
      </c>
      <c r="D1433">
        <v>19</v>
      </c>
      <c r="E1433">
        <v>9</v>
      </c>
      <c r="F1433">
        <v>11</v>
      </c>
      <c r="G1433">
        <v>10</v>
      </c>
      <c r="H1433">
        <v>12</v>
      </c>
      <c r="I1433">
        <v>57</v>
      </c>
      <c r="J1433">
        <v>11.9</v>
      </c>
      <c r="K1433">
        <v>9.9159663865546221</v>
      </c>
      <c r="L1433">
        <f t="shared" si="22"/>
        <v>118</v>
      </c>
      <c r="M1433" s="14">
        <f>Table3[[#This Row],[Rape]]/Table3[[#This Row],[Population_in_lakhs]]</f>
        <v>1.5966386554621848</v>
      </c>
      <c r="N1433">
        <f>Table3[[#This Row],[Kidnapping and Abduction]]/Table3[[#This Row],[Population_in_lakhs]]</f>
        <v>0.75630252100840334</v>
      </c>
      <c r="O1433">
        <f>Table3[[#This Row],[Dowry Deaths]]/Table3[[#This Row],[Population_in_lakhs]]</f>
        <v>0.9243697478991596</v>
      </c>
      <c r="P1433">
        <f>Table3[[#This Row],[Molestation]]/Table3[[#This Row],[Population_in_lakhs]]</f>
        <v>0.84033613445378152</v>
      </c>
      <c r="Q1433">
        <f>Table3[[#This Row],[Sexual_Harassment]]/Table3[[#This Row],[Population_in_lakhs]]</f>
        <v>1.0084033613445378</v>
      </c>
      <c r="R1433">
        <f>Table3[[#This Row],[Cruelty by Husband or his Relatives]]/Table3[[#This Row],[Population_in_lakhs]]</f>
        <v>4.7899159663865545</v>
      </c>
    </row>
    <row r="1434" spans="1:18" x14ac:dyDescent="0.3">
      <c r="A1434" t="s">
        <v>188</v>
      </c>
      <c r="B1434" t="s">
        <v>196</v>
      </c>
      <c r="C1434">
        <v>2003</v>
      </c>
      <c r="D1434">
        <v>17</v>
      </c>
      <c r="E1434">
        <v>5</v>
      </c>
      <c r="F1434">
        <v>10</v>
      </c>
      <c r="G1434">
        <v>7</v>
      </c>
      <c r="H1434">
        <v>13</v>
      </c>
      <c r="I1434">
        <v>34</v>
      </c>
      <c r="J1434">
        <v>11.9</v>
      </c>
      <c r="K1434">
        <v>7.2268907563025211</v>
      </c>
      <c r="L1434">
        <f t="shared" si="22"/>
        <v>86</v>
      </c>
      <c r="M1434" s="14">
        <f>Table3[[#This Row],[Rape]]/Table3[[#This Row],[Population_in_lakhs]]</f>
        <v>1.4285714285714286</v>
      </c>
      <c r="N1434">
        <f>Table3[[#This Row],[Kidnapping and Abduction]]/Table3[[#This Row],[Population_in_lakhs]]</f>
        <v>0.42016806722689076</v>
      </c>
      <c r="O1434">
        <f>Table3[[#This Row],[Dowry Deaths]]/Table3[[#This Row],[Population_in_lakhs]]</f>
        <v>0.84033613445378152</v>
      </c>
      <c r="P1434">
        <f>Table3[[#This Row],[Molestation]]/Table3[[#This Row],[Population_in_lakhs]]</f>
        <v>0.58823529411764708</v>
      </c>
      <c r="Q1434">
        <f>Table3[[#This Row],[Sexual_Harassment]]/Table3[[#This Row],[Population_in_lakhs]]</f>
        <v>1.0924369747899159</v>
      </c>
      <c r="R1434">
        <f>Table3[[#This Row],[Cruelty by Husband or his Relatives]]/Table3[[#This Row],[Population_in_lakhs]]</f>
        <v>2.8571428571428572</v>
      </c>
    </row>
    <row r="1435" spans="1:18" x14ac:dyDescent="0.3">
      <c r="A1435" t="s">
        <v>188</v>
      </c>
      <c r="B1435" t="s">
        <v>196</v>
      </c>
      <c r="C1435">
        <v>2004</v>
      </c>
      <c r="D1435">
        <v>7</v>
      </c>
      <c r="E1435">
        <v>6</v>
      </c>
      <c r="F1435">
        <v>14</v>
      </c>
      <c r="G1435">
        <v>2</v>
      </c>
      <c r="H1435">
        <v>18</v>
      </c>
      <c r="I1435">
        <v>31</v>
      </c>
      <c r="J1435">
        <v>11.9</v>
      </c>
      <c r="K1435">
        <v>6.5546218487394956</v>
      </c>
      <c r="L1435">
        <f t="shared" si="22"/>
        <v>78</v>
      </c>
      <c r="M1435" s="14">
        <f>Table3[[#This Row],[Rape]]/Table3[[#This Row],[Population_in_lakhs]]</f>
        <v>0.58823529411764708</v>
      </c>
      <c r="N1435">
        <f>Table3[[#This Row],[Kidnapping and Abduction]]/Table3[[#This Row],[Population_in_lakhs]]</f>
        <v>0.50420168067226889</v>
      </c>
      <c r="O1435">
        <f>Table3[[#This Row],[Dowry Deaths]]/Table3[[#This Row],[Population_in_lakhs]]</f>
        <v>1.1764705882352942</v>
      </c>
      <c r="P1435">
        <f>Table3[[#This Row],[Molestation]]/Table3[[#This Row],[Population_in_lakhs]]</f>
        <v>0.16806722689075629</v>
      </c>
      <c r="Q1435">
        <f>Table3[[#This Row],[Sexual_Harassment]]/Table3[[#This Row],[Population_in_lakhs]]</f>
        <v>1.5126050420168067</v>
      </c>
      <c r="R1435">
        <f>Table3[[#This Row],[Cruelty by Husband or his Relatives]]/Table3[[#This Row],[Population_in_lakhs]]</f>
        <v>2.6050420168067228</v>
      </c>
    </row>
    <row r="1436" spans="1:18" x14ac:dyDescent="0.3">
      <c r="A1436" t="s">
        <v>188</v>
      </c>
      <c r="B1436" t="s">
        <v>196</v>
      </c>
      <c r="C1436">
        <v>2005</v>
      </c>
      <c r="D1436">
        <v>14</v>
      </c>
      <c r="E1436">
        <v>6</v>
      </c>
      <c r="F1436">
        <v>17</v>
      </c>
      <c r="G1436">
        <v>2</v>
      </c>
      <c r="H1436">
        <v>17</v>
      </c>
      <c r="I1436">
        <v>35</v>
      </c>
      <c r="J1436">
        <v>11.9</v>
      </c>
      <c r="K1436">
        <v>7.6470588235294112</v>
      </c>
      <c r="L1436">
        <f t="shared" si="22"/>
        <v>91</v>
      </c>
      <c r="M1436" s="14">
        <f>Table3[[#This Row],[Rape]]/Table3[[#This Row],[Population_in_lakhs]]</f>
        <v>1.1764705882352942</v>
      </c>
      <c r="N1436">
        <f>Table3[[#This Row],[Kidnapping and Abduction]]/Table3[[#This Row],[Population_in_lakhs]]</f>
        <v>0.50420168067226889</v>
      </c>
      <c r="O1436">
        <f>Table3[[#This Row],[Dowry Deaths]]/Table3[[#This Row],[Population_in_lakhs]]</f>
        <v>1.4285714285714286</v>
      </c>
      <c r="P1436">
        <f>Table3[[#This Row],[Molestation]]/Table3[[#This Row],[Population_in_lakhs]]</f>
        <v>0.16806722689075629</v>
      </c>
      <c r="Q1436">
        <f>Table3[[#This Row],[Sexual_Harassment]]/Table3[[#This Row],[Population_in_lakhs]]</f>
        <v>1.4285714285714286</v>
      </c>
      <c r="R1436">
        <f>Table3[[#This Row],[Cruelty by Husband or his Relatives]]/Table3[[#This Row],[Population_in_lakhs]]</f>
        <v>2.9411764705882351</v>
      </c>
    </row>
    <row r="1437" spans="1:18" x14ac:dyDescent="0.3">
      <c r="A1437" t="s">
        <v>188</v>
      </c>
      <c r="B1437" t="s">
        <v>196</v>
      </c>
      <c r="C1437">
        <v>2006</v>
      </c>
      <c r="D1437">
        <v>32</v>
      </c>
      <c r="E1437">
        <v>7</v>
      </c>
      <c r="F1437">
        <v>13</v>
      </c>
      <c r="G1437">
        <v>17</v>
      </c>
      <c r="H1437">
        <v>12</v>
      </c>
      <c r="I1437">
        <v>53</v>
      </c>
      <c r="J1437">
        <v>11.9</v>
      </c>
      <c r="K1437">
        <v>11.260504201680671</v>
      </c>
      <c r="L1437">
        <f t="shared" si="22"/>
        <v>134</v>
      </c>
      <c r="M1437" s="14">
        <f>Table3[[#This Row],[Rape]]/Table3[[#This Row],[Population_in_lakhs]]</f>
        <v>2.6890756302521006</v>
      </c>
      <c r="N1437">
        <f>Table3[[#This Row],[Kidnapping and Abduction]]/Table3[[#This Row],[Population_in_lakhs]]</f>
        <v>0.58823529411764708</v>
      </c>
      <c r="O1437">
        <f>Table3[[#This Row],[Dowry Deaths]]/Table3[[#This Row],[Population_in_lakhs]]</f>
        <v>1.0924369747899159</v>
      </c>
      <c r="P1437">
        <f>Table3[[#This Row],[Molestation]]/Table3[[#This Row],[Population_in_lakhs]]</f>
        <v>1.4285714285714286</v>
      </c>
      <c r="Q1437">
        <f>Table3[[#This Row],[Sexual_Harassment]]/Table3[[#This Row],[Population_in_lakhs]]</f>
        <v>1.0084033613445378</v>
      </c>
      <c r="R1437">
        <f>Table3[[#This Row],[Cruelty by Husband or his Relatives]]/Table3[[#This Row],[Population_in_lakhs]]</f>
        <v>4.4537815126050422</v>
      </c>
    </row>
    <row r="1438" spans="1:18" x14ac:dyDescent="0.3">
      <c r="A1438" t="s">
        <v>188</v>
      </c>
      <c r="B1438" t="s">
        <v>196</v>
      </c>
      <c r="C1438">
        <v>2007</v>
      </c>
      <c r="D1438">
        <v>19</v>
      </c>
      <c r="E1438">
        <v>18</v>
      </c>
      <c r="F1438">
        <v>12</v>
      </c>
      <c r="G1438">
        <v>14</v>
      </c>
      <c r="H1438">
        <v>15</v>
      </c>
      <c r="I1438">
        <v>95</v>
      </c>
      <c r="J1438">
        <v>11.9</v>
      </c>
      <c r="K1438">
        <v>14.53781512605042</v>
      </c>
      <c r="L1438">
        <f t="shared" si="22"/>
        <v>173</v>
      </c>
      <c r="M1438" s="14">
        <f>Table3[[#This Row],[Rape]]/Table3[[#This Row],[Population_in_lakhs]]</f>
        <v>1.5966386554621848</v>
      </c>
      <c r="N1438">
        <f>Table3[[#This Row],[Kidnapping and Abduction]]/Table3[[#This Row],[Population_in_lakhs]]</f>
        <v>1.5126050420168067</v>
      </c>
      <c r="O1438">
        <f>Table3[[#This Row],[Dowry Deaths]]/Table3[[#This Row],[Population_in_lakhs]]</f>
        <v>1.0084033613445378</v>
      </c>
      <c r="P1438">
        <f>Table3[[#This Row],[Molestation]]/Table3[[#This Row],[Population_in_lakhs]]</f>
        <v>1.1764705882352942</v>
      </c>
      <c r="Q1438">
        <f>Table3[[#This Row],[Sexual_Harassment]]/Table3[[#This Row],[Population_in_lakhs]]</f>
        <v>1.2605042016806722</v>
      </c>
      <c r="R1438">
        <f>Table3[[#This Row],[Cruelty by Husband or his Relatives]]/Table3[[#This Row],[Population_in_lakhs]]</f>
        <v>7.9831932773109244</v>
      </c>
    </row>
    <row r="1439" spans="1:18" x14ac:dyDescent="0.3">
      <c r="A1439" t="s">
        <v>188</v>
      </c>
      <c r="B1439" t="s">
        <v>196</v>
      </c>
      <c r="C1439">
        <v>2008</v>
      </c>
      <c r="D1439">
        <v>38</v>
      </c>
      <c r="E1439">
        <v>23</v>
      </c>
      <c r="F1439">
        <v>18</v>
      </c>
      <c r="G1439">
        <v>21</v>
      </c>
      <c r="H1439">
        <v>15</v>
      </c>
      <c r="I1439">
        <v>73</v>
      </c>
      <c r="J1439">
        <v>11.9</v>
      </c>
      <c r="K1439">
        <v>15.798319327731091</v>
      </c>
      <c r="L1439">
        <f t="shared" si="22"/>
        <v>188</v>
      </c>
      <c r="M1439" s="14">
        <f>Table3[[#This Row],[Rape]]/Table3[[#This Row],[Population_in_lakhs]]</f>
        <v>3.1932773109243695</v>
      </c>
      <c r="N1439">
        <f>Table3[[#This Row],[Kidnapping and Abduction]]/Table3[[#This Row],[Population_in_lakhs]]</f>
        <v>1.9327731092436975</v>
      </c>
      <c r="O1439">
        <f>Table3[[#This Row],[Dowry Deaths]]/Table3[[#This Row],[Population_in_lakhs]]</f>
        <v>1.5126050420168067</v>
      </c>
      <c r="P1439">
        <f>Table3[[#This Row],[Molestation]]/Table3[[#This Row],[Population_in_lakhs]]</f>
        <v>1.7647058823529411</v>
      </c>
      <c r="Q1439">
        <f>Table3[[#This Row],[Sexual_Harassment]]/Table3[[#This Row],[Population_in_lakhs]]</f>
        <v>1.2605042016806722</v>
      </c>
      <c r="R1439">
        <f>Table3[[#This Row],[Cruelty by Husband or his Relatives]]/Table3[[#This Row],[Population_in_lakhs]]</f>
        <v>6.1344537815126046</v>
      </c>
    </row>
    <row r="1440" spans="1:18" x14ac:dyDescent="0.3">
      <c r="A1440" t="s">
        <v>188</v>
      </c>
      <c r="B1440" t="s">
        <v>196</v>
      </c>
      <c r="C1440">
        <v>2009</v>
      </c>
      <c r="D1440">
        <v>35</v>
      </c>
      <c r="E1440">
        <v>30</v>
      </c>
      <c r="F1440">
        <v>11</v>
      </c>
      <c r="G1440">
        <v>33</v>
      </c>
      <c r="H1440">
        <v>49</v>
      </c>
      <c r="I1440">
        <v>97</v>
      </c>
      <c r="J1440">
        <v>11.9</v>
      </c>
      <c r="K1440">
        <v>21.428571428571427</v>
      </c>
      <c r="L1440">
        <f t="shared" si="22"/>
        <v>255</v>
      </c>
      <c r="M1440" s="14">
        <f>Table3[[#This Row],[Rape]]/Table3[[#This Row],[Population_in_lakhs]]</f>
        <v>2.9411764705882351</v>
      </c>
      <c r="N1440">
        <f>Table3[[#This Row],[Kidnapping and Abduction]]/Table3[[#This Row],[Population_in_lakhs]]</f>
        <v>2.5210084033613445</v>
      </c>
      <c r="O1440">
        <f>Table3[[#This Row],[Dowry Deaths]]/Table3[[#This Row],[Population_in_lakhs]]</f>
        <v>0.9243697478991596</v>
      </c>
      <c r="P1440">
        <f>Table3[[#This Row],[Molestation]]/Table3[[#This Row],[Population_in_lakhs]]</f>
        <v>2.7731092436974789</v>
      </c>
      <c r="Q1440">
        <f>Table3[[#This Row],[Sexual_Harassment]]/Table3[[#This Row],[Population_in_lakhs]]</f>
        <v>4.117647058823529</v>
      </c>
      <c r="R1440">
        <f>Table3[[#This Row],[Cruelty by Husband or his Relatives]]/Table3[[#This Row],[Population_in_lakhs]]</f>
        <v>8.1512605042016801</v>
      </c>
    </row>
    <row r="1441" spans="1:18" x14ac:dyDescent="0.3">
      <c r="A1441" t="s">
        <v>188</v>
      </c>
      <c r="B1441" t="s">
        <v>196</v>
      </c>
      <c r="C1441">
        <v>2010</v>
      </c>
      <c r="D1441">
        <v>29</v>
      </c>
      <c r="E1441">
        <v>26</v>
      </c>
      <c r="F1441">
        <v>17</v>
      </c>
      <c r="G1441">
        <v>27</v>
      </c>
      <c r="H1441">
        <v>20</v>
      </c>
      <c r="I1441">
        <v>88</v>
      </c>
      <c r="J1441">
        <v>11.9</v>
      </c>
      <c r="K1441">
        <v>17.394957983193276</v>
      </c>
      <c r="L1441">
        <f t="shared" si="22"/>
        <v>207</v>
      </c>
      <c r="M1441" s="14">
        <f>Table3[[#This Row],[Rape]]/Table3[[#This Row],[Population_in_lakhs]]</f>
        <v>2.4369747899159662</v>
      </c>
      <c r="N1441">
        <f>Table3[[#This Row],[Kidnapping and Abduction]]/Table3[[#This Row],[Population_in_lakhs]]</f>
        <v>2.1848739495798317</v>
      </c>
      <c r="O1441">
        <f>Table3[[#This Row],[Dowry Deaths]]/Table3[[#This Row],[Population_in_lakhs]]</f>
        <v>1.4285714285714286</v>
      </c>
      <c r="P1441">
        <f>Table3[[#This Row],[Molestation]]/Table3[[#This Row],[Population_in_lakhs]]</f>
        <v>2.26890756302521</v>
      </c>
      <c r="Q1441">
        <f>Table3[[#This Row],[Sexual_Harassment]]/Table3[[#This Row],[Population_in_lakhs]]</f>
        <v>1.680672268907563</v>
      </c>
      <c r="R1441">
        <f>Table3[[#This Row],[Cruelty by Husband or his Relatives]]/Table3[[#This Row],[Population_in_lakhs]]</f>
        <v>7.3949579831932768</v>
      </c>
    </row>
    <row r="1442" spans="1:18" x14ac:dyDescent="0.3">
      <c r="A1442" t="s">
        <v>188</v>
      </c>
      <c r="B1442" t="s">
        <v>196</v>
      </c>
      <c r="C1442">
        <v>2011</v>
      </c>
      <c r="D1442">
        <v>37</v>
      </c>
      <c r="E1442">
        <v>28</v>
      </c>
      <c r="F1442">
        <v>15</v>
      </c>
      <c r="G1442">
        <v>15</v>
      </c>
      <c r="H1442">
        <v>13</v>
      </c>
      <c r="I1442">
        <v>91</v>
      </c>
      <c r="J1442">
        <v>13.34</v>
      </c>
      <c r="K1442">
        <v>14.917541229385307</v>
      </c>
      <c r="L1442">
        <f t="shared" si="22"/>
        <v>199</v>
      </c>
      <c r="M1442" s="14">
        <f>Table3[[#This Row],[Rape]]/Table3[[#This Row],[Population_in_lakhs]]</f>
        <v>2.7736131934032984</v>
      </c>
      <c r="N1442">
        <f>Table3[[#This Row],[Kidnapping and Abduction]]/Table3[[#This Row],[Population_in_lakhs]]</f>
        <v>2.098950524737631</v>
      </c>
      <c r="O1442">
        <f>Table3[[#This Row],[Dowry Deaths]]/Table3[[#This Row],[Population_in_lakhs]]</f>
        <v>1.1244377811094453</v>
      </c>
      <c r="P1442">
        <f>Table3[[#This Row],[Molestation]]/Table3[[#This Row],[Population_in_lakhs]]</f>
        <v>1.1244377811094453</v>
      </c>
      <c r="Q1442">
        <f>Table3[[#This Row],[Sexual_Harassment]]/Table3[[#This Row],[Population_in_lakhs]]</f>
        <v>0.97451274362818596</v>
      </c>
      <c r="R1442">
        <f>Table3[[#This Row],[Cruelty by Husband or his Relatives]]/Table3[[#This Row],[Population_in_lakhs]]</f>
        <v>6.8215892053973013</v>
      </c>
    </row>
    <row r="1443" spans="1:18" x14ac:dyDescent="0.3">
      <c r="A1443" t="s">
        <v>188</v>
      </c>
      <c r="B1443" t="s">
        <v>196</v>
      </c>
      <c r="C1443">
        <v>2012</v>
      </c>
      <c r="D1443">
        <v>34</v>
      </c>
      <c r="E1443">
        <v>40</v>
      </c>
      <c r="F1443">
        <v>17</v>
      </c>
      <c r="G1443">
        <v>27</v>
      </c>
      <c r="H1443">
        <v>0</v>
      </c>
      <c r="I1443">
        <v>114</v>
      </c>
      <c r="J1443">
        <v>13.34</v>
      </c>
      <c r="K1443">
        <v>17.391304347826086</v>
      </c>
      <c r="L1443">
        <f t="shared" si="22"/>
        <v>232</v>
      </c>
      <c r="M1443" s="14">
        <f>Table3[[#This Row],[Rape]]/Table3[[#This Row],[Population_in_lakhs]]</f>
        <v>2.5487256371814095</v>
      </c>
      <c r="N1443">
        <f>Table3[[#This Row],[Kidnapping and Abduction]]/Table3[[#This Row],[Population_in_lakhs]]</f>
        <v>2.9985007496251876</v>
      </c>
      <c r="O1443">
        <f>Table3[[#This Row],[Dowry Deaths]]/Table3[[#This Row],[Population_in_lakhs]]</f>
        <v>1.2743628185907048</v>
      </c>
      <c r="P1443">
        <f>Table3[[#This Row],[Molestation]]/Table3[[#This Row],[Population_in_lakhs]]</f>
        <v>2.0239880059970017</v>
      </c>
      <c r="Q1443">
        <f>Table3[[#This Row],[Sexual_Harassment]]/Table3[[#This Row],[Population_in_lakhs]]</f>
        <v>0</v>
      </c>
      <c r="R1443">
        <f>Table3[[#This Row],[Cruelty by Husband or his Relatives]]/Table3[[#This Row],[Population_in_lakhs]]</f>
        <v>8.5457271364317844</v>
      </c>
    </row>
    <row r="1444" spans="1:18" x14ac:dyDescent="0.3">
      <c r="A1444" t="s">
        <v>188</v>
      </c>
      <c r="B1444" t="s">
        <v>196</v>
      </c>
      <c r="C1444">
        <v>2013</v>
      </c>
      <c r="D1444">
        <v>38</v>
      </c>
      <c r="E1444">
        <v>73</v>
      </c>
      <c r="F1444">
        <v>9</v>
      </c>
      <c r="G1444">
        <v>69</v>
      </c>
      <c r="H1444">
        <v>34</v>
      </c>
      <c r="I1444">
        <v>121</v>
      </c>
      <c r="J1444">
        <v>13.34</v>
      </c>
      <c r="K1444">
        <v>25.787106446776612</v>
      </c>
      <c r="L1444">
        <f t="shared" si="22"/>
        <v>344</v>
      </c>
      <c r="M1444" s="14">
        <f>Table3[[#This Row],[Rape]]/Table3[[#This Row],[Population_in_lakhs]]</f>
        <v>2.8485757121439281</v>
      </c>
      <c r="N1444">
        <f>Table3[[#This Row],[Kidnapping and Abduction]]/Table3[[#This Row],[Population_in_lakhs]]</f>
        <v>5.4722638680659674</v>
      </c>
      <c r="O1444">
        <f>Table3[[#This Row],[Dowry Deaths]]/Table3[[#This Row],[Population_in_lakhs]]</f>
        <v>0.67466266866566715</v>
      </c>
      <c r="P1444">
        <f>Table3[[#This Row],[Molestation]]/Table3[[#This Row],[Population_in_lakhs]]</f>
        <v>5.1724137931034484</v>
      </c>
      <c r="Q1444">
        <f>Table3[[#This Row],[Sexual_Harassment]]/Table3[[#This Row],[Population_in_lakhs]]</f>
        <v>2.5487256371814095</v>
      </c>
      <c r="R1444">
        <f>Table3[[#This Row],[Cruelty by Husband or his Relatives]]/Table3[[#This Row],[Population_in_lakhs]]</f>
        <v>9.0704647676161922</v>
      </c>
    </row>
    <row r="1445" spans="1:18" x14ac:dyDescent="0.3">
      <c r="A1445" t="s">
        <v>188</v>
      </c>
      <c r="B1445" t="s">
        <v>197</v>
      </c>
      <c r="C1445">
        <v>2001</v>
      </c>
      <c r="D1445">
        <v>16</v>
      </c>
      <c r="E1445">
        <v>8</v>
      </c>
      <c r="F1445">
        <v>9</v>
      </c>
      <c r="G1445">
        <v>19</v>
      </c>
      <c r="H1445">
        <v>0</v>
      </c>
      <c r="I1445">
        <v>105</v>
      </c>
      <c r="J1445">
        <v>9.4600000000000009</v>
      </c>
      <c r="K1445">
        <v>16.596194503171247</v>
      </c>
      <c r="L1445">
        <f t="shared" si="22"/>
        <v>157</v>
      </c>
      <c r="M1445" s="14">
        <f>Table3[[#This Row],[Rape]]/Table3[[#This Row],[Population_in_lakhs]]</f>
        <v>1.6913319238900633</v>
      </c>
      <c r="N1445">
        <f>Table3[[#This Row],[Kidnapping and Abduction]]/Table3[[#This Row],[Population_in_lakhs]]</f>
        <v>0.84566596194503163</v>
      </c>
      <c r="O1445">
        <f>Table3[[#This Row],[Dowry Deaths]]/Table3[[#This Row],[Population_in_lakhs]]</f>
        <v>0.95137420718816057</v>
      </c>
      <c r="P1445">
        <f>Table3[[#This Row],[Molestation]]/Table3[[#This Row],[Population_in_lakhs]]</f>
        <v>2.00845665961945</v>
      </c>
      <c r="Q1445">
        <f>Table3[[#This Row],[Sexual_Harassment]]/Table3[[#This Row],[Population_in_lakhs]]</f>
        <v>0</v>
      </c>
      <c r="R1445">
        <f>Table3[[#This Row],[Cruelty by Husband or his Relatives]]/Table3[[#This Row],[Population_in_lakhs]]</f>
        <v>11.099365750528539</v>
      </c>
    </row>
    <row r="1446" spans="1:18" x14ac:dyDescent="0.3">
      <c r="A1446" t="s">
        <v>188</v>
      </c>
      <c r="B1446" t="s">
        <v>197</v>
      </c>
      <c r="C1446">
        <v>2002</v>
      </c>
      <c r="D1446">
        <v>7</v>
      </c>
      <c r="E1446">
        <v>4</v>
      </c>
      <c r="F1446">
        <v>6</v>
      </c>
      <c r="G1446">
        <v>11</v>
      </c>
      <c r="H1446">
        <v>0</v>
      </c>
      <c r="I1446">
        <v>98</v>
      </c>
      <c r="J1446">
        <v>9.4600000000000009</v>
      </c>
      <c r="K1446">
        <v>13.319238900634248</v>
      </c>
      <c r="L1446">
        <f t="shared" si="22"/>
        <v>126</v>
      </c>
      <c r="M1446" s="14">
        <f>Table3[[#This Row],[Rape]]/Table3[[#This Row],[Population_in_lakhs]]</f>
        <v>0.73995771670190269</v>
      </c>
      <c r="N1446">
        <f>Table3[[#This Row],[Kidnapping and Abduction]]/Table3[[#This Row],[Population_in_lakhs]]</f>
        <v>0.42283298097251582</v>
      </c>
      <c r="O1446">
        <f>Table3[[#This Row],[Dowry Deaths]]/Table3[[#This Row],[Population_in_lakhs]]</f>
        <v>0.63424947145877375</v>
      </c>
      <c r="P1446">
        <f>Table3[[#This Row],[Molestation]]/Table3[[#This Row],[Population_in_lakhs]]</f>
        <v>1.1627906976744184</v>
      </c>
      <c r="Q1446">
        <f>Table3[[#This Row],[Sexual_Harassment]]/Table3[[#This Row],[Population_in_lakhs]]</f>
        <v>0</v>
      </c>
      <c r="R1446">
        <f>Table3[[#This Row],[Cruelty by Husband or his Relatives]]/Table3[[#This Row],[Population_in_lakhs]]</f>
        <v>10.359408033826638</v>
      </c>
    </row>
    <row r="1447" spans="1:18" x14ac:dyDescent="0.3">
      <c r="A1447" t="s">
        <v>188</v>
      </c>
      <c r="B1447" t="s">
        <v>197</v>
      </c>
      <c r="C1447">
        <v>2003</v>
      </c>
      <c r="D1447">
        <v>15</v>
      </c>
      <c r="E1447">
        <v>2</v>
      </c>
      <c r="F1447">
        <v>8</v>
      </c>
      <c r="G1447">
        <v>14</v>
      </c>
      <c r="H1447">
        <v>0</v>
      </c>
      <c r="I1447">
        <v>125</v>
      </c>
      <c r="J1447">
        <v>9.4600000000000009</v>
      </c>
      <c r="K1447">
        <v>17.336152219873149</v>
      </c>
      <c r="L1447">
        <f t="shared" si="22"/>
        <v>164</v>
      </c>
      <c r="M1447" s="14">
        <f>Table3[[#This Row],[Rape]]/Table3[[#This Row],[Population_in_lakhs]]</f>
        <v>1.5856236786469342</v>
      </c>
      <c r="N1447">
        <f>Table3[[#This Row],[Kidnapping and Abduction]]/Table3[[#This Row],[Population_in_lakhs]]</f>
        <v>0.21141649048625791</v>
      </c>
      <c r="O1447">
        <f>Table3[[#This Row],[Dowry Deaths]]/Table3[[#This Row],[Population_in_lakhs]]</f>
        <v>0.84566596194503163</v>
      </c>
      <c r="P1447">
        <f>Table3[[#This Row],[Molestation]]/Table3[[#This Row],[Population_in_lakhs]]</f>
        <v>1.4799154334038054</v>
      </c>
      <c r="Q1447">
        <f>Table3[[#This Row],[Sexual_Harassment]]/Table3[[#This Row],[Population_in_lakhs]]</f>
        <v>0</v>
      </c>
      <c r="R1447">
        <f>Table3[[#This Row],[Cruelty by Husband or his Relatives]]/Table3[[#This Row],[Population_in_lakhs]]</f>
        <v>13.21353065539112</v>
      </c>
    </row>
    <row r="1448" spans="1:18" x14ac:dyDescent="0.3">
      <c r="A1448" t="s">
        <v>188</v>
      </c>
      <c r="B1448" t="s">
        <v>197</v>
      </c>
      <c r="C1448">
        <v>2004</v>
      </c>
      <c r="D1448">
        <v>18</v>
      </c>
      <c r="E1448">
        <v>9</v>
      </c>
      <c r="F1448">
        <v>9</v>
      </c>
      <c r="G1448">
        <v>13</v>
      </c>
      <c r="H1448">
        <v>0</v>
      </c>
      <c r="I1448">
        <v>136</v>
      </c>
      <c r="J1448">
        <v>9.4600000000000009</v>
      </c>
      <c r="K1448">
        <v>19.556025369978858</v>
      </c>
      <c r="L1448">
        <f t="shared" si="22"/>
        <v>185</v>
      </c>
      <c r="M1448" s="14">
        <f>Table3[[#This Row],[Rape]]/Table3[[#This Row],[Population_in_lakhs]]</f>
        <v>1.9027484143763211</v>
      </c>
      <c r="N1448">
        <f>Table3[[#This Row],[Kidnapping and Abduction]]/Table3[[#This Row],[Population_in_lakhs]]</f>
        <v>0.95137420718816057</v>
      </c>
      <c r="O1448">
        <f>Table3[[#This Row],[Dowry Deaths]]/Table3[[#This Row],[Population_in_lakhs]]</f>
        <v>0.95137420718816057</v>
      </c>
      <c r="P1448">
        <f>Table3[[#This Row],[Molestation]]/Table3[[#This Row],[Population_in_lakhs]]</f>
        <v>1.3742071881606763</v>
      </c>
      <c r="Q1448">
        <f>Table3[[#This Row],[Sexual_Harassment]]/Table3[[#This Row],[Population_in_lakhs]]</f>
        <v>0</v>
      </c>
      <c r="R1448">
        <f>Table3[[#This Row],[Cruelty by Husband or his Relatives]]/Table3[[#This Row],[Population_in_lakhs]]</f>
        <v>14.376321353065538</v>
      </c>
    </row>
    <row r="1449" spans="1:18" x14ac:dyDescent="0.3">
      <c r="A1449" t="s">
        <v>188</v>
      </c>
      <c r="B1449" t="s">
        <v>197</v>
      </c>
      <c r="C1449">
        <v>2005</v>
      </c>
      <c r="D1449">
        <v>19</v>
      </c>
      <c r="E1449">
        <v>9</v>
      </c>
      <c r="F1449">
        <v>6</v>
      </c>
      <c r="G1449">
        <v>9</v>
      </c>
      <c r="H1449">
        <v>0</v>
      </c>
      <c r="I1449">
        <v>115</v>
      </c>
      <c r="J1449">
        <v>9.4600000000000009</v>
      </c>
      <c r="K1449">
        <v>16.701902748414376</v>
      </c>
      <c r="L1449">
        <f t="shared" si="22"/>
        <v>158</v>
      </c>
      <c r="M1449" s="14">
        <f>Table3[[#This Row],[Rape]]/Table3[[#This Row],[Population_in_lakhs]]</f>
        <v>2.00845665961945</v>
      </c>
      <c r="N1449">
        <f>Table3[[#This Row],[Kidnapping and Abduction]]/Table3[[#This Row],[Population_in_lakhs]]</f>
        <v>0.95137420718816057</v>
      </c>
      <c r="O1449">
        <f>Table3[[#This Row],[Dowry Deaths]]/Table3[[#This Row],[Population_in_lakhs]]</f>
        <v>0.63424947145877375</v>
      </c>
      <c r="P1449">
        <f>Table3[[#This Row],[Molestation]]/Table3[[#This Row],[Population_in_lakhs]]</f>
        <v>0.95137420718816057</v>
      </c>
      <c r="Q1449">
        <f>Table3[[#This Row],[Sexual_Harassment]]/Table3[[#This Row],[Population_in_lakhs]]</f>
        <v>0</v>
      </c>
      <c r="R1449">
        <f>Table3[[#This Row],[Cruelty by Husband or his Relatives]]/Table3[[#This Row],[Population_in_lakhs]]</f>
        <v>12.15644820295983</v>
      </c>
    </row>
    <row r="1450" spans="1:18" x14ac:dyDescent="0.3">
      <c r="A1450" t="s">
        <v>188</v>
      </c>
      <c r="B1450" t="s">
        <v>197</v>
      </c>
      <c r="C1450">
        <v>2006</v>
      </c>
      <c r="D1450">
        <v>25</v>
      </c>
      <c r="E1450">
        <v>6</v>
      </c>
      <c r="F1450">
        <v>9</v>
      </c>
      <c r="G1450">
        <v>14</v>
      </c>
      <c r="H1450">
        <v>0</v>
      </c>
      <c r="I1450">
        <v>149</v>
      </c>
      <c r="J1450">
        <v>9.4600000000000009</v>
      </c>
      <c r="K1450">
        <v>21.458773784355177</v>
      </c>
      <c r="L1450">
        <f t="shared" si="22"/>
        <v>203</v>
      </c>
      <c r="M1450" s="14">
        <f>Table3[[#This Row],[Rape]]/Table3[[#This Row],[Population_in_lakhs]]</f>
        <v>2.6427061310782238</v>
      </c>
      <c r="N1450">
        <f>Table3[[#This Row],[Kidnapping and Abduction]]/Table3[[#This Row],[Population_in_lakhs]]</f>
        <v>0.63424947145877375</v>
      </c>
      <c r="O1450">
        <f>Table3[[#This Row],[Dowry Deaths]]/Table3[[#This Row],[Population_in_lakhs]]</f>
        <v>0.95137420718816057</v>
      </c>
      <c r="P1450">
        <f>Table3[[#This Row],[Molestation]]/Table3[[#This Row],[Population_in_lakhs]]</f>
        <v>1.4799154334038054</v>
      </c>
      <c r="Q1450">
        <f>Table3[[#This Row],[Sexual_Harassment]]/Table3[[#This Row],[Population_in_lakhs]]</f>
        <v>0</v>
      </c>
      <c r="R1450">
        <f>Table3[[#This Row],[Cruelty by Husband or his Relatives]]/Table3[[#This Row],[Population_in_lakhs]]</f>
        <v>15.750528541226215</v>
      </c>
    </row>
    <row r="1451" spans="1:18" x14ac:dyDescent="0.3">
      <c r="A1451" t="s">
        <v>188</v>
      </c>
      <c r="B1451" t="s">
        <v>197</v>
      </c>
      <c r="C1451">
        <v>2007</v>
      </c>
      <c r="D1451">
        <v>14</v>
      </c>
      <c r="E1451">
        <v>10</v>
      </c>
      <c r="F1451">
        <v>14</v>
      </c>
      <c r="G1451">
        <v>26</v>
      </c>
      <c r="H1451">
        <v>0</v>
      </c>
      <c r="I1451">
        <v>178</v>
      </c>
      <c r="J1451">
        <v>9.4600000000000009</v>
      </c>
      <c r="K1451">
        <v>25.581395348837209</v>
      </c>
      <c r="L1451">
        <f t="shared" si="22"/>
        <v>242</v>
      </c>
      <c r="M1451" s="14">
        <f>Table3[[#This Row],[Rape]]/Table3[[#This Row],[Population_in_lakhs]]</f>
        <v>1.4799154334038054</v>
      </c>
      <c r="N1451">
        <f>Table3[[#This Row],[Kidnapping and Abduction]]/Table3[[#This Row],[Population_in_lakhs]]</f>
        <v>1.0570824524312896</v>
      </c>
      <c r="O1451">
        <f>Table3[[#This Row],[Dowry Deaths]]/Table3[[#This Row],[Population_in_lakhs]]</f>
        <v>1.4799154334038054</v>
      </c>
      <c r="P1451">
        <f>Table3[[#This Row],[Molestation]]/Table3[[#This Row],[Population_in_lakhs]]</f>
        <v>2.7484143763213527</v>
      </c>
      <c r="Q1451">
        <f>Table3[[#This Row],[Sexual_Harassment]]/Table3[[#This Row],[Population_in_lakhs]]</f>
        <v>0</v>
      </c>
      <c r="R1451">
        <f>Table3[[#This Row],[Cruelty by Husband or his Relatives]]/Table3[[#This Row],[Population_in_lakhs]]</f>
        <v>18.816067653276953</v>
      </c>
    </row>
    <row r="1452" spans="1:18" x14ac:dyDescent="0.3">
      <c r="A1452" t="s">
        <v>188</v>
      </c>
      <c r="B1452" t="s">
        <v>197</v>
      </c>
      <c r="C1452">
        <v>2008</v>
      </c>
      <c r="D1452">
        <v>14</v>
      </c>
      <c r="E1452">
        <v>16</v>
      </c>
      <c r="F1452">
        <v>13</v>
      </c>
      <c r="G1452">
        <v>14</v>
      </c>
      <c r="H1452">
        <v>0</v>
      </c>
      <c r="I1452">
        <v>150</v>
      </c>
      <c r="J1452">
        <v>9.4600000000000009</v>
      </c>
      <c r="K1452">
        <v>21.881606765327692</v>
      </c>
      <c r="L1452">
        <f t="shared" si="22"/>
        <v>207</v>
      </c>
      <c r="M1452" s="14">
        <f>Table3[[#This Row],[Rape]]/Table3[[#This Row],[Population_in_lakhs]]</f>
        <v>1.4799154334038054</v>
      </c>
      <c r="N1452">
        <f>Table3[[#This Row],[Kidnapping and Abduction]]/Table3[[#This Row],[Population_in_lakhs]]</f>
        <v>1.6913319238900633</v>
      </c>
      <c r="O1452">
        <f>Table3[[#This Row],[Dowry Deaths]]/Table3[[#This Row],[Population_in_lakhs]]</f>
        <v>1.3742071881606763</v>
      </c>
      <c r="P1452">
        <f>Table3[[#This Row],[Molestation]]/Table3[[#This Row],[Population_in_lakhs]]</f>
        <v>1.4799154334038054</v>
      </c>
      <c r="Q1452">
        <f>Table3[[#This Row],[Sexual_Harassment]]/Table3[[#This Row],[Population_in_lakhs]]</f>
        <v>0</v>
      </c>
      <c r="R1452">
        <f>Table3[[#This Row],[Cruelty by Husband or his Relatives]]/Table3[[#This Row],[Population_in_lakhs]]</f>
        <v>15.856236786469344</v>
      </c>
    </row>
    <row r="1453" spans="1:18" x14ac:dyDescent="0.3">
      <c r="A1453" t="s">
        <v>188</v>
      </c>
      <c r="B1453" t="s">
        <v>197</v>
      </c>
      <c r="C1453">
        <v>2009</v>
      </c>
      <c r="D1453">
        <v>24</v>
      </c>
      <c r="E1453">
        <v>16</v>
      </c>
      <c r="F1453">
        <v>13</v>
      </c>
      <c r="G1453">
        <v>20</v>
      </c>
      <c r="H1453">
        <v>0</v>
      </c>
      <c r="I1453">
        <v>187</v>
      </c>
      <c r="J1453">
        <v>9.4600000000000009</v>
      </c>
      <c r="K1453">
        <v>27.484143763213527</v>
      </c>
      <c r="L1453">
        <f t="shared" si="22"/>
        <v>260</v>
      </c>
      <c r="M1453" s="14">
        <f>Table3[[#This Row],[Rape]]/Table3[[#This Row],[Population_in_lakhs]]</f>
        <v>2.536997885835095</v>
      </c>
      <c r="N1453">
        <f>Table3[[#This Row],[Kidnapping and Abduction]]/Table3[[#This Row],[Population_in_lakhs]]</f>
        <v>1.6913319238900633</v>
      </c>
      <c r="O1453">
        <f>Table3[[#This Row],[Dowry Deaths]]/Table3[[#This Row],[Population_in_lakhs]]</f>
        <v>1.3742071881606763</v>
      </c>
      <c r="P1453">
        <f>Table3[[#This Row],[Molestation]]/Table3[[#This Row],[Population_in_lakhs]]</f>
        <v>2.1141649048625792</v>
      </c>
      <c r="Q1453">
        <f>Table3[[#This Row],[Sexual_Harassment]]/Table3[[#This Row],[Population_in_lakhs]]</f>
        <v>0</v>
      </c>
      <c r="R1453">
        <f>Table3[[#This Row],[Cruelty by Husband or his Relatives]]/Table3[[#This Row],[Population_in_lakhs]]</f>
        <v>19.767441860465116</v>
      </c>
    </row>
    <row r="1454" spans="1:18" x14ac:dyDescent="0.3">
      <c r="A1454" t="s">
        <v>188</v>
      </c>
      <c r="B1454" t="s">
        <v>197</v>
      </c>
      <c r="C1454">
        <v>2010</v>
      </c>
      <c r="D1454">
        <v>28</v>
      </c>
      <c r="E1454">
        <v>20</v>
      </c>
      <c r="F1454">
        <v>11</v>
      </c>
      <c r="G1454">
        <v>15</v>
      </c>
      <c r="H1454">
        <v>0</v>
      </c>
      <c r="I1454">
        <v>112</v>
      </c>
      <c r="J1454">
        <v>9.4600000000000009</v>
      </c>
      <c r="K1454">
        <v>19.661733615221987</v>
      </c>
      <c r="L1454">
        <f t="shared" si="22"/>
        <v>186</v>
      </c>
      <c r="M1454" s="14">
        <f>Table3[[#This Row],[Rape]]/Table3[[#This Row],[Population_in_lakhs]]</f>
        <v>2.9598308668076108</v>
      </c>
      <c r="N1454">
        <f>Table3[[#This Row],[Kidnapping and Abduction]]/Table3[[#This Row],[Population_in_lakhs]]</f>
        <v>2.1141649048625792</v>
      </c>
      <c r="O1454">
        <f>Table3[[#This Row],[Dowry Deaths]]/Table3[[#This Row],[Population_in_lakhs]]</f>
        <v>1.1627906976744184</v>
      </c>
      <c r="P1454">
        <f>Table3[[#This Row],[Molestation]]/Table3[[#This Row],[Population_in_lakhs]]</f>
        <v>1.5856236786469342</v>
      </c>
      <c r="Q1454">
        <f>Table3[[#This Row],[Sexual_Harassment]]/Table3[[#This Row],[Population_in_lakhs]]</f>
        <v>0</v>
      </c>
      <c r="R1454">
        <f>Table3[[#This Row],[Cruelty by Husband or his Relatives]]/Table3[[#This Row],[Population_in_lakhs]]</f>
        <v>11.839323467230443</v>
      </c>
    </row>
    <row r="1455" spans="1:18" x14ac:dyDescent="0.3">
      <c r="A1455" t="s">
        <v>188</v>
      </c>
      <c r="B1455" t="s">
        <v>197</v>
      </c>
      <c r="C1455">
        <v>2011</v>
      </c>
      <c r="D1455">
        <v>20</v>
      </c>
      <c r="E1455">
        <v>17</v>
      </c>
      <c r="F1455">
        <v>8</v>
      </c>
      <c r="G1455">
        <v>18</v>
      </c>
      <c r="H1455">
        <v>0</v>
      </c>
      <c r="I1455">
        <v>119</v>
      </c>
      <c r="J1455">
        <v>10.74</v>
      </c>
      <c r="K1455">
        <v>16.945996275605214</v>
      </c>
      <c r="L1455">
        <f t="shared" si="22"/>
        <v>182</v>
      </c>
      <c r="M1455" s="14">
        <f>Table3[[#This Row],[Rape]]/Table3[[#This Row],[Population_in_lakhs]]</f>
        <v>1.8621973929236499</v>
      </c>
      <c r="N1455">
        <f>Table3[[#This Row],[Kidnapping and Abduction]]/Table3[[#This Row],[Population_in_lakhs]]</f>
        <v>1.5828677839851024</v>
      </c>
      <c r="O1455">
        <f>Table3[[#This Row],[Dowry Deaths]]/Table3[[#This Row],[Population_in_lakhs]]</f>
        <v>0.74487895716945995</v>
      </c>
      <c r="P1455">
        <f>Table3[[#This Row],[Molestation]]/Table3[[#This Row],[Population_in_lakhs]]</f>
        <v>1.6759776536312849</v>
      </c>
      <c r="Q1455">
        <f>Table3[[#This Row],[Sexual_Harassment]]/Table3[[#This Row],[Population_in_lakhs]]</f>
        <v>0</v>
      </c>
      <c r="R1455">
        <f>Table3[[#This Row],[Cruelty by Husband or his Relatives]]/Table3[[#This Row],[Population_in_lakhs]]</f>
        <v>11.080074487895716</v>
      </c>
    </row>
    <row r="1456" spans="1:18" x14ac:dyDescent="0.3">
      <c r="A1456" t="s">
        <v>188</v>
      </c>
      <c r="B1456" t="s">
        <v>197</v>
      </c>
      <c r="C1456">
        <v>2012</v>
      </c>
      <c r="D1456">
        <v>18</v>
      </c>
      <c r="E1456">
        <v>20</v>
      </c>
      <c r="F1456">
        <v>6</v>
      </c>
      <c r="G1456">
        <v>15</v>
      </c>
      <c r="H1456">
        <v>0</v>
      </c>
      <c r="I1456">
        <v>127</v>
      </c>
      <c r="J1456">
        <v>10.74</v>
      </c>
      <c r="K1456">
        <v>17.318435754189945</v>
      </c>
      <c r="L1456">
        <f t="shared" si="22"/>
        <v>186</v>
      </c>
      <c r="M1456" s="14">
        <f>Table3[[#This Row],[Rape]]/Table3[[#This Row],[Population_in_lakhs]]</f>
        <v>1.6759776536312849</v>
      </c>
      <c r="N1456">
        <f>Table3[[#This Row],[Kidnapping and Abduction]]/Table3[[#This Row],[Population_in_lakhs]]</f>
        <v>1.8621973929236499</v>
      </c>
      <c r="O1456">
        <f>Table3[[#This Row],[Dowry Deaths]]/Table3[[#This Row],[Population_in_lakhs]]</f>
        <v>0.55865921787709494</v>
      </c>
      <c r="P1456">
        <f>Table3[[#This Row],[Molestation]]/Table3[[#This Row],[Population_in_lakhs]]</f>
        <v>1.3966480446927374</v>
      </c>
      <c r="Q1456">
        <f>Table3[[#This Row],[Sexual_Harassment]]/Table3[[#This Row],[Population_in_lakhs]]</f>
        <v>0</v>
      </c>
      <c r="R1456">
        <f>Table3[[#This Row],[Cruelty by Husband or his Relatives]]/Table3[[#This Row],[Population_in_lakhs]]</f>
        <v>11.824953445065177</v>
      </c>
    </row>
    <row r="1457" spans="1:18" x14ac:dyDescent="0.3">
      <c r="A1457" t="s">
        <v>188</v>
      </c>
      <c r="B1457" t="s">
        <v>197</v>
      </c>
      <c r="C1457">
        <v>2013</v>
      </c>
      <c r="D1457">
        <v>26</v>
      </c>
      <c r="E1457">
        <v>72</v>
      </c>
      <c r="F1457">
        <v>4</v>
      </c>
      <c r="G1457">
        <v>39</v>
      </c>
      <c r="H1457">
        <v>11</v>
      </c>
      <c r="I1457">
        <v>146</v>
      </c>
      <c r="J1457">
        <v>10.74</v>
      </c>
      <c r="K1457">
        <v>27.746741154562383</v>
      </c>
      <c r="L1457">
        <f t="shared" si="22"/>
        <v>298</v>
      </c>
      <c r="M1457" s="14">
        <f>Table3[[#This Row],[Rape]]/Table3[[#This Row],[Population_in_lakhs]]</f>
        <v>2.4208566108007448</v>
      </c>
      <c r="N1457">
        <f>Table3[[#This Row],[Kidnapping and Abduction]]/Table3[[#This Row],[Population_in_lakhs]]</f>
        <v>6.7039106145251397</v>
      </c>
      <c r="O1457">
        <f>Table3[[#This Row],[Dowry Deaths]]/Table3[[#This Row],[Population_in_lakhs]]</f>
        <v>0.37243947858472998</v>
      </c>
      <c r="P1457">
        <f>Table3[[#This Row],[Molestation]]/Table3[[#This Row],[Population_in_lakhs]]</f>
        <v>3.6312849162011172</v>
      </c>
      <c r="Q1457">
        <f>Table3[[#This Row],[Sexual_Harassment]]/Table3[[#This Row],[Population_in_lakhs]]</f>
        <v>1.0242085661080074</v>
      </c>
      <c r="R1457">
        <f>Table3[[#This Row],[Cruelty by Husband or his Relatives]]/Table3[[#This Row],[Population_in_lakhs]]</f>
        <v>13.594040968342645</v>
      </c>
    </row>
    <row r="1458" spans="1:18" x14ac:dyDescent="0.3">
      <c r="A1458" t="s">
        <v>188</v>
      </c>
      <c r="B1458" t="s">
        <v>198</v>
      </c>
      <c r="C1458">
        <v>2001</v>
      </c>
      <c r="D1458">
        <v>44</v>
      </c>
      <c r="E1458">
        <v>10</v>
      </c>
      <c r="F1458">
        <v>18</v>
      </c>
      <c r="G1458">
        <v>28</v>
      </c>
      <c r="H1458">
        <v>2</v>
      </c>
      <c r="I1458">
        <v>97</v>
      </c>
      <c r="J1458">
        <v>12.74</v>
      </c>
      <c r="K1458">
        <v>15.620094191522762</v>
      </c>
      <c r="L1458">
        <f t="shared" si="22"/>
        <v>199</v>
      </c>
      <c r="M1458" s="14">
        <f>Table3[[#This Row],[Rape]]/Table3[[#This Row],[Population_in_lakhs]]</f>
        <v>3.4536891679748822</v>
      </c>
      <c r="N1458">
        <f>Table3[[#This Row],[Kidnapping and Abduction]]/Table3[[#This Row],[Population_in_lakhs]]</f>
        <v>0.78492935635792782</v>
      </c>
      <c r="O1458">
        <f>Table3[[#This Row],[Dowry Deaths]]/Table3[[#This Row],[Population_in_lakhs]]</f>
        <v>1.4128728414442699</v>
      </c>
      <c r="P1458">
        <f>Table3[[#This Row],[Molestation]]/Table3[[#This Row],[Population_in_lakhs]]</f>
        <v>2.1978021978021975</v>
      </c>
      <c r="Q1458">
        <f>Table3[[#This Row],[Sexual_Harassment]]/Table3[[#This Row],[Population_in_lakhs]]</f>
        <v>0.15698587127158556</v>
      </c>
      <c r="R1458">
        <f>Table3[[#This Row],[Cruelty by Husband or his Relatives]]/Table3[[#This Row],[Population_in_lakhs]]</f>
        <v>7.613814756671899</v>
      </c>
    </row>
    <row r="1459" spans="1:18" x14ac:dyDescent="0.3">
      <c r="A1459" t="s">
        <v>188</v>
      </c>
      <c r="B1459" t="s">
        <v>198</v>
      </c>
      <c r="C1459">
        <v>2002</v>
      </c>
      <c r="D1459">
        <v>37</v>
      </c>
      <c r="E1459">
        <v>8</v>
      </c>
      <c r="F1459">
        <v>11</v>
      </c>
      <c r="G1459">
        <v>25</v>
      </c>
      <c r="H1459">
        <v>0</v>
      </c>
      <c r="I1459">
        <v>115</v>
      </c>
      <c r="J1459">
        <v>12.74</v>
      </c>
      <c r="K1459">
        <v>15.384615384615385</v>
      </c>
      <c r="L1459">
        <f t="shared" si="22"/>
        <v>196</v>
      </c>
      <c r="M1459" s="14">
        <f>Table3[[#This Row],[Rape]]/Table3[[#This Row],[Population_in_lakhs]]</f>
        <v>2.904238618524333</v>
      </c>
      <c r="N1459">
        <f>Table3[[#This Row],[Kidnapping and Abduction]]/Table3[[#This Row],[Population_in_lakhs]]</f>
        <v>0.62794348508634223</v>
      </c>
      <c r="O1459">
        <f>Table3[[#This Row],[Dowry Deaths]]/Table3[[#This Row],[Population_in_lakhs]]</f>
        <v>0.86342229199372056</v>
      </c>
      <c r="P1459">
        <f>Table3[[#This Row],[Molestation]]/Table3[[#This Row],[Population_in_lakhs]]</f>
        <v>1.9623233908948194</v>
      </c>
      <c r="Q1459">
        <f>Table3[[#This Row],[Sexual_Harassment]]/Table3[[#This Row],[Population_in_lakhs]]</f>
        <v>0</v>
      </c>
      <c r="R1459">
        <f>Table3[[#This Row],[Cruelty by Husband or his Relatives]]/Table3[[#This Row],[Population_in_lakhs]]</f>
        <v>9.0266875981161689</v>
      </c>
    </row>
    <row r="1460" spans="1:18" x14ac:dyDescent="0.3">
      <c r="A1460" t="s">
        <v>188</v>
      </c>
      <c r="B1460" t="s">
        <v>198</v>
      </c>
      <c r="C1460">
        <v>2003</v>
      </c>
      <c r="D1460">
        <v>27</v>
      </c>
      <c r="E1460">
        <v>14</v>
      </c>
      <c r="F1460">
        <v>14</v>
      </c>
      <c r="G1460">
        <v>18</v>
      </c>
      <c r="H1460">
        <v>1</v>
      </c>
      <c r="I1460">
        <v>173</v>
      </c>
      <c r="J1460">
        <v>12.74</v>
      </c>
      <c r="K1460">
        <v>19.387755102040817</v>
      </c>
      <c r="L1460">
        <f t="shared" si="22"/>
        <v>247</v>
      </c>
      <c r="M1460" s="14">
        <f>Table3[[#This Row],[Rape]]/Table3[[#This Row],[Population_in_lakhs]]</f>
        <v>2.1193092621664049</v>
      </c>
      <c r="N1460">
        <f>Table3[[#This Row],[Kidnapping and Abduction]]/Table3[[#This Row],[Population_in_lakhs]]</f>
        <v>1.0989010989010988</v>
      </c>
      <c r="O1460">
        <f>Table3[[#This Row],[Dowry Deaths]]/Table3[[#This Row],[Population_in_lakhs]]</f>
        <v>1.0989010989010988</v>
      </c>
      <c r="P1460">
        <f>Table3[[#This Row],[Molestation]]/Table3[[#This Row],[Population_in_lakhs]]</f>
        <v>1.4128728414442699</v>
      </c>
      <c r="Q1460">
        <f>Table3[[#This Row],[Sexual_Harassment]]/Table3[[#This Row],[Population_in_lakhs]]</f>
        <v>7.8492935635792779E-2</v>
      </c>
      <c r="R1460">
        <f>Table3[[#This Row],[Cruelty by Husband or his Relatives]]/Table3[[#This Row],[Population_in_lakhs]]</f>
        <v>13.57927786499215</v>
      </c>
    </row>
    <row r="1461" spans="1:18" x14ac:dyDescent="0.3">
      <c r="A1461" t="s">
        <v>188</v>
      </c>
      <c r="B1461" t="s">
        <v>198</v>
      </c>
      <c r="C1461">
        <v>2004</v>
      </c>
      <c r="D1461">
        <v>31</v>
      </c>
      <c r="E1461">
        <v>12</v>
      </c>
      <c r="F1461">
        <v>15</v>
      </c>
      <c r="G1461">
        <v>23</v>
      </c>
      <c r="H1461">
        <v>0</v>
      </c>
      <c r="I1461">
        <v>242</v>
      </c>
      <c r="J1461">
        <v>12.74</v>
      </c>
      <c r="K1461">
        <v>25.353218210361067</v>
      </c>
      <c r="L1461">
        <f t="shared" si="22"/>
        <v>323</v>
      </c>
      <c r="M1461" s="14">
        <f>Table3[[#This Row],[Rape]]/Table3[[#This Row],[Population_in_lakhs]]</f>
        <v>2.4332810047095763</v>
      </c>
      <c r="N1461">
        <f>Table3[[#This Row],[Kidnapping and Abduction]]/Table3[[#This Row],[Population_in_lakhs]]</f>
        <v>0.9419152276295133</v>
      </c>
      <c r="O1461">
        <f>Table3[[#This Row],[Dowry Deaths]]/Table3[[#This Row],[Population_in_lakhs]]</f>
        <v>1.1773940345368916</v>
      </c>
      <c r="P1461">
        <f>Table3[[#This Row],[Molestation]]/Table3[[#This Row],[Population_in_lakhs]]</f>
        <v>1.805337519623234</v>
      </c>
      <c r="Q1461">
        <f>Table3[[#This Row],[Sexual_Harassment]]/Table3[[#This Row],[Population_in_lakhs]]</f>
        <v>0</v>
      </c>
      <c r="R1461">
        <f>Table3[[#This Row],[Cruelty by Husband or his Relatives]]/Table3[[#This Row],[Population_in_lakhs]]</f>
        <v>18.995290423861853</v>
      </c>
    </row>
    <row r="1462" spans="1:18" x14ac:dyDescent="0.3">
      <c r="A1462" t="s">
        <v>188</v>
      </c>
      <c r="B1462" t="s">
        <v>198</v>
      </c>
      <c r="C1462">
        <v>2005</v>
      </c>
      <c r="D1462">
        <v>50</v>
      </c>
      <c r="E1462">
        <v>19</v>
      </c>
      <c r="F1462">
        <v>14</v>
      </c>
      <c r="G1462">
        <v>39</v>
      </c>
      <c r="H1462">
        <v>2</v>
      </c>
      <c r="I1462">
        <v>236</v>
      </c>
      <c r="J1462">
        <v>12.74</v>
      </c>
      <c r="K1462">
        <v>28.257456828885399</v>
      </c>
      <c r="L1462">
        <f t="shared" si="22"/>
        <v>360</v>
      </c>
      <c r="M1462" s="14">
        <f>Table3[[#This Row],[Rape]]/Table3[[#This Row],[Population_in_lakhs]]</f>
        <v>3.9246467817896389</v>
      </c>
      <c r="N1462">
        <f>Table3[[#This Row],[Kidnapping and Abduction]]/Table3[[#This Row],[Population_in_lakhs]]</f>
        <v>1.4913657770800628</v>
      </c>
      <c r="O1462">
        <f>Table3[[#This Row],[Dowry Deaths]]/Table3[[#This Row],[Population_in_lakhs]]</f>
        <v>1.0989010989010988</v>
      </c>
      <c r="P1462">
        <f>Table3[[#This Row],[Molestation]]/Table3[[#This Row],[Population_in_lakhs]]</f>
        <v>3.0612244897959182</v>
      </c>
      <c r="Q1462">
        <f>Table3[[#This Row],[Sexual_Harassment]]/Table3[[#This Row],[Population_in_lakhs]]</f>
        <v>0.15698587127158556</v>
      </c>
      <c r="R1462">
        <f>Table3[[#This Row],[Cruelty by Husband or his Relatives]]/Table3[[#This Row],[Population_in_lakhs]]</f>
        <v>18.524332810047095</v>
      </c>
    </row>
    <row r="1463" spans="1:18" x14ac:dyDescent="0.3">
      <c r="A1463" t="s">
        <v>188</v>
      </c>
      <c r="B1463" t="s">
        <v>198</v>
      </c>
      <c r="C1463">
        <v>2006</v>
      </c>
      <c r="D1463">
        <v>51</v>
      </c>
      <c r="E1463">
        <v>23</v>
      </c>
      <c r="F1463">
        <v>13</v>
      </c>
      <c r="G1463">
        <v>35</v>
      </c>
      <c r="H1463">
        <v>1</v>
      </c>
      <c r="I1463">
        <v>214</v>
      </c>
      <c r="J1463">
        <v>12.74</v>
      </c>
      <c r="K1463">
        <v>26.452119309262166</v>
      </c>
      <c r="L1463">
        <f t="shared" si="22"/>
        <v>337</v>
      </c>
      <c r="M1463" s="14">
        <f>Table3[[#This Row],[Rape]]/Table3[[#This Row],[Population_in_lakhs]]</f>
        <v>4.003139717425432</v>
      </c>
      <c r="N1463">
        <f>Table3[[#This Row],[Kidnapping and Abduction]]/Table3[[#This Row],[Population_in_lakhs]]</f>
        <v>1.805337519623234</v>
      </c>
      <c r="O1463">
        <f>Table3[[#This Row],[Dowry Deaths]]/Table3[[#This Row],[Population_in_lakhs]]</f>
        <v>1.0204081632653061</v>
      </c>
      <c r="P1463">
        <f>Table3[[#This Row],[Molestation]]/Table3[[#This Row],[Population_in_lakhs]]</f>
        <v>2.7472527472527473</v>
      </c>
      <c r="Q1463">
        <f>Table3[[#This Row],[Sexual_Harassment]]/Table3[[#This Row],[Population_in_lakhs]]</f>
        <v>7.8492935635792779E-2</v>
      </c>
      <c r="R1463">
        <f>Table3[[#This Row],[Cruelty by Husband or his Relatives]]/Table3[[#This Row],[Population_in_lakhs]]</f>
        <v>16.797488226059656</v>
      </c>
    </row>
    <row r="1464" spans="1:18" x14ac:dyDescent="0.3">
      <c r="A1464" t="s">
        <v>188</v>
      </c>
      <c r="B1464" t="s">
        <v>198</v>
      </c>
      <c r="C1464">
        <v>2007</v>
      </c>
      <c r="D1464">
        <v>47</v>
      </c>
      <c r="E1464">
        <v>13</v>
      </c>
      <c r="F1464">
        <v>13</v>
      </c>
      <c r="G1464">
        <v>28</v>
      </c>
      <c r="H1464">
        <v>0</v>
      </c>
      <c r="I1464">
        <v>169</v>
      </c>
      <c r="J1464">
        <v>12.74</v>
      </c>
      <c r="K1464">
        <v>21.19309262166405</v>
      </c>
      <c r="L1464">
        <f t="shared" si="22"/>
        <v>270</v>
      </c>
      <c r="M1464" s="14">
        <f>Table3[[#This Row],[Rape]]/Table3[[#This Row],[Population_in_lakhs]]</f>
        <v>3.6891679748822606</v>
      </c>
      <c r="N1464">
        <f>Table3[[#This Row],[Kidnapping and Abduction]]/Table3[[#This Row],[Population_in_lakhs]]</f>
        <v>1.0204081632653061</v>
      </c>
      <c r="O1464">
        <f>Table3[[#This Row],[Dowry Deaths]]/Table3[[#This Row],[Population_in_lakhs]]</f>
        <v>1.0204081632653061</v>
      </c>
      <c r="P1464">
        <f>Table3[[#This Row],[Molestation]]/Table3[[#This Row],[Population_in_lakhs]]</f>
        <v>2.1978021978021975</v>
      </c>
      <c r="Q1464">
        <f>Table3[[#This Row],[Sexual_Harassment]]/Table3[[#This Row],[Population_in_lakhs]]</f>
        <v>0</v>
      </c>
      <c r="R1464">
        <f>Table3[[#This Row],[Cruelty by Husband or his Relatives]]/Table3[[#This Row],[Population_in_lakhs]]</f>
        <v>13.26530612244898</v>
      </c>
    </row>
    <row r="1465" spans="1:18" x14ac:dyDescent="0.3">
      <c r="A1465" t="s">
        <v>188</v>
      </c>
      <c r="B1465" t="s">
        <v>198</v>
      </c>
      <c r="C1465">
        <v>2008</v>
      </c>
      <c r="D1465">
        <v>50</v>
      </c>
      <c r="E1465">
        <v>23</v>
      </c>
      <c r="F1465">
        <v>17</v>
      </c>
      <c r="G1465">
        <v>31</v>
      </c>
      <c r="H1465">
        <v>21</v>
      </c>
      <c r="I1465">
        <v>124</v>
      </c>
      <c r="J1465">
        <v>12.74</v>
      </c>
      <c r="K1465">
        <v>20.87912087912088</v>
      </c>
      <c r="L1465">
        <f t="shared" si="22"/>
        <v>266</v>
      </c>
      <c r="M1465" s="14">
        <f>Table3[[#This Row],[Rape]]/Table3[[#This Row],[Population_in_lakhs]]</f>
        <v>3.9246467817896389</v>
      </c>
      <c r="N1465">
        <f>Table3[[#This Row],[Kidnapping and Abduction]]/Table3[[#This Row],[Population_in_lakhs]]</f>
        <v>1.805337519623234</v>
      </c>
      <c r="O1465">
        <f>Table3[[#This Row],[Dowry Deaths]]/Table3[[#This Row],[Population_in_lakhs]]</f>
        <v>1.3343799058084773</v>
      </c>
      <c r="P1465">
        <f>Table3[[#This Row],[Molestation]]/Table3[[#This Row],[Population_in_lakhs]]</f>
        <v>2.4332810047095763</v>
      </c>
      <c r="Q1465">
        <f>Table3[[#This Row],[Sexual_Harassment]]/Table3[[#This Row],[Population_in_lakhs]]</f>
        <v>1.6483516483516483</v>
      </c>
      <c r="R1465">
        <f>Table3[[#This Row],[Cruelty by Husband or his Relatives]]/Table3[[#This Row],[Population_in_lakhs]]</f>
        <v>9.7331240188383052</v>
      </c>
    </row>
    <row r="1466" spans="1:18" x14ac:dyDescent="0.3">
      <c r="A1466" t="s">
        <v>188</v>
      </c>
      <c r="B1466" t="s">
        <v>198</v>
      </c>
      <c r="C1466">
        <v>2009</v>
      </c>
      <c r="D1466">
        <v>48</v>
      </c>
      <c r="E1466">
        <v>40</v>
      </c>
      <c r="F1466">
        <v>17</v>
      </c>
      <c r="G1466">
        <v>32</v>
      </c>
      <c r="H1466">
        <v>21</v>
      </c>
      <c r="I1466">
        <v>225</v>
      </c>
      <c r="J1466">
        <v>12.74</v>
      </c>
      <c r="K1466">
        <v>30.062794348508632</v>
      </c>
      <c r="L1466">
        <f t="shared" si="22"/>
        <v>383</v>
      </c>
      <c r="M1466" s="14">
        <f>Table3[[#This Row],[Rape]]/Table3[[#This Row],[Population_in_lakhs]]</f>
        <v>3.7676609105180532</v>
      </c>
      <c r="N1466">
        <f>Table3[[#This Row],[Kidnapping and Abduction]]/Table3[[#This Row],[Population_in_lakhs]]</f>
        <v>3.1397174254317113</v>
      </c>
      <c r="O1466">
        <f>Table3[[#This Row],[Dowry Deaths]]/Table3[[#This Row],[Population_in_lakhs]]</f>
        <v>1.3343799058084773</v>
      </c>
      <c r="P1466">
        <f>Table3[[#This Row],[Molestation]]/Table3[[#This Row],[Population_in_lakhs]]</f>
        <v>2.5117739403453689</v>
      </c>
      <c r="Q1466">
        <f>Table3[[#This Row],[Sexual_Harassment]]/Table3[[#This Row],[Population_in_lakhs]]</f>
        <v>1.6483516483516483</v>
      </c>
      <c r="R1466">
        <f>Table3[[#This Row],[Cruelty by Husband or his Relatives]]/Table3[[#This Row],[Population_in_lakhs]]</f>
        <v>17.660910518053374</v>
      </c>
    </row>
    <row r="1467" spans="1:18" x14ac:dyDescent="0.3">
      <c r="A1467" t="s">
        <v>188</v>
      </c>
      <c r="B1467" t="s">
        <v>198</v>
      </c>
      <c r="C1467">
        <v>2010</v>
      </c>
      <c r="D1467">
        <v>52</v>
      </c>
      <c r="E1467">
        <v>20</v>
      </c>
      <c r="F1467">
        <v>21</v>
      </c>
      <c r="G1467">
        <v>29</v>
      </c>
      <c r="H1467">
        <v>22</v>
      </c>
      <c r="I1467">
        <v>231</v>
      </c>
      <c r="J1467">
        <v>12.74</v>
      </c>
      <c r="K1467">
        <v>29.434850863422291</v>
      </c>
      <c r="L1467">
        <f t="shared" si="22"/>
        <v>375</v>
      </c>
      <c r="M1467" s="14">
        <f>Table3[[#This Row],[Rape]]/Table3[[#This Row],[Population_in_lakhs]]</f>
        <v>4.0816326530612246</v>
      </c>
      <c r="N1467">
        <f>Table3[[#This Row],[Kidnapping and Abduction]]/Table3[[#This Row],[Population_in_lakhs]]</f>
        <v>1.5698587127158556</v>
      </c>
      <c r="O1467">
        <f>Table3[[#This Row],[Dowry Deaths]]/Table3[[#This Row],[Population_in_lakhs]]</f>
        <v>1.6483516483516483</v>
      </c>
      <c r="P1467">
        <f>Table3[[#This Row],[Molestation]]/Table3[[#This Row],[Population_in_lakhs]]</f>
        <v>2.2762951334379906</v>
      </c>
      <c r="Q1467">
        <f>Table3[[#This Row],[Sexual_Harassment]]/Table3[[#This Row],[Population_in_lakhs]]</f>
        <v>1.7268445839874411</v>
      </c>
      <c r="R1467">
        <f>Table3[[#This Row],[Cruelty by Husband or his Relatives]]/Table3[[#This Row],[Population_in_lakhs]]</f>
        <v>18.131868131868131</v>
      </c>
    </row>
    <row r="1468" spans="1:18" x14ac:dyDescent="0.3">
      <c r="A1468" t="s">
        <v>188</v>
      </c>
      <c r="B1468" t="s">
        <v>198</v>
      </c>
      <c r="C1468">
        <v>2011</v>
      </c>
      <c r="D1468">
        <v>62</v>
      </c>
      <c r="E1468">
        <v>18</v>
      </c>
      <c r="F1468">
        <v>18</v>
      </c>
      <c r="G1468">
        <v>25</v>
      </c>
      <c r="H1468">
        <v>26</v>
      </c>
      <c r="I1468">
        <v>166</v>
      </c>
      <c r="J1468">
        <v>15.05</v>
      </c>
      <c r="K1468">
        <v>20.930232558139533</v>
      </c>
      <c r="L1468">
        <f t="shared" si="22"/>
        <v>315</v>
      </c>
      <c r="M1468" s="14">
        <f>Table3[[#This Row],[Rape]]/Table3[[#This Row],[Population_in_lakhs]]</f>
        <v>4.1196013289036539</v>
      </c>
      <c r="N1468">
        <f>Table3[[#This Row],[Kidnapping and Abduction]]/Table3[[#This Row],[Population_in_lakhs]]</f>
        <v>1.1960132890365447</v>
      </c>
      <c r="O1468">
        <f>Table3[[#This Row],[Dowry Deaths]]/Table3[[#This Row],[Population_in_lakhs]]</f>
        <v>1.1960132890365447</v>
      </c>
      <c r="P1468">
        <f>Table3[[#This Row],[Molestation]]/Table3[[#This Row],[Population_in_lakhs]]</f>
        <v>1.6611295681063123</v>
      </c>
      <c r="Q1468">
        <f>Table3[[#This Row],[Sexual_Harassment]]/Table3[[#This Row],[Population_in_lakhs]]</f>
        <v>1.7275747508305648</v>
      </c>
      <c r="R1468">
        <f>Table3[[#This Row],[Cruelty by Husband or his Relatives]]/Table3[[#This Row],[Population_in_lakhs]]</f>
        <v>11.029900332225914</v>
      </c>
    </row>
    <row r="1469" spans="1:18" x14ac:dyDescent="0.3">
      <c r="A1469" t="s">
        <v>188</v>
      </c>
      <c r="B1469" t="s">
        <v>198</v>
      </c>
      <c r="C1469">
        <v>2012</v>
      </c>
      <c r="D1469">
        <v>63</v>
      </c>
      <c r="E1469">
        <v>41</v>
      </c>
      <c r="F1469">
        <v>23</v>
      </c>
      <c r="G1469">
        <v>50</v>
      </c>
      <c r="H1469">
        <v>28</v>
      </c>
      <c r="I1469">
        <v>204</v>
      </c>
      <c r="J1469">
        <v>15.05</v>
      </c>
      <c r="K1469">
        <v>27.176079734219268</v>
      </c>
      <c r="L1469">
        <f t="shared" si="22"/>
        <v>409</v>
      </c>
      <c r="M1469" s="14">
        <f>Table3[[#This Row],[Rape]]/Table3[[#This Row],[Population_in_lakhs]]</f>
        <v>4.1860465116279064</v>
      </c>
      <c r="N1469">
        <f>Table3[[#This Row],[Kidnapping and Abduction]]/Table3[[#This Row],[Population_in_lakhs]]</f>
        <v>2.7242524916943522</v>
      </c>
      <c r="O1469">
        <f>Table3[[#This Row],[Dowry Deaths]]/Table3[[#This Row],[Population_in_lakhs]]</f>
        <v>1.5282392026578073</v>
      </c>
      <c r="P1469">
        <f>Table3[[#This Row],[Molestation]]/Table3[[#This Row],[Population_in_lakhs]]</f>
        <v>3.3222591362126246</v>
      </c>
      <c r="Q1469">
        <f>Table3[[#This Row],[Sexual_Harassment]]/Table3[[#This Row],[Population_in_lakhs]]</f>
        <v>1.8604651162790697</v>
      </c>
      <c r="R1469">
        <f>Table3[[#This Row],[Cruelty by Husband or his Relatives]]/Table3[[#This Row],[Population_in_lakhs]]</f>
        <v>13.554817275747508</v>
      </c>
    </row>
    <row r="1470" spans="1:18" x14ac:dyDescent="0.3">
      <c r="A1470" t="s">
        <v>188</v>
      </c>
      <c r="B1470" t="s">
        <v>198</v>
      </c>
      <c r="C1470">
        <v>2013</v>
      </c>
      <c r="D1470">
        <v>72</v>
      </c>
      <c r="E1470">
        <v>218</v>
      </c>
      <c r="F1470">
        <v>12</v>
      </c>
      <c r="G1470">
        <v>181</v>
      </c>
      <c r="H1470">
        <v>21</v>
      </c>
      <c r="I1470">
        <v>213</v>
      </c>
      <c r="J1470">
        <v>15.05</v>
      </c>
      <c r="K1470">
        <v>47.641196013289033</v>
      </c>
      <c r="L1470">
        <f t="shared" si="22"/>
        <v>717</v>
      </c>
      <c r="M1470" s="14">
        <f>Table3[[#This Row],[Rape]]/Table3[[#This Row],[Population_in_lakhs]]</f>
        <v>4.7840531561461788</v>
      </c>
      <c r="N1470">
        <f>Table3[[#This Row],[Kidnapping and Abduction]]/Table3[[#This Row],[Population_in_lakhs]]</f>
        <v>14.485049833887043</v>
      </c>
      <c r="O1470">
        <f>Table3[[#This Row],[Dowry Deaths]]/Table3[[#This Row],[Population_in_lakhs]]</f>
        <v>0.79734219269102991</v>
      </c>
      <c r="P1470">
        <f>Table3[[#This Row],[Molestation]]/Table3[[#This Row],[Population_in_lakhs]]</f>
        <v>12.0265780730897</v>
      </c>
      <c r="Q1470">
        <f>Table3[[#This Row],[Sexual_Harassment]]/Table3[[#This Row],[Population_in_lakhs]]</f>
        <v>1.3953488372093024</v>
      </c>
      <c r="R1470">
        <f>Table3[[#This Row],[Cruelty by Husband or his Relatives]]/Table3[[#This Row],[Population_in_lakhs]]</f>
        <v>14.15282392026578</v>
      </c>
    </row>
    <row r="1471" spans="1:18" x14ac:dyDescent="0.3">
      <c r="A1471" t="s">
        <v>188</v>
      </c>
      <c r="B1471" t="s">
        <v>199</v>
      </c>
      <c r="C1471">
        <v>2001</v>
      </c>
      <c r="D1471">
        <v>31</v>
      </c>
      <c r="E1471">
        <v>14</v>
      </c>
      <c r="F1471">
        <v>10</v>
      </c>
      <c r="G1471">
        <v>28</v>
      </c>
      <c r="H1471">
        <v>8</v>
      </c>
      <c r="I1471">
        <v>68</v>
      </c>
      <c r="J1471">
        <v>8.25</v>
      </c>
      <c r="K1471">
        <v>19.272727272727273</v>
      </c>
      <c r="L1471">
        <f t="shared" si="22"/>
        <v>159</v>
      </c>
      <c r="M1471" s="14">
        <f>Table3[[#This Row],[Rape]]/Table3[[#This Row],[Population_in_lakhs]]</f>
        <v>3.7575757575757578</v>
      </c>
      <c r="N1471">
        <f>Table3[[#This Row],[Kidnapping and Abduction]]/Table3[[#This Row],[Population_in_lakhs]]</f>
        <v>1.696969696969697</v>
      </c>
      <c r="O1471">
        <f>Table3[[#This Row],[Dowry Deaths]]/Table3[[#This Row],[Population_in_lakhs]]</f>
        <v>1.2121212121212122</v>
      </c>
      <c r="P1471">
        <f>Table3[[#This Row],[Molestation]]/Table3[[#This Row],[Population_in_lakhs]]</f>
        <v>3.393939393939394</v>
      </c>
      <c r="Q1471">
        <f>Table3[[#This Row],[Sexual_Harassment]]/Table3[[#This Row],[Population_in_lakhs]]</f>
        <v>0.96969696969696972</v>
      </c>
      <c r="R1471">
        <f>Table3[[#This Row],[Cruelty by Husband or his Relatives]]/Table3[[#This Row],[Population_in_lakhs]]</f>
        <v>8.2424242424242422</v>
      </c>
    </row>
    <row r="1472" spans="1:18" x14ac:dyDescent="0.3">
      <c r="A1472" t="s">
        <v>188</v>
      </c>
      <c r="B1472" t="s">
        <v>199</v>
      </c>
      <c r="C1472">
        <v>2002</v>
      </c>
      <c r="D1472">
        <v>15</v>
      </c>
      <c r="E1472">
        <v>14</v>
      </c>
      <c r="F1472">
        <v>7</v>
      </c>
      <c r="G1472">
        <v>20</v>
      </c>
      <c r="H1472">
        <v>14</v>
      </c>
      <c r="I1472">
        <v>88</v>
      </c>
      <c r="J1472">
        <v>8.25</v>
      </c>
      <c r="K1472">
        <v>19.151515151515152</v>
      </c>
      <c r="L1472">
        <f t="shared" si="22"/>
        <v>158</v>
      </c>
      <c r="M1472" s="14">
        <f>Table3[[#This Row],[Rape]]/Table3[[#This Row],[Population_in_lakhs]]</f>
        <v>1.8181818181818181</v>
      </c>
      <c r="N1472">
        <f>Table3[[#This Row],[Kidnapping and Abduction]]/Table3[[#This Row],[Population_in_lakhs]]</f>
        <v>1.696969696969697</v>
      </c>
      <c r="O1472">
        <f>Table3[[#This Row],[Dowry Deaths]]/Table3[[#This Row],[Population_in_lakhs]]</f>
        <v>0.84848484848484851</v>
      </c>
      <c r="P1472">
        <f>Table3[[#This Row],[Molestation]]/Table3[[#This Row],[Population_in_lakhs]]</f>
        <v>2.4242424242424243</v>
      </c>
      <c r="Q1472">
        <f>Table3[[#This Row],[Sexual_Harassment]]/Table3[[#This Row],[Population_in_lakhs]]</f>
        <v>1.696969696969697</v>
      </c>
      <c r="R1472">
        <f>Table3[[#This Row],[Cruelty by Husband or his Relatives]]/Table3[[#This Row],[Population_in_lakhs]]</f>
        <v>10.666666666666666</v>
      </c>
    </row>
    <row r="1473" spans="1:18" x14ac:dyDescent="0.3">
      <c r="A1473" t="s">
        <v>188</v>
      </c>
      <c r="B1473" t="s">
        <v>199</v>
      </c>
      <c r="C1473">
        <v>2003</v>
      </c>
      <c r="D1473">
        <v>23</v>
      </c>
      <c r="E1473">
        <v>7</v>
      </c>
      <c r="F1473">
        <v>12</v>
      </c>
      <c r="G1473">
        <v>23</v>
      </c>
      <c r="H1473">
        <v>18</v>
      </c>
      <c r="I1473">
        <v>92</v>
      </c>
      <c r="J1473">
        <v>8.25</v>
      </c>
      <c r="K1473">
        <v>21.212121212121211</v>
      </c>
      <c r="L1473">
        <f t="shared" si="22"/>
        <v>175</v>
      </c>
      <c r="M1473" s="14">
        <f>Table3[[#This Row],[Rape]]/Table3[[#This Row],[Population_in_lakhs]]</f>
        <v>2.7878787878787881</v>
      </c>
      <c r="N1473">
        <f>Table3[[#This Row],[Kidnapping and Abduction]]/Table3[[#This Row],[Population_in_lakhs]]</f>
        <v>0.84848484848484851</v>
      </c>
      <c r="O1473">
        <f>Table3[[#This Row],[Dowry Deaths]]/Table3[[#This Row],[Population_in_lakhs]]</f>
        <v>1.4545454545454546</v>
      </c>
      <c r="P1473">
        <f>Table3[[#This Row],[Molestation]]/Table3[[#This Row],[Population_in_lakhs]]</f>
        <v>2.7878787878787881</v>
      </c>
      <c r="Q1473">
        <f>Table3[[#This Row],[Sexual_Harassment]]/Table3[[#This Row],[Population_in_lakhs]]</f>
        <v>2.1818181818181817</v>
      </c>
      <c r="R1473">
        <f>Table3[[#This Row],[Cruelty by Husband or his Relatives]]/Table3[[#This Row],[Population_in_lakhs]]</f>
        <v>11.151515151515152</v>
      </c>
    </row>
    <row r="1474" spans="1:18" x14ac:dyDescent="0.3">
      <c r="A1474" t="s">
        <v>188</v>
      </c>
      <c r="B1474" t="s">
        <v>199</v>
      </c>
      <c r="C1474">
        <v>2004</v>
      </c>
      <c r="D1474">
        <v>21</v>
      </c>
      <c r="E1474">
        <v>5</v>
      </c>
      <c r="F1474">
        <v>15</v>
      </c>
      <c r="G1474">
        <v>28</v>
      </c>
      <c r="H1474">
        <v>20</v>
      </c>
      <c r="I1474">
        <v>120</v>
      </c>
      <c r="J1474">
        <v>8.25</v>
      </c>
      <c r="K1474">
        <v>25.333333333333332</v>
      </c>
      <c r="L1474">
        <f t="shared" ref="L1474:L1537" si="23">SUM(D1474,E1474,F1474,G1474,H1474,I1474)</f>
        <v>209</v>
      </c>
      <c r="M1474" s="14">
        <f>Table3[[#This Row],[Rape]]/Table3[[#This Row],[Population_in_lakhs]]</f>
        <v>2.5454545454545454</v>
      </c>
      <c r="N1474">
        <f>Table3[[#This Row],[Kidnapping and Abduction]]/Table3[[#This Row],[Population_in_lakhs]]</f>
        <v>0.60606060606060608</v>
      </c>
      <c r="O1474">
        <f>Table3[[#This Row],[Dowry Deaths]]/Table3[[#This Row],[Population_in_lakhs]]</f>
        <v>1.8181818181818181</v>
      </c>
      <c r="P1474">
        <f>Table3[[#This Row],[Molestation]]/Table3[[#This Row],[Population_in_lakhs]]</f>
        <v>3.393939393939394</v>
      </c>
      <c r="Q1474">
        <f>Table3[[#This Row],[Sexual_Harassment]]/Table3[[#This Row],[Population_in_lakhs]]</f>
        <v>2.4242424242424243</v>
      </c>
      <c r="R1474">
        <f>Table3[[#This Row],[Cruelty by Husband or his Relatives]]/Table3[[#This Row],[Population_in_lakhs]]</f>
        <v>14.545454545454545</v>
      </c>
    </row>
    <row r="1475" spans="1:18" x14ac:dyDescent="0.3">
      <c r="A1475" t="s">
        <v>188</v>
      </c>
      <c r="B1475" t="s">
        <v>199</v>
      </c>
      <c r="C1475">
        <v>2005</v>
      </c>
      <c r="D1475">
        <v>24</v>
      </c>
      <c r="E1475">
        <v>9</v>
      </c>
      <c r="F1475">
        <v>5</v>
      </c>
      <c r="G1475">
        <v>24</v>
      </c>
      <c r="H1475">
        <v>15</v>
      </c>
      <c r="I1475">
        <v>99</v>
      </c>
      <c r="J1475">
        <v>8.25</v>
      </c>
      <c r="K1475">
        <v>21.333333333333332</v>
      </c>
      <c r="L1475">
        <f t="shared" si="23"/>
        <v>176</v>
      </c>
      <c r="M1475" s="14">
        <f>Table3[[#This Row],[Rape]]/Table3[[#This Row],[Population_in_lakhs]]</f>
        <v>2.9090909090909092</v>
      </c>
      <c r="N1475">
        <f>Table3[[#This Row],[Kidnapping and Abduction]]/Table3[[#This Row],[Population_in_lakhs]]</f>
        <v>1.0909090909090908</v>
      </c>
      <c r="O1475">
        <f>Table3[[#This Row],[Dowry Deaths]]/Table3[[#This Row],[Population_in_lakhs]]</f>
        <v>0.60606060606060608</v>
      </c>
      <c r="P1475">
        <f>Table3[[#This Row],[Molestation]]/Table3[[#This Row],[Population_in_lakhs]]</f>
        <v>2.9090909090909092</v>
      </c>
      <c r="Q1475">
        <f>Table3[[#This Row],[Sexual_Harassment]]/Table3[[#This Row],[Population_in_lakhs]]</f>
        <v>1.8181818181818181</v>
      </c>
      <c r="R1475">
        <f>Table3[[#This Row],[Cruelty by Husband or his Relatives]]/Table3[[#This Row],[Population_in_lakhs]]</f>
        <v>12</v>
      </c>
    </row>
    <row r="1476" spans="1:18" x14ac:dyDescent="0.3">
      <c r="A1476" t="s">
        <v>188</v>
      </c>
      <c r="B1476" t="s">
        <v>199</v>
      </c>
      <c r="C1476">
        <v>2006</v>
      </c>
      <c r="D1476">
        <v>34</v>
      </c>
      <c r="E1476">
        <v>15</v>
      </c>
      <c r="F1476">
        <v>5</v>
      </c>
      <c r="G1476">
        <v>10</v>
      </c>
      <c r="H1476">
        <v>37</v>
      </c>
      <c r="I1476">
        <v>116</v>
      </c>
      <c r="J1476">
        <v>8.25</v>
      </c>
      <c r="K1476">
        <v>26.303030303030305</v>
      </c>
      <c r="L1476">
        <f t="shared" si="23"/>
        <v>217</v>
      </c>
      <c r="M1476" s="14">
        <f>Table3[[#This Row],[Rape]]/Table3[[#This Row],[Population_in_lakhs]]</f>
        <v>4.1212121212121211</v>
      </c>
      <c r="N1476">
        <f>Table3[[#This Row],[Kidnapping and Abduction]]/Table3[[#This Row],[Population_in_lakhs]]</f>
        <v>1.8181818181818181</v>
      </c>
      <c r="O1476">
        <f>Table3[[#This Row],[Dowry Deaths]]/Table3[[#This Row],[Population_in_lakhs]]</f>
        <v>0.60606060606060608</v>
      </c>
      <c r="P1476">
        <f>Table3[[#This Row],[Molestation]]/Table3[[#This Row],[Population_in_lakhs]]</f>
        <v>1.2121212121212122</v>
      </c>
      <c r="Q1476">
        <f>Table3[[#This Row],[Sexual_Harassment]]/Table3[[#This Row],[Population_in_lakhs]]</f>
        <v>4.4848484848484844</v>
      </c>
      <c r="R1476">
        <f>Table3[[#This Row],[Cruelty by Husband or his Relatives]]/Table3[[#This Row],[Population_in_lakhs]]</f>
        <v>14.060606060606061</v>
      </c>
    </row>
    <row r="1477" spans="1:18" x14ac:dyDescent="0.3">
      <c r="A1477" t="s">
        <v>188</v>
      </c>
      <c r="B1477" t="s">
        <v>199</v>
      </c>
      <c r="C1477">
        <v>2007</v>
      </c>
      <c r="D1477">
        <v>21</v>
      </c>
      <c r="E1477">
        <v>13</v>
      </c>
      <c r="F1477">
        <v>11</v>
      </c>
      <c r="G1477">
        <v>11</v>
      </c>
      <c r="H1477">
        <v>16</v>
      </c>
      <c r="I1477">
        <v>99</v>
      </c>
      <c r="J1477">
        <v>8.25</v>
      </c>
      <c r="K1477">
        <v>20.727272727272727</v>
      </c>
      <c r="L1477">
        <f t="shared" si="23"/>
        <v>171</v>
      </c>
      <c r="M1477" s="14">
        <f>Table3[[#This Row],[Rape]]/Table3[[#This Row],[Population_in_lakhs]]</f>
        <v>2.5454545454545454</v>
      </c>
      <c r="N1477">
        <f>Table3[[#This Row],[Kidnapping and Abduction]]/Table3[[#This Row],[Population_in_lakhs]]</f>
        <v>1.5757575757575757</v>
      </c>
      <c r="O1477">
        <f>Table3[[#This Row],[Dowry Deaths]]/Table3[[#This Row],[Population_in_lakhs]]</f>
        <v>1.3333333333333333</v>
      </c>
      <c r="P1477">
        <f>Table3[[#This Row],[Molestation]]/Table3[[#This Row],[Population_in_lakhs]]</f>
        <v>1.3333333333333333</v>
      </c>
      <c r="Q1477">
        <f>Table3[[#This Row],[Sexual_Harassment]]/Table3[[#This Row],[Population_in_lakhs]]</f>
        <v>1.9393939393939394</v>
      </c>
      <c r="R1477">
        <f>Table3[[#This Row],[Cruelty by Husband or his Relatives]]/Table3[[#This Row],[Population_in_lakhs]]</f>
        <v>12</v>
      </c>
    </row>
    <row r="1478" spans="1:18" x14ac:dyDescent="0.3">
      <c r="A1478" t="s">
        <v>188</v>
      </c>
      <c r="B1478" t="s">
        <v>199</v>
      </c>
      <c r="C1478">
        <v>2008</v>
      </c>
      <c r="D1478">
        <v>41</v>
      </c>
      <c r="E1478">
        <v>24</v>
      </c>
      <c r="F1478">
        <v>12</v>
      </c>
      <c r="G1478">
        <v>11</v>
      </c>
      <c r="H1478">
        <v>27</v>
      </c>
      <c r="I1478">
        <v>72</v>
      </c>
      <c r="J1478">
        <v>8.25</v>
      </c>
      <c r="K1478">
        <v>22.666666666666668</v>
      </c>
      <c r="L1478">
        <f t="shared" si="23"/>
        <v>187</v>
      </c>
      <c r="M1478" s="14">
        <f>Table3[[#This Row],[Rape]]/Table3[[#This Row],[Population_in_lakhs]]</f>
        <v>4.9696969696969697</v>
      </c>
      <c r="N1478">
        <f>Table3[[#This Row],[Kidnapping and Abduction]]/Table3[[#This Row],[Population_in_lakhs]]</f>
        <v>2.9090909090909092</v>
      </c>
      <c r="O1478">
        <f>Table3[[#This Row],[Dowry Deaths]]/Table3[[#This Row],[Population_in_lakhs]]</f>
        <v>1.4545454545454546</v>
      </c>
      <c r="P1478">
        <f>Table3[[#This Row],[Molestation]]/Table3[[#This Row],[Population_in_lakhs]]</f>
        <v>1.3333333333333333</v>
      </c>
      <c r="Q1478">
        <f>Table3[[#This Row],[Sexual_Harassment]]/Table3[[#This Row],[Population_in_lakhs]]</f>
        <v>3.2727272727272729</v>
      </c>
      <c r="R1478">
        <f>Table3[[#This Row],[Cruelty by Husband or his Relatives]]/Table3[[#This Row],[Population_in_lakhs]]</f>
        <v>8.7272727272727266</v>
      </c>
    </row>
    <row r="1479" spans="1:18" x14ac:dyDescent="0.3">
      <c r="A1479" t="s">
        <v>188</v>
      </c>
      <c r="B1479" t="s">
        <v>199</v>
      </c>
      <c r="C1479">
        <v>2009</v>
      </c>
      <c r="D1479">
        <v>43</v>
      </c>
      <c r="E1479">
        <v>47</v>
      </c>
      <c r="F1479">
        <v>5</v>
      </c>
      <c r="G1479">
        <v>20</v>
      </c>
      <c r="H1479">
        <v>29</v>
      </c>
      <c r="I1479">
        <v>101</v>
      </c>
      <c r="J1479">
        <v>8.25</v>
      </c>
      <c r="K1479">
        <v>29.696969696969695</v>
      </c>
      <c r="L1479">
        <f t="shared" si="23"/>
        <v>245</v>
      </c>
      <c r="M1479" s="14">
        <f>Table3[[#This Row],[Rape]]/Table3[[#This Row],[Population_in_lakhs]]</f>
        <v>5.2121212121212119</v>
      </c>
      <c r="N1479">
        <f>Table3[[#This Row],[Kidnapping and Abduction]]/Table3[[#This Row],[Population_in_lakhs]]</f>
        <v>5.6969696969696972</v>
      </c>
      <c r="O1479">
        <f>Table3[[#This Row],[Dowry Deaths]]/Table3[[#This Row],[Population_in_lakhs]]</f>
        <v>0.60606060606060608</v>
      </c>
      <c r="P1479">
        <f>Table3[[#This Row],[Molestation]]/Table3[[#This Row],[Population_in_lakhs]]</f>
        <v>2.4242424242424243</v>
      </c>
      <c r="Q1479">
        <f>Table3[[#This Row],[Sexual_Harassment]]/Table3[[#This Row],[Population_in_lakhs]]</f>
        <v>3.5151515151515151</v>
      </c>
      <c r="R1479">
        <f>Table3[[#This Row],[Cruelty by Husband or his Relatives]]/Table3[[#This Row],[Population_in_lakhs]]</f>
        <v>12.242424242424242</v>
      </c>
    </row>
    <row r="1480" spans="1:18" x14ac:dyDescent="0.3">
      <c r="A1480" t="s">
        <v>188</v>
      </c>
      <c r="B1480" t="s">
        <v>199</v>
      </c>
      <c r="C1480">
        <v>2010</v>
      </c>
      <c r="D1480">
        <v>36</v>
      </c>
      <c r="E1480">
        <v>26</v>
      </c>
      <c r="F1480">
        <v>13</v>
      </c>
      <c r="G1480">
        <v>9</v>
      </c>
      <c r="H1480">
        <v>24</v>
      </c>
      <c r="I1480">
        <v>79</v>
      </c>
      <c r="J1480">
        <v>8.25</v>
      </c>
      <c r="K1480">
        <v>22.666666666666668</v>
      </c>
      <c r="L1480">
        <f t="shared" si="23"/>
        <v>187</v>
      </c>
      <c r="M1480" s="14">
        <f>Table3[[#This Row],[Rape]]/Table3[[#This Row],[Population_in_lakhs]]</f>
        <v>4.3636363636363633</v>
      </c>
      <c r="N1480">
        <f>Table3[[#This Row],[Kidnapping and Abduction]]/Table3[[#This Row],[Population_in_lakhs]]</f>
        <v>3.1515151515151514</v>
      </c>
      <c r="O1480">
        <f>Table3[[#This Row],[Dowry Deaths]]/Table3[[#This Row],[Population_in_lakhs]]</f>
        <v>1.5757575757575757</v>
      </c>
      <c r="P1480">
        <f>Table3[[#This Row],[Molestation]]/Table3[[#This Row],[Population_in_lakhs]]</f>
        <v>1.0909090909090908</v>
      </c>
      <c r="Q1480">
        <f>Table3[[#This Row],[Sexual_Harassment]]/Table3[[#This Row],[Population_in_lakhs]]</f>
        <v>2.9090909090909092</v>
      </c>
      <c r="R1480">
        <f>Table3[[#This Row],[Cruelty by Husband or his Relatives]]/Table3[[#This Row],[Population_in_lakhs]]</f>
        <v>9.5757575757575761</v>
      </c>
    </row>
    <row r="1481" spans="1:18" x14ac:dyDescent="0.3">
      <c r="A1481" t="s">
        <v>188</v>
      </c>
      <c r="B1481" t="s">
        <v>199</v>
      </c>
      <c r="C1481">
        <v>2011</v>
      </c>
      <c r="D1481">
        <v>29</v>
      </c>
      <c r="E1481">
        <v>30</v>
      </c>
      <c r="F1481">
        <v>7</v>
      </c>
      <c r="G1481">
        <v>22</v>
      </c>
      <c r="H1481">
        <v>20</v>
      </c>
      <c r="I1481">
        <v>68</v>
      </c>
      <c r="J1481">
        <v>9.65</v>
      </c>
      <c r="K1481">
        <v>18.238341968911918</v>
      </c>
      <c r="L1481">
        <f t="shared" si="23"/>
        <v>176</v>
      </c>
      <c r="M1481" s="14">
        <f>Table3[[#This Row],[Rape]]/Table3[[#This Row],[Population_in_lakhs]]</f>
        <v>3.0051813471502591</v>
      </c>
      <c r="N1481">
        <f>Table3[[#This Row],[Kidnapping and Abduction]]/Table3[[#This Row],[Population_in_lakhs]]</f>
        <v>3.1088082901554404</v>
      </c>
      <c r="O1481">
        <f>Table3[[#This Row],[Dowry Deaths]]/Table3[[#This Row],[Population_in_lakhs]]</f>
        <v>0.72538860103626945</v>
      </c>
      <c r="P1481">
        <f>Table3[[#This Row],[Molestation]]/Table3[[#This Row],[Population_in_lakhs]]</f>
        <v>2.2797927461139897</v>
      </c>
      <c r="Q1481">
        <f>Table3[[#This Row],[Sexual_Harassment]]/Table3[[#This Row],[Population_in_lakhs]]</f>
        <v>2.0725388601036268</v>
      </c>
      <c r="R1481">
        <f>Table3[[#This Row],[Cruelty by Husband or his Relatives]]/Table3[[#This Row],[Population_in_lakhs]]</f>
        <v>7.0466321243523318</v>
      </c>
    </row>
    <row r="1482" spans="1:18" x14ac:dyDescent="0.3">
      <c r="A1482" t="s">
        <v>188</v>
      </c>
      <c r="B1482" t="s">
        <v>199</v>
      </c>
      <c r="C1482">
        <v>2012</v>
      </c>
      <c r="D1482">
        <v>25</v>
      </c>
      <c r="E1482">
        <v>30</v>
      </c>
      <c r="F1482">
        <v>11</v>
      </c>
      <c r="G1482">
        <v>20</v>
      </c>
      <c r="H1482">
        <v>27</v>
      </c>
      <c r="I1482">
        <v>110</v>
      </c>
      <c r="J1482">
        <v>9.65</v>
      </c>
      <c r="K1482">
        <v>23.108808290155441</v>
      </c>
      <c r="L1482">
        <f t="shared" si="23"/>
        <v>223</v>
      </c>
      <c r="M1482" s="14">
        <f>Table3[[#This Row],[Rape]]/Table3[[#This Row],[Population_in_lakhs]]</f>
        <v>2.5906735751295336</v>
      </c>
      <c r="N1482">
        <f>Table3[[#This Row],[Kidnapping and Abduction]]/Table3[[#This Row],[Population_in_lakhs]]</f>
        <v>3.1088082901554404</v>
      </c>
      <c r="O1482">
        <f>Table3[[#This Row],[Dowry Deaths]]/Table3[[#This Row],[Population_in_lakhs]]</f>
        <v>1.1398963730569949</v>
      </c>
      <c r="P1482">
        <f>Table3[[#This Row],[Molestation]]/Table3[[#This Row],[Population_in_lakhs]]</f>
        <v>2.0725388601036268</v>
      </c>
      <c r="Q1482">
        <f>Table3[[#This Row],[Sexual_Harassment]]/Table3[[#This Row],[Population_in_lakhs]]</f>
        <v>2.7979274611398961</v>
      </c>
      <c r="R1482">
        <f>Table3[[#This Row],[Cruelty by Husband or his Relatives]]/Table3[[#This Row],[Population_in_lakhs]]</f>
        <v>11.398963730569948</v>
      </c>
    </row>
    <row r="1483" spans="1:18" x14ac:dyDescent="0.3">
      <c r="A1483" t="s">
        <v>188</v>
      </c>
      <c r="B1483" t="s">
        <v>199</v>
      </c>
      <c r="C1483">
        <v>2013</v>
      </c>
      <c r="D1483">
        <v>25</v>
      </c>
      <c r="E1483">
        <v>56</v>
      </c>
      <c r="F1483">
        <v>8</v>
      </c>
      <c r="G1483">
        <v>70</v>
      </c>
      <c r="H1483">
        <v>26</v>
      </c>
      <c r="I1483">
        <v>137</v>
      </c>
      <c r="J1483">
        <v>9.65</v>
      </c>
      <c r="K1483">
        <v>33.367875647668392</v>
      </c>
      <c r="L1483">
        <f t="shared" si="23"/>
        <v>322</v>
      </c>
      <c r="M1483" s="14">
        <f>Table3[[#This Row],[Rape]]/Table3[[#This Row],[Population_in_lakhs]]</f>
        <v>2.5906735751295336</v>
      </c>
      <c r="N1483">
        <f>Table3[[#This Row],[Kidnapping and Abduction]]/Table3[[#This Row],[Population_in_lakhs]]</f>
        <v>5.8031088082901556</v>
      </c>
      <c r="O1483">
        <f>Table3[[#This Row],[Dowry Deaths]]/Table3[[#This Row],[Population_in_lakhs]]</f>
        <v>0.82901554404145072</v>
      </c>
      <c r="P1483">
        <f>Table3[[#This Row],[Molestation]]/Table3[[#This Row],[Population_in_lakhs]]</f>
        <v>7.2538860103626943</v>
      </c>
      <c r="Q1483">
        <f>Table3[[#This Row],[Sexual_Harassment]]/Table3[[#This Row],[Population_in_lakhs]]</f>
        <v>2.6943005181347148</v>
      </c>
      <c r="R1483">
        <f>Table3[[#This Row],[Cruelty by Husband or his Relatives]]/Table3[[#This Row],[Population_in_lakhs]]</f>
        <v>14.196891191709843</v>
      </c>
    </row>
    <row r="1484" spans="1:18" x14ac:dyDescent="0.3">
      <c r="A1484" t="s">
        <v>188</v>
      </c>
      <c r="B1484" t="s">
        <v>200</v>
      </c>
      <c r="C1484">
        <v>2001</v>
      </c>
      <c r="D1484">
        <v>11</v>
      </c>
      <c r="E1484">
        <v>8</v>
      </c>
      <c r="F1484">
        <v>8</v>
      </c>
      <c r="G1484">
        <v>19</v>
      </c>
      <c r="H1484">
        <v>0</v>
      </c>
      <c r="I1484">
        <v>23</v>
      </c>
      <c r="J1484">
        <v>8.1300000000000008</v>
      </c>
      <c r="K1484">
        <v>8.4870848708487081</v>
      </c>
      <c r="L1484">
        <f t="shared" si="23"/>
        <v>69</v>
      </c>
      <c r="M1484" s="14">
        <f>Table3[[#This Row],[Rape]]/Table3[[#This Row],[Population_in_lakhs]]</f>
        <v>1.3530135301353012</v>
      </c>
      <c r="N1484">
        <f>Table3[[#This Row],[Kidnapping and Abduction]]/Table3[[#This Row],[Population_in_lakhs]]</f>
        <v>0.98400984009840087</v>
      </c>
      <c r="O1484">
        <f>Table3[[#This Row],[Dowry Deaths]]/Table3[[#This Row],[Population_in_lakhs]]</f>
        <v>0.98400984009840087</v>
      </c>
      <c r="P1484">
        <f>Table3[[#This Row],[Molestation]]/Table3[[#This Row],[Population_in_lakhs]]</f>
        <v>2.3370233702337022</v>
      </c>
      <c r="Q1484">
        <f>Table3[[#This Row],[Sexual_Harassment]]/Table3[[#This Row],[Population_in_lakhs]]</f>
        <v>0</v>
      </c>
      <c r="R1484">
        <f>Table3[[#This Row],[Cruelty by Husband or his Relatives]]/Table3[[#This Row],[Population_in_lakhs]]</f>
        <v>2.8290282902829027</v>
      </c>
    </row>
    <row r="1485" spans="1:18" x14ac:dyDescent="0.3">
      <c r="A1485" t="s">
        <v>188</v>
      </c>
      <c r="B1485" t="s">
        <v>200</v>
      </c>
      <c r="C1485">
        <v>2002</v>
      </c>
      <c r="D1485">
        <v>16</v>
      </c>
      <c r="E1485">
        <v>9</v>
      </c>
      <c r="F1485">
        <v>3</v>
      </c>
      <c r="G1485">
        <v>22</v>
      </c>
      <c r="H1485">
        <v>0</v>
      </c>
      <c r="I1485">
        <v>19</v>
      </c>
      <c r="J1485">
        <v>8.1300000000000008</v>
      </c>
      <c r="K1485">
        <v>8.4870848708487081</v>
      </c>
      <c r="L1485">
        <f t="shared" si="23"/>
        <v>69</v>
      </c>
      <c r="M1485" s="14">
        <f>Table3[[#This Row],[Rape]]/Table3[[#This Row],[Population_in_lakhs]]</f>
        <v>1.9680196801968017</v>
      </c>
      <c r="N1485">
        <f>Table3[[#This Row],[Kidnapping and Abduction]]/Table3[[#This Row],[Population_in_lakhs]]</f>
        <v>1.107011070110701</v>
      </c>
      <c r="O1485">
        <f>Table3[[#This Row],[Dowry Deaths]]/Table3[[#This Row],[Population_in_lakhs]]</f>
        <v>0.36900369003690031</v>
      </c>
      <c r="P1485">
        <f>Table3[[#This Row],[Molestation]]/Table3[[#This Row],[Population_in_lakhs]]</f>
        <v>2.7060270602706025</v>
      </c>
      <c r="Q1485">
        <f>Table3[[#This Row],[Sexual_Harassment]]/Table3[[#This Row],[Population_in_lakhs]]</f>
        <v>0</v>
      </c>
      <c r="R1485">
        <f>Table3[[#This Row],[Cruelty by Husband or his Relatives]]/Table3[[#This Row],[Population_in_lakhs]]</f>
        <v>2.3370233702337022</v>
      </c>
    </row>
    <row r="1486" spans="1:18" x14ac:dyDescent="0.3">
      <c r="A1486" t="s">
        <v>188</v>
      </c>
      <c r="B1486" t="s">
        <v>200</v>
      </c>
      <c r="C1486">
        <v>2003</v>
      </c>
      <c r="D1486">
        <v>10</v>
      </c>
      <c r="E1486">
        <v>9</v>
      </c>
      <c r="F1486">
        <v>4</v>
      </c>
      <c r="G1486">
        <v>12</v>
      </c>
      <c r="H1486">
        <v>0</v>
      </c>
      <c r="I1486">
        <v>27</v>
      </c>
      <c r="J1486">
        <v>8.1300000000000008</v>
      </c>
      <c r="K1486">
        <v>7.6260762607626065</v>
      </c>
      <c r="L1486">
        <f t="shared" si="23"/>
        <v>62</v>
      </c>
      <c r="M1486" s="14">
        <f>Table3[[#This Row],[Rape]]/Table3[[#This Row],[Population_in_lakhs]]</f>
        <v>1.230012300123001</v>
      </c>
      <c r="N1486">
        <f>Table3[[#This Row],[Kidnapping and Abduction]]/Table3[[#This Row],[Population_in_lakhs]]</f>
        <v>1.107011070110701</v>
      </c>
      <c r="O1486">
        <f>Table3[[#This Row],[Dowry Deaths]]/Table3[[#This Row],[Population_in_lakhs]]</f>
        <v>0.49200492004920043</v>
      </c>
      <c r="P1486">
        <f>Table3[[#This Row],[Molestation]]/Table3[[#This Row],[Population_in_lakhs]]</f>
        <v>1.4760147601476012</v>
      </c>
      <c r="Q1486">
        <f>Table3[[#This Row],[Sexual_Harassment]]/Table3[[#This Row],[Population_in_lakhs]]</f>
        <v>0</v>
      </c>
      <c r="R1486">
        <f>Table3[[#This Row],[Cruelty by Husband or his Relatives]]/Table3[[#This Row],[Population_in_lakhs]]</f>
        <v>3.3210332103321032</v>
      </c>
    </row>
    <row r="1487" spans="1:18" x14ac:dyDescent="0.3">
      <c r="A1487" t="s">
        <v>188</v>
      </c>
      <c r="B1487" t="s">
        <v>200</v>
      </c>
      <c r="C1487">
        <v>2004</v>
      </c>
      <c r="D1487">
        <v>20</v>
      </c>
      <c r="E1487">
        <v>11</v>
      </c>
      <c r="F1487">
        <v>8</v>
      </c>
      <c r="G1487">
        <v>18</v>
      </c>
      <c r="H1487">
        <v>0</v>
      </c>
      <c r="I1487">
        <v>36</v>
      </c>
      <c r="J1487">
        <v>8.1300000000000008</v>
      </c>
      <c r="K1487">
        <v>11.43911439114391</v>
      </c>
      <c r="L1487">
        <f t="shared" si="23"/>
        <v>93</v>
      </c>
      <c r="M1487" s="14">
        <f>Table3[[#This Row],[Rape]]/Table3[[#This Row],[Population_in_lakhs]]</f>
        <v>2.460024600246002</v>
      </c>
      <c r="N1487">
        <f>Table3[[#This Row],[Kidnapping and Abduction]]/Table3[[#This Row],[Population_in_lakhs]]</f>
        <v>1.3530135301353012</v>
      </c>
      <c r="O1487">
        <f>Table3[[#This Row],[Dowry Deaths]]/Table3[[#This Row],[Population_in_lakhs]]</f>
        <v>0.98400984009840087</v>
      </c>
      <c r="P1487">
        <f>Table3[[#This Row],[Molestation]]/Table3[[#This Row],[Population_in_lakhs]]</f>
        <v>2.214022140221402</v>
      </c>
      <c r="Q1487">
        <f>Table3[[#This Row],[Sexual_Harassment]]/Table3[[#This Row],[Population_in_lakhs]]</f>
        <v>0</v>
      </c>
      <c r="R1487">
        <f>Table3[[#This Row],[Cruelty by Husband or his Relatives]]/Table3[[#This Row],[Population_in_lakhs]]</f>
        <v>4.428044280442804</v>
      </c>
    </row>
    <row r="1488" spans="1:18" x14ac:dyDescent="0.3">
      <c r="A1488" t="s">
        <v>188</v>
      </c>
      <c r="B1488" t="s">
        <v>200</v>
      </c>
      <c r="C1488">
        <v>2005</v>
      </c>
      <c r="D1488">
        <v>15</v>
      </c>
      <c r="E1488">
        <v>9</v>
      </c>
      <c r="F1488">
        <v>6</v>
      </c>
      <c r="G1488">
        <v>13</v>
      </c>
      <c r="H1488">
        <v>0</v>
      </c>
      <c r="I1488">
        <v>20</v>
      </c>
      <c r="J1488">
        <v>8.1300000000000008</v>
      </c>
      <c r="K1488">
        <v>7.7490774907749067</v>
      </c>
      <c r="L1488">
        <f t="shared" si="23"/>
        <v>63</v>
      </c>
      <c r="M1488" s="14">
        <f>Table3[[#This Row],[Rape]]/Table3[[#This Row],[Population_in_lakhs]]</f>
        <v>1.8450184501845017</v>
      </c>
      <c r="N1488">
        <f>Table3[[#This Row],[Kidnapping and Abduction]]/Table3[[#This Row],[Population_in_lakhs]]</f>
        <v>1.107011070110701</v>
      </c>
      <c r="O1488">
        <f>Table3[[#This Row],[Dowry Deaths]]/Table3[[#This Row],[Population_in_lakhs]]</f>
        <v>0.73800738007380062</v>
      </c>
      <c r="P1488">
        <f>Table3[[#This Row],[Molestation]]/Table3[[#This Row],[Population_in_lakhs]]</f>
        <v>1.5990159901599015</v>
      </c>
      <c r="Q1488">
        <f>Table3[[#This Row],[Sexual_Harassment]]/Table3[[#This Row],[Population_in_lakhs]]</f>
        <v>0</v>
      </c>
      <c r="R1488">
        <f>Table3[[#This Row],[Cruelty by Husband or his Relatives]]/Table3[[#This Row],[Population_in_lakhs]]</f>
        <v>2.460024600246002</v>
      </c>
    </row>
    <row r="1489" spans="1:18" x14ac:dyDescent="0.3">
      <c r="A1489" t="s">
        <v>188</v>
      </c>
      <c r="B1489" t="s">
        <v>200</v>
      </c>
      <c r="C1489">
        <v>2006</v>
      </c>
      <c r="D1489">
        <v>17</v>
      </c>
      <c r="E1489">
        <v>16</v>
      </c>
      <c r="F1489">
        <v>10</v>
      </c>
      <c r="G1489">
        <v>32</v>
      </c>
      <c r="H1489">
        <v>0</v>
      </c>
      <c r="I1489">
        <v>41</v>
      </c>
      <c r="J1489">
        <v>8.1300000000000008</v>
      </c>
      <c r="K1489">
        <v>14.268142681426813</v>
      </c>
      <c r="L1489">
        <f t="shared" si="23"/>
        <v>116</v>
      </c>
      <c r="M1489" s="14">
        <f>Table3[[#This Row],[Rape]]/Table3[[#This Row],[Population_in_lakhs]]</f>
        <v>2.0910209102091017</v>
      </c>
      <c r="N1489">
        <f>Table3[[#This Row],[Kidnapping and Abduction]]/Table3[[#This Row],[Population_in_lakhs]]</f>
        <v>1.9680196801968017</v>
      </c>
      <c r="O1489">
        <f>Table3[[#This Row],[Dowry Deaths]]/Table3[[#This Row],[Population_in_lakhs]]</f>
        <v>1.230012300123001</v>
      </c>
      <c r="P1489">
        <f>Table3[[#This Row],[Molestation]]/Table3[[#This Row],[Population_in_lakhs]]</f>
        <v>3.9360393603936035</v>
      </c>
      <c r="Q1489">
        <f>Table3[[#This Row],[Sexual_Harassment]]/Table3[[#This Row],[Population_in_lakhs]]</f>
        <v>0</v>
      </c>
      <c r="R1489">
        <f>Table3[[#This Row],[Cruelty by Husband or his Relatives]]/Table3[[#This Row],[Population_in_lakhs]]</f>
        <v>5.0430504305043042</v>
      </c>
    </row>
    <row r="1490" spans="1:18" x14ac:dyDescent="0.3">
      <c r="A1490" t="s">
        <v>188</v>
      </c>
      <c r="B1490" t="s">
        <v>200</v>
      </c>
      <c r="C1490">
        <v>2007</v>
      </c>
      <c r="D1490">
        <v>10</v>
      </c>
      <c r="E1490">
        <v>22</v>
      </c>
      <c r="F1490">
        <v>14</v>
      </c>
      <c r="G1490">
        <v>17</v>
      </c>
      <c r="H1490">
        <v>0</v>
      </c>
      <c r="I1490">
        <v>47</v>
      </c>
      <c r="J1490">
        <v>8.1300000000000008</v>
      </c>
      <c r="K1490">
        <v>13.530135301353011</v>
      </c>
      <c r="L1490">
        <f t="shared" si="23"/>
        <v>110</v>
      </c>
      <c r="M1490" s="14">
        <f>Table3[[#This Row],[Rape]]/Table3[[#This Row],[Population_in_lakhs]]</f>
        <v>1.230012300123001</v>
      </c>
      <c r="N1490">
        <f>Table3[[#This Row],[Kidnapping and Abduction]]/Table3[[#This Row],[Population_in_lakhs]]</f>
        <v>2.7060270602706025</v>
      </c>
      <c r="O1490">
        <f>Table3[[#This Row],[Dowry Deaths]]/Table3[[#This Row],[Population_in_lakhs]]</f>
        <v>1.7220172201722015</v>
      </c>
      <c r="P1490">
        <f>Table3[[#This Row],[Molestation]]/Table3[[#This Row],[Population_in_lakhs]]</f>
        <v>2.0910209102091017</v>
      </c>
      <c r="Q1490">
        <f>Table3[[#This Row],[Sexual_Harassment]]/Table3[[#This Row],[Population_in_lakhs]]</f>
        <v>0</v>
      </c>
      <c r="R1490">
        <f>Table3[[#This Row],[Cruelty by Husband or his Relatives]]/Table3[[#This Row],[Population_in_lakhs]]</f>
        <v>5.7810578105781056</v>
      </c>
    </row>
    <row r="1491" spans="1:18" x14ac:dyDescent="0.3">
      <c r="A1491" t="s">
        <v>188</v>
      </c>
      <c r="B1491" t="s">
        <v>200</v>
      </c>
      <c r="C1491">
        <v>2008</v>
      </c>
      <c r="D1491">
        <v>21</v>
      </c>
      <c r="E1491">
        <v>20</v>
      </c>
      <c r="F1491">
        <v>16</v>
      </c>
      <c r="G1491">
        <v>17</v>
      </c>
      <c r="H1491">
        <v>0</v>
      </c>
      <c r="I1491">
        <v>73</v>
      </c>
      <c r="J1491">
        <v>8.1300000000000008</v>
      </c>
      <c r="K1491">
        <v>18.081180811808117</v>
      </c>
      <c r="L1491">
        <f t="shared" si="23"/>
        <v>147</v>
      </c>
      <c r="M1491" s="14">
        <f>Table3[[#This Row],[Rape]]/Table3[[#This Row],[Population_in_lakhs]]</f>
        <v>2.5830258302583022</v>
      </c>
      <c r="N1491">
        <f>Table3[[#This Row],[Kidnapping and Abduction]]/Table3[[#This Row],[Population_in_lakhs]]</f>
        <v>2.460024600246002</v>
      </c>
      <c r="O1491">
        <f>Table3[[#This Row],[Dowry Deaths]]/Table3[[#This Row],[Population_in_lakhs]]</f>
        <v>1.9680196801968017</v>
      </c>
      <c r="P1491">
        <f>Table3[[#This Row],[Molestation]]/Table3[[#This Row],[Population_in_lakhs]]</f>
        <v>2.0910209102091017</v>
      </c>
      <c r="Q1491">
        <f>Table3[[#This Row],[Sexual_Harassment]]/Table3[[#This Row],[Population_in_lakhs]]</f>
        <v>0</v>
      </c>
      <c r="R1491">
        <f>Table3[[#This Row],[Cruelty by Husband or his Relatives]]/Table3[[#This Row],[Population_in_lakhs]]</f>
        <v>8.9790897908979073</v>
      </c>
    </row>
    <row r="1492" spans="1:18" x14ac:dyDescent="0.3">
      <c r="A1492" t="s">
        <v>188</v>
      </c>
      <c r="B1492" t="s">
        <v>200</v>
      </c>
      <c r="C1492">
        <v>2009</v>
      </c>
      <c r="D1492">
        <v>10</v>
      </c>
      <c r="E1492">
        <v>19</v>
      </c>
      <c r="F1492">
        <v>10</v>
      </c>
      <c r="G1492">
        <v>13</v>
      </c>
      <c r="H1492">
        <v>0</v>
      </c>
      <c r="I1492">
        <v>58</v>
      </c>
      <c r="J1492">
        <v>8.1300000000000008</v>
      </c>
      <c r="K1492">
        <v>13.530135301353011</v>
      </c>
      <c r="L1492">
        <f t="shared" si="23"/>
        <v>110</v>
      </c>
      <c r="M1492" s="14">
        <f>Table3[[#This Row],[Rape]]/Table3[[#This Row],[Population_in_lakhs]]</f>
        <v>1.230012300123001</v>
      </c>
      <c r="N1492">
        <f>Table3[[#This Row],[Kidnapping and Abduction]]/Table3[[#This Row],[Population_in_lakhs]]</f>
        <v>2.3370233702337022</v>
      </c>
      <c r="O1492">
        <f>Table3[[#This Row],[Dowry Deaths]]/Table3[[#This Row],[Population_in_lakhs]]</f>
        <v>1.230012300123001</v>
      </c>
      <c r="P1492">
        <f>Table3[[#This Row],[Molestation]]/Table3[[#This Row],[Population_in_lakhs]]</f>
        <v>1.5990159901599015</v>
      </c>
      <c r="Q1492">
        <f>Table3[[#This Row],[Sexual_Harassment]]/Table3[[#This Row],[Population_in_lakhs]]</f>
        <v>0</v>
      </c>
      <c r="R1492">
        <f>Table3[[#This Row],[Cruelty by Husband or his Relatives]]/Table3[[#This Row],[Population_in_lakhs]]</f>
        <v>7.1340713407134064</v>
      </c>
    </row>
    <row r="1493" spans="1:18" x14ac:dyDescent="0.3">
      <c r="A1493" t="s">
        <v>188</v>
      </c>
      <c r="B1493" t="s">
        <v>200</v>
      </c>
      <c r="C1493">
        <v>2010</v>
      </c>
      <c r="D1493">
        <v>28</v>
      </c>
      <c r="E1493">
        <v>36</v>
      </c>
      <c r="F1493">
        <v>7</v>
      </c>
      <c r="G1493">
        <v>25</v>
      </c>
      <c r="H1493">
        <v>0</v>
      </c>
      <c r="I1493">
        <v>86</v>
      </c>
      <c r="J1493">
        <v>8.1300000000000008</v>
      </c>
      <c r="K1493">
        <v>22.386223862238619</v>
      </c>
      <c r="L1493">
        <f t="shared" si="23"/>
        <v>182</v>
      </c>
      <c r="M1493" s="14">
        <f>Table3[[#This Row],[Rape]]/Table3[[#This Row],[Population_in_lakhs]]</f>
        <v>3.444034440344403</v>
      </c>
      <c r="N1493">
        <f>Table3[[#This Row],[Kidnapping and Abduction]]/Table3[[#This Row],[Population_in_lakhs]]</f>
        <v>4.428044280442804</v>
      </c>
      <c r="O1493">
        <f>Table3[[#This Row],[Dowry Deaths]]/Table3[[#This Row],[Population_in_lakhs]]</f>
        <v>0.86100861008610075</v>
      </c>
      <c r="P1493">
        <f>Table3[[#This Row],[Molestation]]/Table3[[#This Row],[Population_in_lakhs]]</f>
        <v>3.0750307503075027</v>
      </c>
      <c r="Q1493">
        <f>Table3[[#This Row],[Sexual_Harassment]]/Table3[[#This Row],[Population_in_lakhs]]</f>
        <v>0</v>
      </c>
      <c r="R1493">
        <f>Table3[[#This Row],[Cruelty by Husband or his Relatives]]/Table3[[#This Row],[Population_in_lakhs]]</f>
        <v>10.578105781057809</v>
      </c>
    </row>
    <row r="1494" spans="1:18" x14ac:dyDescent="0.3">
      <c r="A1494" t="s">
        <v>188</v>
      </c>
      <c r="B1494" t="s">
        <v>200</v>
      </c>
      <c r="C1494">
        <v>2011</v>
      </c>
      <c r="D1494">
        <v>26</v>
      </c>
      <c r="E1494">
        <v>38</v>
      </c>
      <c r="F1494">
        <v>11</v>
      </c>
      <c r="G1494">
        <v>22</v>
      </c>
      <c r="H1494">
        <v>0</v>
      </c>
      <c r="I1494">
        <v>85</v>
      </c>
      <c r="J1494">
        <v>9.2200000000000006</v>
      </c>
      <c r="K1494">
        <v>19.739696312364423</v>
      </c>
      <c r="L1494">
        <f t="shared" si="23"/>
        <v>182</v>
      </c>
      <c r="M1494" s="14">
        <f>Table3[[#This Row],[Rape]]/Table3[[#This Row],[Population_in_lakhs]]</f>
        <v>2.8199566160520604</v>
      </c>
      <c r="N1494">
        <f>Table3[[#This Row],[Kidnapping and Abduction]]/Table3[[#This Row],[Population_in_lakhs]]</f>
        <v>4.1214750542299345</v>
      </c>
      <c r="O1494">
        <f>Table3[[#This Row],[Dowry Deaths]]/Table3[[#This Row],[Population_in_lakhs]]</f>
        <v>1.1930585683297179</v>
      </c>
      <c r="P1494">
        <f>Table3[[#This Row],[Molestation]]/Table3[[#This Row],[Population_in_lakhs]]</f>
        <v>2.3861171366594358</v>
      </c>
      <c r="Q1494">
        <f>Table3[[#This Row],[Sexual_Harassment]]/Table3[[#This Row],[Population_in_lakhs]]</f>
        <v>0</v>
      </c>
      <c r="R1494">
        <f>Table3[[#This Row],[Cruelty by Husband or his Relatives]]/Table3[[#This Row],[Population_in_lakhs]]</f>
        <v>9.2190889370932751</v>
      </c>
    </row>
    <row r="1495" spans="1:18" x14ac:dyDescent="0.3">
      <c r="A1495" t="s">
        <v>188</v>
      </c>
      <c r="B1495" t="s">
        <v>200</v>
      </c>
      <c r="C1495">
        <v>2012</v>
      </c>
      <c r="D1495">
        <v>14</v>
      </c>
      <c r="E1495">
        <v>18</v>
      </c>
      <c r="F1495">
        <v>10</v>
      </c>
      <c r="G1495">
        <v>26</v>
      </c>
      <c r="H1495">
        <v>0</v>
      </c>
      <c r="I1495">
        <v>78</v>
      </c>
      <c r="J1495">
        <v>9.2200000000000006</v>
      </c>
      <c r="K1495">
        <v>15.835140997830802</v>
      </c>
      <c r="L1495">
        <f t="shared" si="23"/>
        <v>146</v>
      </c>
      <c r="M1495" s="14">
        <f>Table3[[#This Row],[Rape]]/Table3[[#This Row],[Population_in_lakhs]]</f>
        <v>1.5184381778741864</v>
      </c>
      <c r="N1495">
        <f>Table3[[#This Row],[Kidnapping and Abduction]]/Table3[[#This Row],[Population_in_lakhs]]</f>
        <v>1.9522776572668112</v>
      </c>
      <c r="O1495">
        <f>Table3[[#This Row],[Dowry Deaths]]/Table3[[#This Row],[Population_in_lakhs]]</f>
        <v>1.0845986984815617</v>
      </c>
      <c r="P1495">
        <f>Table3[[#This Row],[Molestation]]/Table3[[#This Row],[Population_in_lakhs]]</f>
        <v>2.8199566160520604</v>
      </c>
      <c r="Q1495">
        <f>Table3[[#This Row],[Sexual_Harassment]]/Table3[[#This Row],[Population_in_lakhs]]</f>
        <v>0</v>
      </c>
      <c r="R1495">
        <f>Table3[[#This Row],[Cruelty by Husband or his Relatives]]/Table3[[#This Row],[Population_in_lakhs]]</f>
        <v>8.4598698481561811</v>
      </c>
    </row>
    <row r="1496" spans="1:18" x14ac:dyDescent="0.3">
      <c r="A1496" t="s">
        <v>188</v>
      </c>
      <c r="B1496" t="s">
        <v>200</v>
      </c>
      <c r="C1496">
        <v>2013</v>
      </c>
      <c r="D1496">
        <v>28</v>
      </c>
      <c r="E1496">
        <v>53</v>
      </c>
      <c r="F1496">
        <v>9</v>
      </c>
      <c r="G1496">
        <v>81</v>
      </c>
      <c r="H1496">
        <v>48</v>
      </c>
      <c r="I1496">
        <v>84</v>
      </c>
      <c r="J1496">
        <v>9.2200000000000006</v>
      </c>
      <c r="K1496">
        <v>32.863340563991322</v>
      </c>
      <c r="L1496">
        <f t="shared" si="23"/>
        <v>303</v>
      </c>
      <c r="M1496" s="14">
        <f>Table3[[#This Row],[Rape]]/Table3[[#This Row],[Population_in_lakhs]]</f>
        <v>3.0368763557483729</v>
      </c>
      <c r="N1496">
        <f>Table3[[#This Row],[Kidnapping and Abduction]]/Table3[[#This Row],[Population_in_lakhs]]</f>
        <v>5.7483731019522777</v>
      </c>
      <c r="O1496">
        <f>Table3[[#This Row],[Dowry Deaths]]/Table3[[#This Row],[Population_in_lakhs]]</f>
        <v>0.97613882863340562</v>
      </c>
      <c r="P1496">
        <f>Table3[[#This Row],[Molestation]]/Table3[[#This Row],[Population_in_lakhs]]</f>
        <v>8.785249457700651</v>
      </c>
      <c r="Q1496">
        <f>Table3[[#This Row],[Sexual_Harassment]]/Table3[[#This Row],[Population_in_lakhs]]</f>
        <v>5.2060737527114966</v>
      </c>
      <c r="R1496">
        <f>Table3[[#This Row],[Cruelty by Husband or his Relatives]]/Table3[[#This Row],[Population_in_lakhs]]</f>
        <v>9.1106290672451191</v>
      </c>
    </row>
    <row r="1497" spans="1:18" x14ac:dyDescent="0.3">
      <c r="A1497" t="s">
        <v>188</v>
      </c>
      <c r="B1497" t="s">
        <v>201</v>
      </c>
      <c r="C1497">
        <v>2001</v>
      </c>
      <c r="J1497">
        <v>7.9</v>
      </c>
      <c r="K1497">
        <v>0</v>
      </c>
      <c r="L1497">
        <f t="shared" si="23"/>
        <v>0</v>
      </c>
      <c r="M1497" s="14">
        <f>Table3[[#This Row],[Rape]]/Table3[[#This Row],[Population_in_lakhs]]</f>
        <v>0</v>
      </c>
      <c r="N1497">
        <f>Table3[[#This Row],[Kidnapping and Abduction]]/Table3[[#This Row],[Population_in_lakhs]]</f>
        <v>0</v>
      </c>
      <c r="O1497">
        <f>Table3[[#This Row],[Dowry Deaths]]/Table3[[#This Row],[Population_in_lakhs]]</f>
        <v>0</v>
      </c>
      <c r="P1497">
        <f>Table3[[#This Row],[Molestation]]/Table3[[#This Row],[Population_in_lakhs]]</f>
        <v>0</v>
      </c>
      <c r="Q1497">
        <f>Table3[[#This Row],[Sexual_Harassment]]/Table3[[#This Row],[Population_in_lakhs]]</f>
        <v>0</v>
      </c>
      <c r="R1497">
        <f>Table3[[#This Row],[Cruelty by Husband or his Relatives]]/Table3[[#This Row],[Population_in_lakhs]]</f>
        <v>0</v>
      </c>
    </row>
    <row r="1498" spans="1:18" x14ac:dyDescent="0.3">
      <c r="A1498" t="s">
        <v>188</v>
      </c>
      <c r="B1498" t="s">
        <v>201</v>
      </c>
      <c r="C1498">
        <v>2002</v>
      </c>
      <c r="J1498">
        <v>7.9</v>
      </c>
      <c r="K1498">
        <v>0</v>
      </c>
      <c r="L1498">
        <f t="shared" si="23"/>
        <v>0</v>
      </c>
      <c r="M1498" s="14">
        <f>Table3[[#This Row],[Rape]]/Table3[[#This Row],[Population_in_lakhs]]</f>
        <v>0</v>
      </c>
      <c r="N1498">
        <f>Table3[[#This Row],[Kidnapping and Abduction]]/Table3[[#This Row],[Population_in_lakhs]]</f>
        <v>0</v>
      </c>
      <c r="O1498">
        <f>Table3[[#This Row],[Dowry Deaths]]/Table3[[#This Row],[Population_in_lakhs]]</f>
        <v>0</v>
      </c>
      <c r="P1498">
        <f>Table3[[#This Row],[Molestation]]/Table3[[#This Row],[Population_in_lakhs]]</f>
        <v>0</v>
      </c>
      <c r="Q1498">
        <f>Table3[[#This Row],[Sexual_Harassment]]/Table3[[#This Row],[Population_in_lakhs]]</f>
        <v>0</v>
      </c>
      <c r="R1498">
        <f>Table3[[#This Row],[Cruelty by Husband or his Relatives]]/Table3[[#This Row],[Population_in_lakhs]]</f>
        <v>0</v>
      </c>
    </row>
    <row r="1499" spans="1:18" x14ac:dyDescent="0.3">
      <c r="A1499" t="s">
        <v>188</v>
      </c>
      <c r="B1499" t="s">
        <v>201</v>
      </c>
      <c r="C1499">
        <v>2003</v>
      </c>
      <c r="J1499">
        <v>7.9</v>
      </c>
      <c r="K1499">
        <v>0</v>
      </c>
      <c r="L1499">
        <f t="shared" si="23"/>
        <v>0</v>
      </c>
      <c r="M1499" s="14">
        <f>Table3[[#This Row],[Rape]]/Table3[[#This Row],[Population_in_lakhs]]</f>
        <v>0</v>
      </c>
      <c r="N1499">
        <f>Table3[[#This Row],[Kidnapping and Abduction]]/Table3[[#This Row],[Population_in_lakhs]]</f>
        <v>0</v>
      </c>
      <c r="O1499">
        <f>Table3[[#This Row],[Dowry Deaths]]/Table3[[#This Row],[Population_in_lakhs]]</f>
        <v>0</v>
      </c>
      <c r="P1499">
        <f>Table3[[#This Row],[Molestation]]/Table3[[#This Row],[Population_in_lakhs]]</f>
        <v>0</v>
      </c>
      <c r="Q1499">
        <f>Table3[[#This Row],[Sexual_Harassment]]/Table3[[#This Row],[Population_in_lakhs]]</f>
        <v>0</v>
      </c>
      <c r="R1499">
        <f>Table3[[#This Row],[Cruelty by Husband or his Relatives]]/Table3[[#This Row],[Population_in_lakhs]]</f>
        <v>0</v>
      </c>
    </row>
    <row r="1500" spans="1:18" x14ac:dyDescent="0.3">
      <c r="A1500" t="s">
        <v>188</v>
      </c>
      <c r="B1500" t="s">
        <v>201</v>
      </c>
      <c r="C1500">
        <v>2004</v>
      </c>
      <c r="J1500">
        <v>7.9</v>
      </c>
      <c r="K1500">
        <v>0</v>
      </c>
      <c r="L1500">
        <f t="shared" si="23"/>
        <v>0</v>
      </c>
      <c r="M1500" s="14">
        <f>Table3[[#This Row],[Rape]]/Table3[[#This Row],[Population_in_lakhs]]</f>
        <v>0</v>
      </c>
      <c r="N1500">
        <f>Table3[[#This Row],[Kidnapping and Abduction]]/Table3[[#This Row],[Population_in_lakhs]]</f>
        <v>0</v>
      </c>
      <c r="O1500">
        <f>Table3[[#This Row],[Dowry Deaths]]/Table3[[#This Row],[Population_in_lakhs]]</f>
        <v>0</v>
      </c>
      <c r="P1500">
        <f>Table3[[#This Row],[Molestation]]/Table3[[#This Row],[Population_in_lakhs]]</f>
        <v>0</v>
      </c>
      <c r="Q1500">
        <f>Table3[[#This Row],[Sexual_Harassment]]/Table3[[#This Row],[Population_in_lakhs]]</f>
        <v>0</v>
      </c>
      <c r="R1500">
        <f>Table3[[#This Row],[Cruelty by Husband or his Relatives]]/Table3[[#This Row],[Population_in_lakhs]]</f>
        <v>0</v>
      </c>
    </row>
    <row r="1501" spans="1:18" x14ac:dyDescent="0.3">
      <c r="A1501" t="s">
        <v>188</v>
      </c>
      <c r="B1501" t="s">
        <v>201</v>
      </c>
      <c r="C1501">
        <v>2005</v>
      </c>
      <c r="D1501">
        <v>34</v>
      </c>
      <c r="E1501">
        <v>3</v>
      </c>
      <c r="F1501">
        <v>7</v>
      </c>
      <c r="G1501">
        <v>12</v>
      </c>
      <c r="H1501">
        <v>5</v>
      </c>
      <c r="I1501">
        <v>112</v>
      </c>
      <c r="J1501">
        <v>7.9</v>
      </c>
      <c r="K1501">
        <v>21.898734177215189</v>
      </c>
      <c r="L1501">
        <f t="shared" si="23"/>
        <v>173</v>
      </c>
      <c r="M1501" s="14">
        <f>Table3[[#This Row],[Rape]]/Table3[[#This Row],[Population_in_lakhs]]</f>
        <v>4.3037974683544302</v>
      </c>
      <c r="N1501">
        <f>Table3[[#This Row],[Kidnapping and Abduction]]/Table3[[#This Row],[Population_in_lakhs]]</f>
        <v>0.37974683544303794</v>
      </c>
      <c r="O1501">
        <f>Table3[[#This Row],[Dowry Deaths]]/Table3[[#This Row],[Population_in_lakhs]]</f>
        <v>0.88607594936708856</v>
      </c>
      <c r="P1501">
        <f>Table3[[#This Row],[Molestation]]/Table3[[#This Row],[Population_in_lakhs]]</f>
        <v>1.5189873417721518</v>
      </c>
      <c r="Q1501">
        <f>Table3[[#This Row],[Sexual_Harassment]]/Table3[[#This Row],[Population_in_lakhs]]</f>
        <v>0.63291139240506322</v>
      </c>
      <c r="R1501">
        <f>Table3[[#This Row],[Cruelty by Husband or his Relatives]]/Table3[[#This Row],[Population_in_lakhs]]</f>
        <v>14.177215189873417</v>
      </c>
    </row>
    <row r="1502" spans="1:18" x14ac:dyDescent="0.3">
      <c r="A1502" t="s">
        <v>188</v>
      </c>
      <c r="B1502" t="s">
        <v>201</v>
      </c>
      <c r="C1502">
        <v>2006</v>
      </c>
      <c r="D1502">
        <v>35</v>
      </c>
      <c r="E1502">
        <v>4</v>
      </c>
      <c r="F1502">
        <v>8</v>
      </c>
      <c r="G1502">
        <v>24</v>
      </c>
      <c r="H1502">
        <v>7</v>
      </c>
      <c r="I1502">
        <v>124</v>
      </c>
      <c r="J1502">
        <v>7.9</v>
      </c>
      <c r="K1502">
        <v>25.569620253164555</v>
      </c>
      <c r="L1502">
        <f t="shared" si="23"/>
        <v>202</v>
      </c>
      <c r="M1502" s="14">
        <f>Table3[[#This Row],[Rape]]/Table3[[#This Row],[Population_in_lakhs]]</f>
        <v>4.4303797468354427</v>
      </c>
      <c r="N1502">
        <f>Table3[[#This Row],[Kidnapping and Abduction]]/Table3[[#This Row],[Population_in_lakhs]]</f>
        <v>0.50632911392405056</v>
      </c>
      <c r="O1502">
        <f>Table3[[#This Row],[Dowry Deaths]]/Table3[[#This Row],[Population_in_lakhs]]</f>
        <v>1.0126582278481011</v>
      </c>
      <c r="P1502">
        <f>Table3[[#This Row],[Molestation]]/Table3[[#This Row],[Population_in_lakhs]]</f>
        <v>3.0379746835443036</v>
      </c>
      <c r="Q1502">
        <f>Table3[[#This Row],[Sexual_Harassment]]/Table3[[#This Row],[Population_in_lakhs]]</f>
        <v>0.88607594936708856</v>
      </c>
      <c r="R1502">
        <f>Table3[[#This Row],[Cruelty by Husband or his Relatives]]/Table3[[#This Row],[Population_in_lakhs]]</f>
        <v>15.69620253164557</v>
      </c>
    </row>
    <row r="1503" spans="1:18" x14ac:dyDescent="0.3">
      <c r="A1503" t="s">
        <v>188</v>
      </c>
      <c r="B1503" t="s">
        <v>201</v>
      </c>
      <c r="C1503">
        <v>2007</v>
      </c>
      <c r="D1503">
        <v>44</v>
      </c>
      <c r="E1503">
        <v>18</v>
      </c>
      <c r="F1503">
        <v>13</v>
      </c>
      <c r="G1503">
        <v>18</v>
      </c>
      <c r="H1503">
        <v>14</v>
      </c>
      <c r="I1503">
        <v>153</v>
      </c>
      <c r="J1503">
        <v>7.9</v>
      </c>
      <c r="K1503">
        <v>32.911392405063289</v>
      </c>
      <c r="L1503">
        <f t="shared" si="23"/>
        <v>260</v>
      </c>
      <c r="M1503" s="14">
        <f>Table3[[#This Row],[Rape]]/Table3[[#This Row],[Population_in_lakhs]]</f>
        <v>5.5696202531645564</v>
      </c>
      <c r="N1503">
        <f>Table3[[#This Row],[Kidnapping and Abduction]]/Table3[[#This Row],[Population_in_lakhs]]</f>
        <v>2.2784810126582276</v>
      </c>
      <c r="O1503">
        <f>Table3[[#This Row],[Dowry Deaths]]/Table3[[#This Row],[Population_in_lakhs]]</f>
        <v>1.6455696202531644</v>
      </c>
      <c r="P1503">
        <f>Table3[[#This Row],[Molestation]]/Table3[[#This Row],[Population_in_lakhs]]</f>
        <v>2.2784810126582276</v>
      </c>
      <c r="Q1503">
        <f>Table3[[#This Row],[Sexual_Harassment]]/Table3[[#This Row],[Population_in_lakhs]]</f>
        <v>1.7721518987341771</v>
      </c>
      <c r="R1503">
        <f>Table3[[#This Row],[Cruelty by Husband or his Relatives]]/Table3[[#This Row],[Population_in_lakhs]]</f>
        <v>19.367088607594937</v>
      </c>
    </row>
    <row r="1504" spans="1:18" x14ac:dyDescent="0.3">
      <c r="A1504" t="s">
        <v>188</v>
      </c>
      <c r="B1504" t="s">
        <v>201</v>
      </c>
      <c r="C1504">
        <v>2008</v>
      </c>
      <c r="D1504">
        <v>29</v>
      </c>
      <c r="E1504">
        <v>13</v>
      </c>
      <c r="F1504">
        <v>7</v>
      </c>
      <c r="G1504">
        <v>6</v>
      </c>
      <c r="H1504">
        <v>6</v>
      </c>
      <c r="I1504">
        <v>114</v>
      </c>
      <c r="J1504">
        <v>7.9</v>
      </c>
      <c r="K1504">
        <v>22.151898734177212</v>
      </c>
      <c r="L1504">
        <f t="shared" si="23"/>
        <v>175</v>
      </c>
      <c r="M1504" s="14">
        <f>Table3[[#This Row],[Rape]]/Table3[[#This Row],[Population_in_lakhs]]</f>
        <v>3.6708860759493671</v>
      </c>
      <c r="N1504">
        <f>Table3[[#This Row],[Kidnapping and Abduction]]/Table3[[#This Row],[Population_in_lakhs]]</f>
        <v>1.6455696202531644</v>
      </c>
      <c r="O1504">
        <f>Table3[[#This Row],[Dowry Deaths]]/Table3[[#This Row],[Population_in_lakhs]]</f>
        <v>0.88607594936708856</v>
      </c>
      <c r="P1504">
        <f>Table3[[#This Row],[Molestation]]/Table3[[#This Row],[Population_in_lakhs]]</f>
        <v>0.75949367088607589</v>
      </c>
      <c r="Q1504">
        <f>Table3[[#This Row],[Sexual_Harassment]]/Table3[[#This Row],[Population_in_lakhs]]</f>
        <v>0.75949367088607589</v>
      </c>
      <c r="R1504">
        <f>Table3[[#This Row],[Cruelty by Husband or his Relatives]]/Table3[[#This Row],[Population_in_lakhs]]</f>
        <v>14.430379746835442</v>
      </c>
    </row>
    <row r="1505" spans="1:18" x14ac:dyDescent="0.3">
      <c r="A1505" t="s">
        <v>188</v>
      </c>
      <c r="B1505" t="s">
        <v>201</v>
      </c>
      <c r="C1505">
        <v>2009</v>
      </c>
      <c r="D1505">
        <v>16</v>
      </c>
      <c r="E1505">
        <v>12</v>
      </c>
      <c r="F1505">
        <v>5</v>
      </c>
      <c r="G1505">
        <v>11</v>
      </c>
      <c r="H1505">
        <v>3</v>
      </c>
      <c r="I1505">
        <v>181</v>
      </c>
      <c r="J1505">
        <v>7.9</v>
      </c>
      <c r="K1505">
        <v>28.860759493670884</v>
      </c>
      <c r="L1505">
        <f t="shared" si="23"/>
        <v>228</v>
      </c>
      <c r="M1505" s="14">
        <f>Table3[[#This Row],[Rape]]/Table3[[#This Row],[Population_in_lakhs]]</f>
        <v>2.0253164556962022</v>
      </c>
      <c r="N1505">
        <f>Table3[[#This Row],[Kidnapping and Abduction]]/Table3[[#This Row],[Population_in_lakhs]]</f>
        <v>1.5189873417721518</v>
      </c>
      <c r="O1505">
        <f>Table3[[#This Row],[Dowry Deaths]]/Table3[[#This Row],[Population_in_lakhs]]</f>
        <v>0.63291139240506322</v>
      </c>
      <c r="P1505">
        <f>Table3[[#This Row],[Molestation]]/Table3[[#This Row],[Population_in_lakhs]]</f>
        <v>1.3924050632911391</v>
      </c>
      <c r="Q1505">
        <f>Table3[[#This Row],[Sexual_Harassment]]/Table3[[#This Row],[Population_in_lakhs]]</f>
        <v>0.37974683544303794</v>
      </c>
      <c r="R1505">
        <f>Table3[[#This Row],[Cruelty by Husband or his Relatives]]/Table3[[#This Row],[Population_in_lakhs]]</f>
        <v>22.911392405063289</v>
      </c>
    </row>
    <row r="1506" spans="1:18" x14ac:dyDescent="0.3">
      <c r="A1506" t="s">
        <v>188</v>
      </c>
      <c r="B1506" t="s">
        <v>201</v>
      </c>
      <c r="C1506">
        <v>2010</v>
      </c>
      <c r="D1506">
        <v>28</v>
      </c>
      <c r="E1506">
        <v>19</v>
      </c>
      <c r="F1506">
        <v>5</v>
      </c>
      <c r="G1506">
        <v>12</v>
      </c>
      <c r="H1506">
        <v>5</v>
      </c>
      <c r="I1506">
        <v>150</v>
      </c>
      <c r="J1506">
        <v>7.9</v>
      </c>
      <c r="K1506">
        <v>27.721518987341771</v>
      </c>
      <c r="L1506">
        <f t="shared" si="23"/>
        <v>219</v>
      </c>
      <c r="M1506" s="14">
        <f>Table3[[#This Row],[Rape]]/Table3[[#This Row],[Population_in_lakhs]]</f>
        <v>3.5443037974683542</v>
      </c>
      <c r="N1506">
        <f>Table3[[#This Row],[Kidnapping and Abduction]]/Table3[[#This Row],[Population_in_lakhs]]</f>
        <v>2.4050632911392404</v>
      </c>
      <c r="O1506">
        <f>Table3[[#This Row],[Dowry Deaths]]/Table3[[#This Row],[Population_in_lakhs]]</f>
        <v>0.63291139240506322</v>
      </c>
      <c r="P1506">
        <f>Table3[[#This Row],[Molestation]]/Table3[[#This Row],[Population_in_lakhs]]</f>
        <v>1.5189873417721518</v>
      </c>
      <c r="Q1506">
        <f>Table3[[#This Row],[Sexual_Harassment]]/Table3[[#This Row],[Population_in_lakhs]]</f>
        <v>0.63291139240506322</v>
      </c>
      <c r="R1506">
        <f>Table3[[#This Row],[Cruelty by Husband or his Relatives]]/Table3[[#This Row],[Population_in_lakhs]]</f>
        <v>18.987341772151897</v>
      </c>
    </row>
    <row r="1507" spans="1:18" x14ac:dyDescent="0.3">
      <c r="A1507" t="s">
        <v>188</v>
      </c>
      <c r="B1507" t="s">
        <v>201</v>
      </c>
      <c r="C1507">
        <v>2011</v>
      </c>
      <c r="D1507">
        <v>28</v>
      </c>
      <c r="E1507">
        <v>23</v>
      </c>
      <c r="F1507">
        <v>7</v>
      </c>
      <c r="G1507">
        <v>9</v>
      </c>
      <c r="H1507">
        <v>3</v>
      </c>
      <c r="I1507">
        <v>119</v>
      </c>
      <c r="J1507">
        <v>10.89</v>
      </c>
      <c r="K1507">
        <v>17.355371900826444</v>
      </c>
      <c r="L1507">
        <f t="shared" si="23"/>
        <v>189</v>
      </c>
      <c r="M1507" s="14">
        <f>Table3[[#This Row],[Rape]]/Table3[[#This Row],[Population_in_lakhs]]</f>
        <v>2.5711662075298438</v>
      </c>
      <c r="N1507">
        <f>Table3[[#This Row],[Kidnapping and Abduction]]/Table3[[#This Row],[Population_in_lakhs]]</f>
        <v>2.1120293847566574</v>
      </c>
      <c r="O1507">
        <f>Table3[[#This Row],[Dowry Deaths]]/Table3[[#This Row],[Population_in_lakhs]]</f>
        <v>0.64279155188246095</v>
      </c>
      <c r="P1507">
        <f>Table3[[#This Row],[Molestation]]/Table3[[#This Row],[Population_in_lakhs]]</f>
        <v>0.82644628099173545</v>
      </c>
      <c r="Q1507">
        <f>Table3[[#This Row],[Sexual_Harassment]]/Table3[[#This Row],[Population_in_lakhs]]</f>
        <v>0.27548209366391185</v>
      </c>
      <c r="R1507">
        <f>Table3[[#This Row],[Cruelty by Husband or his Relatives]]/Table3[[#This Row],[Population_in_lakhs]]</f>
        <v>10.927456382001836</v>
      </c>
    </row>
    <row r="1508" spans="1:18" x14ac:dyDescent="0.3">
      <c r="A1508" t="s">
        <v>188</v>
      </c>
      <c r="B1508" t="s">
        <v>201</v>
      </c>
      <c r="C1508">
        <v>2012</v>
      </c>
      <c r="D1508">
        <v>50</v>
      </c>
      <c r="E1508">
        <v>15</v>
      </c>
      <c r="F1508">
        <v>5</v>
      </c>
      <c r="G1508">
        <v>15</v>
      </c>
      <c r="H1508">
        <v>7</v>
      </c>
      <c r="I1508">
        <v>168</v>
      </c>
      <c r="J1508">
        <v>10.89</v>
      </c>
      <c r="K1508">
        <v>23.875114784205692</v>
      </c>
      <c r="L1508">
        <f t="shared" si="23"/>
        <v>260</v>
      </c>
      <c r="M1508" s="14">
        <f>Table3[[#This Row],[Rape]]/Table3[[#This Row],[Population_in_lakhs]]</f>
        <v>4.5913682277318637</v>
      </c>
      <c r="N1508">
        <f>Table3[[#This Row],[Kidnapping and Abduction]]/Table3[[#This Row],[Population_in_lakhs]]</f>
        <v>1.3774104683195592</v>
      </c>
      <c r="O1508">
        <f>Table3[[#This Row],[Dowry Deaths]]/Table3[[#This Row],[Population_in_lakhs]]</f>
        <v>0.4591368227731864</v>
      </c>
      <c r="P1508">
        <f>Table3[[#This Row],[Molestation]]/Table3[[#This Row],[Population_in_lakhs]]</f>
        <v>1.3774104683195592</v>
      </c>
      <c r="Q1508">
        <f>Table3[[#This Row],[Sexual_Harassment]]/Table3[[#This Row],[Population_in_lakhs]]</f>
        <v>0.64279155188246095</v>
      </c>
      <c r="R1508">
        <f>Table3[[#This Row],[Cruelty by Husband or his Relatives]]/Table3[[#This Row],[Population_in_lakhs]]</f>
        <v>15.426997245179063</v>
      </c>
    </row>
    <row r="1509" spans="1:18" x14ac:dyDescent="0.3">
      <c r="A1509" t="s">
        <v>188</v>
      </c>
      <c r="B1509" t="s">
        <v>201</v>
      </c>
      <c r="C1509">
        <v>2013</v>
      </c>
      <c r="D1509">
        <v>68</v>
      </c>
      <c r="E1509">
        <v>33</v>
      </c>
      <c r="F1509">
        <v>10</v>
      </c>
      <c r="G1509">
        <v>46</v>
      </c>
      <c r="H1509">
        <v>7</v>
      </c>
      <c r="I1509">
        <v>198</v>
      </c>
      <c r="J1509">
        <v>10.89</v>
      </c>
      <c r="K1509">
        <v>33.241505968778696</v>
      </c>
      <c r="L1509">
        <f t="shared" si="23"/>
        <v>362</v>
      </c>
      <c r="M1509" s="14">
        <f>Table3[[#This Row],[Rape]]/Table3[[#This Row],[Population_in_lakhs]]</f>
        <v>6.2442607897153346</v>
      </c>
      <c r="N1509">
        <f>Table3[[#This Row],[Kidnapping and Abduction]]/Table3[[#This Row],[Population_in_lakhs]]</f>
        <v>3.0303030303030303</v>
      </c>
      <c r="O1509">
        <f>Table3[[#This Row],[Dowry Deaths]]/Table3[[#This Row],[Population_in_lakhs]]</f>
        <v>0.91827364554637281</v>
      </c>
      <c r="P1509">
        <f>Table3[[#This Row],[Molestation]]/Table3[[#This Row],[Population_in_lakhs]]</f>
        <v>4.2240587695133147</v>
      </c>
      <c r="Q1509">
        <f>Table3[[#This Row],[Sexual_Harassment]]/Table3[[#This Row],[Population_in_lakhs]]</f>
        <v>0.64279155188246095</v>
      </c>
      <c r="R1509">
        <f>Table3[[#This Row],[Cruelty by Husband or his Relatives]]/Table3[[#This Row],[Population_in_lakhs]]</f>
        <v>18.18181818181818</v>
      </c>
    </row>
    <row r="1510" spans="1:18" x14ac:dyDescent="0.3">
      <c r="A1510" t="s">
        <v>188</v>
      </c>
      <c r="B1510" t="s">
        <v>202</v>
      </c>
      <c r="C1510">
        <v>2001</v>
      </c>
      <c r="J1510">
        <v>8.2899999999999991</v>
      </c>
      <c r="K1510">
        <v>0</v>
      </c>
      <c r="L1510">
        <f t="shared" si="23"/>
        <v>0</v>
      </c>
      <c r="M1510" s="14">
        <f>Table3[[#This Row],[Rape]]/Table3[[#This Row],[Population_in_lakhs]]</f>
        <v>0</v>
      </c>
      <c r="N1510">
        <f>Table3[[#This Row],[Kidnapping and Abduction]]/Table3[[#This Row],[Population_in_lakhs]]</f>
        <v>0</v>
      </c>
      <c r="O1510">
        <f>Table3[[#This Row],[Dowry Deaths]]/Table3[[#This Row],[Population_in_lakhs]]</f>
        <v>0</v>
      </c>
      <c r="P1510">
        <f>Table3[[#This Row],[Molestation]]/Table3[[#This Row],[Population_in_lakhs]]</f>
        <v>0</v>
      </c>
      <c r="Q1510">
        <f>Table3[[#This Row],[Sexual_Harassment]]/Table3[[#This Row],[Population_in_lakhs]]</f>
        <v>0</v>
      </c>
      <c r="R1510">
        <f>Table3[[#This Row],[Cruelty by Husband or his Relatives]]/Table3[[#This Row],[Population_in_lakhs]]</f>
        <v>0</v>
      </c>
    </row>
    <row r="1511" spans="1:18" x14ac:dyDescent="0.3">
      <c r="A1511" t="s">
        <v>188</v>
      </c>
      <c r="B1511" t="s">
        <v>202</v>
      </c>
      <c r="C1511">
        <v>2002</v>
      </c>
      <c r="J1511">
        <v>8.2899999999999991</v>
      </c>
      <c r="K1511">
        <v>0</v>
      </c>
      <c r="L1511">
        <f t="shared" si="23"/>
        <v>0</v>
      </c>
      <c r="M1511" s="14">
        <f>Table3[[#This Row],[Rape]]/Table3[[#This Row],[Population_in_lakhs]]</f>
        <v>0</v>
      </c>
      <c r="N1511">
        <f>Table3[[#This Row],[Kidnapping and Abduction]]/Table3[[#This Row],[Population_in_lakhs]]</f>
        <v>0</v>
      </c>
      <c r="O1511">
        <f>Table3[[#This Row],[Dowry Deaths]]/Table3[[#This Row],[Population_in_lakhs]]</f>
        <v>0</v>
      </c>
      <c r="P1511">
        <f>Table3[[#This Row],[Molestation]]/Table3[[#This Row],[Population_in_lakhs]]</f>
        <v>0</v>
      </c>
      <c r="Q1511">
        <f>Table3[[#This Row],[Sexual_Harassment]]/Table3[[#This Row],[Population_in_lakhs]]</f>
        <v>0</v>
      </c>
      <c r="R1511">
        <f>Table3[[#This Row],[Cruelty by Husband or his Relatives]]/Table3[[#This Row],[Population_in_lakhs]]</f>
        <v>0</v>
      </c>
    </row>
    <row r="1512" spans="1:18" x14ac:dyDescent="0.3">
      <c r="A1512" t="s">
        <v>188</v>
      </c>
      <c r="B1512" t="s">
        <v>202</v>
      </c>
      <c r="C1512">
        <v>2003</v>
      </c>
      <c r="J1512">
        <v>8.2899999999999991</v>
      </c>
      <c r="K1512">
        <v>0</v>
      </c>
      <c r="L1512">
        <f t="shared" si="23"/>
        <v>0</v>
      </c>
      <c r="M1512" s="14">
        <f>Table3[[#This Row],[Rape]]/Table3[[#This Row],[Population_in_lakhs]]</f>
        <v>0</v>
      </c>
      <c r="N1512">
        <f>Table3[[#This Row],[Kidnapping and Abduction]]/Table3[[#This Row],[Population_in_lakhs]]</f>
        <v>0</v>
      </c>
      <c r="O1512">
        <f>Table3[[#This Row],[Dowry Deaths]]/Table3[[#This Row],[Population_in_lakhs]]</f>
        <v>0</v>
      </c>
      <c r="P1512">
        <f>Table3[[#This Row],[Molestation]]/Table3[[#This Row],[Population_in_lakhs]]</f>
        <v>0</v>
      </c>
      <c r="Q1512">
        <f>Table3[[#This Row],[Sexual_Harassment]]/Table3[[#This Row],[Population_in_lakhs]]</f>
        <v>0</v>
      </c>
      <c r="R1512">
        <f>Table3[[#This Row],[Cruelty by Husband or his Relatives]]/Table3[[#This Row],[Population_in_lakhs]]</f>
        <v>0</v>
      </c>
    </row>
    <row r="1513" spans="1:18" x14ac:dyDescent="0.3">
      <c r="A1513" t="s">
        <v>188</v>
      </c>
      <c r="B1513" t="s">
        <v>202</v>
      </c>
      <c r="C1513">
        <v>2004</v>
      </c>
      <c r="J1513">
        <v>8.2899999999999991</v>
      </c>
      <c r="K1513">
        <v>0</v>
      </c>
      <c r="L1513">
        <f t="shared" si="23"/>
        <v>0</v>
      </c>
      <c r="M1513" s="14">
        <f>Table3[[#This Row],[Rape]]/Table3[[#This Row],[Population_in_lakhs]]</f>
        <v>0</v>
      </c>
      <c r="N1513">
        <f>Table3[[#This Row],[Kidnapping and Abduction]]/Table3[[#This Row],[Population_in_lakhs]]</f>
        <v>0</v>
      </c>
      <c r="O1513">
        <f>Table3[[#This Row],[Dowry Deaths]]/Table3[[#This Row],[Population_in_lakhs]]</f>
        <v>0</v>
      </c>
      <c r="P1513">
        <f>Table3[[#This Row],[Molestation]]/Table3[[#This Row],[Population_in_lakhs]]</f>
        <v>0</v>
      </c>
      <c r="Q1513">
        <f>Table3[[#This Row],[Sexual_Harassment]]/Table3[[#This Row],[Population_in_lakhs]]</f>
        <v>0</v>
      </c>
      <c r="R1513">
        <f>Table3[[#This Row],[Cruelty by Husband or his Relatives]]/Table3[[#This Row],[Population_in_lakhs]]</f>
        <v>0</v>
      </c>
    </row>
    <row r="1514" spans="1:18" x14ac:dyDescent="0.3">
      <c r="A1514" t="s">
        <v>188</v>
      </c>
      <c r="B1514" t="s">
        <v>202</v>
      </c>
      <c r="C1514">
        <v>2005</v>
      </c>
      <c r="J1514">
        <v>8.2899999999999991</v>
      </c>
      <c r="K1514">
        <v>0</v>
      </c>
      <c r="L1514">
        <f t="shared" si="23"/>
        <v>0</v>
      </c>
      <c r="M1514" s="14">
        <f>Table3[[#This Row],[Rape]]/Table3[[#This Row],[Population_in_lakhs]]</f>
        <v>0</v>
      </c>
      <c r="N1514">
        <f>Table3[[#This Row],[Kidnapping and Abduction]]/Table3[[#This Row],[Population_in_lakhs]]</f>
        <v>0</v>
      </c>
      <c r="O1514">
        <f>Table3[[#This Row],[Dowry Deaths]]/Table3[[#This Row],[Population_in_lakhs]]</f>
        <v>0</v>
      </c>
      <c r="P1514">
        <f>Table3[[#This Row],[Molestation]]/Table3[[#This Row],[Population_in_lakhs]]</f>
        <v>0</v>
      </c>
      <c r="Q1514">
        <f>Table3[[#This Row],[Sexual_Harassment]]/Table3[[#This Row],[Population_in_lakhs]]</f>
        <v>0</v>
      </c>
      <c r="R1514">
        <f>Table3[[#This Row],[Cruelty by Husband or his Relatives]]/Table3[[#This Row],[Population_in_lakhs]]</f>
        <v>0</v>
      </c>
    </row>
    <row r="1515" spans="1:18" x14ac:dyDescent="0.3">
      <c r="A1515" t="s">
        <v>188</v>
      </c>
      <c r="B1515" t="s">
        <v>202</v>
      </c>
      <c r="C1515">
        <v>2006</v>
      </c>
      <c r="D1515">
        <v>26</v>
      </c>
      <c r="E1515">
        <v>17</v>
      </c>
      <c r="F1515">
        <v>5</v>
      </c>
      <c r="G1515">
        <v>21</v>
      </c>
      <c r="H1515">
        <v>0</v>
      </c>
      <c r="I1515">
        <v>47</v>
      </c>
      <c r="J1515">
        <v>8.2899999999999991</v>
      </c>
      <c r="K1515">
        <v>13.992762364294332</v>
      </c>
      <c r="L1515">
        <f t="shared" si="23"/>
        <v>116</v>
      </c>
      <c r="M1515" s="14">
        <f>Table3[[#This Row],[Rape]]/Table3[[#This Row],[Population_in_lakhs]]</f>
        <v>3.136308805790109</v>
      </c>
      <c r="N1515">
        <f>Table3[[#This Row],[Kidnapping and Abduction]]/Table3[[#This Row],[Population_in_lakhs]]</f>
        <v>2.0506634499396865</v>
      </c>
      <c r="O1515">
        <f>Table3[[#This Row],[Dowry Deaths]]/Table3[[#This Row],[Population_in_lakhs]]</f>
        <v>0.60313630880579017</v>
      </c>
      <c r="P1515">
        <f>Table3[[#This Row],[Molestation]]/Table3[[#This Row],[Population_in_lakhs]]</f>
        <v>2.5331724969843186</v>
      </c>
      <c r="Q1515">
        <f>Table3[[#This Row],[Sexual_Harassment]]/Table3[[#This Row],[Population_in_lakhs]]</f>
        <v>0</v>
      </c>
      <c r="R1515">
        <f>Table3[[#This Row],[Cruelty by Husband or his Relatives]]/Table3[[#This Row],[Population_in_lakhs]]</f>
        <v>5.669481302774428</v>
      </c>
    </row>
    <row r="1516" spans="1:18" x14ac:dyDescent="0.3">
      <c r="A1516" t="s">
        <v>188</v>
      </c>
      <c r="B1516" t="s">
        <v>202</v>
      </c>
      <c r="C1516">
        <v>2007</v>
      </c>
      <c r="D1516">
        <v>15</v>
      </c>
      <c r="E1516">
        <v>17</v>
      </c>
      <c r="F1516">
        <v>9</v>
      </c>
      <c r="G1516">
        <v>21</v>
      </c>
      <c r="H1516">
        <v>34</v>
      </c>
      <c r="I1516">
        <v>54</v>
      </c>
      <c r="J1516">
        <v>8.2899999999999991</v>
      </c>
      <c r="K1516">
        <v>18.094089264173704</v>
      </c>
      <c r="L1516">
        <f t="shared" si="23"/>
        <v>150</v>
      </c>
      <c r="M1516" s="14">
        <f>Table3[[#This Row],[Rape]]/Table3[[#This Row],[Population_in_lakhs]]</f>
        <v>1.8094089264173705</v>
      </c>
      <c r="N1516">
        <f>Table3[[#This Row],[Kidnapping and Abduction]]/Table3[[#This Row],[Population_in_lakhs]]</f>
        <v>2.0506634499396865</v>
      </c>
      <c r="O1516">
        <f>Table3[[#This Row],[Dowry Deaths]]/Table3[[#This Row],[Population_in_lakhs]]</f>
        <v>1.0856453558504222</v>
      </c>
      <c r="P1516">
        <f>Table3[[#This Row],[Molestation]]/Table3[[#This Row],[Population_in_lakhs]]</f>
        <v>2.5331724969843186</v>
      </c>
      <c r="Q1516">
        <f>Table3[[#This Row],[Sexual_Harassment]]/Table3[[#This Row],[Population_in_lakhs]]</f>
        <v>4.101326899879373</v>
      </c>
      <c r="R1516">
        <f>Table3[[#This Row],[Cruelty by Husband or his Relatives]]/Table3[[#This Row],[Population_in_lakhs]]</f>
        <v>6.5138721351025337</v>
      </c>
    </row>
    <row r="1517" spans="1:18" x14ac:dyDescent="0.3">
      <c r="A1517" t="s">
        <v>188</v>
      </c>
      <c r="B1517" t="s">
        <v>202</v>
      </c>
      <c r="C1517">
        <v>2008</v>
      </c>
      <c r="D1517">
        <v>29</v>
      </c>
      <c r="E1517">
        <v>23</v>
      </c>
      <c r="F1517">
        <v>15</v>
      </c>
      <c r="G1517">
        <v>25</v>
      </c>
      <c r="H1517">
        <v>33</v>
      </c>
      <c r="I1517">
        <v>89</v>
      </c>
      <c r="J1517">
        <v>8.2899999999999991</v>
      </c>
      <c r="K1517">
        <v>25.81423401688782</v>
      </c>
      <c r="L1517">
        <f t="shared" si="23"/>
        <v>214</v>
      </c>
      <c r="M1517" s="14">
        <f>Table3[[#This Row],[Rape]]/Table3[[#This Row],[Population_in_lakhs]]</f>
        <v>3.4981905910735831</v>
      </c>
      <c r="N1517">
        <f>Table3[[#This Row],[Kidnapping and Abduction]]/Table3[[#This Row],[Population_in_lakhs]]</f>
        <v>2.7744270205066348</v>
      </c>
      <c r="O1517">
        <f>Table3[[#This Row],[Dowry Deaths]]/Table3[[#This Row],[Population_in_lakhs]]</f>
        <v>1.8094089264173705</v>
      </c>
      <c r="P1517">
        <f>Table3[[#This Row],[Molestation]]/Table3[[#This Row],[Population_in_lakhs]]</f>
        <v>3.0156815440289511</v>
      </c>
      <c r="Q1517">
        <f>Table3[[#This Row],[Sexual_Harassment]]/Table3[[#This Row],[Population_in_lakhs]]</f>
        <v>3.9806996381182151</v>
      </c>
      <c r="R1517">
        <f>Table3[[#This Row],[Cruelty by Husband or his Relatives]]/Table3[[#This Row],[Population_in_lakhs]]</f>
        <v>10.735826296743065</v>
      </c>
    </row>
    <row r="1518" spans="1:18" x14ac:dyDescent="0.3">
      <c r="A1518" t="s">
        <v>188</v>
      </c>
      <c r="B1518" t="s">
        <v>202</v>
      </c>
      <c r="C1518">
        <v>2009</v>
      </c>
      <c r="D1518">
        <v>33</v>
      </c>
      <c r="E1518">
        <v>25</v>
      </c>
      <c r="F1518">
        <v>12</v>
      </c>
      <c r="G1518">
        <v>23</v>
      </c>
      <c r="H1518">
        <v>0</v>
      </c>
      <c r="I1518">
        <v>88</v>
      </c>
      <c r="J1518">
        <v>8.2899999999999991</v>
      </c>
      <c r="K1518">
        <v>21.833534378769603</v>
      </c>
      <c r="L1518">
        <f t="shared" si="23"/>
        <v>181</v>
      </c>
      <c r="M1518" s="14">
        <f>Table3[[#This Row],[Rape]]/Table3[[#This Row],[Population_in_lakhs]]</f>
        <v>3.9806996381182151</v>
      </c>
      <c r="N1518">
        <f>Table3[[#This Row],[Kidnapping and Abduction]]/Table3[[#This Row],[Population_in_lakhs]]</f>
        <v>3.0156815440289511</v>
      </c>
      <c r="O1518">
        <f>Table3[[#This Row],[Dowry Deaths]]/Table3[[#This Row],[Population_in_lakhs]]</f>
        <v>1.4475271411338964</v>
      </c>
      <c r="P1518">
        <f>Table3[[#This Row],[Molestation]]/Table3[[#This Row],[Population_in_lakhs]]</f>
        <v>2.7744270205066348</v>
      </c>
      <c r="Q1518">
        <f>Table3[[#This Row],[Sexual_Harassment]]/Table3[[#This Row],[Population_in_lakhs]]</f>
        <v>0</v>
      </c>
      <c r="R1518">
        <f>Table3[[#This Row],[Cruelty by Husband or his Relatives]]/Table3[[#This Row],[Population_in_lakhs]]</f>
        <v>10.615199034981908</v>
      </c>
    </row>
    <row r="1519" spans="1:18" x14ac:dyDescent="0.3">
      <c r="A1519" t="s">
        <v>188</v>
      </c>
      <c r="B1519" t="s">
        <v>202</v>
      </c>
      <c r="C1519">
        <v>2010</v>
      </c>
      <c r="D1519">
        <v>41</v>
      </c>
      <c r="E1519">
        <v>27</v>
      </c>
      <c r="F1519">
        <v>14</v>
      </c>
      <c r="G1519">
        <v>30</v>
      </c>
      <c r="H1519">
        <v>0</v>
      </c>
      <c r="I1519">
        <v>89</v>
      </c>
      <c r="J1519">
        <v>8.2899999999999991</v>
      </c>
      <c r="K1519">
        <v>24.246079613992766</v>
      </c>
      <c r="L1519">
        <f t="shared" si="23"/>
        <v>201</v>
      </c>
      <c r="M1519" s="14">
        <f>Table3[[#This Row],[Rape]]/Table3[[#This Row],[Population_in_lakhs]]</f>
        <v>4.9457177322074797</v>
      </c>
      <c r="N1519">
        <f>Table3[[#This Row],[Kidnapping and Abduction]]/Table3[[#This Row],[Population_in_lakhs]]</f>
        <v>3.2569360675512669</v>
      </c>
      <c r="O1519">
        <f>Table3[[#This Row],[Dowry Deaths]]/Table3[[#This Row],[Population_in_lakhs]]</f>
        <v>1.6887816646562124</v>
      </c>
      <c r="P1519">
        <f>Table3[[#This Row],[Molestation]]/Table3[[#This Row],[Population_in_lakhs]]</f>
        <v>3.618817852834741</v>
      </c>
      <c r="Q1519">
        <f>Table3[[#This Row],[Sexual_Harassment]]/Table3[[#This Row],[Population_in_lakhs]]</f>
        <v>0</v>
      </c>
      <c r="R1519">
        <f>Table3[[#This Row],[Cruelty by Husband or his Relatives]]/Table3[[#This Row],[Population_in_lakhs]]</f>
        <v>10.735826296743065</v>
      </c>
    </row>
    <row r="1520" spans="1:18" x14ac:dyDescent="0.3">
      <c r="A1520" t="s">
        <v>188</v>
      </c>
      <c r="B1520" t="s">
        <v>202</v>
      </c>
      <c r="C1520">
        <v>2011</v>
      </c>
      <c r="D1520">
        <v>54</v>
      </c>
      <c r="E1520">
        <v>43</v>
      </c>
      <c r="F1520">
        <v>13</v>
      </c>
      <c r="G1520">
        <v>32</v>
      </c>
      <c r="H1520">
        <v>0</v>
      </c>
      <c r="I1520">
        <v>75</v>
      </c>
      <c r="J1520">
        <v>10.43</v>
      </c>
      <c r="K1520">
        <v>20.80536912751678</v>
      </c>
      <c r="L1520">
        <f t="shared" si="23"/>
        <v>217</v>
      </c>
      <c r="M1520" s="14">
        <f>Table3[[#This Row],[Rape]]/Table3[[#This Row],[Population_in_lakhs]]</f>
        <v>5.177372962607862</v>
      </c>
      <c r="N1520">
        <f>Table3[[#This Row],[Kidnapping and Abduction]]/Table3[[#This Row],[Population_in_lakhs]]</f>
        <v>4.1227229146692235</v>
      </c>
      <c r="O1520">
        <f>Table3[[#This Row],[Dowry Deaths]]/Table3[[#This Row],[Population_in_lakhs]]</f>
        <v>1.2464046021093</v>
      </c>
      <c r="P1520">
        <f>Table3[[#This Row],[Molestation]]/Table3[[#This Row],[Population_in_lakhs]]</f>
        <v>3.068072866730585</v>
      </c>
      <c r="Q1520">
        <f>Table3[[#This Row],[Sexual_Harassment]]/Table3[[#This Row],[Population_in_lakhs]]</f>
        <v>0</v>
      </c>
      <c r="R1520">
        <f>Table3[[#This Row],[Cruelty by Husband or his Relatives]]/Table3[[#This Row],[Population_in_lakhs]]</f>
        <v>7.1907957813998085</v>
      </c>
    </row>
    <row r="1521" spans="1:18" x14ac:dyDescent="0.3">
      <c r="A1521" t="s">
        <v>188</v>
      </c>
      <c r="B1521" t="s">
        <v>202</v>
      </c>
      <c r="C1521">
        <v>2012</v>
      </c>
      <c r="D1521">
        <v>32</v>
      </c>
      <c r="E1521">
        <v>47</v>
      </c>
      <c r="F1521">
        <v>12</v>
      </c>
      <c r="G1521">
        <v>27</v>
      </c>
      <c r="H1521">
        <v>0</v>
      </c>
      <c r="I1521">
        <v>107</v>
      </c>
      <c r="J1521">
        <v>10.43</v>
      </c>
      <c r="K1521">
        <v>21.572387344199424</v>
      </c>
      <c r="L1521">
        <f t="shared" si="23"/>
        <v>225</v>
      </c>
      <c r="M1521" s="14">
        <f>Table3[[#This Row],[Rape]]/Table3[[#This Row],[Population_in_lakhs]]</f>
        <v>3.068072866730585</v>
      </c>
      <c r="N1521">
        <f>Table3[[#This Row],[Kidnapping and Abduction]]/Table3[[#This Row],[Population_in_lakhs]]</f>
        <v>4.506232023010547</v>
      </c>
      <c r="O1521">
        <f>Table3[[#This Row],[Dowry Deaths]]/Table3[[#This Row],[Population_in_lakhs]]</f>
        <v>1.1505273250239694</v>
      </c>
      <c r="P1521">
        <f>Table3[[#This Row],[Molestation]]/Table3[[#This Row],[Population_in_lakhs]]</f>
        <v>2.588686481303931</v>
      </c>
      <c r="Q1521">
        <f>Table3[[#This Row],[Sexual_Harassment]]/Table3[[#This Row],[Population_in_lakhs]]</f>
        <v>0</v>
      </c>
      <c r="R1521">
        <f>Table3[[#This Row],[Cruelty by Husband or his Relatives]]/Table3[[#This Row],[Population_in_lakhs]]</f>
        <v>10.258868648130393</v>
      </c>
    </row>
    <row r="1522" spans="1:18" x14ac:dyDescent="0.3">
      <c r="A1522" t="s">
        <v>188</v>
      </c>
      <c r="B1522" t="s">
        <v>202</v>
      </c>
      <c r="C1522">
        <v>2013</v>
      </c>
      <c r="D1522">
        <v>51</v>
      </c>
      <c r="E1522">
        <v>49</v>
      </c>
      <c r="F1522">
        <v>12</v>
      </c>
      <c r="G1522">
        <v>77</v>
      </c>
      <c r="H1522">
        <v>23</v>
      </c>
      <c r="I1522">
        <v>192</v>
      </c>
      <c r="J1522">
        <v>10.43</v>
      </c>
      <c r="K1522">
        <v>38.734419942473636</v>
      </c>
      <c r="L1522">
        <f t="shared" si="23"/>
        <v>404</v>
      </c>
      <c r="M1522" s="14">
        <f>Table3[[#This Row],[Rape]]/Table3[[#This Row],[Population_in_lakhs]]</f>
        <v>4.8897411313518697</v>
      </c>
      <c r="N1522">
        <f>Table3[[#This Row],[Kidnapping and Abduction]]/Table3[[#This Row],[Population_in_lakhs]]</f>
        <v>4.6979865771812079</v>
      </c>
      <c r="O1522">
        <f>Table3[[#This Row],[Dowry Deaths]]/Table3[[#This Row],[Population_in_lakhs]]</f>
        <v>1.1505273250239694</v>
      </c>
      <c r="P1522">
        <f>Table3[[#This Row],[Molestation]]/Table3[[#This Row],[Population_in_lakhs]]</f>
        <v>7.3825503355704702</v>
      </c>
      <c r="Q1522">
        <f>Table3[[#This Row],[Sexual_Harassment]]/Table3[[#This Row],[Population_in_lakhs]]</f>
        <v>2.2051773729626079</v>
      </c>
      <c r="R1522">
        <f>Table3[[#This Row],[Cruelty by Husband or his Relatives]]/Table3[[#This Row],[Population_in_lakhs]]</f>
        <v>18.40843720038351</v>
      </c>
    </row>
    <row r="1523" spans="1:18" x14ac:dyDescent="0.3">
      <c r="A1523" t="s">
        <v>188</v>
      </c>
      <c r="B1523" t="s">
        <v>203</v>
      </c>
      <c r="C1523">
        <v>2001</v>
      </c>
      <c r="D1523">
        <v>6</v>
      </c>
      <c r="E1523">
        <v>15</v>
      </c>
      <c r="F1523">
        <v>4</v>
      </c>
      <c r="G1523">
        <v>23</v>
      </c>
      <c r="H1523">
        <v>10</v>
      </c>
      <c r="I1523">
        <v>43</v>
      </c>
      <c r="J1523">
        <v>4.68</v>
      </c>
      <c r="K1523">
        <v>21.581196581196583</v>
      </c>
      <c r="L1523">
        <f t="shared" si="23"/>
        <v>101</v>
      </c>
      <c r="M1523" s="14">
        <f>Table3[[#This Row],[Rape]]/Table3[[#This Row],[Population_in_lakhs]]</f>
        <v>1.2820512820512822</v>
      </c>
      <c r="N1523">
        <f>Table3[[#This Row],[Kidnapping and Abduction]]/Table3[[#This Row],[Population_in_lakhs]]</f>
        <v>3.2051282051282053</v>
      </c>
      <c r="O1523">
        <f>Table3[[#This Row],[Dowry Deaths]]/Table3[[#This Row],[Population_in_lakhs]]</f>
        <v>0.85470085470085477</v>
      </c>
      <c r="P1523">
        <f>Table3[[#This Row],[Molestation]]/Table3[[#This Row],[Population_in_lakhs]]</f>
        <v>4.9145299145299148</v>
      </c>
      <c r="Q1523">
        <f>Table3[[#This Row],[Sexual_Harassment]]/Table3[[#This Row],[Population_in_lakhs]]</f>
        <v>2.1367521367521367</v>
      </c>
      <c r="R1523">
        <f>Table3[[#This Row],[Cruelty by Husband or his Relatives]]/Table3[[#This Row],[Population_in_lakhs]]</f>
        <v>9.1880341880341891</v>
      </c>
    </row>
    <row r="1524" spans="1:18" x14ac:dyDescent="0.3">
      <c r="A1524" t="s">
        <v>188</v>
      </c>
      <c r="B1524" t="s">
        <v>203</v>
      </c>
      <c r="C1524">
        <v>2002</v>
      </c>
      <c r="D1524">
        <v>13</v>
      </c>
      <c r="E1524">
        <v>17</v>
      </c>
      <c r="F1524">
        <v>5</v>
      </c>
      <c r="G1524">
        <v>29</v>
      </c>
      <c r="H1524">
        <v>45</v>
      </c>
      <c r="I1524">
        <v>60</v>
      </c>
      <c r="J1524">
        <v>4.68</v>
      </c>
      <c r="K1524">
        <v>36.111111111111114</v>
      </c>
      <c r="L1524">
        <f t="shared" si="23"/>
        <v>169</v>
      </c>
      <c r="M1524" s="14">
        <f>Table3[[#This Row],[Rape]]/Table3[[#This Row],[Population_in_lakhs]]</f>
        <v>2.7777777777777781</v>
      </c>
      <c r="N1524">
        <f>Table3[[#This Row],[Kidnapping and Abduction]]/Table3[[#This Row],[Population_in_lakhs]]</f>
        <v>3.6324786324786329</v>
      </c>
      <c r="O1524">
        <f>Table3[[#This Row],[Dowry Deaths]]/Table3[[#This Row],[Population_in_lakhs]]</f>
        <v>1.0683760683760684</v>
      </c>
      <c r="P1524">
        <f>Table3[[#This Row],[Molestation]]/Table3[[#This Row],[Population_in_lakhs]]</f>
        <v>6.1965811965811968</v>
      </c>
      <c r="Q1524">
        <f>Table3[[#This Row],[Sexual_Harassment]]/Table3[[#This Row],[Population_in_lakhs]]</f>
        <v>9.6153846153846168</v>
      </c>
      <c r="R1524">
        <f>Table3[[#This Row],[Cruelty by Husband or his Relatives]]/Table3[[#This Row],[Population_in_lakhs]]</f>
        <v>12.820512820512821</v>
      </c>
    </row>
    <row r="1525" spans="1:18" x14ac:dyDescent="0.3">
      <c r="A1525" t="s">
        <v>188</v>
      </c>
      <c r="B1525" t="s">
        <v>203</v>
      </c>
      <c r="C1525">
        <v>2003</v>
      </c>
      <c r="D1525">
        <v>12</v>
      </c>
      <c r="E1525">
        <v>13</v>
      </c>
      <c r="F1525">
        <v>5</v>
      </c>
      <c r="G1525">
        <v>10</v>
      </c>
      <c r="H1525">
        <v>83</v>
      </c>
      <c r="I1525">
        <v>56</v>
      </c>
      <c r="J1525">
        <v>4.68</v>
      </c>
      <c r="K1525">
        <v>38.247863247863251</v>
      </c>
      <c r="L1525">
        <f t="shared" si="23"/>
        <v>179</v>
      </c>
      <c r="M1525" s="14">
        <f>Table3[[#This Row],[Rape]]/Table3[[#This Row],[Population_in_lakhs]]</f>
        <v>2.5641025641025643</v>
      </c>
      <c r="N1525">
        <f>Table3[[#This Row],[Kidnapping and Abduction]]/Table3[[#This Row],[Population_in_lakhs]]</f>
        <v>2.7777777777777781</v>
      </c>
      <c r="O1525">
        <f>Table3[[#This Row],[Dowry Deaths]]/Table3[[#This Row],[Population_in_lakhs]]</f>
        <v>1.0683760683760684</v>
      </c>
      <c r="P1525">
        <f>Table3[[#This Row],[Molestation]]/Table3[[#This Row],[Population_in_lakhs]]</f>
        <v>2.1367521367521367</v>
      </c>
      <c r="Q1525">
        <f>Table3[[#This Row],[Sexual_Harassment]]/Table3[[#This Row],[Population_in_lakhs]]</f>
        <v>17.735042735042736</v>
      </c>
      <c r="R1525">
        <f>Table3[[#This Row],[Cruelty by Husband or his Relatives]]/Table3[[#This Row],[Population_in_lakhs]]</f>
        <v>11.965811965811966</v>
      </c>
    </row>
    <row r="1526" spans="1:18" x14ac:dyDescent="0.3">
      <c r="A1526" t="s">
        <v>188</v>
      </c>
      <c r="B1526" t="s">
        <v>203</v>
      </c>
      <c r="C1526">
        <v>2004</v>
      </c>
      <c r="D1526">
        <v>6</v>
      </c>
      <c r="E1526">
        <v>5</v>
      </c>
      <c r="F1526">
        <v>4</v>
      </c>
      <c r="G1526">
        <v>53</v>
      </c>
      <c r="H1526">
        <v>0</v>
      </c>
      <c r="I1526">
        <v>57</v>
      </c>
      <c r="J1526">
        <v>4.68</v>
      </c>
      <c r="K1526">
        <v>26.70940170940171</v>
      </c>
      <c r="L1526">
        <f t="shared" si="23"/>
        <v>125</v>
      </c>
      <c r="M1526" s="14">
        <f>Table3[[#This Row],[Rape]]/Table3[[#This Row],[Population_in_lakhs]]</f>
        <v>1.2820512820512822</v>
      </c>
      <c r="N1526">
        <f>Table3[[#This Row],[Kidnapping and Abduction]]/Table3[[#This Row],[Population_in_lakhs]]</f>
        <v>1.0683760683760684</v>
      </c>
      <c r="O1526">
        <f>Table3[[#This Row],[Dowry Deaths]]/Table3[[#This Row],[Population_in_lakhs]]</f>
        <v>0.85470085470085477</v>
      </c>
      <c r="P1526">
        <f>Table3[[#This Row],[Molestation]]/Table3[[#This Row],[Population_in_lakhs]]</f>
        <v>11.324786324786325</v>
      </c>
      <c r="Q1526">
        <f>Table3[[#This Row],[Sexual_Harassment]]/Table3[[#This Row],[Population_in_lakhs]]</f>
        <v>0</v>
      </c>
      <c r="R1526">
        <f>Table3[[#This Row],[Cruelty by Husband or his Relatives]]/Table3[[#This Row],[Population_in_lakhs]]</f>
        <v>12.179487179487181</v>
      </c>
    </row>
    <row r="1527" spans="1:18" x14ac:dyDescent="0.3">
      <c r="A1527" t="s">
        <v>188</v>
      </c>
      <c r="B1527" t="s">
        <v>203</v>
      </c>
      <c r="C1527">
        <v>2005</v>
      </c>
      <c r="D1527">
        <v>8</v>
      </c>
      <c r="E1527">
        <v>13</v>
      </c>
      <c r="F1527">
        <v>2</v>
      </c>
      <c r="G1527">
        <v>7</v>
      </c>
      <c r="H1527">
        <v>18</v>
      </c>
      <c r="I1527">
        <v>65</v>
      </c>
      <c r="J1527">
        <v>4.68</v>
      </c>
      <c r="K1527">
        <v>24.145299145299148</v>
      </c>
      <c r="L1527">
        <f t="shared" si="23"/>
        <v>113</v>
      </c>
      <c r="M1527" s="14">
        <f>Table3[[#This Row],[Rape]]/Table3[[#This Row],[Population_in_lakhs]]</f>
        <v>1.7094017094017095</v>
      </c>
      <c r="N1527">
        <f>Table3[[#This Row],[Kidnapping and Abduction]]/Table3[[#This Row],[Population_in_lakhs]]</f>
        <v>2.7777777777777781</v>
      </c>
      <c r="O1527">
        <f>Table3[[#This Row],[Dowry Deaths]]/Table3[[#This Row],[Population_in_lakhs]]</f>
        <v>0.42735042735042739</v>
      </c>
      <c r="P1527">
        <f>Table3[[#This Row],[Molestation]]/Table3[[#This Row],[Population_in_lakhs]]</f>
        <v>1.4957264957264957</v>
      </c>
      <c r="Q1527">
        <f>Table3[[#This Row],[Sexual_Harassment]]/Table3[[#This Row],[Population_in_lakhs]]</f>
        <v>3.8461538461538463</v>
      </c>
      <c r="R1527">
        <f>Table3[[#This Row],[Cruelty by Husband or his Relatives]]/Table3[[#This Row],[Population_in_lakhs]]</f>
        <v>13.888888888888889</v>
      </c>
    </row>
    <row r="1528" spans="1:18" x14ac:dyDescent="0.3">
      <c r="A1528" t="s">
        <v>188</v>
      </c>
      <c r="B1528" t="s">
        <v>203</v>
      </c>
      <c r="C1528">
        <v>2006</v>
      </c>
      <c r="D1528">
        <v>10</v>
      </c>
      <c r="E1528">
        <v>13</v>
      </c>
      <c r="F1528">
        <v>2</v>
      </c>
      <c r="G1528">
        <v>13</v>
      </c>
      <c r="H1528">
        <v>0</v>
      </c>
      <c r="I1528">
        <v>63</v>
      </c>
      <c r="J1528">
        <v>4.68</v>
      </c>
      <c r="K1528">
        <v>21.581196581196583</v>
      </c>
      <c r="L1528">
        <f t="shared" si="23"/>
        <v>101</v>
      </c>
      <c r="M1528" s="14">
        <f>Table3[[#This Row],[Rape]]/Table3[[#This Row],[Population_in_lakhs]]</f>
        <v>2.1367521367521367</v>
      </c>
      <c r="N1528">
        <f>Table3[[#This Row],[Kidnapping and Abduction]]/Table3[[#This Row],[Population_in_lakhs]]</f>
        <v>2.7777777777777781</v>
      </c>
      <c r="O1528">
        <f>Table3[[#This Row],[Dowry Deaths]]/Table3[[#This Row],[Population_in_lakhs]]</f>
        <v>0.42735042735042739</v>
      </c>
      <c r="P1528">
        <f>Table3[[#This Row],[Molestation]]/Table3[[#This Row],[Population_in_lakhs]]</f>
        <v>2.7777777777777781</v>
      </c>
      <c r="Q1528">
        <f>Table3[[#This Row],[Sexual_Harassment]]/Table3[[#This Row],[Population_in_lakhs]]</f>
        <v>0</v>
      </c>
      <c r="R1528">
        <f>Table3[[#This Row],[Cruelty by Husband or his Relatives]]/Table3[[#This Row],[Population_in_lakhs]]</f>
        <v>13.461538461538462</v>
      </c>
    </row>
    <row r="1529" spans="1:18" x14ac:dyDescent="0.3">
      <c r="A1529" t="s">
        <v>188</v>
      </c>
      <c r="B1529" t="s">
        <v>203</v>
      </c>
      <c r="C1529">
        <v>2007</v>
      </c>
      <c r="D1529">
        <v>11</v>
      </c>
      <c r="E1529">
        <v>9</v>
      </c>
      <c r="F1529">
        <v>0</v>
      </c>
      <c r="G1529">
        <v>9</v>
      </c>
      <c r="H1529">
        <v>0</v>
      </c>
      <c r="I1529">
        <v>70</v>
      </c>
      <c r="J1529">
        <v>4.68</v>
      </c>
      <c r="K1529">
        <v>21.153846153846157</v>
      </c>
      <c r="L1529">
        <f t="shared" si="23"/>
        <v>99</v>
      </c>
      <c r="M1529" s="14">
        <f>Table3[[#This Row],[Rape]]/Table3[[#This Row],[Population_in_lakhs]]</f>
        <v>2.3504273504273505</v>
      </c>
      <c r="N1529">
        <f>Table3[[#This Row],[Kidnapping and Abduction]]/Table3[[#This Row],[Population_in_lakhs]]</f>
        <v>1.9230769230769231</v>
      </c>
      <c r="O1529">
        <f>Table3[[#This Row],[Dowry Deaths]]/Table3[[#This Row],[Population_in_lakhs]]</f>
        <v>0</v>
      </c>
      <c r="P1529">
        <f>Table3[[#This Row],[Molestation]]/Table3[[#This Row],[Population_in_lakhs]]</f>
        <v>1.9230769230769231</v>
      </c>
      <c r="Q1529">
        <f>Table3[[#This Row],[Sexual_Harassment]]/Table3[[#This Row],[Population_in_lakhs]]</f>
        <v>0</v>
      </c>
      <c r="R1529">
        <f>Table3[[#This Row],[Cruelty by Husband or his Relatives]]/Table3[[#This Row],[Population_in_lakhs]]</f>
        <v>14.957264957264957</v>
      </c>
    </row>
    <row r="1530" spans="1:18" x14ac:dyDescent="0.3">
      <c r="A1530" t="s">
        <v>188</v>
      </c>
      <c r="B1530" t="s">
        <v>203</v>
      </c>
      <c r="C1530">
        <v>2008</v>
      </c>
      <c r="D1530">
        <v>15</v>
      </c>
      <c r="E1530">
        <v>18</v>
      </c>
      <c r="F1530">
        <v>5</v>
      </c>
      <c r="G1530">
        <v>6</v>
      </c>
      <c r="H1530">
        <v>1</v>
      </c>
      <c r="I1530">
        <v>72</v>
      </c>
      <c r="J1530">
        <v>4.68</v>
      </c>
      <c r="K1530">
        <v>25</v>
      </c>
      <c r="L1530">
        <f t="shared" si="23"/>
        <v>117</v>
      </c>
      <c r="M1530" s="14">
        <f>Table3[[#This Row],[Rape]]/Table3[[#This Row],[Population_in_lakhs]]</f>
        <v>3.2051282051282053</v>
      </c>
      <c r="N1530">
        <f>Table3[[#This Row],[Kidnapping and Abduction]]/Table3[[#This Row],[Population_in_lakhs]]</f>
        <v>3.8461538461538463</v>
      </c>
      <c r="O1530">
        <f>Table3[[#This Row],[Dowry Deaths]]/Table3[[#This Row],[Population_in_lakhs]]</f>
        <v>1.0683760683760684</v>
      </c>
      <c r="P1530">
        <f>Table3[[#This Row],[Molestation]]/Table3[[#This Row],[Population_in_lakhs]]</f>
        <v>1.2820512820512822</v>
      </c>
      <c r="Q1530">
        <f>Table3[[#This Row],[Sexual_Harassment]]/Table3[[#This Row],[Population_in_lakhs]]</f>
        <v>0.21367521367521369</v>
      </c>
      <c r="R1530">
        <f>Table3[[#This Row],[Cruelty by Husband or his Relatives]]/Table3[[#This Row],[Population_in_lakhs]]</f>
        <v>15.384615384615385</v>
      </c>
    </row>
    <row r="1531" spans="1:18" x14ac:dyDescent="0.3">
      <c r="A1531" t="s">
        <v>188</v>
      </c>
      <c r="B1531" t="s">
        <v>203</v>
      </c>
      <c r="C1531">
        <v>2009</v>
      </c>
      <c r="D1531">
        <v>18</v>
      </c>
      <c r="E1531">
        <v>10</v>
      </c>
      <c r="F1531">
        <v>1</v>
      </c>
      <c r="G1531">
        <v>12</v>
      </c>
      <c r="H1531">
        <v>0</v>
      </c>
      <c r="I1531">
        <v>72</v>
      </c>
      <c r="J1531">
        <v>4.68</v>
      </c>
      <c r="K1531">
        <v>24.145299145299148</v>
      </c>
      <c r="L1531">
        <f t="shared" si="23"/>
        <v>113</v>
      </c>
      <c r="M1531" s="14">
        <f>Table3[[#This Row],[Rape]]/Table3[[#This Row],[Population_in_lakhs]]</f>
        <v>3.8461538461538463</v>
      </c>
      <c r="N1531">
        <f>Table3[[#This Row],[Kidnapping and Abduction]]/Table3[[#This Row],[Population_in_lakhs]]</f>
        <v>2.1367521367521367</v>
      </c>
      <c r="O1531">
        <f>Table3[[#This Row],[Dowry Deaths]]/Table3[[#This Row],[Population_in_lakhs]]</f>
        <v>0.21367521367521369</v>
      </c>
      <c r="P1531">
        <f>Table3[[#This Row],[Molestation]]/Table3[[#This Row],[Population_in_lakhs]]</f>
        <v>2.5641025641025643</v>
      </c>
      <c r="Q1531">
        <f>Table3[[#This Row],[Sexual_Harassment]]/Table3[[#This Row],[Population_in_lakhs]]</f>
        <v>0</v>
      </c>
      <c r="R1531">
        <f>Table3[[#This Row],[Cruelty by Husband or his Relatives]]/Table3[[#This Row],[Population_in_lakhs]]</f>
        <v>15.384615384615385</v>
      </c>
    </row>
    <row r="1532" spans="1:18" x14ac:dyDescent="0.3">
      <c r="A1532" t="s">
        <v>188</v>
      </c>
      <c r="B1532" t="s">
        <v>203</v>
      </c>
      <c r="C1532">
        <v>2010</v>
      </c>
      <c r="D1532">
        <v>10</v>
      </c>
      <c r="E1532">
        <v>12</v>
      </c>
      <c r="F1532">
        <v>1</v>
      </c>
      <c r="G1532">
        <v>10</v>
      </c>
      <c r="H1532">
        <v>1</v>
      </c>
      <c r="I1532">
        <v>98</v>
      </c>
      <c r="J1532">
        <v>4.68</v>
      </c>
      <c r="K1532">
        <v>28.205128205128208</v>
      </c>
      <c r="L1532">
        <f t="shared" si="23"/>
        <v>132</v>
      </c>
      <c r="M1532" s="14">
        <f>Table3[[#This Row],[Rape]]/Table3[[#This Row],[Population_in_lakhs]]</f>
        <v>2.1367521367521367</v>
      </c>
      <c r="N1532">
        <f>Table3[[#This Row],[Kidnapping and Abduction]]/Table3[[#This Row],[Population_in_lakhs]]</f>
        <v>2.5641025641025643</v>
      </c>
      <c r="O1532">
        <f>Table3[[#This Row],[Dowry Deaths]]/Table3[[#This Row],[Population_in_lakhs]]</f>
        <v>0.21367521367521369</v>
      </c>
      <c r="P1532">
        <f>Table3[[#This Row],[Molestation]]/Table3[[#This Row],[Population_in_lakhs]]</f>
        <v>2.1367521367521367</v>
      </c>
      <c r="Q1532">
        <f>Table3[[#This Row],[Sexual_Harassment]]/Table3[[#This Row],[Population_in_lakhs]]</f>
        <v>0.21367521367521369</v>
      </c>
      <c r="R1532">
        <f>Table3[[#This Row],[Cruelty by Husband or his Relatives]]/Table3[[#This Row],[Population_in_lakhs]]</f>
        <v>20.94017094017094</v>
      </c>
    </row>
    <row r="1533" spans="1:18" x14ac:dyDescent="0.3">
      <c r="A1533" t="s">
        <v>188</v>
      </c>
      <c r="B1533" t="s">
        <v>203</v>
      </c>
      <c r="C1533">
        <v>2011</v>
      </c>
      <c r="D1533">
        <v>17</v>
      </c>
      <c r="E1533">
        <v>15</v>
      </c>
      <c r="F1533">
        <v>2</v>
      </c>
      <c r="G1533">
        <v>9</v>
      </c>
      <c r="H1533">
        <v>0</v>
      </c>
      <c r="I1533">
        <v>77</v>
      </c>
      <c r="J1533">
        <v>5.61</v>
      </c>
      <c r="K1533">
        <v>21.390374331550802</v>
      </c>
      <c r="L1533">
        <f t="shared" si="23"/>
        <v>120</v>
      </c>
      <c r="M1533" s="14">
        <f>Table3[[#This Row],[Rape]]/Table3[[#This Row],[Population_in_lakhs]]</f>
        <v>3.0303030303030303</v>
      </c>
      <c r="N1533">
        <f>Table3[[#This Row],[Kidnapping and Abduction]]/Table3[[#This Row],[Population_in_lakhs]]</f>
        <v>2.6737967914438503</v>
      </c>
      <c r="O1533">
        <f>Table3[[#This Row],[Dowry Deaths]]/Table3[[#This Row],[Population_in_lakhs]]</f>
        <v>0.35650623885918004</v>
      </c>
      <c r="P1533">
        <f>Table3[[#This Row],[Molestation]]/Table3[[#This Row],[Population_in_lakhs]]</f>
        <v>1.6042780748663101</v>
      </c>
      <c r="Q1533">
        <f>Table3[[#This Row],[Sexual_Harassment]]/Table3[[#This Row],[Population_in_lakhs]]</f>
        <v>0</v>
      </c>
      <c r="R1533">
        <f>Table3[[#This Row],[Cruelty by Husband or his Relatives]]/Table3[[#This Row],[Population_in_lakhs]]</f>
        <v>13.725490196078431</v>
      </c>
    </row>
    <row r="1534" spans="1:18" x14ac:dyDescent="0.3">
      <c r="A1534" t="s">
        <v>188</v>
      </c>
      <c r="B1534" t="s">
        <v>203</v>
      </c>
      <c r="C1534">
        <v>2012</v>
      </c>
      <c r="D1534">
        <v>18</v>
      </c>
      <c r="E1534">
        <v>23</v>
      </c>
      <c r="F1534">
        <v>7</v>
      </c>
      <c r="G1534">
        <v>13</v>
      </c>
      <c r="H1534">
        <v>1</v>
      </c>
      <c r="I1534">
        <v>51</v>
      </c>
      <c r="J1534">
        <v>5.61</v>
      </c>
      <c r="K1534">
        <v>20.14260249554367</v>
      </c>
      <c r="L1534">
        <f t="shared" si="23"/>
        <v>113</v>
      </c>
      <c r="M1534" s="14">
        <f>Table3[[#This Row],[Rape]]/Table3[[#This Row],[Population_in_lakhs]]</f>
        <v>3.2085561497326203</v>
      </c>
      <c r="N1534">
        <f>Table3[[#This Row],[Kidnapping and Abduction]]/Table3[[#This Row],[Population_in_lakhs]]</f>
        <v>4.0998217468805702</v>
      </c>
      <c r="O1534">
        <f>Table3[[#This Row],[Dowry Deaths]]/Table3[[#This Row],[Population_in_lakhs]]</f>
        <v>1.2477718360071302</v>
      </c>
      <c r="P1534">
        <f>Table3[[#This Row],[Molestation]]/Table3[[#This Row],[Population_in_lakhs]]</f>
        <v>2.3172905525846703</v>
      </c>
      <c r="Q1534">
        <f>Table3[[#This Row],[Sexual_Harassment]]/Table3[[#This Row],[Population_in_lakhs]]</f>
        <v>0.17825311942959002</v>
      </c>
      <c r="R1534">
        <f>Table3[[#This Row],[Cruelty by Husband or his Relatives]]/Table3[[#This Row],[Population_in_lakhs]]</f>
        <v>9.0909090909090899</v>
      </c>
    </row>
    <row r="1535" spans="1:18" x14ac:dyDescent="0.3">
      <c r="A1535" t="s">
        <v>188</v>
      </c>
      <c r="B1535" t="s">
        <v>203</v>
      </c>
      <c r="C1535">
        <v>2013</v>
      </c>
      <c r="D1535">
        <v>15</v>
      </c>
      <c r="E1535">
        <v>102</v>
      </c>
      <c r="F1535">
        <v>4</v>
      </c>
      <c r="G1535">
        <v>41</v>
      </c>
      <c r="H1535">
        <v>9</v>
      </c>
      <c r="I1535">
        <v>80</v>
      </c>
      <c r="J1535">
        <v>5.61</v>
      </c>
      <c r="K1535">
        <v>44.741532976827095</v>
      </c>
      <c r="L1535">
        <f t="shared" si="23"/>
        <v>251</v>
      </c>
      <c r="M1535" s="14">
        <f>Table3[[#This Row],[Rape]]/Table3[[#This Row],[Population_in_lakhs]]</f>
        <v>2.6737967914438503</v>
      </c>
      <c r="N1535">
        <f>Table3[[#This Row],[Kidnapping and Abduction]]/Table3[[#This Row],[Population_in_lakhs]]</f>
        <v>18.18181818181818</v>
      </c>
      <c r="O1535">
        <f>Table3[[#This Row],[Dowry Deaths]]/Table3[[#This Row],[Population_in_lakhs]]</f>
        <v>0.71301247771836007</v>
      </c>
      <c r="P1535">
        <f>Table3[[#This Row],[Molestation]]/Table3[[#This Row],[Population_in_lakhs]]</f>
        <v>7.30837789661319</v>
      </c>
      <c r="Q1535">
        <f>Table3[[#This Row],[Sexual_Harassment]]/Table3[[#This Row],[Population_in_lakhs]]</f>
        <v>1.6042780748663101</v>
      </c>
      <c r="R1535">
        <f>Table3[[#This Row],[Cruelty by Husband or his Relatives]]/Table3[[#This Row],[Population_in_lakhs]]</f>
        <v>14.260249554367201</v>
      </c>
    </row>
    <row r="1536" spans="1:18" x14ac:dyDescent="0.3">
      <c r="A1536" t="s">
        <v>188</v>
      </c>
      <c r="B1536" t="s">
        <v>204</v>
      </c>
      <c r="C1536">
        <v>2001</v>
      </c>
      <c r="D1536">
        <v>38</v>
      </c>
      <c r="E1536">
        <v>10</v>
      </c>
      <c r="F1536">
        <v>11</v>
      </c>
      <c r="G1536">
        <v>16</v>
      </c>
      <c r="H1536">
        <v>11</v>
      </c>
      <c r="I1536">
        <v>92</v>
      </c>
      <c r="J1536">
        <v>9.67</v>
      </c>
      <c r="K1536">
        <v>18.407445708376422</v>
      </c>
      <c r="L1536">
        <f t="shared" si="23"/>
        <v>178</v>
      </c>
      <c r="M1536" s="14">
        <f>Table3[[#This Row],[Rape]]/Table3[[#This Row],[Population_in_lakhs]]</f>
        <v>3.9296794208893484</v>
      </c>
      <c r="N1536">
        <f>Table3[[#This Row],[Kidnapping and Abduction]]/Table3[[#This Row],[Population_in_lakhs]]</f>
        <v>1.0341261633919339</v>
      </c>
      <c r="O1536">
        <f>Table3[[#This Row],[Dowry Deaths]]/Table3[[#This Row],[Population_in_lakhs]]</f>
        <v>1.1375387797311272</v>
      </c>
      <c r="P1536">
        <f>Table3[[#This Row],[Molestation]]/Table3[[#This Row],[Population_in_lakhs]]</f>
        <v>1.6546018614270941</v>
      </c>
      <c r="Q1536">
        <f>Table3[[#This Row],[Sexual_Harassment]]/Table3[[#This Row],[Population_in_lakhs]]</f>
        <v>1.1375387797311272</v>
      </c>
      <c r="R1536">
        <f>Table3[[#This Row],[Cruelty by Husband or his Relatives]]/Table3[[#This Row],[Population_in_lakhs]]</f>
        <v>9.5139607032057913</v>
      </c>
    </row>
    <row r="1537" spans="1:18" x14ac:dyDescent="0.3">
      <c r="A1537" t="s">
        <v>188</v>
      </c>
      <c r="B1537" t="s">
        <v>204</v>
      </c>
      <c r="C1537">
        <v>2002</v>
      </c>
      <c r="D1537">
        <v>43</v>
      </c>
      <c r="E1537">
        <v>21</v>
      </c>
      <c r="F1537">
        <v>9</v>
      </c>
      <c r="G1537">
        <v>22</v>
      </c>
      <c r="H1537">
        <v>20</v>
      </c>
      <c r="I1537">
        <v>193</v>
      </c>
      <c r="J1537">
        <v>9.67</v>
      </c>
      <c r="K1537">
        <v>31.851085832471561</v>
      </c>
      <c r="L1537">
        <f t="shared" si="23"/>
        <v>308</v>
      </c>
      <c r="M1537" s="14">
        <f>Table3[[#This Row],[Rape]]/Table3[[#This Row],[Population_in_lakhs]]</f>
        <v>4.4467425025853151</v>
      </c>
      <c r="N1537">
        <f>Table3[[#This Row],[Kidnapping and Abduction]]/Table3[[#This Row],[Population_in_lakhs]]</f>
        <v>2.1716649431230612</v>
      </c>
      <c r="O1537">
        <f>Table3[[#This Row],[Dowry Deaths]]/Table3[[#This Row],[Population_in_lakhs]]</f>
        <v>0.93071354705274045</v>
      </c>
      <c r="P1537">
        <f>Table3[[#This Row],[Molestation]]/Table3[[#This Row],[Population_in_lakhs]]</f>
        <v>2.2750775594622543</v>
      </c>
      <c r="Q1537">
        <f>Table3[[#This Row],[Sexual_Harassment]]/Table3[[#This Row],[Population_in_lakhs]]</f>
        <v>2.0682523267838677</v>
      </c>
      <c r="R1537">
        <f>Table3[[#This Row],[Cruelty by Husband or his Relatives]]/Table3[[#This Row],[Population_in_lakhs]]</f>
        <v>19.958634953464323</v>
      </c>
    </row>
    <row r="1538" spans="1:18" x14ac:dyDescent="0.3">
      <c r="A1538" t="s">
        <v>188</v>
      </c>
      <c r="B1538" t="s">
        <v>204</v>
      </c>
      <c r="C1538">
        <v>2003</v>
      </c>
      <c r="D1538">
        <v>38</v>
      </c>
      <c r="E1538">
        <v>9</v>
      </c>
      <c r="F1538">
        <v>13</v>
      </c>
      <c r="G1538">
        <v>17</v>
      </c>
      <c r="H1538">
        <v>22</v>
      </c>
      <c r="I1538">
        <v>165</v>
      </c>
      <c r="J1538">
        <v>9.67</v>
      </c>
      <c r="K1538">
        <v>27.300930713547054</v>
      </c>
      <c r="L1538">
        <f t="shared" ref="L1538:L1601" si="24">SUM(D1538,E1538,F1538,G1538,H1538,I1538)</f>
        <v>264</v>
      </c>
      <c r="M1538" s="14">
        <f>Table3[[#This Row],[Rape]]/Table3[[#This Row],[Population_in_lakhs]]</f>
        <v>3.9296794208893484</v>
      </c>
      <c r="N1538">
        <f>Table3[[#This Row],[Kidnapping and Abduction]]/Table3[[#This Row],[Population_in_lakhs]]</f>
        <v>0.93071354705274045</v>
      </c>
      <c r="O1538">
        <f>Table3[[#This Row],[Dowry Deaths]]/Table3[[#This Row],[Population_in_lakhs]]</f>
        <v>1.344364012409514</v>
      </c>
      <c r="P1538">
        <f>Table3[[#This Row],[Molestation]]/Table3[[#This Row],[Population_in_lakhs]]</f>
        <v>1.7580144777662876</v>
      </c>
      <c r="Q1538">
        <f>Table3[[#This Row],[Sexual_Harassment]]/Table3[[#This Row],[Population_in_lakhs]]</f>
        <v>2.2750775594622543</v>
      </c>
      <c r="R1538">
        <f>Table3[[#This Row],[Cruelty by Husband or his Relatives]]/Table3[[#This Row],[Population_in_lakhs]]</f>
        <v>17.063081695966908</v>
      </c>
    </row>
    <row r="1539" spans="1:18" x14ac:dyDescent="0.3">
      <c r="A1539" t="s">
        <v>188</v>
      </c>
      <c r="B1539" t="s">
        <v>204</v>
      </c>
      <c r="C1539">
        <v>2004</v>
      </c>
      <c r="D1539">
        <v>38</v>
      </c>
      <c r="E1539">
        <v>8</v>
      </c>
      <c r="F1539">
        <v>4</v>
      </c>
      <c r="G1539">
        <v>14</v>
      </c>
      <c r="H1539">
        <v>8</v>
      </c>
      <c r="I1539">
        <v>152</v>
      </c>
      <c r="J1539">
        <v>9.67</v>
      </c>
      <c r="K1539">
        <v>23.164426059979316</v>
      </c>
      <c r="L1539">
        <f t="shared" si="24"/>
        <v>224</v>
      </c>
      <c r="M1539" s="14">
        <f>Table3[[#This Row],[Rape]]/Table3[[#This Row],[Population_in_lakhs]]</f>
        <v>3.9296794208893484</v>
      </c>
      <c r="N1539">
        <f>Table3[[#This Row],[Kidnapping and Abduction]]/Table3[[#This Row],[Population_in_lakhs]]</f>
        <v>0.82730093071354704</v>
      </c>
      <c r="O1539">
        <f>Table3[[#This Row],[Dowry Deaths]]/Table3[[#This Row],[Population_in_lakhs]]</f>
        <v>0.41365046535677352</v>
      </c>
      <c r="P1539">
        <f>Table3[[#This Row],[Molestation]]/Table3[[#This Row],[Population_in_lakhs]]</f>
        <v>1.4477766287487073</v>
      </c>
      <c r="Q1539">
        <f>Table3[[#This Row],[Sexual_Harassment]]/Table3[[#This Row],[Population_in_lakhs]]</f>
        <v>0.82730093071354704</v>
      </c>
      <c r="R1539">
        <f>Table3[[#This Row],[Cruelty by Husband or his Relatives]]/Table3[[#This Row],[Population_in_lakhs]]</f>
        <v>15.718717683557394</v>
      </c>
    </row>
    <row r="1540" spans="1:18" x14ac:dyDescent="0.3">
      <c r="A1540" t="s">
        <v>188</v>
      </c>
      <c r="B1540" t="s">
        <v>204</v>
      </c>
      <c r="C1540">
        <v>2005</v>
      </c>
      <c r="D1540">
        <v>56</v>
      </c>
      <c r="E1540">
        <v>21</v>
      </c>
      <c r="F1540">
        <v>11</v>
      </c>
      <c r="G1540">
        <v>11</v>
      </c>
      <c r="H1540">
        <v>10</v>
      </c>
      <c r="I1540">
        <v>127</v>
      </c>
      <c r="J1540">
        <v>9.67</v>
      </c>
      <c r="K1540">
        <v>24.405377456049639</v>
      </c>
      <c r="L1540">
        <f t="shared" si="24"/>
        <v>236</v>
      </c>
      <c r="M1540" s="14">
        <f>Table3[[#This Row],[Rape]]/Table3[[#This Row],[Population_in_lakhs]]</f>
        <v>5.7911065149948291</v>
      </c>
      <c r="N1540">
        <f>Table3[[#This Row],[Kidnapping and Abduction]]/Table3[[#This Row],[Population_in_lakhs]]</f>
        <v>2.1716649431230612</v>
      </c>
      <c r="O1540">
        <f>Table3[[#This Row],[Dowry Deaths]]/Table3[[#This Row],[Population_in_lakhs]]</f>
        <v>1.1375387797311272</v>
      </c>
      <c r="P1540">
        <f>Table3[[#This Row],[Molestation]]/Table3[[#This Row],[Population_in_lakhs]]</f>
        <v>1.1375387797311272</v>
      </c>
      <c r="Q1540">
        <f>Table3[[#This Row],[Sexual_Harassment]]/Table3[[#This Row],[Population_in_lakhs]]</f>
        <v>1.0341261633919339</v>
      </c>
      <c r="R1540">
        <f>Table3[[#This Row],[Cruelty by Husband or his Relatives]]/Table3[[#This Row],[Population_in_lakhs]]</f>
        <v>13.133402275077559</v>
      </c>
    </row>
    <row r="1541" spans="1:18" x14ac:dyDescent="0.3">
      <c r="A1541" t="s">
        <v>188</v>
      </c>
      <c r="B1541" t="s">
        <v>204</v>
      </c>
      <c r="C1541">
        <v>2006</v>
      </c>
      <c r="D1541">
        <v>65</v>
      </c>
      <c r="E1541">
        <v>29</v>
      </c>
      <c r="F1541">
        <v>19</v>
      </c>
      <c r="G1541">
        <v>18</v>
      </c>
      <c r="H1541">
        <v>13</v>
      </c>
      <c r="I1541">
        <v>104</v>
      </c>
      <c r="J1541">
        <v>9.67</v>
      </c>
      <c r="K1541">
        <v>25.646328852119957</v>
      </c>
      <c r="L1541">
        <f t="shared" si="24"/>
        <v>248</v>
      </c>
      <c r="M1541" s="14">
        <f>Table3[[#This Row],[Rape]]/Table3[[#This Row],[Population_in_lakhs]]</f>
        <v>6.7218200620475699</v>
      </c>
      <c r="N1541">
        <f>Table3[[#This Row],[Kidnapping and Abduction]]/Table3[[#This Row],[Population_in_lakhs]]</f>
        <v>2.9989658738366081</v>
      </c>
      <c r="O1541">
        <f>Table3[[#This Row],[Dowry Deaths]]/Table3[[#This Row],[Population_in_lakhs]]</f>
        <v>1.9648397104446742</v>
      </c>
      <c r="P1541">
        <f>Table3[[#This Row],[Molestation]]/Table3[[#This Row],[Population_in_lakhs]]</f>
        <v>1.8614270941054809</v>
      </c>
      <c r="Q1541">
        <f>Table3[[#This Row],[Sexual_Harassment]]/Table3[[#This Row],[Population_in_lakhs]]</f>
        <v>1.344364012409514</v>
      </c>
      <c r="R1541">
        <f>Table3[[#This Row],[Cruelty by Husband or his Relatives]]/Table3[[#This Row],[Population_in_lakhs]]</f>
        <v>10.754912099276112</v>
      </c>
    </row>
    <row r="1542" spans="1:18" x14ac:dyDescent="0.3">
      <c r="A1542" t="s">
        <v>188</v>
      </c>
      <c r="B1542" t="s">
        <v>204</v>
      </c>
      <c r="C1542">
        <v>2007</v>
      </c>
      <c r="D1542">
        <v>34</v>
      </c>
      <c r="E1542">
        <v>24</v>
      </c>
      <c r="F1542">
        <v>11</v>
      </c>
      <c r="G1542">
        <v>13</v>
      </c>
      <c r="H1542">
        <v>18</v>
      </c>
      <c r="I1542">
        <v>63</v>
      </c>
      <c r="J1542">
        <v>9.67</v>
      </c>
      <c r="K1542">
        <v>16.856256463288521</v>
      </c>
      <c r="L1542">
        <f t="shared" si="24"/>
        <v>163</v>
      </c>
      <c r="M1542" s="14">
        <f>Table3[[#This Row],[Rape]]/Table3[[#This Row],[Population_in_lakhs]]</f>
        <v>3.5160289555325752</v>
      </c>
      <c r="N1542">
        <f>Table3[[#This Row],[Kidnapping and Abduction]]/Table3[[#This Row],[Population_in_lakhs]]</f>
        <v>2.4819027921406414</v>
      </c>
      <c r="O1542">
        <f>Table3[[#This Row],[Dowry Deaths]]/Table3[[#This Row],[Population_in_lakhs]]</f>
        <v>1.1375387797311272</v>
      </c>
      <c r="P1542">
        <f>Table3[[#This Row],[Molestation]]/Table3[[#This Row],[Population_in_lakhs]]</f>
        <v>1.344364012409514</v>
      </c>
      <c r="Q1542">
        <f>Table3[[#This Row],[Sexual_Harassment]]/Table3[[#This Row],[Population_in_lakhs]]</f>
        <v>1.8614270941054809</v>
      </c>
      <c r="R1542">
        <f>Table3[[#This Row],[Cruelty by Husband or his Relatives]]/Table3[[#This Row],[Population_in_lakhs]]</f>
        <v>6.5149948293691828</v>
      </c>
    </row>
    <row r="1543" spans="1:18" x14ac:dyDescent="0.3">
      <c r="A1543" t="s">
        <v>188</v>
      </c>
      <c r="B1543" t="s">
        <v>204</v>
      </c>
      <c r="C1543">
        <v>2008</v>
      </c>
      <c r="D1543">
        <v>30</v>
      </c>
      <c r="E1543">
        <v>34</v>
      </c>
      <c r="F1543">
        <v>13</v>
      </c>
      <c r="G1543">
        <v>16</v>
      </c>
      <c r="H1543">
        <v>17</v>
      </c>
      <c r="I1543">
        <v>62</v>
      </c>
      <c r="J1543">
        <v>9.67</v>
      </c>
      <c r="K1543">
        <v>17.78697001034126</v>
      </c>
      <c r="L1543">
        <f t="shared" si="24"/>
        <v>172</v>
      </c>
      <c r="M1543" s="14">
        <f>Table3[[#This Row],[Rape]]/Table3[[#This Row],[Population_in_lakhs]]</f>
        <v>3.1023784901758016</v>
      </c>
      <c r="N1543">
        <f>Table3[[#This Row],[Kidnapping and Abduction]]/Table3[[#This Row],[Population_in_lakhs]]</f>
        <v>3.5160289555325752</v>
      </c>
      <c r="O1543">
        <f>Table3[[#This Row],[Dowry Deaths]]/Table3[[#This Row],[Population_in_lakhs]]</f>
        <v>1.344364012409514</v>
      </c>
      <c r="P1543">
        <f>Table3[[#This Row],[Molestation]]/Table3[[#This Row],[Population_in_lakhs]]</f>
        <v>1.6546018614270941</v>
      </c>
      <c r="Q1543">
        <f>Table3[[#This Row],[Sexual_Harassment]]/Table3[[#This Row],[Population_in_lakhs]]</f>
        <v>1.7580144777662876</v>
      </c>
      <c r="R1543">
        <f>Table3[[#This Row],[Cruelty by Husband or his Relatives]]/Table3[[#This Row],[Population_in_lakhs]]</f>
        <v>6.4115822130299893</v>
      </c>
    </row>
    <row r="1544" spans="1:18" x14ac:dyDescent="0.3">
      <c r="A1544" t="s">
        <v>188</v>
      </c>
      <c r="B1544" t="s">
        <v>204</v>
      </c>
      <c r="C1544">
        <v>2009</v>
      </c>
      <c r="D1544">
        <v>45</v>
      </c>
      <c r="E1544">
        <v>31</v>
      </c>
      <c r="F1544">
        <v>19</v>
      </c>
      <c r="G1544">
        <v>26</v>
      </c>
      <c r="H1544">
        <v>44</v>
      </c>
      <c r="I1544">
        <v>117</v>
      </c>
      <c r="J1544">
        <v>9.67</v>
      </c>
      <c r="K1544">
        <v>29.162357807652533</v>
      </c>
      <c r="L1544">
        <f t="shared" si="24"/>
        <v>282</v>
      </c>
      <c r="M1544" s="14">
        <f>Table3[[#This Row],[Rape]]/Table3[[#This Row],[Population_in_lakhs]]</f>
        <v>4.6535677352637022</v>
      </c>
      <c r="N1544">
        <f>Table3[[#This Row],[Kidnapping and Abduction]]/Table3[[#This Row],[Population_in_lakhs]]</f>
        <v>3.2057911065149947</v>
      </c>
      <c r="O1544">
        <f>Table3[[#This Row],[Dowry Deaths]]/Table3[[#This Row],[Population_in_lakhs]]</f>
        <v>1.9648397104446742</v>
      </c>
      <c r="P1544">
        <f>Table3[[#This Row],[Molestation]]/Table3[[#This Row],[Population_in_lakhs]]</f>
        <v>2.688728024819028</v>
      </c>
      <c r="Q1544">
        <f>Table3[[#This Row],[Sexual_Harassment]]/Table3[[#This Row],[Population_in_lakhs]]</f>
        <v>4.5501551189245086</v>
      </c>
      <c r="R1544">
        <f>Table3[[#This Row],[Cruelty by Husband or his Relatives]]/Table3[[#This Row],[Population_in_lakhs]]</f>
        <v>12.099276111685626</v>
      </c>
    </row>
    <row r="1545" spans="1:18" x14ac:dyDescent="0.3">
      <c r="A1545" t="s">
        <v>188</v>
      </c>
      <c r="B1545" t="s">
        <v>204</v>
      </c>
      <c r="C1545">
        <v>2010</v>
      </c>
      <c r="D1545">
        <v>55</v>
      </c>
      <c r="E1545">
        <v>49</v>
      </c>
      <c r="F1545">
        <v>13</v>
      </c>
      <c r="G1545">
        <v>22</v>
      </c>
      <c r="H1545">
        <v>30</v>
      </c>
      <c r="I1545">
        <v>175</v>
      </c>
      <c r="J1545">
        <v>9.67</v>
      </c>
      <c r="K1545">
        <v>35.573940020682521</v>
      </c>
      <c r="L1545">
        <f t="shared" si="24"/>
        <v>344</v>
      </c>
      <c r="M1545" s="14">
        <f>Table3[[#This Row],[Rape]]/Table3[[#This Row],[Population_in_lakhs]]</f>
        <v>5.6876938986556365</v>
      </c>
      <c r="N1545">
        <f>Table3[[#This Row],[Kidnapping and Abduction]]/Table3[[#This Row],[Population_in_lakhs]]</f>
        <v>5.0672182006204753</v>
      </c>
      <c r="O1545">
        <f>Table3[[#This Row],[Dowry Deaths]]/Table3[[#This Row],[Population_in_lakhs]]</f>
        <v>1.344364012409514</v>
      </c>
      <c r="P1545">
        <f>Table3[[#This Row],[Molestation]]/Table3[[#This Row],[Population_in_lakhs]]</f>
        <v>2.2750775594622543</v>
      </c>
      <c r="Q1545">
        <f>Table3[[#This Row],[Sexual_Harassment]]/Table3[[#This Row],[Population_in_lakhs]]</f>
        <v>3.1023784901758016</v>
      </c>
      <c r="R1545">
        <f>Table3[[#This Row],[Cruelty by Husband or his Relatives]]/Table3[[#This Row],[Population_in_lakhs]]</f>
        <v>18.097207859358843</v>
      </c>
    </row>
    <row r="1546" spans="1:18" x14ac:dyDescent="0.3">
      <c r="A1546" t="s">
        <v>188</v>
      </c>
      <c r="B1546" t="s">
        <v>204</v>
      </c>
      <c r="C1546">
        <v>2011</v>
      </c>
      <c r="D1546">
        <v>47</v>
      </c>
      <c r="E1546">
        <v>70</v>
      </c>
      <c r="F1546">
        <v>11</v>
      </c>
      <c r="G1546">
        <v>29</v>
      </c>
      <c r="H1546">
        <v>19</v>
      </c>
      <c r="I1546">
        <v>163</v>
      </c>
      <c r="J1546">
        <v>12.05</v>
      </c>
      <c r="K1546">
        <v>28.132780082987551</v>
      </c>
      <c r="L1546">
        <f t="shared" si="24"/>
        <v>339</v>
      </c>
      <c r="M1546" s="14">
        <f>Table3[[#This Row],[Rape]]/Table3[[#This Row],[Population_in_lakhs]]</f>
        <v>3.900414937759336</v>
      </c>
      <c r="N1546">
        <f>Table3[[#This Row],[Kidnapping and Abduction]]/Table3[[#This Row],[Population_in_lakhs]]</f>
        <v>5.809128630705394</v>
      </c>
      <c r="O1546">
        <f>Table3[[#This Row],[Dowry Deaths]]/Table3[[#This Row],[Population_in_lakhs]]</f>
        <v>0.91286307053941906</v>
      </c>
      <c r="P1546">
        <f>Table3[[#This Row],[Molestation]]/Table3[[#This Row],[Population_in_lakhs]]</f>
        <v>2.4066390041493775</v>
      </c>
      <c r="Q1546">
        <f>Table3[[#This Row],[Sexual_Harassment]]/Table3[[#This Row],[Population_in_lakhs]]</f>
        <v>1.5767634854771784</v>
      </c>
      <c r="R1546">
        <f>Table3[[#This Row],[Cruelty by Husband or his Relatives]]/Table3[[#This Row],[Population_in_lakhs]]</f>
        <v>13.526970954356846</v>
      </c>
    </row>
    <row r="1547" spans="1:18" x14ac:dyDescent="0.3">
      <c r="A1547" t="s">
        <v>188</v>
      </c>
      <c r="B1547" t="s">
        <v>204</v>
      </c>
      <c r="C1547">
        <v>2012</v>
      </c>
      <c r="D1547">
        <v>35</v>
      </c>
      <c r="E1547">
        <v>67</v>
      </c>
      <c r="F1547">
        <v>15</v>
      </c>
      <c r="G1547">
        <v>23</v>
      </c>
      <c r="H1547">
        <v>12</v>
      </c>
      <c r="I1547">
        <v>136</v>
      </c>
      <c r="J1547">
        <v>12.05</v>
      </c>
      <c r="K1547">
        <v>23.900414937759336</v>
      </c>
      <c r="L1547">
        <f t="shared" si="24"/>
        <v>288</v>
      </c>
      <c r="M1547" s="14">
        <f>Table3[[#This Row],[Rape]]/Table3[[#This Row],[Population_in_lakhs]]</f>
        <v>2.904564315352697</v>
      </c>
      <c r="N1547">
        <f>Table3[[#This Row],[Kidnapping and Abduction]]/Table3[[#This Row],[Population_in_lakhs]]</f>
        <v>5.5601659751037342</v>
      </c>
      <c r="O1547">
        <f>Table3[[#This Row],[Dowry Deaths]]/Table3[[#This Row],[Population_in_lakhs]]</f>
        <v>1.2448132780082988</v>
      </c>
      <c r="P1547">
        <f>Table3[[#This Row],[Molestation]]/Table3[[#This Row],[Population_in_lakhs]]</f>
        <v>1.908713692946058</v>
      </c>
      <c r="Q1547">
        <f>Table3[[#This Row],[Sexual_Harassment]]/Table3[[#This Row],[Population_in_lakhs]]</f>
        <v>0.99585062240663891</v>
      </c>
      <c r="R1547">
        <f>Table3[[#This Row],[Cruelty by Husband or his Relatives]]/Table3[[#This Row],[Population_in_lakhs]]</f>
        <v>11.286307053941908</v>
      </c>
    </row>
    <row r="1548" spans="1:18" x14ac:dyDescent="0.3">
      <c r="A1548" t="s">
        <v>188</v>
      </c>
      <c r="B1548" t="s">
        <v>204</v>
      </c>
      <c r="C1548">
        <v>2013</v>
      </c>
      <c r="D1548">
        <v>52</v>
      </c>
      <c r="E1548">
        <v>114</v>
      </c>
      <c r="F1548">
        <v>14</v>
      </c>
      <c r="G1548">
        <v>60</v>
      </c>
      <c r="H1548">
        <v>19</v>
      </c>
      <c r="I1548">
        <v>118</v>
      </c>
      <c r="J1548">
        <v>12.05</v>
      </c>
      <c r="K1548">
        <v>31.286307053941908</v>
      </c>
      <c r="L1548">
        <f t="shared" si="24"/>
        <v>377</v>
      </c>
      <c r="M1548" s="14">
        <f>Table3[[#This Row],[Rape]]/Table3[[#This Row],[Population_in_lakhs]]</f>
        <v>4.3153526970954355</v>
      </c>
      <c r="N1548">
        <f>Table3[[#This Row],[Kidnapping and Abduction]]/Table3[[#This Row],[Population_in_lakhs]]</f>
        <v>9.4605809128630707</v>
      </c>
      <c r="O1548">
        <f>Table3[[#This Row],[Dowry Deaths]]/Table3[[#This Row],[Population_in_lakhs]]</f>
        <v>1.1618257261410787</v>
      </c>
      <c r="P1548">
        <f>Table3[[#This Row],[Molestation]]/Table3[[#This Row],[Population_in_lakhs]]</f>
        <v>4.9792531120331951</v>
      </c>
      <c r="Q1548">
        <f>Table3[[#This Row],[Sexual_Harassment]]/Table3[[#This Row],[Population_in_lakhs]]</f>
        <v>1.5767634854771784</v>
      </c>
      <c r="R1548">
        <f>Table3[[#This Row],[Cruelty by Husband or his Relatives]]/Table3[[#This Row],[Population_in_lakhs]]</f>
        <v>9.7925311203319492</v>
      </c>
    </row>
    <row r="1549" spans="1:18" x14ac:dyDescent="0.3">
      <c r="A1549" t="s">
        <v>188</v>
      </c>
      <c r="B1549" t="s">
        <v>205</v>
      </c>
      <c r="C1549">
        <v>2001</v>
      </c>
      <c r="D1549">
        <v>11</v>
      </c>
      <c r="E1549">
        <v>11</v>
      </c>
      <c r="F1549">
        <v>12</v>
      </c>
      <c r="G1549">
        <v>17</v>
      </c>
      <c r="H1549">
        <v>0</v>
      </c>
      <c r="I1549">
        <v>14</v>
      </c>
      <c r="J1549">
        <v>7.65</v>
      </c>
      <c r="K1549">
        <v>8.4967320261437909</v>
      </c>
      <c r="L1549">
        <f t="shared" si="24"/>
        <v>65</v>
      </c>
      <c r="M1549" s="14">
        <f>Table3[[#This Row],[Rape]]/Table3[[#This Row],[Population_in_lakhs]]</f>
        <v>1.4379084967320261</v>
      </c>
      <c r="N1549">
        <f>Table3[[#This Row],[Kidnapping and Abduction]]/Table3[[#This Row],[Population_in_lakhs]]</f>
        <v>1.4379084967320261</v>
      </c>
      <c r="O1549">
        <f>Table3[[#This Row],[Dowry Deaths]]/Table3[[#This Row],[Population_in_lakhs]]</f>
        <v>1.5686274509803921</v>
      </c>
      <c r="P1549">
        <f>Table3[[#This Row],[Molestation]]/Table3[[#This Row],[Population_in_lakhs]]</f>
        <v>2.2222222222222223</v>
      </c>
      <c r="Q1549">
        <f>Table3[[#This Row],[Sexual_Harassment]]/Table3[[#This Row],[Population_in_lakhs]]</f>
        <v>0</v>
      </c>
      <c r="R1549">
        <f>Table3[[#This Row],[Cruelty by Husband or his Relatives]]/Table3[[#This Row],[Population_in_lakhs]]</f>
        <v>1.8300653594771241</v>
      </c>
    </row>
    <row r="1550" spans="1:18" x14ac:dyDescent="0.3">
      <c r="A1550" t="s">
        <v>188</v>
      </c>
      <c r="B1550" t="s">
        <v>205</v>
      </c>
      <c r="C1550">
        <v>2002</v>
      </c>
      <c r="D1550">
        <v>10</v>
      </c>
      <c r="E1550">
        <v>7</v>
      </c>
      <c r="F1550">
        <v>14</v>
      </c>
      <c r="G1550">
        <v>15</v>
      </c>
      <c r="H1550">
        <v>0</v>
      </c>
      <c r="I1550">
        <v>23</v>
      </c>
      <c r="J1550">
        <v>7.65</v>
      </c>
      <c r="K1550">
        <v>9.0196078431372548</v>
      </c>
      <c r="L1550">
        <f t="shared" si="24"/>
        <v>69</v>
      </c>
      <c r="M1550" s="14">
        <f>Table3[[#This Row],[Rape]]/Table3[[#This Row],[Population_in_lakhs]]</f>
        <v>1.3071895424836601</v>
      </c>
      <c r="N1550">
        <f>Table3[[#This Row],[Kidnapping and Abduction]]/Table3[[#This Row],[Population_in_lakhs]]</f>
        <v>0.91503267973856206</v>
      </c>
      <c r="O1550">
        <f>Table3[[#This Row],[Dowry Deaths]]/Table3[[#This Row],[Population_in_lakhs]]</f>
        <v>1.8300653594771241</v>
      </c>
      <c r="P1550">
        <f>Table3[[#This Row],[Molestation]]/Table3[[#This Row],[Population_in_lakhs]]</f>
        <v>1.9607843137254901</v>
      </c>
      <c r="Q1550">
        <f>Table3[[#This Row],[Sexual_Harassment]]/Table3[[#This Row],[Population_in_lakhs]]</f>
        <v>0</v>
      </c>
      <c r="R1550">
        <f>Table3[[#This Row],[Cruelty by Husband or his Relatives]]/Table3[[#This Row],[Population_in_lakhs]]</f>
        <v>3.0065359477124183</v>
      </c>
    </row>
    <row r="1551" spans="1:18" x14ac:dyDescent="0.3">
      <c r="A1551" t="s">
        <v>188</v>
      </c>
      <c r="B1551" t="s">
        <v>205</v>
      </c>
      <c r="C1551">
        <v>2003</v>
      </c>
      <c r="D1551">
        <v>11</v>
      </c>
      <c r="E1551">
        <v>9</v>
      </c>
      <c r="F1551">
        <v>7</v>
      </c>
      <c r="G1551">
        <v>22</v>
      </c>
      <c r="H1551">
        <v>1</v>
      </c>
      <c r="I1551">
        <v>34</v>
      </c>
      <c r="J1551">
        <v>7.65</v>
      </c>
      <c r="K1551">
        <v>10.980392156862745</v>
      </c>
      <c r="L1551">
        <f t="shared" si="24"/>
        <v>84</v>
      </c>
      <c r="M1551" s="14">
        <f>Table3[[#This Row],[Rape]]/Table3[[#This Row],[Population_in_lakhs]]</f>
        <v>1.4379084967320261</v>
      </c>
      <c r="N1551">
        <f>Table3[[#This Row],[Kidnapping and Abduction]]/Table3[[#This Row],[Population_in_lakhs]]</f>
        <v>1.1764705882352942</v>
      </c>
      <c r="O1551">
        <f>Table3[[#This Row],[Dowry Deaths]]/Table3[[#This Row],[Population_in_lakhs]]</f>
        <v>0.91503267973856206</v>
      </c>
      <c r="P1551">
        <f>Table3[[#This Row],[Molestation]]/Table3[[#This Row],[Population_in_lakhs]]</f>
        <v>2.8758169934640523</v>
      </c>
      <c r="Q1551">
        <f>Table3[[#This Row],[Sexual_Harassment]]/Table3[[#This Row],[Population_in_lakhs]]</f>
        <v>0.13071895424836602</v>
      </c>
      <c r="R1551">
        <f>Table3[[#This Row],[Cruelty by Husband or his Relatives]]/Table3[[#This Row],[Population_in_lakhs]]</f>
        <v>4.4444444444444446</v>
      </c>
    </row>
    <row r="1552" spans="1:18" x14ac:dyDescent="0.3">
      <c r="A1552" t="s">
        <v>188</v>
      </c>
      <c r="B1552" t="s">
        <v>205</v>
      </c>
      <c r="C1552">
        <v>2004</v>
      </c>
      <c r="D1552">
        <v>16</v>
      </c>
      <c r="E1552">
        <v>21</v>
      </c>
      <c r="F1552">
        <v>8</v>
      </c>
      <c r="G1552">
        <v>24</v>
      </c>
      <c r="H1552">
        <v>0</v>
      </c>
      <c r="I1552">
        <v>48</v>
      </c>
      <c r="J1552">
        <v>7.65</v>
      </c>
      <c r="K1552">
        <v>15.294117647058822</v>
      </c>
      <c r="L1552">
        <f t="shared" si="24"/>
        <v>117</v>
      </c>
      <c r="M1552" s="14">
        <f>Table3[[#This Row],[Rape]]/Table3[[#This Row],[Population_in_lakhs]]</f>
        <v>2.0915032679738563</v>
      </c>
      <c r="N1552">
        <f>Table3[[#This Row],[Kidnapping and Abduction]]/Table3[[#This Row],[Population_in_lakhs]]</f>
        <v>2.7450980392156863</v>
      </c>
      <c r="O1552">
        <f>Table3[[#This Row],[Dowry Deaths]]/Table3[[#This Row],[Population_in_lakhs]]</f>
        <v>1.0457516339869282</v>
      </c>
      <c r="P1552">
        <f>Table3[[#This Row],[Molestation]]/Table3[[#This Row],[Population_in_lakhs]]</f>
        <v>3.1372549019607843</v>
      </c>
      <c r="Q1552">
        <f>Table3[[#This Row],[Sexual_Harassment]]/Table3[[#This Row],[Population_in_lakhs]]</f>
        <v>0</v>
      </c>
      <c r="R1552">
        <f>Table3[[#This Row],[Cruelty by Husband or his Relatives]]/Table3[[#This Row],[Population_in_lakhs]]</f>
        <v>6.2745098039215685</v>
      </c>
    </row>
    <row r="1553" spans="1:18" x14ac:dyDescent="0.3">
      <c r="A1553" t="s">
        <v>188</v>
      </c>
      <c r="B1553" t="s">
        <v>205</v>
      </c>
      <c r="C1553">
        <v>2005</v>
      </c>
      <c r="D1553">
        <v>13</v>
      </c>
      <c r="E1553">
        <v>19</v>
      </c>
      <c r="F1553">
        <v>9</v>
      </c>
      <c r="G1553">
        <v>21</v>
      </c>
      <c r="H1553">
        <v>10</v>
      </c>
      <c r="I1553">
        <v>50</v>
      </c>
      <c r="J1553">
        <v>7.65</v>
      </c>
      <c r="K1553">
        <v>15.947712418300652</v>
      </c>
      <c r="L1553">
        <f t="shared" si="24"/>
        <v>122</v>
      </c>
      <c r="M1553" s="14">
        <f>Table3[[#This Row],[Rape]]/Table3[[#This Row],[Population_in_lakhs]]</f>
        <v>1.6993464052287581</v>
      </c>
      <c r="N1553">
        <f>Table3[[#This Row],[Kidnapping and Abduction]]/Table3[[#This Row],[Population_in_lakhs]]</f>
        <v>2.4836601307189543</v>
      </c>
      <c r="O1553">
        <f>Table3[[#This Row],[Dowry Deaths]]/Table3[[#This Row],[Population_in_lakhs]]</f>
        <v>1.1764705882352942</v>
      </c>
      <c r="P1553">
        <f>Table3[[#This Row],[Molestation]]/Table3[[#This Row],[Population_in_lakhs]]</f>
        <v>2.7450980392156863</v>
      </c>
      <c r="Q1553">
        <f>Table3[[#This Row],[Sexual_Harassment]]/Table3[[#This Row],[Population_in_lakhs]]</f>
        <v>1.3071895424836601</v>
      </c>
      <c r="R1553">
        <f>Table3[[#This Row],[Cruelty by Husband or his Relatives]]/Table3[[#This Row],[Population_in_lakhs]]</f>
        <v>6.5359477124183005</v>
      </c>
    </row>
    <row r="1554" spans="1:18" x14ac:dyDescent="0.3">
      <c r="A1554" t="s">
        <v>188</v>
      </c>
      <c r="B1554" t="s">
        <v>205</v>
      </c>
      <c r="C1554">
        <v>2006</v>
      </c>
      <c r="D1554">
        <v>21</v>
      </c>
      <c r="E1554">
        <v>9</v>
      </c>
      <c r="F1554">
        <v>4</v>
      </c>
      <c r="G1554">
        <v>23</v>
      </c>
      <c r="H1554">
        <v>0</v>
      </c>
      <c r="I1554">
        <v>51</v>
      </c>
      <c r="J1554">
        <v>7.65</v>
      </c>
      <c r="K1554">
        <v>14.117647058823529</v>
      </c>
      <c r="L1554">
        <f t="shared" si="24"/>
        <v>108</v>
      </c>
      <c r="M1554" s="14">
        <f>Table3[[#This Row],[Rape]]/Table3[[#This Row],[Population_in_lakhs]]</f>
        <v>2.7450980392156863</v>
      </c>
      <c r="N1554">
        <f>Table3[[#This Row],[Kidnapping and Abduction]]/Table3[[#This Row],[Population_in_lakhs]]</f>
        <v>1.1764705882352942</v>
      </c>
      <c r="O1554">
        <f>Table3[[#This Row],[Dowry Deaths]]/Table3[[#This Row],[Population_in_lakhs]]</f>
        <v>0.52287581699346408</v>
      </c>
      <c r="P1554">
        <f>Table3[[#This Row],[Molestation]]/Table3[[#This Row],[Population_in_lakhs]]</f>
        <v>3.0065359477124183</v>
      </c>
      <c r="Q1554">
        <f>Table3[[#This Row],[Sexual_Harassment]]/Table3[[#This Row],[Population_in_lakhs]]</f>
        <v>0</v>
      </c>
      <c r="R1554">
        <f>Table3[[#This Row],[Cruelty by Husband or his Relatives]]/Table3[[#This Row],[Population_in_lakhs]]</f>
        <v>6.6666666666666661</v>
      </c>
    </row>
    <row r="1555" spans="1:18" x14ac:dyDescent="0.3">
      <c r="A1555" t="s">
        <v>188</v>
      </c>
      <c r="B1555" t="s">
        <v>205</v>
      </c>
      <c r="C1555">
        <v>2007</v>
      </c>
      <c r="D1555">
        <v>22</v>
      </c>
      <c r="E1555">
        <v>29</v>
      </c>
      <c r="F1555">
        <v>12</v>
      </c>
      <c r="G1555">
        <v>30</v>
      </c>
      <c r="H1555">
        <v>1</v>
      </c>
      <c r="I1555">
        <v>76</v>
      </c>
      <c r="J1555">
        <v>7.65</v>
      </c>
      <c r="K1555">
        <v>22.222222222222221</v>
      </c>
      <c r="L1555">
        <f t="shared" si="24"/>
        <v>170</v>
      </c>
      <c r="M1555" s="14">
        <f>Table3[[#This Row],[Rape]]/Table3[[#This Row],[Population_in_lakhs]]</f>
        <v>2.8758169934640523</v>
      </c>
      <c r="N1555">
        <f>Table3[[#This Row],[Kidnapping and Abduction]]/Table3[[#This Row],[Population_in_lakhs]]</f>
        <v>3.7908496732026142</v>
      </c>
      <c r="O1555">
        <f>Table3[[#This Row],[Dowry Deaths]]/Table3[[#This Row],[Population_in_lakhs]]</f>
        <v>1.5686274509803921</v>
      </c>
      <c r="P1555">
        <f>Table3[[#This Row],[Molestation]]/Table3[[#This Row],[Population_in_lakhs]]</f>
        <v>3.9215686274509802</v>
      </c>
      <c r="Q1555">
        <f>Table3[[#This Row],[Sexual_Harassment]]/Table3[[#This Row],[Population_in_lakhs]]</f>
        <v>0.13071895424836602</v>
      </c>
      <c r="R1555">
        <f>Table3[[#This Row],[Cruelty by Husband or his Relatives]]/Table3[[#This Row],[Population_in_lakhs]]</f>
        <v>9.9346405228758172</v>
      </c>
    </row>
    <row r="1556" spans="1:18" x14ac:dyDescent="0.3">
      <c r="A1556" t="s">
        <v>188</v>
      </c>
      <c r="B1556" t="s">
        <v>205</v>
      </c>
      <c r="C1556">
        <v>2008</v>
      </c>
      <c r="D1556">
        <v>23</v>
      </c>
      <c r="E1556">
        <v>25</v>
      </c>
      <c r="F1556">
        <v>13</v>
      </c>
      <c r="G1556">
        <v>31</v>
      </c>
      <c r="H1556">
        <v>0</v>
      </c>
      <c r="I1556">
        <v>72</v>
      </c>
      <c r="J1556">
        <v>7.65</v>
      </c>
      <c r="K1556">
        <v>21.437908496732025</v>
      </c>
      <c r="L1556">
        <f t="shared" si="24"/>
        <v>164</v>
      </c>
      <c r="M1556" s="14">
        <f>Table3[[#This Row],[Rape]]/Table3[[#This Row],[Population_in_lakhs]]</f>
        <v>3.0065359477124183</v>
      </c>
      <c r="N1556">
        <f>Table3[[#This Row],[Kidnapping and Abduction]]/Table3[[#This Row],[Population_in_lakhs]]</f>
        <v>3.2679738562091503</v>
      </c>
      <c r="O1556">
        <f>Table3[[#This Row],[Dowry Deaths]]/Table3[[#This Row],[Population_in_lakhs]]</f>
        <v>1.6993464052287581</v>
      </c>
      <c r="P1556">
        <f>Table3[[#This Row],[Molestation]]/Table3[[#This Row],[Population_in_lakhs]]</f>
        <v>4.0522875816993462</v>
      </c>
      <c r="Q1556">
        <f>Table3[[#This Row],[Sexual_Harassment]]/Table3[[#This Row],[Population_in_lakhs]]</f>
        <v>0</v>
      </c>
      <c r="R1556">
        <f>Table3[[#This Row],[Cruelty by Husband or his Relatives]]/Table3[[#This Row],[Population_in_lakhs]]</f>
        <v>9.4117647058823533</v>
      </c>
    </row>
    <row r="1557" spans="1:18" x14ac:dyDescent="0.3">
      <c r="A1557" t="s">
        <v>188</v>
      </c>
      <c r="B1557" t="s">
        <v>205</v>
      </c>
      <c r="C1557">
        <v>2009</v>
      </c>
      <c r="D1557">
        <v>19</v>
      </c>
      <c r="E1557">
        <v>29</v>
      </c>
      <c r="F1557">
        <v>14</v>
      </c>
      <c r="G1557">
        <v>19</v>
      </c>
      <c r="H1557">
        <v>20</v>
      </c>
      <c r="I1557">
        <v>55</v>
      </c>
      <c r="J1557">
        <v>7.65</v>
      </c>
      <c r="K1557">
        <v>20.392156862745097</v>
      </c>
      <c r="L1557">
        <f t="shared" si="24"/>
        <v>156</v>
      </c>
      <c r="M1557" s="14">
        <f>Table3[[#This Row],[Rape]]/Table3[[#This Row],[Population_in_lakhs]]</f>
        <v>2.4836601307189543</v>
      </c>
      <c r="N1557">
        <f>Table3[[#This Row],[Kidnapping and Abduction]]/Table3[[#This Row],[Population_in_lakhs]]</f>
        <v>3.7908496732026142</v>
      </c>
      <c r="O1557">
        <f>Table3[[#This Row],[Dowry Deaths]]/Table3[[#This Row],[Population_in_lakhs]]</f>
        <v>1.8300653594771241</v>
      </c>
      <c r="P1557">
        <f>Table3[[#This Row],[Molestation]]/Table3[[#This Row],[Population_in_lakhs]]</f>
        <v>2.4836601307189543</v>
      </c>
      <c r="Q1557">
        <f>Table3[[#This Row],[Sexual_Harassment]]/Table3[[#This Row],[Population_in_lakhs]]</f>
        <v>2.6143790849673203</v>
      </c>
      <c r="R1557">
        <f>Table3[[#This Row],[Cruelty by Husband or his Relatives]]/Table3[[#This Row],[Population_in_lakhs]]</f>
        <v>7.18954248366013</v>
      </c>
    </row>
    <row r="1558" spans="1:18" x14ac:dyDescent="0.3">
      <c r="A1558" t="s">
        <v>188</v>
      </c>
      <c r="B1558" t="s">
        <v>205</v>
      </c>
      <c r="C1558">
        <v>2010</v>
      </c>
      <c r="D1558">
        <v>25</v>
      </c>
      <c r="E1558">
        <v>24</v>
      </c>
      <c r="F1558">
        <v>14</v>
      </c>
      <c r="G1558">
        <v>16</v>
      </c>
      <c r="H1558">
        <v>27</v>
      </c>
      <c r="I1558">
        <v>71</v>
      </c>
      <c r="J1558">
        <v>7.65</v>
      </c>
      <c r="K1558">
        <v>23.137254901960784</v>
      </c>
      <c r="L1558">
        <f t="shared" si="24"/>
        <v>177</v>
      </c>
      <c r="M1558" s="14">
        <f>Table3[[#This Row],[Rape]]/Table3[[#This Row],[Population_in_lakhs]]</f>
        <v>3.2679738562091503</v>
      </c>
      <c r="N1558">
        <f>Table3[[#This Row],[Kidnapping and Abduction]]/Table3[[#This Row],[Population_in_lakhs]]</f>
        <v>3.1372549019607843</v>
      </c>
      <c r="O1558">
        <f>Table3[[#This Row],[Dowry Deaths]]/Table3[[#This Row],[Population_in_lakhs]]</f>
        <v>1.8300653594771241</v>
      </c>
      <c r="P1558">
        <f>Table3[[#This Row],[Molestation]]/Table3[[#This Row],[Population_in_lakhs]]</f>
        <v>2.0915032679738563</v>
      </c>
      <c r="Q1558">
        <f>Table3[[#This Row],[Sexual_Harassment]]/Table3[[#This Row],[Population_in_lakhs]]</f>
        <v>3.5294117647058822</v>
      </c>
      <c r="R1558">
        <f>Table3[[#This Row],[Cruelty by Husband or his Relatives]]/Table3[[#This Row],[Population_in_lakhs]]</f>
        <v>9.2810457516339859</v>
      </c>
    </row>
    <row r="1559" spans="1:18" x14ac:dyDescent="0.3">
      <c r="A1559" t="s">
        <v>188</v>
      </c>
      <c r="B1559" t="s">
        <v>205</v>
      </c>
      <c r="C1559">
        <v>2011</v>
      </c>
      <c r="D1559">
        <v>17</v>
      </c>
      <c r="E1559">
        <v>19</v>
      </c>
      <c r="F1559">
        <v>7</v>
      </c>
      <c r="G1559">
        <v>19</v>
      </c>
      <c r="H1559">
        <v>34</v>
      </c>
      <c r="I1559">
        <v>94</v>
      </c>
      <c r="J1559">
        <v>9</v>
      </c>
      <c r="K1559">
        <v>21.111111111111111</v>
      </c>
      <c r="L1559">
        <f t="shared" si="24"/>
        <v>190</v>
      </c>
      <c r="M1559" s="14">
        <f>Table3[[#This Row],[Rape]]/Table3[[#This Row],[Population_in_lakhs]]</f>
        <v>1.8888888888888888</v>
      </c>
      <c r="N1559">
        <f>Table3[[#This Row],[Kidnapping and Abduction]]/Table3[[#This Row],[Population_in_lakhs]]</f>
        <v>2.1111111111111112</v>
      </c>
      <c r="O1559">
        <f>Table3[[#This Row],[Dowry Deaths]]/Table3[[#This Row],[Population_in_lakhs]]</f>
        <v>0.77777777777777779</v>
      </c>
      <c r="P1559">
        <f>Table3[[#This Row],[Molestation]]/Table3[[#This Row],[Population_in_lakhs]]</f>
        <v>2.1111111111111112</v>
      </c>
      <c r="Q1559">
        <f>Table3[[#This Row],[Sexual_Harassment]]/Table3[[#This Row],[Population_in_lakhs]]</f>
        <v>3.7777777777777777</v>
      </c>
      <c r="R1559">
        <f>Table3[[#This Row],[Cruelty by Husband or his Relatives]]/Table3[[#This Row],[Population_in_lakhs]]</f>
        <v>10.444444444444445</v>
      </c>
    </row>
    <row r="1560" spans="1:18" x14ac:dyDescent="0.3">
      <c r="A1560" t="s">
        <v>188</v>
      </c>
      <c r="B1560" t="s">
        <v>205</v>
      </c>
      <c r="C1560">
        <v>2012</v>
      </c>
      <c r="D1560">
        <v>24</v>
      </c>
      <c r="E1560">
        <v>20</v>
      </c>
      <c r="F1560">
        <v>12</v>
      </c>
      <c r="G1560">
        <v>16</v>
      </c>
      <c r="H1560">
        <v>1</v>
      </c>
      <c r="I1560">
        <v>102</v>
      </c>
      <c r="J1560">
        <v>9</v>
      </c>
      <c r="K1560">
        <v>19.444444444444443</v>
      </c>
      <c r="L1560">
        <f t="shared" si="24"/>
        <v>175</v>
      </c>
      <c r="M1560" s="14">
        <f>Table3[[#This Row],[Rape]]/Table3[[#This Row],[Population_in_lakhs]]</f>
        <v>2.6666666666666665</v>
      </c>
      <c r="N1560">
        <f>Table3[[#This Row],[Kidnapping and Abduction]]/Table3[[#This Row],[Population_in_lakhs]]</f>
        <v>2.2222222222222223</v>
      </c>
      <c r="O1560">
        <f>Table3[[#This Row],[Dowry Deaths]]/Table3[[#This Row],[Population_in_lakhs]]</f>
        <v>1.3333333333333333</v>
      </c>
      <c r="P1560">
        <f>Table3[[#This Row],[Molestation]]/Table3[[#This Row],[Population_in_lakhs]]</f>
        <v>1.7777777777777777</v>
      </c>
      <c r="Q1560">
        <f>Table3[[#This Row],[Sexual_Harassment]]/Table3[[#This Row],[Population_in_lakhs]]</f>
        <v>0.1111111111111111</v>
      </c>
      <c r="R1560">
        <f>Table3[[#This Row],[Cruelty by Husband or his Relatives]]/Table3[[#This Row],[Population_in_lakhs]]</f>
        <v>11.333333333333334</v>
      </c>
    </row>
    <row r="1561" spans="1:18" x14ac:dyDescent="0.3">
      <c r="A1561" t="s">
        <v>188</v>
      </c>
      <c r="B1561" t="s">
        <v>205</v>
      </c>
      <c r="C1561">
        <v>2013</v>
      </c>
      <c r="D1561">
        <v>43</v>
      </c>
      <c r="E1561">
        <v>48</v>
      </c>
      <c r="F1561">
        <v>13</v>
      </c>
      <c r="G1561">
        <v>62</v>
      </c>
      <c r="H1561">
        <v>52</v>
      </c>
      <c r="I1561">
        <v>117</v>
      </c>
      <c r="J1561">
        <v>9</v>
      </c>
      <c r="K1561">
        <v>37.222222222222221</v>
      </c>
      <c r="L1561">
        <f t="shared" si="24"/>
        <v>335</v>
      </c>
      <c r="M1561" s="14">
        <f>Table3[[#This Row],[Rape]]/Table3[[#This Row],[Population_in_lakhs]]</f>
        <v>4.7777777777777777</v>
      </c>
      <c r="N1561">
        <f>Table3[[#This Row],[Kidnapping and Abduction]]/Table3[[#This Row],[Population_in_lakhs]]</f>
        <v>5.333333333333333</v>
      </c>
      <c r="O1561">
        <f>Table3[[#This Row],[Dowry Deaths]]/Table3[[#This Row],[Population_in_lakhs]]</f>
        <v>1.4444444444444444</v>
      </c>
      <c r="P1561">
        <f>Table3[[#This Row],[Molestation]]/Table3[[#This Row],[Population_in_lakhs]]</f>
        <v>6.8888888888888893</v>
      </c>
      <c r="Q1561">
        <f>Table3[[#This Row],[Sexual_Harassment]]/Table3[[#This Row],[Population_in_lakhs]]</f>
        <v>5.7777777777777777</v>
      </c>
      <c r="R1561">
        <f>Table3[[#This Row],[Cruelty by Husband or his Relatives]]/Table3[[#This Row],[Population_in_lakhs]]</f>
        <v>13</v>
      </c>
    </row>
    <row r="1562" spans="1:18" x14ac:dyDescent="0.3">
      <c r="A1562" t="s">
        <v>188</v>
      </c>
      <c r="B1562" t="s">
        <v>206</v>
      </c>
      <c r="C1562">
        <v>2001</v>
      </c>
      <c r="D1562">
        <v>28</v>
      </c>
      <c r="E1562">
        <v>6</v>
      </c>
      <c r="F1562">
        <v>17</v>
      </c>
      <c r="G1562">
        <v>26</v>
      </c>
      <c r="H1562">
        <v>20</v>
      </c>
      <c r="I1562">
        <v>41</v>
      </c>
      <c r="J1562">
        <v>9.4</v>
      </c>
      <c r="K1562">
        <v>14.680851063829786</v>
      </c>
      <c r="L1562">
        <f t="shared" si="24"/>
        <v>138</v>
      </c>
      <c r="M1562" s="14">
        <f>Table3[[#This Row],[Rape]]/Table3[[#This Row],[Population_in_lakhs]]</f>
        <v>2.978723404255319</v>
      </c>
      <c r="N1562">
        <f>Table3[[#This Row],[Kidnapping and Abduction]]/Table3[[#This Row],[Population_in_lakhs]]</f>
        <v>0.63829787234042545</v>
      </c>
      <c r="O1562">
        <f>Table3[[#This Row],[Dowry Deaths]]/Table3[[#This Row],[Population_in_lakhs]]</f>
        <v>1.8085106382978722</v>
      </c>
      <c r="P1562">
        <f>Table3[[#This Row],[Molestation]]/Table3[[#This Row],[Population_in_lakhs]]</f>
        <v>2.7659574468085104</v>
      </c>
      <c r="Q1562">
        <f>Table3[[#This Row],[Sexual_Harassment]]/Table3[[#This Row],[Population_in_lakhs]]</f>
        <v>2.1276595744680851</v>
      </c>
      <c r="R1562">
        <f>Table3[[#This Row],[Cruelty by Husband or his Relatives]]/Table3[[#This Row],[Population_in_lakhs]]</f>
        <v>4.3617021276595747</v>
      </c>
    </row>
    <row r="1563" spans="1:18" x14ac:dyDescent="0.3">
      <c r="A1563" t="s">
        <v>188</v>
      </c>
      <c r="B1563" t="s">
        <v>206</v>
      </c>
      <c r="C1563">
        <v>2002</v>
      </c>
      <c r="D1563">
        <v>17</v>
      </c>
      <c r="E1563">
        <v>10</v>
      </c>
      <c r="F1563">
        <v>17</v>
      </c>
      <c r="G1563">
        <v>14</v>
      </c>
      <c r="H1563">
        <v>40</v>
      </c>
      <c r="I1563">
        <v>30</v>
      </c>
      <c r="J1563">
        <v>9.4</v>
      </c>
      <c r="K1563">
        <v>13.617021276595745</v>
      </c>
      <c r="L1563">
        <f t="shared" si="24"/>
        <v>128</v>
      </c>
      <c r="M1563" s="14">
        <f>Table3[[#This Row],[Rape]]/Table3[[#This Row],[Population_in_lakhs]]</f>
        <v>1.8085106382978722</v>
      </c>
      <c r="N1563">
        <f>Table3[[#This Row],[Kidnapping and Abduction]]/Table3[[#This Row],[Population_in_lakhs]]</f>
        <v>1.0638297872340425</v>
      </c>
      <c r="O1563">
        <f>Table3[[#This Row],[Dowry Deaths]]/Table3[[#This Row],[Population_in_lakhs]]</f>
        <v>1.8085106382978722</v>
      </c>
      <c r="P1563">
        <f>Table3[[#This Row],[Molestation]]/Table3[[#This Row],[Population_in_lakhs]]</f>
        <v>1.4893617021276595</v>
      </c>
      <c r="Q1563">
        <f>Table3[[#This Row],[Sexual_Harassment]]/Table3[[#This Row],[Population_in_lakhs]]</f>
        <v>4.2553191489361701</v>
      </c>
      <c r="R1563">
        <f>Table3[[#This Row],[Cruelty by Husband or his Relatives]]/Table3[[#This Row],[Population_in_lakhs]]</f>
        <v>3.1914893617021276</v>
      </c>
    </row>
    <row r="1564" spans="1:18" x14ac:dyDescent="0.3">
      <c r="A1564" t="s">
        <v>188</v>
      </c>
      <c r="B1564" t="s">
        <v>206</v>
      </c>
      <c r="C1564">
        <v>2003</v>
      </c>
      <c r="D1564">
        <v>25</v>
      </c>
      <c r="E1564">
        <v>15</v>
      </c>
      <c r="F1564">
        <v>17</v>
      </c>
      <c r="G1564">
        <v>12</v>
      </c>
      <c r="H1564">
        <v>23</v>
      </c>
      <c r="I1564">
        <v>34</v>
      </c>
      <c r="J1564">
        <v>9.4</v>
      </c>
      <c r="K1564">
        <v>13.404255319148936</v>
      </c>
      <c r="L1564">
        <f t="shared" si="24"/>
        <v>126</v>
      </c>
      <c r="M1564" s="14">
        <f>Table3[[#This Row],[Rape]]/Table3[[#This Row],[Population_in_lakhs]]</f>
        <v>2.6595744680851063</v>
      </c>
      <c r="N1564">
        <f>Table3[[#This Row],[Kidnapping and Abduction]]/Table3[[#This Row],[Population_in_lakhs]]</f>
        <v>1.5957446808510638</v>
      </c>
      <c r="O1564">
        <f>Table3[[#This Row],[Dowry Deaths]]/Table3[[#This Row],[Population_in_lakhs]]</f>
        <v>1.8085106382978722</v>
      </c>
      <c r="P1564">
        <f>Table3[[#This Row],[Molestation]]/Table3[[#This Row],[Population_in_lakhs]]</f>
        <v>1.2765957446808509</v>
      </c>
      <c r="Q1564">
        <f>Table3[[#This Row],[Sexual_Harassment]]/Table3[[#This Row],[Population_in_lakhs]]</f>
        <v>2.4468085106382977</v>
      </c>
      <c r="R1564">
        <f>Table3[[#This Row],[Cruelty by Husband or his Relatives]]/Table3[[#This Row],[Population_in_lakhs]]</f>
        <v>3.6170212765957444</v>
      </c>
    </row>
    <row r="1565" spans="1:18" x14ac:dyDescent="0.3">
      <c r="A1565" t="s">
        <v>188</v>
      </c>
      <c r="B1565" t="s">
        <v>206</v>
      </c>
      <c r="C1565">
        <v>2004</v>
      </c>
      <c r="D1565">
        <v>29</v>
      </c>
      <c r="E1565">
        <v>13</v>
      </c>
      <c r="F1565">
        <v>15</v>
      </c>
      <c r="G1565">
        <v>14</v>
      </c>
      <c r="H1565">
        <v>21</v>
      </c>
      <c r="I1565">
        <v>45</v>
      </c>
      <c r="J1565">
        <v>9.4</v>
      </c>
      <c r="K1565">
        <v>14.574468085106382</v>
      </c>
      <c r="L1565">
        <f t="shared" si="24"/>
        <v>137</v>
      </c>
      <c r="M1565" s="14">
        <f>Table3[[#This Row],[Rape]]/Table3[[#This Row],[Population_in_lakhs]]</f>
        <v>3.0851063829787231</v>
      </c>
      <c r="N1565">
        <f>Table3[[#This Row],[Kidnapping and Abduction]]/Table3[[#This Row],[Population_in_lakhs]]</f>
        <v>1.3829787234042552</v>
      </c>
      <c r="O1565">
        <f>Table3[[#This Row],[Dowry Deaths]]/Table3[[#This Row],[Population_in_lakhs]]</f>
        <v>1.5957446808510638</v>
      </c>
      <c r="P1565">
        <f>Table3[[#This Row],[Molestation]]/Table3[[#This Row],[Population_in_lakhs]]</f>
        <v>1.4893617021276595</v>
      </c>
      <c r="Q1565">
        <f>Table3[[#This Row],[Sexual_Harassment]]/Table3[[#This Row],[Population_in_lakhs]]</f>
        <v>2.2340425531914891</v>
      </c>
      <c r="R1565">
        <f>Table3[[#This Row],[Cruelty by Husband or his Relatives]]/Table3[[#This Row],[Population_in_lakhs]]</f>
        <v>4.787234042553191</v>
      </c>
    </row>
    <row r="1566" spans="1:18" x14ac:dyDescent="0.3">
      <c r="A1566" t="s">
        <v>188</v>
      </c>
      <c r="B1566" t="s">
        <v>206</v>
      </c>
      <c r="C1566">
        <v>2005</v>
      </c>
      <c r="D1566">
        <v>29</v>
      </c>
      <c r="E1566">
        <v>10</v>
      </c>
      <c r="F1566">
        <v>9</v>
      </c>
      <c r="G1566">
        <v>17</v>
      </c>
      <c r="H1566">
        <v>32</v>
      </c>
      <c r="I1566">
        <v>79</v>
      </c>
      <c r="J1566">
        <v>9.4</v>
      </c>
      <c r="K1566">
        <v>18.723404255319149</v>
      </c>
      <c r="L1566">
        <f t="shared" si="24"/>
        <v>176</v>
      </c>
      <c r="M1566" s="14">
        <f>Table3[[#This Row],[Rape]]/Table3[[#This Row],[Population_in_lakhs]]</f>
        <v>3.0851063829787231</v>
      </c>
      <c r="N1566">
        <f>Table3[[#This Row],[Kidnapping and Abduction]]/Table3[[#This Row],[Population_in_lakhs]]</f>
        <v>1.0638297872340425</v>
      </c>
      <c r="O1566">
        <f>Table3[[#This Row],[Dowry Deaths]]/Table3[[#This Row],[Population_in_lakhs]]</f>
        <v>0.95744680851063824</v>
      </c>
      <c r="P1566">
        <f>Table3[[#This Row],[Molestation]]/Table3[[#This Row],[Population_in_lakhs]]</f>
        <v>1.8085106382978722</v>
      </c>
      <c r="Q1566">
        <f>Table3[[#This Row],[Sexual_Harassment]]/Table3[[#This Row],[Population_in_lakhs]]</f>
        <v>3.4042553191489362</v>
      </c>
      <c r="R1566">
        <f>Table3[[#This Row],[Cruelty by Husband or his Relatives]]/Table3[[#This Row],[Population_in_lakhs]]</f>
        <v>8.4042553191489358</v>
      </c>
    </row>
    <row r="1567" spans="1:18" x14ac:dyDescent="0.3">
      <c r="A1567" t="s">
        <v>188</v>
      </c>
      <c r="B1567" t="s">
        <v>206</v>
      </c>
      <c r="C1567">
        <v>2006</v>
      </c>
      <c r="D1567">
        <v>34</v>
      </c>
      <c r="E1567">
        <v>17</v>
      </c>
      <c r="F1567">
        <v>22</v>
      </c>
      <c r="G1567">
        <v>13</v>
      </c>
      <c r="H1567">
        <v>29</v>
      </c>
      <c r="I1567">
        <v>80</v>
      </c>
      <c r="J1567">
        <v>9.4</v>
      </c>
      <c r="K1567">
        <v>20.74468085106383</v>
      </c>
      <c r="L1567">
        <f t="shared" si="24"/>
        <v>195</v>
      </c>
      <c r="M1567" s="14">
        <f>Table3[[#This Row],[Rape]]/Table3[[#This Row],[Population_in_lakhs]]</f>
        <v>3.6170212765957444</v>
      </c>
      <c r="N1567">
        <f>Table3[[#This Row],[Kidnapping and Abduction]]/Table3[[#This Row],[Population_in_lakhs]]</f>
        <v>1.8085106382978722</v>
      </c>
      <c r="O1567">
        <f>Table3[[#This Row],[Dowry Deaths]]/Table3[[#This Row],[Population_in_lakhs]]</f>
        <v>2.3404255319148937</v>
      </c>
      <c r="P1567">
        <f>Table3[[#This Row],[Molestation]]/Table3[[#This Row],[Population_in_lakhs]]</f>
        <v>1.3829787234042552</v>
      </c>
      <c r="Q1567">
        <f>Table3[[#This Row],[Sexual_Harassment]]/Table3[[#This Row],[Population_in_lakhs]]</f>
        <v>3.0851063829787231</v>
      </c>
      <c r="R1567">
        <f>Table3[[#This Row],[Cruelty by Husband or his Relatives]]/Table3[[#This Row],[Population_in_lakhs]]</f>
        <v>8.5106382978723403</v>
      </c>
    </row>
    <row r="1568" spans="1:18" x14ac:dyDescent="0.3">
      <c r="A1568" t="s">
        <v>188</v>
      </c>
      <c r="B1568" t="s">
        <v>206</v>
      </c>
      <c r="C1568">
        <v>2007</v>
      </c>
      <c r="D1568">
        <v>18</v>
      </c>
      <c r="E1568">
        <v>20</v>
      </c>
      <c r="F1568">
        <v>31</v>
      </c>
      <c r="G1568">
        <v>18</v>
      </c>
      <c r="H1568">
        <v>32</v>
      </c>
      <c r="I1568">
        <v>92</v>
      </c>
      <c r="J1568">
        <v>9.4</v>
      </c>
      <c r="K1568">
        <v>22.446808510638299</v>
      </c>
      <c r="L1568">
        <f t="shared" si="24"/>
        <v>211</v>
      </c>
      <c r="M1568" s="14">
        <f>Table3[[#This Row],[Rape]]/Table3[[#This Row],[Population_in_lakhs]]</f>
        <v>1.9148936170212765</v>
      </c>
      <c r="N1568">
        <f>Table3[[#This Row],[Kidnapping and Abduction]]/Table3[[#This Row],[Population_in_lakhs]]</f>
        <v>2.1276595744680851</v>
      </c>
      <c r="O1568">
        <f>Table3[[#This Row],[Dowry Deaths]]/Table3[[#This Row],[Population_in_lakhs]]</f>
        <v>3.2978723404255317</v>
      </c>
      <c r="P1568">
        <f>Table3[[#This Row],[Molestation]]/Table3[[#This Row],[Population_in_lakhs]]</f>
        <v>1.9148936170212765</v>
      </c>
      <c r="Q1568">
        <f>Table3[[#This Row],[Sexual_Harassment]]/Table3[[#This Row],[Population_in_lakhs]]</f>
        <v>3.4042553191489362</v>
      </c>
      <c r="R1568">
        <f>Table3[[#This Row],[Cruelty by Husband or his Relatives]]/Table3[[#This Row],[Population_in_lakhs]]</f>
        <v>9.787234042553191</v>
      </c>
    </row>
    <row r="1569" spans="1:18" x14ac:dyDescent="0.3">
      <c r="A1569" t="s">
        <v>188</v>
      </c>
      <c r="B1569" t="s">
        <v>206</v>
      </c>
      <c r="C1569">
        <v>2008</v>
      </c>
      <c r="D1569">
        <v>39</v>
      </c>
      <c r="E1569">
        <v>20</v>
      </c>
      <c r="F1569">
        <v>17</v>
      </c>
      <c r="G1569">
        <v>25</v>
      </c>
      <c r="H1569">
        <v>38</v>
      </c>
      <c r="I1569">
        <v>106</v>
      </c>
      <c r="J1569">
        <v>9.4</v>
      </c>
      <c r="K1569">
        <v>26.063829787234042</v>
      </c>
      <c r="L1569">
        <f t="shared" si="24"/>
        <v>245</v>
      </c>
      <c r="M1569" s="14">
        <f>Table3[[#This Row],[Rape]]/Table3[[#This Row],[Population_in_lakhs]]</f>
        <v>4.1489361702127656</v>
      </c>
      <c r="N1569">
        <f>Table3[[#This Row],[Kidnapping and Abduction]]/Table3[[#This Row],[Population_in_lakhs]]</f>
        <v>2.1276595744680851</v>
      </c>
      <c r="O1569">
        <f>Table3[[#This Row],[Dowry Deaths]]/Table3[[#This Row],[Population_in_lakhs]]</f>
        <v>1.8085106382978722</v>
      </c>
      <c r="P1569">
        <f>Table3[[#This Row],[Molestation]]/Table3[[#This Row],[Population_in_lakhs]]</f>
        <v>2.6595744680851063</v>
      </c>
      <c r="Q1569">
        <f>Table3[[#This Row],[Sexual_Harassment]]/Table3[[#This Row],[Population_in_lakhs]]</f>
        <v>4.042553191489362</v>
      </c>
      <c r="R1569">
        <f>Table3[[#This Row],[Cruelty by Husband or his Relatives]]/Table3[[#This Row],[Population_in_lakhs]]</f>
        <v>11.276595744680851</v>
      </c>
    </row>
    <row r="1570" spans="1:18" x14ac:dyDescent="0.3">
      <c r="A1570" t="s">
        <v>188</v>
      </c>
      <c r="B1570" t="s">
        <v>206</v>
      </c>
      <c r="C1570">
        <v>2009</v>
      </c>
      <c r="D1570">
        <v>36</v>
      </c>
      <c r="E1570">
        <v>30</v>
      </c>
      <c r="F1570">
        <v>18</v>
      </c>
      <c r="G1570">
        <v>30</v>
      </c>
      <c r="H1570">
        <v>38</v>
      </c>
      <c r="I1570">
        <v>113</v>
      </c>
      <c r="J1570">
        <v>9.4</v>
      </c>
      <c r="K1570">
        <v>28.191489361702125</v>
      </c>
      <c r="L1570">
        <f t="shared" si="24"/>
        <v>265</v>
      </c>
      <c r="M1570" s="14">
        <f>Table3[[#This Row],[Rape]]/Table3[[#This Row],[Population_in_lakhs]]</f>
        <v>3.8297872340425529</v>
      </c>
      <c r="N1570">
        <f>Table3[[#This Row],[Kidnapping and Abduction]]/Table3[[#This Row],[Population_in_lakhs]]</f>
        <v>3.1914893617021276</v>
      </c>
      <c r="O1570">
        <f>Table3[[#This Row],[Dowry Deaths]]/Table3[[#This Row],[Population_in_lakhs]]</f>
        <v>1.9148936170212765</v>
      </c>
      <c r="P1570">
        <f>Table3[[#This Row],[Molestation]]/Table3[[#This Row],[Population_in_lakhs]]</f>
        <v>3.1914893617021276</v>
      </c>
      <c r="Q1570">
        <f>Table3[[#This Row],[Sexual_Harassment]]/Table3[[#This Row],[Population_in_lakhs]]</f>
        <v>4.042553191489362</v>
      </c>
      <c r="R1570">
        <f>Table3[[#This Row],[Cruelty by Husband or his Relatives]]/Table3[[#This Row],[Population_in_lakhs]]</f>
        <v>12.021276595744681</v>
      </c>
    </row>
    <row r="1571" spans="1:18" x14ac:dyDescent="0.3">
      <c r="A1571" t="s">
        <v>188</v>
      </c>
      <c r="B1571" t="s">
        <v>206</v>
      </c>
      <c r="C1571">
        <v>2010</v>
      </c>
      <c r="D1571">
        <v>51</v>
      </c>
      <c r="E1571">
        <v>19</v>
      </c>
      <c r="F1571">
        <v>17</v>
      </c>
      <c r="G1571">
        <v>26</v>
      </c>
      <c r="H1571">
        <v>57</v>
      </c>
      <c r="I1571">
        <v>87</v>
      </c>
      <c r="J1571">
        <v>9.4</v>
      </c>
      <c r="K1571">
        <v>27.340425531914892</v>
      </c>
      <c r="L1571">
        <f t="shared" si="24"/>
        <v>257</v>
      </c>
      <c r="M1571" s="14">
        <f>Table3[[#This Row],[Rape]]/Table3[[#This Row],[Population_in_lakhs]]</f>
        <v>5.4255319148936172</v>
      </c>
      <c r="N1571">
        <f>Table3[[#This Row],[Kidnapping and Abduction]]/Table3[[#This Row],[Population_in_lakhs]]</f>
        <v>2.021276595744681</v>
      </c>
      <c r="O1571">
        <f>Table3[[#This Row],[Dowry Deaths]]/Table3[[#This Row],[Population_in_lakhs]]</f>
        <v>1.8085106382978722</v>
      </c>
      <c r="P1571">
        <f>Table3[[#This Row],[Molestation]]/Table3[[#This Row],[Population_in_lakhs]]</f>
        <v>2.7659574468085104</v>
      </c>
      <c r="Q1571">
        <f>Table3[[#This Row],[Sexual_Harassment]]/Table3[[#This Row],[Population_in_lakhs]]</f>
        <v>6.0638297872340425</v>
      </c>
      <c r="R1571">
        <f>Table3[[#This Row],[Cruelty by Husband or his Relatives]]/Table3[[#This Row],[Population_in_lakhs]]</f>
        <v>9.2553191489361701</v>
      </c>
    </row>
    <row r="1572" spans="1:18" x14ac:dyDescent="0.3">
      <c r="A1572" t="s">
        <v>188</v>
      </c>
      <c r="B1572" t="s">
        <v>206</v>
      </c>
      <c r="C1572">
        <v>2011</v>
      </c>
      <c r="D1572">
        <v>57</v>
      </c>
      <c r="E1572">
        <v>32</v>
      </c>
      <c r="F1572">
        <v>9</v>
      </c>
      <c r="G1572">
        <v>38</v>
      </c>
      <c r="H1572">
        <v>52</v>
      </c>
      <c r="I1572">
        <v>124</v>
      </c>
      <c r="J1572">
        <v>10.61</v>
      </c>
      <c r="K1572">
        <v>29.406220546654101</v>
      </c>
      <c r="L1572">
        <f t="shared" si="24"/>
        <v>312</v>
      </c>
      <c r="M1572" s="14">
        <f>Table3[[#This Row],[Rape]]/Table3[[#This Row],[Population_in_lakhs]]</f>
        <v>5.3722902921771913</v>
      </c>
      <c r="N1572">
        <f>Table3[[#This Row],[Kidnapping and Abduction]]/Table3[[#This Row],[Population_in_lakhs]]</f>
        <v>3.0160226201696516</v>
      </c>
      <c r="O1572">
        <f>Table3[[#This Row],[Dowry Deaths]]/Table3[[#This Row],[Population_in_lakhs]]</f>
        <v>0.84825636192271447</v>
      </c>
      <c r="P1572">
        <f>Table3[[#This Row],[Molestation]]/Table3[[#This Row],[Population_in_lakhs]]</f>
        <v>3.581526861451461</v>
      </c>
      <c r="Q1572">
        <f>Table3[[#This Row],[Sexual_Harassment]]/Table3[[#This Row],[Population_in_lakhs]]</f>
        <v>4.9010367577756835</v>
      </c>
      <c r="R1572">
        <f>Table3[[#This Row],[Cruelty by Husband or his Relatives]]/Table3[[#This Row],[Population_in_lakhs]]</f>
        <v>11.6870876531574</v>
      </c>
    </row>
    <row r="1573" spans="1:18" x14ac:dyDescent="0.3">
      <c r="A1573" t="s">
        <v>188</v>
      </c>
      <c r="B1573" t="s">
        <v>206</v>
      </c>
      <c r="C1573">
        <v>2012</v>
      </c>
      <c r="D1573">
        <v>37</v>
      </c>
      <c r="E1573">
        <v>23</v>
      </c>
      <c r="F1573">
        <v>12</v>
      </c>
      <c r="G1573">
        <v>24</v>
      </c>
      <c r="H1573">
        <v>40</v>
      </c>
      <c r="I1573">
        <v>143</v>
      </c>
      <c r="J1573">
        <v>10.61</v>
      </c>
      <c r="K1573">
        <v>26.295947219604148</v>
      </c>
      <c r="L1573">
        <f t="shared" si="24"/>
        <v>279</v>
      </c>
      <c r="M1573" s="14">
        <f>Table3[[#This Row],[Rape]]/Table3[[#This Row],[Population_in_lakhs]]</f>
        <v>3.4872761545711595</v>
      </c>
      <c r="N1573">
        <f>Table3[[#This Row],[Kidnapping and Abduction]]/Table3[[#This Row],[Population_in_lakhs]]</f>
        <v>2.167766258246937</v>
      </c>
      <c r="O1573">
        <f>Table3[[#This Row],[Dowry Deaths]]/Table3[[#This Row],[Population_in_lakhs]]</f>
        <v>1.1310084825636193</v>
      </c>
      <c r="P1573">
        <f>Table3[[#This Row],[Molestation]]/Table3[[#This Row],[Population_in_lakhs]]</f>
        <v>2.2620169651272386</v>
      </c>
      <c r="Q1573">
        <f>Table3[[#This Row],[Sexual_Harassment]]/Table3[[#This Row],[Population_in_lakhs]]</f>
        <v>3.7700282752120642</v>
      </c>
      <c r="R1573">
        <f>Table3[[#This Row],[Cruelty by Husband or his Relatives]]/Table3[[#This Row],[Population_in_lakhs]]</f>
        <v>13.477851083883129</v>
      </c>
    </row>
    <row r="1574" spans="1:18" x14ac:dyDescent="0.3">
      <c r="A1574" t="s">
        <v>188</v>
      </c>
      <c r="B1574" t="s">
        <v>206</v>
      </c>
      <c r="C1574">
        <v>2013</v>
      </c>
      <c r="D1574">
        <v>51</v>
      </c>
      <c r="E1574">
        <v>57</v>
      </c>
      <c r="F1574">
        <v>17</v>
      </c>
      <c r="G1574">
        <v>55</v>
      </c>
      <c r="H1574">
        <v>39</v>
      </c>
      <c r="I1574">
        <v>127</v>
      </c>
      <c r="J1574">
        <v>10.61</v>
      </c>
      <c r="K1574">
        <v>32.61074458058436</v>
      </c>
      <c r="L1574">
        <f t="shared" si="24"/>
        <v>346</v>
      </c>
      <c r="M1574" s="14">
        <f>Table3[[#This Row],[Rape]]/Table3[[#This Row],[Population_in_lakhs]]</f>
        <v>4.8067860508953819</v>
      </c>
      <c r="N1574">
        <f>Table3[[#This Row],[Kidnapping and Abduction]]/Table3[[#This Row],[Population_in_lakhs]]</f>
        <v>5.3722902921771913</v>
      </c>
      <c r="O1574">
        <f>Table3[[#This Row],[Dowry Deaths]]/Table3[[#This Row],[Population_in_lakhs]]</f>
        <v>1.6022620169651274</v>
      </c>
      <c r="P1574">
        <f>Table3[[#This Row],[Molestation]]/Table3[[#This Row],[Population_in_lakhs]]</f>
        <v>5.1837888784165882</v>
      </c>
      <c r="Q1574">
        <f>Table3[[#This Row],[Sexual_Harassment]]/Table3[[#This Row],[Population_in_lakhs]]</f>
        <v>3.6757775683317626</v>
      </c>
      <c r="R1574">
        <f>Table3[[#This Row],[Cruelty by Husband or his Relatives]]/Table3[[#This Row],[Population_in_lakhs]]</f>
        <v>11.969839773798304</v>
      </c>
    </row>
    <row r="1575" spans="1:18" x14ac:dyDescent="0.3">
      <c r="A1575" t="s">
        <v>188</v>
      </c>
      <c r="B1575" t="s">
        <v>207</v>
      </c>
      <c r="C1575">
        <v>2001</v>
      </c>
      <c r="D1575">
        <v>17</v>
      </c>
      <c r="E1575">
        <v>7</v>
      </c>
      <c r="F1575">
        <v>12</v>
      </c>
      <c r="G1575">
        <v>23</v>
      </c>
      <c r="H1575">
        <v>0</v>
      </c>
      <c r="I1575">
        <v>98</v>
      </c>
      <c r="J1575">
        <v>11.17</v>
      </c>
      <c r="K1575">
        <v>14.05550581915846</v>
      </c>
      <c r="L1575">
        <f t="shared" si="24"/>
        <v>157</v>
      </c>
      <c r="M1575" s="14">
        <f>Table3[[#This Row],[Rape]]/Table3[[#This Row],[Population_in_lakhs]]</f>
        <v>1.5219337511190689</v>
      </c>
      <c r="N1575">
        <f>Table3[[#This Row],[Kidnapping and Abduction]]/Table3[[#This Row],[Population_in_lakhs]]</f>
        <v>0.62667860340196957</v>
      </c>
      <c r="O1575">
        <f>Table3[[#This Row],[Dowry Deaths]]/Table3[[#This Row],[Population_in_lakhs]]</f>
        <v>1.0743061772605194</v>
      </c>
      <c r="P1575">
        <f>Table3[[#This Row],[Molestation]]/Table3[[#This Row],[Population_in_lakhs]]</f>
        <v>2.0590868397493285</v>
      </c>
      <c r="Q1575">
        <f>Table3[[#This Row],[Sexual_Harassment]]/Table3[[#This Row],[Population_in_lakhs]]</f>
        <v>0</v>
      </c>
      <c r="R1575">
        <f>Table3[[#This Row],[Cruelty by Husband or his Relatives]]/Table3[[#This Row],[Population_in_lakhs]]</f>
        <v>8.7735004476275744</v>
      </c>
    </row>
    <row r="1576" spans="1:18" x14ac:dyDescent="0.3">
      <c r="A1576" t="s">
        <v>188</v>
      </c>
      <c r="B1576" t="s">
        <v>207</v>
      </c>
      <c r="C1576">
        <v>2002</v>
      </c>
      <c r="D1576">
        <v>20</v>
      </c>
      <c r="E1576">
        <v>3</v>
      </c>
      <c r="F1576">
        <v>7</v>
      </c>
      <c r="G1576">
        <v>30</v>
      </c>
      <c r="H1576">
        <v>0</v>
      </c>
      <c r="I1576">
        <v>103</v>
      </c>
      <c r="J1576">
        <v>11.17</v>
      </c>
      <c r="K1576">
        <v>14.592658907788719</v>
      </c>
      <c r="L1576">
        <f t="shared" si="24"/>
        <v>163</v>
      </c>
      <c r="M1576" s="14">
        <f>Table3[[#This Row],[Rape]]/Table3[[#This Row],[Population_in_lakhs]]</f>
        <v>1.7905102954341987</v>
      </c>
      <c r="N1576">
        <f>Table3[[#This Row],[Kidnapping and Abduction]]/Table3[[#This Row],[Population_in_lakhs]]</f>
        <v>0.26857654431512984</v>
      </c>
      <c r="O1576">
        <f>Table3[[#This Row],[Dowry Deaths]]/Table3[[#This Row],[Population_in_lakhs]]</f>
        <v>0.62667860340196957</v>
      </c>
      <c r="P1576">
        <f>Table3[[#This Row],[Molestation]]/Table3[[#This Row],[Population_in_lakhs]]</f>
        <v>2.6857654431512983</v>
      </c>
      <c r="Q1576">
        <f>Table3[[#This Row],[Sexual_Harassment]]/Table3[[#This Row],[Population_in_lakhs]]</f>
        <v>0</v>
      </c>
      <c r="R1576">
        <f>Table3[[#This Row],[Cruelty by Husband or his Relatives]]/Table3[[#This Row],[Population_in_lakhs]]</f>
        <v>9.2211280214861233</v>
      </c>
    </row>
    <row r="1577" spans="1:18" x14ac:dyDescent="0.3">
      <c r="A1577" t="s">
        <v>188</v>
      </c>
      <c r="B1577" t="s">
        <v>207</v>
      </c>
      <c r="C1577">
        <v>2003</v>
      </c>
      <c r="D1577">
        <v>22</v>
      </c>
      <c r="E1577">
        <v>5</v>
      </c>
      <c r="F1577">
        <v>9</v>
      </c>
      <c r="G1577">
        <v>10</v>
      </c>
      <c r="H1577">
        <v>0</v>
      </c>
      <c r="I1577">
        <v>70</v>
      </c>
      <c r="J1577">
        <v>11.17</v>
      </c>
      <c r="K1577">
        <v>10.384959713518352</v>
      </c>
      <c r="L1577">
        <f t="shared" si="24"/>
        <v>116</v>
      </c>
      <c r="M1577" s="14">
        <f>Table3[[#This Row],[Rape]]/Table3[[#This Row],[Population_in_lakhs]]</f>
        <v>1.9695613249776187</v>
      </c>
      <c r="N1577">
        <f>Table3[[#This Row],[Kidnapping and Abduction]]/Table3[[#This Row],[Population_in_lakhs]]</f>
        <v>0.44762757385854968</v>
      </c>
      <c r="O1577">
        <f>Table3[[#This Row],[Dowry Deaths]]/Table3[[#This Row],[Population_in_lakhs]]</f>
        <v>0.80572963294538946</v>
      </c>
      <c r="P1577">
        <f>Table3[[#This Row],[Molestation]]/Table3[[#This Row],[Population_in_lakhs]]</f>
        <v>0.89525514771709935</v>
      </c>
      <c r="Q1577">
        <f>Table3[[#This Row],[Sexual_Harassment]]/Table3[[#This Row],[Population_in_lakhs]]</f>
        <v>0</v>
      </c>
      <c r="R1577">
        <f>Table3[[#This Row],[Cruelty by Husband or his Relatives]]/Table3[[#This Row],[Population_in_lakhs]]</f>
        <v>6.2667860340196953</v>
      </c>
    </row>
    <row r="1578" spans="1:18" x14ac:dyDescent="0.3">
      <c r="A1578" t="s">
        <v>188</v>
      </c>
      <c r="B1578" t="s">
        <v>207</v>
      </c>
      <c r="C1578">
        <v>2004</v>
      </c>
      <c r="D1578">
        <v>17</v>
      </c>
      <c r="E1578">
        <v>6</v>
      </c>
      <c r="F1578">
        <v>9</v>
      </c>
      <c r="G1578">
        <v>17</v>
      </c>
      <c r="H1578">
        <v>0</v>
      </c>
      <c r="I1578">
        <v>102</v>
      </c>
      <c r="J1578">
        <v>11.17</v>
      </c>
      <c r="K1578">
        <v>13.5183527305282</v>
      </c>
      <c r="L1578">
        <f t="shared" si="24"/>
        <v>151</v>
      </c>
      <c r="M1578" s="14">
        <f>Table3[[#This Row],[Rape]]/Table3[[#This Row],[Population_in_lakhs]]</f>
        <v>1.5219337511190689</v>
      </c>
      <c r="N1578">
        <f>Table3[[#This Row],[Kidnapping and Abduction]]/Table3[[#This Row],[Population_in_lakhs]]</f>
        <v>0.53715308863025968</v>
      </c>
      <c r="O1578">
        <f>Table3[[#This Row],[Dowry Deaths]]/Table3[[#This Row],[Population_in_lakhs]]</f>
        <v>0.80572963294538946</v>
      </c>
      <c r="P1578">
        <f>Table3[[#This Row],[Molestation]]/Table3[[#This Row],[Population_in_lakhs]]</f>
        <v>1.5219337511190689</v>
      </c>
      <c r="Q1578">
        <f>Table3[[#This Row],[Sexual_Harassment]]/Table3[[#This Row],[Population_in_lakhs]]</f>
        <v>0</v>
      </c>
      <c r="R1578">
        <f>Table3[[#This Row],[Cruelty by Husband or his Relatives]]/Table3[[#This Row],[Population_in_lakhs]]</f>
        <v>9.1316025067144135</v>
      </c>
    </row>
    <row r="1579" spans="1:18" x14ac:dyDescent="0.3">
      <c r="A1579" t="s">
        <v>188</v>
      </c>
      <c r="B1579" t="s">
        <v>207</v>
      </c>
      <c r="C1579">
        <v>2005</v>
      </c>
      <c r="D1579">
        <v>15</v>
      </c>
      <c r="E1579">
        <v>10</v>
      </c>
      <c r="F1579">
        <v>10</v>
      </c>
      <c r="G1579">
        <v>17</v>
      </c>
      <c r="H1579">
        <v>0</v>
      </c>
      <c r="I1579">
        <v>119</v>
      </c>
      <c r="J1579">
        <v>11.17</v>
      </c>
      <c r="K1579">
        <v>15.308863025962399</v>
      </c>
      <c r="L1579">
        <f t="shared" si="24"/>
        <v>171</v>
      </c>
      <c r="M1579" s="14">
        <f>Table3[[#This Row],[Rape]]/Table3[[#This Row],[Population_in_lakhs]]</f>
        <v>1.3428827215756491</v>
      </c>
      <c r="N1579">
        <f>Table3[[#This Row],[Kidnapping and Abduction]]/Table3[[#This Row],[Population_in_lakhs]]</f>
        <v>0.89525514771709935</v>
      </c>
      <c r="O1579">
        <f>Table3[[#This Row],[Dowry Deaths]]/Table3[[#This Row],[Population_in_lakhs]]</f>
        <v>0.89525514771709935</v>
      </c>
      <c r="P1579">
        <f>Table3[[#This Row],[Molestation]]/Table3[[#This Row],[Population_in_lakhs]]</f>
        <v>1.5219337511190689</v>
      </c>
      <c r="Q1579">
        <f>Table3[[#This Row],[Sexual_Harassment]]/Table3[[#This Row],[Population_in_lakhs]]</f>
        <v>0</v>
      </c>
      <c r="R1579">
        <f>Table3[[#This Row],[Cruelty by Husband or his Relatives]]/Table3[[#This Row],[Population_in_lakhs]]</f>
        <v>10.653536257833483</v>
      </c>
    </row>
    <row r="1580" spans="1:18" x14ac:dyDescent="0.3">
      <c r="A1580" t="s">
        <v>188</v>
      </c>
      <c r="B1580" t="s">
        <v>207</v>
      </c>
      <c r="C1580">
        <v>2006</v>
      </c>
      <c r="D1580">
        <v>18</v>
      </c>
      <c r="E1580">
        <v>2</v>
      </c>
      <c r="F1580">
        <v>4</v>
      </c>
      <c r="G1580">
        <v>14</v>
      </c>
      <c r="H1580">
        <v>0</v>
      </c>
      <c r="I1580">
        <v>129</v>
      </c>
      <c r="J1580">
        <v>11.17</v>
      </c>
      <c r="K1580">
        <v>14.95076096687556</v>
      </c>
      <c r="L1580">
        <f t="shared" si="24"/>
        <v>167</v>
      </c>
      <c r="M1580" s="14">
        <f>Table3[[#This Row],[Rape]]/Table3[[#This Row],[Population_in_lakhs]]</f>
        <v>1.6114592658907789</v>
      </c>
      <c r="N1580">
        <f>Table3[[#This Row],[Kidnapping and Abduction]]/Table3[[#This Row],[Population_in_lakhs]]</f>
        <v>0.17905102954341987</v>
      </c>
      <c r="O1580">
        <f>Table3[[#This Row],[Dowry Deaths]]/Table3[[#This Row],[Population_in_lakhs]]</f>
        <v>0.35810205908683973</v>
      </c>
      <c r="P1580">
        <f>Table3[[#This Row],[Molestation]]/Table3[[#This Row],[Population_in_lakhs]]</f>
        <v>1.2533572068039391</v>
      </c>
      <c r="Q1580">
        <f>Table3[[#This Row],[Sexual_Harassment]]/Table3[[#This Row],[Population_in_lakhs]]</f>
        <v>0</v>
      </c>
      <c r="R1580">
        <f>Table3[[#This Row],[Cruelty by Husband or his Relatives]]/Table3[[#This Row],[Population_in_lakhs]]</f>
        <v>11.548791405550581</v>
      </c>
    </row>
    <row r="1581" spans="1:18" x14ac:dyDescent="0.3">
      <c r="A1581" t="s">
        <v>188</v>
      </c>
      <c r="B1581" t="s">
        <v>207</v>
      </c>
      <c r="C1581">
        <v>2007</v>
      </c>
      <c r="D1581">
        <v>23</v>
      </c>
      <c r="E1581">
        <v>14</v>
      </c>
      <c r="F1581">
        <v>5</v>
      </c>
      <c r="G1581">
        <v>21</v>
      </c>
      <c r="H1581">
        <v>0</v>
      </c>
      <c r="I1581">
        <v>154</v>
      </c>
      <c r="J1581">
        <v>11.17</v>
      </c>
      <c r="K1581">
        <v>19.427036705461056</v>
      </c>
      <c r="L1581">
        <f t="shared" si="24"/>
        <v>217</v>
      </c>
      <c r="M1581" s="14">
        <f>Table3[[#This Row],[Rape]]/Table3[[#This Row],[Population_in_lakhs]]</f>
        <v>2.0590868397493285</v>
      </c>
      <c r="N1581">
        <f>Table3[[#This Row],[Kidnapping and Abduction]]/Table3[[#This Row],[Population_in_lakhs]]</f>
        <v>1.2533572068039391</v>
      </c>
      <c r="O1581">
        <f>Table3[[#This Row],[Dowry Deaths]]/Table3[[#This Row],[Population_in_lakhs]]</f>
        <v>0.44762757385854968</v>
      </c>
      <c r="P1581">
        <f>Table3[[#This Row],[Molestation]]/Table3[[#This Row],[Population_in_lakhs]]</f>
        <v>1.8800358102059087</v>
      </c>
      <c r="Q1581">
        <f>Table3[[#This Row],[Sexual_Harassment]]/Table3[[#This Row],[Population_in_lakhs]]</f>
        <v>0</v>
      </c>
      <c r="R1581">
        <f>Table3[[#This Row],[Cruelty by Husband or his Relatives]]/Table3[[#This Row],[Population_in_lakhs]]</f>
        <v>13.786929274843331</v>
      </c>
    </row>
    <row r="1582" spans="1:18" x14ac:dyDescent="0.3">
      <c r="A1582" t="s">
        <v>188</v>
      </c>
      <c r="B1582" t="s">
        <v>207</v>
      </c>
      <c r="C1582">
        <v>2008</v>
      </c>
      <c r="D1582">
        <v>31</v>
      </c>
      <c r="E1582">
        <v>16</v>
      </c>
      <c r="F1582">
        <v>9</v>
      </c>
      <c r="G1582">
        <v>14</v>
      </c>
      <c r="H1582">
        <v>0</v>
      </c>
      <c r="I1582">
        <v>127</v>
      </c>
      <c r="J1582">
        <v>11.17</v>
      </c>
      <c r="K1582">
        <v>17.636526410026857</v>
      </c>
      <c r="L1582">
        <f t="shared" si="24"/>
        <v>197</v>
      </c>
      <c r="M1582" s="14">
        <f>Table3[[#This Row],[Rape]]/Table3[[#This Row],[Population_in_lakhs]]</f>
        <v>2.7752909579230081</v>
      </c>
      <c r="N1582">
        <f>Table3[[#This Row],[Kidnapping and Abduction]]/Table3[[#This Row],[Population_in_lakhs]]</f>
        <v>1.4324082363473589</v>
      </c>
      <c r="O1582">
        <f>Table3[[#This Row],[Dowry Deaths]]/Table3[[#This Row],[Population_in_lakhs]]</f>
        <v>0.80572963294538946</v>
      </c>
      <c r="P1582">
        <f>Table3[[#This Row],[Molestation]]/Table3[[#This Row],[Population_in_lakhs]]</f>
        <v>1.2533572068039391</v>
      </c>
      <c r="Q1582">
        <f>Table3[[#This Row],[Sexual_Harassment]]/Table3[[#This Row],[Population_in_lakhs]]</f>
        <v>0</v>
      </c>
      <c r="R1582">
        <f>Table3[[#This Row],[Cruelty by Husband or his Relatives]]/Table3[[#This Row],[Population_in_lakhs]]</f>
        <v>11.369740376007162</v>
      </c>
    </row>
    <row r="1583" spans="1:18" x14ac:dyDescent="0.3">
      <c r="A1583" t="s">
        <v>188</v>
      </c>
      <c r="B1583" t="s">
        <v>207</v>
      </c>
      <c r="C1583">
        <v>2009</v>
      </c>
      <c r="D1583">
        <v>24</v>
      </c>
      <c r="E1583">
        <v>28</v>
      </c>
      <c r="F1583">
        <v>6</v>
      </c>
      <c r="G1583">
        <v>10</v>
      </c>
      <c r="H1583">
        <v>0</v>
      </c>
      <c r="I1583">
        <v>97</v>
      </c>
      <c r="J1583">
        <v>11.17</v>
      </c>
      <c r="K1583">
        <v>14.77170993733214</v>
      </c>
      <c r="L1583">
        <f t="shared" si="24"/>
        <v>165</v>
      </c>
      <c r="M1583" s="14">
        <f>Table3[[#This Row],[Rape]]/Table3[[#This Row],[Population_in_lakhs]]</f>
        <v>2.1486123545210387</v>
      </c>
      <c r="N1583">
        <f>Table3[[#This Row],[Kidnapping and Abduction]]/Table3[[#This Row],[Population_in_lakhs]]</f>
        <v>2.5067144136078783</v>
      </c>
      <c r="O1583">
        <f>Table3[[#This Row],[Dowry Deaths]]/Table3[[#This Row],[Population_in_lakhs]]</f>
        <v>0.53715308863025968</v>
      </c>
      <c r="P1583">
        <f>Table3[[#This Row],[Molestation]]/Table3[[#This Row],[Population_in_lakhs]]</f>
        <v>0.89525514771709935</v>
      </c>
      <c r="Q1583">
        <f>Table3[[#This Row],[Sexual_Harassment]]/Table3[[#This Row],[Population_in_lakhs]]</f>
        <v>0</v>
      </c>
      <c r="R1583">
        <f>Table3[[#This Row],[Cruelty by Husband or his Relatives]]/Table3[[#This Row],[Population_in_lakhs]]</f>
        <v>8.6839749328558646</v>
      </c>
    </row>
    <row r="1584" spans="1:18" x14ac:dyDescent="0.3">
      <c r="A1584" t="s">
        <v>188</v>
      </c>
      <c r="B1584" t="s">
        <v>207</v>
      </c>
      <c r="C1584">
        <v>2010</v>
      </c>
      <c r="D1584">
        <v>39</v>
      </c>
      <c r="E1584">
        <v>30</v>
      </c>
      <c r="F1584">
        <v>8</v>
      </c>
      <c r="G1584">
        <v>9</v>
      </c>
      <c r="H1584">
        <v>0</v>
      </c>
      <c r="I1584">
        <v>125</v>
      </c>
      <c r="J1584">
        <v>11.17</v>
      </c>
      <c r="K1584">
        <v>18.889883616830797</v>
      </c>
      <c r="L1584">
        <f t="shared" si="24"/>
        <v>211</v>
      </c>
      <c r="M1584" s="14">
        <f>Table3[[#This Row],[Rape]]/Table3[[#This Row],[Population_in_lakhs]]</f>
        <v>3.4914950760966876</v>
      </c>
      <c r="N1584">
        <f>Table3[[#This Row],[Kidnapping and Abduction]]/Table3[[#This Row],[Population_in_lakhs]]</f>
        <v>2.6857654431512983</v>
      </c>
      <c r="O1584">
        <f>Table3[[#This Row],[Dowry Deaths]]/Table3[[#This Row],[Population_in_lakhs]]</f>
        <v>0.71620411817367946</v>
      </c>
      <c r="P1584">
        <f>Table3[[#This Row],[Molestation]]/Table3[[#This Row],[Population_in_lakhs]]</f>
        <v>0.80572963294538946</v>
      </c>
      <c r="Q1584">
        <f>Table3[[#This Row],[Sexual_Harassment]]/Table3[[#This Row],[Population_in_lakhs]]</f>
        <v>0</v>
      </c>
      <c r="R1584">
        <f>Table3[[#This Row],[Cruelty by Husband or his Relatives]]/Table3[[#This Row],[Population_in_lakhs]]</f>
        <v>11.190689346463742</v>
      </c>
    </row>
    <row r="1585" spans="1:18" x14ac:dyDescent="0.3">
      <c r="A1585" t="s">
        <v>188</v>
      </c>
      <c r="B1585" t="s">
        <v>207</v>
      </c>
      <c r="C1585">
        <v>2011</v>
      </c>
      <c r="D1585">
        <v>21</v>
      </c>
      <c r="E1585">
        <v>49</v>
      </c>
      <c r="F1585">
        <v>16</v>
      </c>
      <c r="G1585">
        <v>26</v>
      </c>
      <c r="H1585">
        <v>0</v>
      </c>
      <c r="I1585">
        <v>170</v>
      </c>
      <c r="J1585">
        <v>12.95</v>
      </c>
      <c r="K1585">
        <v>21.776061776061777</v>
      </c>
      <c r="L1585">
        <f t="shared" si="24"/>
        <v>282</v>
      </c>
      <c r="M1585" s="14">
        <f>Table3[[#This Row],[Rape]]/Table3[[#This Row],[Population_in_lakhs]]</f>
        <v>1.6216216216216217</v>
      </c>
      <c r="N1585">
        <f>Table3[[#This Row],[Kidnapping and Abduction]]/Table3[[#This Row],[Population_in_lakhs]]</f>
        <v>3.7837837837837838</v>
      </c>
      <c r="O1585">
        <f>Table3[[#This Row],[Dowry Deaths]]/Table3[[#This Row],[Population_in_lakhs]]</f>
        <v>1.2355212355212355</v>
      </c>
      <c r="P1585">
        <f>Table3[[#This Row],[Molestation]]/Table3[[#This Row],[Population_in_lakhs]]</f>
        <v>2.0077220077220077</v>
      </c>
      <c r="Q1585">
        <f>Table3[[#This Row],[Sexual_Harassment]]/Table3[[#This Row],[Population_in_lakhs]]</f>
        <v>0</v>
      </c>
      <c r="R1585">
        <f>Table3[[#This Row],[Cruelty by Husband or his Relatives]]/Table3[[#This Row],[Population_in_lakhs]]</f>
        <v>13.127413127413128</v>
      </c>
    </row>
    <row r="1586" spans="1:18" x14ac:dyDescent="0.3">
      <c r="A1586" t="s">
        <v>188</v>
      </c>
      <c r="B1586" t="s">
        <v>207</v>
      </c>
      <c r="C1586">
        <v>2012</v>
      </c>
      <c r="D1586">
        <v>30</v>
      </c>
      <c r="E1586">
        <v>55</v>
      </c>
      <c r="F1586">
        <v>6</v>
      </c>
      <c r="G1586">
        <v>25</v>
      </c>
      <c r="H1586">
        <v>1</v>
      </c>
      <c r="I1586">
        <v>159</v>
      </c>
      <c r="J1586">
        <v>12.95</v>
      </c>
      <c r="K1586">
        <v>21.312741312741313</v>
      </c>
      <c r="L1586">
        <f t="shared" si="24"/>
        <v>276</v>
      </c>
      <c r="M1586" s="14">
        <f>Table3[[#This Row],[Rape]]/Table3[[#This Row],[Population_in_lakhs]]</f>
        <v>2.3166023166023169</v>
      </c>
      <c r="N1586">
        <f>Table3[[#This Row],[Kidnapping and Abduction]]/Table3[[#This Row],[Population_in_lakhs]]</f>
        <v>4.2471042471042475</v>
      </c>
      <c r="O1586">
        <f>Table3[[#This Row],[Dowry Deaths]]/Table3[[#This Row],[Population_in_lakhs]]</f>
        <v>0.46332046332046334</v>
      </c>
      <c r="P1586">
        <f>Table3[[#This Row],[Molestation]]/Table3[[#This Row],[Population_in_lakhs]]</f>
        <v>1.9305019305019306</v>
      </c>
      <c r="Q1586">
        <f>Table3[[#This Row],[Sexual_Harassment]]/Table3[[#This Row],[Population_in_lakhs]]</f>
        <v>7.7220077220077218E-2</v>
      </c>
      <c r="R1586">
        <f>Table3[[#This Row],[Cruelty by Husband or his Relatives]]/Table3[[#This Row],[Population_in_lakhs]]</f>
        <v>12.277992277992279</v>
      </c>
    </row>
    <row r="1587" spans="1:18" x14ac:dyDescent="0.3">
      <c r="A1587" t="s">
        <v>188</v>
      </c>
      <c r="B1587" t="s">
        <v>207</v>
      </c>
      <c r="C1587">
        <v>2013</v>
      </c>
      <c r="D1587">
        <v>64</v>
      </c>
      <c r="E1587">
        <v>113</v>
      </c>
      <c r="F1587">
        <v>5</v>
      </c>
      <c r="G1587">
        <v>58</v>
      </c>
      <c r="H1587">
        <v>13</v>
      </c>
      <c r="I1587">
        <v>187</v>
      </c>
      <c r="J1587">
        <v>12.95</v>
      </c>
      <c r="K1587">
        <v>33.97683397683398</v>
      </c>
      <c r="L1587">
        <f t="shared" si="24"/>
        <v>440</v>
      </c>
      <c r="M1587" s="14">
        <f>Table3[[#This Row],[Rape]]/Table3[[#This Row],[Population_in_lakhs]]</f>
        <v>4.942084942084942</v>
      </c>
      <c r="N1587">
        <f>Table3[[#This Row],[Kidnapping and Abduction]]/Table3[[#This Row],[Population_in_lakhs]]</f>
        <v>8.7258687258687271</v>
      </c>
      <c r="O1587">
        <f>Table3[[#This Row],[Dowry Deaths]]/Table3[[#This Row],[Population_in_lakhs]]</f>
        <v>0.38610038610038611</v>
      </c>
      <c r="P1587">
        <f>Table3[[#This Row],[Molestation]]/Table3[[#This Row],[Population_in_lakhs]]</f>
        <v>4.4787644787644787</v>
      </c>
      <c r="Q1587">
        <f>Table3[[#This Row],[Sexual_Harassment]]/Table3[[#This Row],[Population_in_lakhs]]</f>
        <v>1.0038610038610039</v>
      </c>
      <c r="R1587">
        <f>Table3[[#This Row],[Cruelty by Husband or his Relatives]]/Table3[[#This Row],[Population_in_lakhs]]</f>
        <v>14.440154440154441</v>
      </c>
    </row>
    <row r="1588" spans="1:18" x14ac:dyDescent="0.3">
      <c r="A1588" t="s">
        <v>188</v>
      </c>
      <c r="B1588" t="s">
        <v>208</v>
      </c>
      <c r="C1588">
        <v>2001</v>
      </c>
      <c r="D1588">
        <v>15</v>
      </c>
      <c r="E1588">
        <v>12</v>
      </c>
      <c r="F1588">
        <v>18</v>
      </c>
      <c r="G1588">
        <v>22</v>
      </c>
      <c r="H1588">
        <v>14</v>
      </c>
      <c r="I1588">
        <v>51</v>
      </c>
      <c r="J1588">
        <v>12.79</v>
      </c>
      <c r="K1588">
        <v>10.320562939796718</v>
      </c>
      <c r="L1588">
        <f t="shared" si="24"/>
        <v>132</v>
      </c>
      <c r="M1588" s="14">
        <f>Table3[[#This Row],[Rape]]/Table3[[#This Row],[Population_in_lakhs]]</f>
        <v>1.1727912431587177</v>
      </c>
      <c r="N1588">
        <f>Table3[[#This Row],[Kidnapping and Abduction]]/Table3[[#This Row],[Population_in_lakhs]]</f>
        <v>0.93823299452697428</v>
      </c>
      <c r="O1588">
        <f>Table3[[#This Row],[Dowry Deaths]]/Table3[[#This Row],[Population_in_lakhs]]</f>
        <v>1.4073494917904614</v>
      </c>
      <c r="P1588">
        <f>Table3[[#This Row],[Molestation]]/Table3[[#This Row],[Population_in_lakhs]]</f>
        <v>1.7200938232994527</v>
      </c>
      <c r="Q1588">
        <f>Table3[[#This Row],[Sexual_Harassment]]/Table3[[#This Row],[Population_in_lakhs]]</f>
        <v>1.0946051602814699</v>
      </c>
      <c r="R1588">
        <f>Table3[[#This Row],[Cruelty by Husband or his Relatives]]/Table3[[#This Row],[Population_in_lakhs]]</f>
        <v>3.9874902267396406</v>
      </c>
    </row>
    <row r="1589" spans="1:18" x14ac:dyDescent="0.3">
      <c r="A1589" t="s">
        <v>188</v>
      </c>
      <c r="B1589" t="s">
        <v>208</v>
      </c>
      <c r="C1589">
        <v>2002</v>
      </c>
      <c r="D1589">
        <v>14</v>
      </c>
      <c r="E1589">
        <v>16</v>
      </c>
      <c r="F1589">
        <v>20</v>
      </c>
      <c r="G1589">
        <v>15</v>
      </c>
      <c r="H1589">
        <v>10</v>
      </c>
      <c r="I1589">
        <v>63</v>
      </c>
      <c r="J1589">
        <v>12.79</v>
      </c>
      <c r="K1589">
        <v>10.789679437060204</v>
      </c>
      <c r="L1589">
        <f t="shared" si="24"/>
        <v>138</v>
      </c>
      <c r="M1589" s="14">
        <f>Table3[[#This Row],[Rape]]/Table3[[#This Row],[Population_in_lakhs]]</f>
        <v>1.0946051602814699</v>
      </c>
      <c r="N1589">
        <f>Table3[[#This Row],[Kidnapping and Abduction]]/Table3[[#This Row],[Population_in_lakhs]]</f>
        <v>1.2509773260359658</v>
      </c>
      <c r="O1589">
        <f>Table3[[#This Row],[Dowry Deaths]]/Table3[[#This Row],[Population_in_lakhs]]</f>
        <v>1.5637216575449571</v>
      </c>
      <c r="P1589">
        <f>Table3[[#This Row],[Molestation]]/Table3[[#This Row],[Population_in_lakhs]]</f>
        <v>1.1727912431587177</v>
      </c>
      <c r="Q1589">
        <f>Table3[[#This Row],[Sexual_Harassment]]/Table3[[#This Row],[Population_in_lakhs]]</f>
        <v>0.78186082877247853</v>
      </c>
      <c r="R1589">
        <f>Table3[[#This Row],[Cruelty by Husband or his Relatives]]/Table3[[#This Row],[Population_in_lakhs]]</f>
        <v>4.9257232212666144</v>
      </c>
    </row>
    <row r="1590" spans="1:18" x14ac:dyDescent="0.3">
      <c r="A1590" t="s">
        <v>188</v>
      </c>
      <c r="B1590" t="s">
        <v>208</v>
      </c>
      <c r="C1590">
        <v>2003</v>
      </c>
      <c r="D1590">
        <v>15</v>
      </c>
      <c r="E1590">
        <v>20</v>
      </c>
      <c r="F1590">
        <v>17</v>
      </c>
      <c r="G1590">
        <v>21</v>
      </c>
      <c r="H1590">
        <v>5</v>
      </c>
      <c r="I1590">
        <v>68</v>
      </c>
      <c r="J1590">
        <v>12.79</v>
      </c>
      <c r="K1590">
        <v>11.415168100078187</v>
      </c>
      <c r="L1590">
        <f t="shared" si="24"/>
        <v>146</v>
      </c>
      <c r="M1590" s="14">
        <f>Table3[[#This Row],[Rape]]/Table3[[#This Row],[Population_in_lakhs]]</f>
        <v>1.1727912431587177</v>
      </c>
      <c r="N1590">
        <f>Table3[[#This Row],[Kidnapping and Abduction]]/Table3[[#This Row],[Population_in_lakhs]]</f>
        <v>1.5637216575449571</v>
      </c>
      <c r="O1590">
        <f>Table3[[#This Row],[Dowry Deaths]]/Table3[[#This Row],[Population_in_lakhs]]</f>
        <v>1.3291634089132136</v>
      </c>
      <c r="P1590">
        <f>Table3[[#This Row],[Molestation]]/Table3[[#This Row],[Population_in_lakhs]]</f>
        <v>1.6419077404222049</v>
      </c>
      <c r="Q1590">
        <f>Table3[[#This Row],[Sexual_Harassment]]/Table3[[#This Row],[Population_in_lakhs]]</f>
        <v>0.39093041438623927</v>
      </c>
      <c r="R1590">
        <f>Table3[[#This Row],[Cruelty by Husband or his Relatives]]/Table3[[#This Row],[Population_in_lakhs]]</f>
        <v>5.3166536356528544</v>
      </c>
    </row>
    <row r="1591" spans="1:18" x14ac:dyDescent="0.3">
      <c r="A1591" t="s">
        <v>188</v>
      </c>
      <c r="B1591" t="s">
        <v>208</v>
      </c>
      <c r="C1591">
        <v>2004</v>
      </c>
      <c r="D1591">
        <v>13</v>
      </c>
      <c r="E1591">
        <v>20</v>
      </c>
      <c r="F1591">
        <v>16</v>
      </c>
      <c r="G1591">
        <v>22</v>
      </c>
      <c r="H1591">
        <v>12</v>
      </c>
      <c r="I1591">
        <v>88</v>
      </c>
      <c r="J1591">
        <v>12.79</v>
      </c>
      <c r="K1591">
        <v>13.369820172009383</v>
      </c>
      <c r="L1591">
        <f t="shared" si="24"/>
        <v>171</v>
      </c>
      <c r="M1591" s="14">
        <f>Table3[[#This Row],[Rape]]/Table3[[#This Row],[Population_in_lakhs]]</f>
        <v>1.0164190774042221</v>
      </c>
      <c r="N1591">
        <f>Table3[[#This Row],[Kidnapping and Abduction]]/Table3[[#This Row],[Population_in_lakhs]]</f>
        <v>1.5637216575449571</v>
      </c>
      <c r="O1591">
        <f>Table3[[#This Row],[Dowry Deaths]]/Table3[[#This Row],[Population_in_lakhs]]</f>
        <v>1.2509773260359658</v>
      </c>
      <c r="P1591">
        <f>Table3[[#This Row],[Molestation]]/Table3[[#This Row],[Population_in_lakhs]]</f>
        <v>1.7200938232994527</v>
      </c>
      <c r="Q1591">
        <f>Table3[[#This Row],[Sexual_Harassment]]/Table3[[#This Row],[Population_in_lakhs]]</f>
        <v>0.93823299452697428</v>
      </c>
      <c r="R1591">
        <f>Table3[[#This Row],[Cruelty by Husband or his Relatives]]/Table3[[#This Row],[Population_in_lakhs]]</f>
        <v>6.8803752931978108</v>
      </c>
    </row>
    <row r="1592" spans="1:18" x14ac:dyDescent="0.3">
      <c r="A1592" t="s">
        <v>188</v>
      </c>
      <c r="B1592" t="s">
        <v>208</v>
      </c>
      <c r="C1592">
        <v>2005</v>
      </c>
      <c r="D1592">
        <v>28</v>
      </c>
      <c r="E1592">
        <v>29</v>
      </c>
      <c r="F1592">
        <v>14</v>
      </c>
      <c r="G1592">
        <v>21</v>
      </c>
      <c r="H1592">
        <v>22</v>
      </c>
      <c r="I1592">
        <v>124</v>
      </c>
      <c r="J1592">
        <v>12.79</v>
      </c>
      <c r="K1592">
        <v>18.60828772478499</v>
      </c>
      <c r="L1592">
        <f t="shared" si="24"/>
        <v>238</v>
      </c>
      <c r="M1592" s="14">
        <f>Table3[[#This Row],[Rape]]/Table3[[#This Row],[Population_in_lakhs]]</f>
        <v>2.1892103205629398</v>
      </c>
      <c r="N1592">
        <f>Table3[[#This Row],[Kidnapping and Abduction]]/Table3[[#This Row],[Population_in_lakhs]]</f>
        <v>2.2673964034401877</v>
      </c>
      <c r="O1592">
        <f>Table3[[#This Row],[Dowry Deaths]]/Table3[[#This Row],[Population_in_lakhs]]</f>
        <v>1.0946051602814699</v>
      </c>
      <c r="P1592">
        <f>Table3[[#This Row],[Molestation]]/Table3[[#This Row],[Population_in_lakhs]]</f>
        <v>1.6419077404222049</v>
      </c>
      <c r="Q1592">
        <f>Table3[[#This Row],[Sexual_Harassment]]/Table3[[#This Row],[Population_in_lakhs]]</f>
        <v>1.7200938232994527</v>
      </c>
      <c r="R1592">
        <f>Table3[[#This Row],[Cruelty by Husband or his Relatives]]/Table3[[#This Row],[Population_in_lakhs]]</f>
        <v>9.6950742767787332</v>
      </c>
    </row>
    <row r="1593" spans="1:18" x14ac:dyDescent="0.3">
      <c r="A1593" t="s">
        <v>188</v>
      </c>
      <c r="B1593" t="s">
        <v>208</v>
      </c>
      <c r="C1593">
        <v>2006</v>
      </c>
      <c r="D1593">
        <v>31</v>
      </c>
      <c r="E1593">
        <v>49</v>
      </c>
      <c r="F1593">
        <v>26</v>
      </c>
      <c r="G1593">
        <v>46</v>
      </c>
      <c r="H1593">
        <v>28</v>
      </c>
      <c r="I1593">
        <v>165</v>
      </c>
      <c r="J1593">
        <v>12.79</v>
      </c>
      <c r="K1593">
        <v>26.974198592650509</v>
      </c>
      <c r="L1593">
        <f t="shared" si="24"/>
        <v>345</v>
      </c>
      <c r="M1593" s="14">
        <f>Table3[[#This Row],[Rape]]/Table3[[#This Row],[Population_in_lakhs]]</f>
        <v>2.4237685691946833</v>
      </c>
      <c r="N1593">
        <f>Table3[[#This Row],[Kidnapping and Abduction]]/Table3[[#This Row],[Population_in_lakhs]]</f>
        <v>3.831118060985145</v>
      </c>
      <c r="O1593">
        <f>Table3[[#This Row],[Dowry Deaths]]/Table3[[#This Row],[Population_in_lakhs]]</f>
        <v>2.0328381548084442</v>
      </c>
      <c r="P1593">
        <f>Table3[[#This Row],[Molestation]]/Table3[[#This Row],[Population_in_lakhs]]</f>
        <v>3.5965598123534015</v>
      </c>
      <c r="Q1593">
        <f>Table3[[#This Row],[Sexual_Harassment]]/Table3[[#This Row],[Population_in_lakhs]]</f>
        <v>2.1892103205629398</v>
      </c>
      <c r="R1593">
        <f>Table3[[#This Row],[Cruelty by Husband or his Relatives]]/Table3[[#This Row],[Population_in_lakhs]]</f>
        <v>12.900703674745897</v>
      </c>
    </row>
    <row r="1594" spans="1:18" x14ac:dyDescent="0.3">
      <c r="A1594" t="s">
        <v>188</v>
      </c>
      <c r="B1594" t="s">
        <v>208</v>
      </c>
      <c r="C1594">
        <v>2007</v>
      </c>
      <c r="D1594">
        <v>24</v>
      </c>
      <c r="E1594">
        <v>26</v>
      </c>
      <c r="F1594">
        <v>16</v>
      </c>
      <c r="G1594">
        <v>30</v>
      </c>
      <c r="H1594">
        <v>27</v>
      </c>
      <c r="I1594">
        <v>149</v>
      </c>
      <c r="J1594">
        <v>12.79</v>
      </c>
      <c r="K1594">
        <v>21.266614542611418</v>
      </c>
      <c r="L1594">
        <f t="shared" si="24"/>
        <v>272</v>
      </c>
      <c r="M1594" s="14">
        <f>Table3[[#This Row],[Rape]]/Table3[[#This Row],[Population_in_lakhs]]</f>
        <v>1.8764659890539486</v>
      </c>
      <c r="N1594">
        <f>Table3[[#This Row],[Kidnapping and Abduction]]/Table3[[#This Row],[Population_in_lakhs]]</f>
        <v>2.0328381548084442</v>
      </c>
      <c r="O1594">
        <f>Table3[[#This Row],[Dowry Deaths]]/Table3[[#This Row],[Population_in_lakhs]]</f>
        <v>1.2509773260359658</v>
      </c>
      <c r="P1594">
        <f>Table3[[#This Row],[Molestation]]/Table3[[#This Row],[Population_in_lakhs]]</f>
        <v>2.3455824863174355</v>
      </c>
      <c r="Q1594">
        <f>Table3[[#This Row],[Sexual_Harassment]]/Table3[[#This Row],[Population_in_lakhs]]</f>
        <v>2.111024237685692</v>
      </c>
      <c r="R1594">
        <f>Table3[[#This Row],[Cruelty by Husband or his Relatives]]/Table3[[#This Row],[Population_in_lakhs]]</f>
        <v>11.64972634870993</v>
      </c>
    </row>
    <row r="1595" spans="1:18" x14ac:dyDescent="0.3">
      <c r="A1595" t="s">
        <v>188</v>
      </c>
      <c r="B1595" t="s">
        <v>208</v>
      </c>
      <c r="C1595">
        <v>2008</v>
      </c>
      <c r="D1595">
        <v>36</v>
      </c>
      <c r="E1595">
        <v>43</v>
      </c>
      <c r="F1595">
        <v>24</v>
      </c>
      <c r="G1595">
        <v>31</v>
      </c>
      <c r="H1595">
        <v>50</v>
      </c>
      <c r="I1595">
        <v>149</v>
      </c>
      <c r="J1595">
        <v>12.79</v>
      </c>
      <c r="K1595">
        <v>26.035965598123536</v>
      </c>
      <c r="L1595">
        <f t="shared" si="24"/>
        <v>333</v>
      </c>
      <c r="M1595" s="14">
        <f>Table3[[#This Row],[Rape]]/Table3[[#This Row],[Population_in_lakhs]]</f>
        <v>2.8146989835809229</v>
      </c>
      <c r="N1595">
        <f>Table3[[#This Row],[Kidnapping and Abduction]]/Table3[[#This Row],[Population_in_lakhs]]</f>
        <v>3.3620015637216576</v>
      </c>
      <c r="O1595">
        <f>Table3[[#This Row],[Dowry Deaths]]/Table3[[#This Row],[Population_in_lakhs]]</f>
        <v>1.8764659890539486</v>
      </c>
      <c r="P1595">
        <f>Table3[[#This Row],[Molestation]]/Table3[[#This Row],[Population_in_lakhs]]</f>
        <v>2.4237685691946833</v>
      </c>
      <c r="Q1595">
        <f>Table3[[#This Row],[Sexual_Harassment]]/Table3[[#This Row],[Population_in_lakhs]]</f>
        <v>3.9093041438623928</v>
      </c>
      <c r="R1595">
        <f>Table3[[#This Row],[Cruelty by Husband or his Relatives]]/Table3[[#This Row],[Population_in_lakhs]]</f>
        <v>11.64972634870993</v>
      </c>
    </row>
    <row r="1596" spans="1:18" x14ac:dyDescent="0.3">
      <c r="A1596" t="s">
        <v>188</v>
      </c>
      <c r="B1596" t="s">
        <v>208</v>
      </c>
      <c r="C1596">
        <v>2009</v>
      </c>
      <c r="D1596">
        <v>32</v>
      </c>
      <c r="E1596">
        <v>42</v>
      </c>
      <c r="F1596">
        <v>17</v>
      </c>
      <c r="G1596">
        <v>21</v>
      </c>
      <c r="H1596">
        <v>46</v>
      </c>
      <c r="I1596">
        <v>129</v>
      </c>
      <c r="J1596">
        <v>12.79</v>
      </c>
      <c r="K1596">
        <v>22.439405785770134</v>
      </c>
      <c r="L1596">
        <f t="shared" si="24"/>
        <v>287</v>
      </c>
      <c r="M1596" s="14">
        <f>Table3[[#This Row],[Rape]]/Table3[[#This Row],[Population_in_lakhs]]</f>
        <v>2.5019546520719316</v>
      </c>
      <c r="N1596">
        <f>Table3[[#This Row],[Kidnapping and Abduction]]/Table3[[#This Row],[Population_in_lakhs]]</f>
        <v>3.2838154808444098</v>
      </c>
      <c r="O1596">
        <f>Table3[[#This Row],[Dowry Deaths]]/Table3[[#This Row],[Population_in_lakhs]]</f>
        <v>1.3291634089132136</v>
      </c>
      <c r="P1596">
        <f>Table3[[#This Row],[Molestation]]/Table3[[#This Row],[Population_in_lakhs]]</f>
        <v>1.6419077404222049</v>
      </c>
      <c r="Q1596">
        <f>Table3[[#This Row],[Sexual_Harassment]]/Table3[[#This Row],[Population_in_lakhs]]</f>
        <v>3.5965598123534015</v>
      </c>
      <c r="R1596">
        <f>Table3[[#This Row],[Cruelty by Husband or his Relatives]]/Table3[[#This Row],[Population_in_lakhs]]</f>
        <v>10.086004691164973</v>
      </c>
    </row>
    <row r="1597" spans="1:18" x14ac:dyDescent="0.3">
      <c r="A1597" t="s">
        <v>188</v>
      </c>
      <c r="B1597" t="s">
        <v>208</v>
      </c>
      <c r="C1597">
        <v>2010</v>
      </c>
      <c r="D1597">
        <v>27</v>
      </c>
      <c r="E1597">
        <v>56</v>
      </c>
      <c r="F1597">
        <v>26</v>
      </c>
      <c r="G1597">
        <v>32</v>
      </c>
      <c r="H1597">
        <v>36</v>
      </c>
      <c r="I1597">
        <v>123</v>
      </c>
      <c r="J1597">
        <v>12.79</v>
      </c>
      <c r="K1597">
        <v>23.455824863174357</v>
      </c>
      <c r="L1597">
        <f t="shared" si="24"/>
        <v>300</v>
      </c>
      <c r="M1597" s="14">
        <f>Table3[[#This Row],[Rape]]/Table3[[#This Row],[Population_in_lakhs]]</f>
        <v>2.111024237685692</v>
      </c>
      <c r="N1597">
        <f>Table3[[#This Row],[Kidnapping and Abduction]]/Table3[[#This Row],[Population_in_lakhs]]</f>
        <v>4.3784206411258797</v>
      </c>
      <c r="O1597">
        <f>Table3[[#This Row],[Dowry Deaths]]/Table3[[#This Row],[Population_in_lakhs]]</f>
        <v>2.0328381548084442</v>
      </c>
      <c r="P1597">
        <f>Table3[[#This Row],[Molestation]]/Table3[[#This Row],[Population_in_lakhs]]</f>
        <v>2.5019546520719316</v>
      </c>
      <c r="Q1597">
        <f>Table3[[#This Row],[Sexual_Harassment]]/Table3[[#This Row],[Population_in_lakhs]]</f>
        <v>2.8146989835809229</v>
      </c>
      <c r="R1597">
        <f>Table3[[#This Row],[Cruelty by Husband or his Relatives]]/Table3[[#This Row],[Population_in_lakhs]]</f>
        <v>9.6168881939014863</v>
      </c>
    </row>
    <row r="1598" spans="1:18" x14ac:dyDescent="0.3">
      <c r="A1598" t="s">
        <v>188</v>
      </c>
      <c r="B1598" t="s">
        <v>208</v>
      </c>
      <c r="C1598">
        <v>2011</v>
      </c>
      <c r="D1598">
        <v>27</v>
      </c>
      <c r="E1598">
        <v>42</v>
      </c>
      <c r="F1598">
        <v>23</v>
      </c>
      <c r="G1598">
        <v>19</v>
      </c>
      <c r="H1598">
        <v>15</v>
      </c>
      <c r="I1598">
        <v>156</v>
      </c>
      <c r="J1598">
        <v>14.5</v>
      </c>
      <c r="K1598">
        <v>19.448275862068964</v>
      </c>
      <c r="L1598">
        <f t="shared" si="24"/>
        <v>282</v>
      </c>
      <c r="M1598" s="14">
        <f>Table3[[#This Row],[Rape]]/Table3[[#This Row],[Population_in_lakhs]]</f>
        <v>1.8620689655172413</v>
      </c>
      <c r="N1598">
        <f>Table3[[#This Row],[Kidnapping and Abduction]]/Table3[[#This Row],[Population_in_lakhs]]</f>
        <v>2.896551724137931</v>
      </c>
      <c r="O1598">
        <f>Table3[[#This Row],[Dowry Deaths]]/Table3[[#This Row],[Population_in_lakhs]]</f>
        <v>1.5862068965517242</v>
      </c>
      <c r="P1598">
        <f>Table3[[#This Row],[Molestation]]/Table3[[#This Row],[Population_in_lakhs]]</f>
        <v>1.3103448275862069</v>
      </c>
      <c r="Q1598">
        <f>Table3[[#This Row],[Sexual_Harassment]]/Table3[[#This Row],[Population_in_lakhs]]</f>
        <v>1.0344827586206897</v>
      </c>
      <c r="R1598">
        <f>Table3[[#This Row],[Cruelty by Husband or his Relatives]]/Table3[[#This Row],[Population_in_lakhs]]</f>
        <v>10.758620689655173</v>
      </c>
    </row>
    <row r="1599" spans="1:18" x14ac:dyDescent="0.3">
      <c r="A1599" t="s">
        <v>188</v>
      </c>
      <c r="B1599" t="s">
        <v>208</v>
      </c>
      <c r="C1599">
        <v>2012</v>
      </c>
      <c r="D1599">
        <v>32</v>
      </c>
      <c r="E1599">
        <v>49</v>
      </c>
      <c r="F1599">
        <v>30</v>
      </c>
      <c r="G1599">
        <v>26</v>
      </c>
      <c r="H1599">
        <v>25</v>
      </c>
      <c r="I1599">
        <v>185</v>
      </c>
      <c r="J1599">
        <v>14.5</v>
      </c>
      <c r="K1599">
        <v>23.931034482758619</v>
      </c>
      <c r="L1599">
        <f t="shared" si="24"/>
        <v>347</v>
      </c>
      <c r="M1599" s="14">
        <f>Table3[[#This Row],[Rape]]/Table3[[#This Row],[Population_in_lakhs]]</f>
        <v>2.2068965517241379</v>
      </c>
      <c r="N1599">
        <f>Table3[[#This Row],[Kidnapping and Abduction]]/Table3[[#This Row],[Population_in_lakhs]]</f>
        <v>3.3793103448275863</v>
      </c>
      <c r="O1599">
        <f>Table3[[#This Row],[Dowry Deaths]]/Table3[[#This Row],[Population_in_lakhs]]</f>
        <v>2.0689655172413794</v>
      </c>
      <c r="P1599">
        <f>Table3[[#This Row],[Molestation]]/Table3[[#This Row],[Population_in_lakhs]]</f>
        <v>1.7931034482758621</v>
      </c>
      <c r="Q1599">
        <f>Table3[[#This Row],[Sexual_Harassment]]/Table3[[#This Row],[Population_in_lakhs]]</f>
        <v>1.7241379310344827</v>
      </c>
      <c r="R1599">
        <f>Table3[[#This Row],[Cruelty by Husband or his Relatives]]/Table3[[#This Row],[Population_in_lakhs]]</f>
        <v>12.758620689655173</v>
      </c>
    </row>
    <row r="1600" spans="1:18" x14ac:dyDescent="0.3">
      <c r="A1600" t="s">
        <v>188</v>
      </c>
      <c r="B1600" t="s">
        <v>208</v>
      </c>
      <c r="C1600">
        <v>2013</v>
      </c>
      <c r="D1600">
        <v>50</v>
      </c>
      <c r="E1600">
        <v>57</v>
      </c>
      <c r="F1600">
        <v>27</v>
      </c>
      <c r="G1600">
        <v>71</v>
      </c>
      <c r="H1600">
        <v>48</v>
      </c>
      <c r="I1600">
        <v>167</v>
      </c>
      <c r="J1600">
        <v>14.5</v>
      </c>
      <c r="K1600">
        <v>28.96551724137931</v>
      </c>
      <c r="L1600">
        <f t="shared" si="24"/>
        <v>420</v>
      </c>
      <c r="M1600" s="14">
        <f>Table3[[#This Row],[Rape]]/Table3[[#This Row],[Population_in_lakhs]]</f>
        <v>3.4482758620689653</v>
      </c>
      <c r="N1600">
        <f>Table3[[#This Row],[Kidnapping and Abduction]]/Table3[[#This Row],[Population_in_lakhs]]</f>
        <v>3.9310344827586206</v>
      </c>
      <c r="O1600">
        <f>Table3[[#This Row],[Dowry Deaths]]/Table3[[#This Row],[Population_in_lakhs]]</f>
        <v>1.8620689655172413</v>
      </c>
      <c r="P1600">
        <f>Table3[[#This Row],[Molestation]]/Table3[[#This Row],[Population_in_lakhs]]</f>
        <v>4.8965517241379306</v>
      </c>
      <c r="Q1600">
        <f>Table3[[#This Row],[Sexual_Harassment]]/Table3[[#This Row],[Population_in_lakhs]]</f>
        <v>3.3103448275862069</v>
      </c>
      <c r="R1600">
        <f>Table3[[#This Row],[Cruelty by Husband or his Relatives]]/Table3[[#This Row],[Population_in_lakhs]]</f>
        <v>11.517241379310345</v>
      </c>
    </row>
    <row r="1601" spans="1:18" x14ac:dyDescent="0.3">
      <c r="A1601" t="s">
        <v>188</v>
      </c>
      <c r="B1601" t="s">
        <v>209</v>
      </c>
      <c r="C1601">
        <v>2001</v>
      </c>
      <c r="D1601">
        <v>22</v>
      </c>
      <c r="E1601">
        <v>23</v>
      </c>
      <c r="F1601">
        <v>9</v>
      </c>
      <c r="G1601">
        <v>30</v>
      </c>
      <c r="H1601">
        <v>5</v>
      </c>
      <c r="I1601">
        <v>63</v>
      </c>
      <c r="J1601">
        <v>10.42</v>
      </c>
      <c r="K1601">
        <v>14.587332053742802</v>
      </c>
      <c r="L1601">
        <f t="shared" si="24"/>
        <v>152</v>
      </c>
      <c r="M1601" s="14">
        <f>Table3[[#This Row],[Rape]]/Table3[[#This Row],[Population_in_lakhs]]</f>
        <v>2.1113243761996161</v>
      </c>
      <c r="N1601">
        <f>Table3[[#This Row],[Kidnapping and Abduction]]/Table3[[#This Row],[Population_in_lakhs]]</f>
        <v>2.2072936660268714</v>
      </c>
      <c r="O1601">
        <f>Table3[[#This Row],[Dowry Deaths]]/Table3[[#This Row],[Population_in_lakhs]]</f>
        <v>0.8637236084452975</v>
      </c>
      <c r="P1601">
        <f>Table3[[#This Row],[Molestation]]/Table3[[#This Row],[Population_in_lakhs]]</f>
        <v>2.8790786948176583</v>
      </c>
      <c r="Q1601">
        <f>Table3[[#This Row],[Sexual_Harassment]]/Table3[[#This Row],[Population_in_lakhs]]</f>
        <v>0.47984644913627639</v>
      </c>
      <c r="R1601">
        <f>Table3[[#This Row],[Cruelty by Husband or his Relatives]]/Table3[[#This Row],[Population_in_lakhs]]</f>
        <v>6.0460652591170829</v>
      </c>
    </row>
    <row r="1602" spans="1:18" x14ac:dyDescent="0.3">
      <c r="A1602" t="s">
        <v>188</v>
      </c>
      <c r="B1602" t="s">
        <v>209</v>
      </c>
      <c r="C1602">
        <v>2002</v>
      </c>
      <c r="D1602">
        <v>13</v>
      </c>
      <c r="E1602">
        <v>18</v>
      </c>
      <c r="F1602">
        <v>9</v>
      </c>
      <c r="G1602">
        <v>11</v>
      </c>
      <c r="H1602">
        <v>0</v>
      </c>
      <c r="I1602">
        <v>55</v>
      </c>
      <c r="J1602">
        <v>10.42</v>
      </c>
      <c r="K1602">
        <v>10.17274472168906</v>
      </c>
      <c r="L1602">
        <f t="shared" ref="L1602:L1665" si="25">SUM(D1602,E1602,F1602,G1602,H1602,I1602)</f>
        <v>106</v>
      </c>
      <c r="M1602" s="14">
        <f>Table3[[#This Row],[Rape]]/Table3[[#This Row],[Population_in_lakhs]]</f>
        <v>1.2476007677543186</v>
      </c>
      <c r="N1602">
        <f>Table3[[#This Row],[Kidnapping and Abduction]]/Table3[[#This Row],[Population_in_lakhs]]</f>
        <v>1.727447216890595</v>
      </c>
      <c r="O1602">
        <f>Table3[[#This Row],[Dowry Deaths]]/Table3[[#This Row],[Population_in_lakhs]]</f>
        <v>0.8637236084452975</v>
      </c>
      <c r="P1602">
        <f>Table3[[#This Row],[Molestation]]/Table3[[#This Row],[Population_in_lakhs]]</f>
        <v>1.0556621880998081</v>
      </c>
      <c r="Q1602">
        <f>Table3[[#This Row],[Sexual_Harassment]]/Table3[[#This Row],[Population_in_lakhs]]</f>
        <v>0</v>
      </c>
      <c r="R1602">
        <f>Table3[[#This Row],[Cruelty by Husband or his Relatives]]/Table3[[#This Row],[Population_in_lakhs]]</f>
        <v>5.2783109404990407</v>
      </c>
    </row>
    <row r="1603" spans="1:18" x14ac:dyDescent="0.3">
      <c r="A1603" t="s">
        <v>188</v>
      </c>
      <c r="B1603" t="s">
        <v>209</v>
      </c>
      <c r="C1603">
        <v>2003</v>
      </c>
      <c r="D1603">
        <v>12</v>
      </c>
      <c r="E1603">
        <v>13</v>
      </c>
      <c r="F1603">
        <v>4</v>
      </c>
      <c r="G1603">
        <v>15</v>
      </c>
      <c r="H1603">
        <v>0</v>
      </c>
      <c r="I1603">
        <v>86</v>
      </c>
      <c r="J1603">
        <v>10.42</v>
      </c>
      <c r="K1603">
        <v>12.476007677543187</v>
      </c>
      <c r="L1603">
        <f t="shared" si="25"/>
        <v>130</v>
      </c>
      <c r="M1603" s="14">
        <f>Table3[[#This Row],[Rape]]/Table3[[#This Row],[Population_in_lakhs]]</f>
        <v>1.1516314779270633</v>
      </c>
      <c r="N1603">
        <f>Table3[[#This Row],[Kidnapping and Abduction]]/Table3[[#This Row],[Population_in_lakhs]]</f>
        <v>1.2476007677543186</v>
      </c>
      <c r="O1603">
        <f>Table3[[#This Row],[Dowry Deaths]]/Table3[[#This Row],[Population_in_lakhs]]</f>
        <v>0.38387715930902111</v>
      </c>
      <c r="P1603">
        <f>Table3[[#This Row],[Molestation]]/Table3[[#This Row],[Population_in_lakhs]]</f>
        <v>1.4395393474088292</v>
      </c>
      <c r="Q1603">
        <f>Table3[[#This Row],[Sexual_Harassment]]/Table3[[#This Row],[Population_in_lakhs]]</f>
        <v>0</v>
      </c>
      <c r="R1603">
        <f>Table3[[#This Row],[Cruelty by Husband or his Relatives]]/Table3[[#This Row],[Population_in_lakhs]]</f>
        <v>8.2533589251439547</v>
      </c>
    </row>
    <row r="1604" spans="1:18" x14ac:dyDescent="0.3">
      <c r="A1604" t="s">
        <v>188</v>
      </c>
      <c r="B1604" t="s">
        <v>209</v>
      </c>
      <c r="C1604">
        <v>2004</v>
      </c>
      <c r="D1604">
        <v>16</v>
      </c>
      <c r="E1604">
        <v>12</v>
      </c>
      <c r="F1604">
        <v>7</v>
      </c>
      <c r="G1604">
        <v>10</v>
      </c>
      <c r="H1604">
        <v>0</v>
      </c>
      <c r="I1604">
        <v>133</v>
      </c>
      <c r="J1604">
        <v>10.42</v>
      </c>
      <c r="K1604">
        <v>17.08253358925144</v>
      </c>
      <c r="L1604">
        <f t="shared" si="25"/>
        <v>178</v>
      </c>
      <c r="M1604" s="14">
        <f>Table3[[#This Row],[Rape]]/Table3[[#This Row],[Population_in_lakhs]]</f>
        <v>1.5355086372360844</v>
      </c>
      <c r="N1604">
        <f>Table3[[#This Row],[Kidnapping and Abduction]]/Table3[[#This Row],[Population_in_lakhs]]</f>
        <v>1.1516314779270633</v>
      </c>
      <c r="O1604">
        <f>Table3[[#This Row],[Dowry Deaths]]/Table3[[#This Row],[Population_in_lakhs]]</f>
        <v>0.67178502879078694</v>
      </c>
      <c r="P1604">
        <f>Table3[[#This Row],[Molestation]]/Table3[[#This Row],[Population_in_lakhs]]</f>
        <v>0.95969289827255277</v>
      </c>
      <c r="Q1604">
        <f>Table3[[#This Row],[Sexual_Harassment]]/Table3[[#This Row],[Population_in_lakhs]]</f>
        <v>0</v>
      </c>
      <c r="R1604">
        <f>Table3[[#This Row],[Cruelty by Husband or his Relatives]]/Table3[[#This Row],[Population_in_lakhs]]</f>
        <v>12.763915547024952</v>
      </c>
    </row>
    <row r="1605" spans="1:18" x14ac:dyDescent="0.3">
      <c r="A1605" t="s">
        <v>188</v>
      </c>
      <c r="B1605" t="s">
        <v>209</v>
      </c>
      <c r="C1605">
        <v>2005</v>
      </c>
      <c r="D1605">
        <v>14</v>
      </c>
      <c r="E1605">
        <v>21</v>
      </c>
      <c r="F1605">
        <v>4</v>
      </c>
      <c r="G1605">
        <v>20</v>
      </c>
      <c r="H1605">
        <v>0</v>
      </c>
      <c r="I1605">
        <v>127</v>
      </c>
      <c r="J1605">
        <v>10.42</v>
      </c>
      <c r="K1605">
        <v>17.850287907869482</v>
      </c>
      <c r="L1605">
        <f t="shared" si="25"/>
        <v>186</v>
      </c>
      <c r="M1605" s="14">
        <f>Table3[[#This Row],[Rape]]/Table3[[#This Row],[Population_in_lakhs]]</f>
        <v>1.3435700575815739</v>
      </c>
      <c r="N1605">
        <f>Table3[[#This Row],[Kidnapping and Abduction]]/Table3[[#This Row],[Population_in_lakhs]]</f>
        <v>2.0153550863723608</v>
      </c>
      <c r="O1605">
        <f>Table3[[#This Row],[Dowry Deaths]]/Table3[[#This Row],[Population_in_lakhs]]</f>
        <v>0.38387715930902111</v>
      </c>
      <c r="P1605">
        <f>Table3[[#This Row],[Molestation]]/Table3[[#This Row],[Population_in_lakhs]]</f>
        <v>1.9193857965451055</v>
      </c>
      <c r="Q1605">
        <f>Table3[[#This Row],[Sexual_Harassment]]/Table3[[#This Row],[Population_in_lakhs]]</f>
        <v>0</v>
      </c>
      <c r="R1605">
        <f>Table3[[#This Row],[Cruelty by Husband or his Relatives]]/Table3[[#This Row],[Population_in_lakhs]]</f>
        <v>12.18809980806142</v>
      </c>
    </row>
    <row r="1606" spans="1:18" x14ac:dyDescent="0.3">
      <c r="A1606" t="s">
        <v>188</v>
      </c>
      <c r="B1606" t="s">
        <v>209</v>
      </c>
      <c r="C1606">
        <v>2006</v>
      </c>
      <c r="D1606">
        <v>28</v>
      </c>
      <c r="E1606">
        <v>24</v>
      </c>
      <c r="F1606">
        <v>8</v>
      </c>
      <c r="G1606">
        <v>19</v>
      </c>
      <c r="H1606">
        <v>0</v>
      </c>
      <c r="I1606">
        <v>110</v>
      </c>
      <c r="J1606">
        <v>10.42</v>
      </c>
      <c r="K1606">
        <v>18.138195777351246</v>
      </c>
      <c r="L1606">
        <f t="shared" si="25"/>
        <v>189</v>
      </c>
      <c r="M1606" s="14">
        <f>Table3[[#This Row],[Rape]]/Table3[[#This Row],[Population_in_lakhs]]</f>
        <v>2.6871401151631478</v>
      </c>
      <c r="N1606">
        <f>Table3[[#This Row],[Kidnapping and Abduction]]/Table3[[#This Row],[Population_in_lakhs]]</f>
        <v>2.3032629558541267</v>
      </c>
      <c r="O1606">
        <f>Table3[[#This Row],[Dowry Deaths]]/Table3[[#This Row],[Population_in_lakhs]]</f>
        <v>0.76775431861804222</v>
      </c>
      <c r="P1606">
        <f>Table3[[#This Row],[Molestation]]/Table3[[#This Row],[Population_in_lakhs]]</f>
        <v>1.8234165067178503</v>
      </c>
      <c r="Q1606">
        <f>Table3[[#This Row],[Sexual_Harassment]]/Table3[[#This Row],[Population_in_lakhs]]</f>
        <v>0</v>
      </c>
      <c r="R1606">
        <f>Table3[[#This Row],[Cruelty by Husband or his Relatives]]/Table3[[#This Row],[Population_in_lakhs]]</f>
        <v>10.556621880998081</v>
      </c>
    </row>
    <row r="1607" spans="1:18" x14ac:dyDescent="0.3">
      <c r="A1607" t="s">
        <v>188</v>
      </c>
      <c r="B1607" t="s">
        <v>209</v>
      </c>
      <c r="C1607">
        <v>2007</v>
      </c>
      <c r="D1607">
        <v>25</v>
      </c>
      <c r="E1607">
        <v>33</v>
      </c>
      <c r="F1607">
        <v>6</v>
      </c>
      <c r="G1607">
        <v>17</v>
      </c>
      <c r="H1607">
        <v>0</v>
      </c>
      <c r="I1607">
        <v>76</v>
      </c>
      <c r="J1607">
        <v>10.42</v>
      </c>
      <c r="K1607">
        <v>15.067178502879079</v>
      </c>
      <c r="L1607">
        <f t="shared" si="25"/>
        <v>157</v>
      </c>
      <c r="M1607" s="14">
        <f>Table3[[#This Row],[Rape]]/Table3[[#This Row],[Population_in_lakhs]]</f>
        <v>2.3992322456813819</v>
      </c>
      <c r="N1607">
        <f>Table3[[#This Row],[Kidnapping and Abduction]]/Table3[[#This Row],[Population_in_lakhs]]</f>
        <v>3.1669865642994242</v>
      </c>
      <c r="O1607">
        <f>Table3[[#This Row],[Dowry Deaths]]/Table3[[#This Row],[Population_in_lakhs]]</f>
        <v>0.57581573896353166</v>
      </c>
      <c r="P1607">
        <f>Table3[[#This Row],[Molestation]]/Table3[[#This Row],[Population_in_lakhs]]</f>
        <v>1.6314779270633397</v>
      </c>
      <c r="Q1607">
        <f>Table3[[#This Row],[Sexual_Harassment]]/Table3[[#This Row],[Population_in_lakhs]]</f>
        <v>0</v>
      </c>
      <c r="R1607">
        <f>Table3[[#This Row],[Cruelty by Husband or his Relatives]]/Table3[[#This Row],[Population_in_lakhs]]</f>
        <v>7.2936660268714011</v>
      </c>
    </row>
    <row r="1608" spans="1:18" x14ac:dyDescent="0.3">
      <c r="A1608" t="s">
        <v>188</v>
      </c>
      <c r="B1608" t="s">
        <v>209</v>
      </c>
      <c r="C1608">
        <v>2008</v>
      </c>
      <c r="D1608">
        <v>28</v>
      </c>
      <c r="E1608">
        <v>35</v>
      </c>
      <c r="F1608">
        <v>9</v>
      </c>
      <c r="G1608">
        <v>25</v>
      </c>
      <c r="H1608">
        <v>5</v>
      </c>
      <c r="I1608">
        <v>101</v>
      </c>
      <c r="J1608">
        <v>10.42</v>
      </c>
      <c r="K1608">
        <v>19.481765834932823</v>
      </c>
      <c r="L1608">
        <f t="shared" si="25"/>
        <v>203</v>
      </c>
      <c r="M1608" s="14">
        <f>Table3[[#This Row],[Rape]]/Table3[[#This Row],[Population_in_lakhs]]</f>
        <v>2.6871401151631478</v>
      </c>
      <c r="N1608">
        <f>Table3[[#This Row],[Kidnapping and Abduction]]/Table3[[#This Row],[Population_in_lakhs]]</f>
        <v>3.3589251439539347</v>
      </c>
      <c r="O1608">
        <f>Table3[[#This Row],[Dowry Deaths]]/Table3[[#This Row],[Population_in_lakhs]]</f>
        <v>0.8637236084452975</v>
      </c>
      <c r="P1608">
        <f>Table3[[#This Row],[Molestation]]/Table3[[#This Row],[Population_in_lakhs]]</f>
        <v>2.3992322456813819</v>
      </c>
      <c r="Q1608">
        <f>Table3[[#This Row],[Sexual_Harassment]]/Table3[[#This Row],[Population_in_lakhs]]</f>
        <v>0.47984644913627639</v>
      </c>
      <c r="R1608">
        <f>Table3[[#This Row],[Cruelty by Husband or his Relatives]]/Table3[[#This Row],[Population_in_lakhs]]</f>
        <v>9.6928982725527835</v>
      </c>
    </row>
    <row r="1609" spans="1:18" x14ac:dyDescent="0.3">
      <c r="A1609" t="s">
        <v>188</v>
      </c>
      <c r="B1609" t="s">
        <v>209</v>
      </c>
      <c r="C1609">
        <v>2009</v>
      </c>
      <c r="D1609">
        <v>26</v>
      </c>
      <c r="E1609">
        <v>51</v>
      </c>
      <c r="F1609">
        <v>11</v>
      </c>
      <c r="G1609">
        <v>20</v>
      </c>
      <c r="H1609">
        <v>16</v>
      </c>
      <c r="I1609">
        <v>180</v>
      </c>
      <c r="J1609">
        <v>10.42</v>
      </c>
      <c r="K1609">
        <v>29.174664107485604</v>
      </c>
      <c r="L1609">
        <f t="shared" si="25"/>
        <v>304</v>
      </c>
      <c r="M1609" s="14">
        <f>Table3[[#This Row],[Rape]]/Table3[[#This Row],[Population_in_lakhs]]</f>
        <v>2.4952015355086372</v>
      </c>
      <c r="N1609">
        <f>Table3[[#This Row],[Kidnapping and Abduction]]/Table3[[#This Row],[Population_in_lakhs]]</f>
        <v>4.8944337811900196</v>
      </c>
      <c r="O1609">
        <f>Table3[[#This Row],[Dowry Deaths]]/Table3[[#This Row],[Population_in_lakhs]]</f>
        <v>1.0556621880998081</v>
      </c>
      <c r="P1609">
        <f>Table3[[#This Row],[Molestation]]/Table3[[#This Row],[Population_in_lakhs]]</f>
        <v>1.9193857965451055</v>
      </c>
      <c r="Q1609">
        <f>Table3[[#This Row],[Sexual_Harassment]]/Table3[[#This Row],[Population_in_lakhs]]</f>
        <v>1.5355086372360844</v>
      </c>
      <c r="R1609">
        <f>Table3[[#This Row],[Cruelty by Husband or his Relatives]]/Table3[[#This Row],[Population_in_lakhs]]</f>
        <v>17.274472168905952</v>
      </c>
    </row>
    <row r="1610" spans="1:18" x14ac:dyDescent="0.3">
      <c r="A1610" t="s">
        <v>188</v>
      </c>
      <c r="B1610" t="s">
        <v>209</v>
      </c>
      <c r="C1610">
        <v>2010</v>
      </c>
      <c r="D1610">
        <v>32</v>
      </c>
      <c r="E1610">
        <v>35</v>
      </c>
      <c r="F1610">
        <v>6</v>
      </c>
      <c r="G1610">
        <v>20</v>
      </c>
      <c r="H1610">
        <v>13</v>
      </c>
      <c r="I1610">
        <v>155</v>
      </c>
      <c r="J1610">
        <v>10.42</v>
      </c>
      <c r="K1610">
        <v>25.047984644913626</v>
      </c>
      <c r="L1610">
        <f t="shared" si="25"/>
        <v>261</v>
      </c>
      <c r="M1610" s="14">
        <f>Table3[[#This Row],[Rape]]/Table3[[#This Row],[Population_in_lakhs]]</f>
        <v>3.0710172744721689</v>
      </c>
      <c r="N1610">
        <f>Table3[[#This Row],[Kidnapping and Abduction]]/Table3[[#This Row],[Population_in_lakhs]]</f>
        <v>3.3589251439539347</v>
      </c>
      <c r="O1610">
        <f>Table3[[#This Row],[Dowry Deaths]]/Table3[[#This Row],[Population_in_lakhs]]</f>
        <v>0.57581573896353166</v>
      </c>
      <c r="P1610">
        <f>Table3[[#This Row],[Molestation]]/Table3[[#This Row],[Population_in_lakhs]]</f>
        <v>1.9193857965451055</v>
      </c>
      <c r="Q1610">
        <f>Table3[[#This Row],[Sexual_Harassment]]/Table3[[#This Row],[Population_in_lakhs]]</f>
        <v>1.2476007677543186</v>
      </c>
      <c r="R1610">
        <f>Table3[[#This Row],[Cruelty by Husband or his Relatives]]/Table3[[#This Row],[Population_in_lakhs]]</f>
        <v>14.875239923224568</v>
      </c>
    </row>
    <row r="1611" spans="1:18" x14ac:dyDescent="0.3">
      <c r="A1611" t="s">
        <v>188</v>
      </c>
      <c r="B1611" t="s">
        <v>209</v>
      </c>
      <c r="C1611">
        <v>2011</v>
      </c>
      <c r="D1611">
        <v>36</v>
      </c>
      <c r="E1611">
        <v>36</v>
      </c>
      <c r="F1611">
        <v>13</v>
      </c>
      <c r="G1611">
        <v>14</v>
      </c>
      <c r="H1611">
        <v>6</v>
      </c>
      <c r="I1611">
        <v>169</v>
      </c>
      <c r="J1611">
        <v>12.14</v>
      </c>
      <c r="K1611">
        <v>22.57001647446458</v>
      </c>
      <c r="L1611">
        <f t="shared" si="25"/>
        <v>274</v>
      </c>
      <c r="M1611" s="14">
        <f>Table3[[#This Row],[Rape]]/Table3[[#This Row],[Population_in_lakhs]]</f>
        <v>2.9654036243822075</v>
      </c>
      <c r="N1611">
        <f>Table3[[#This Row],[Kidnapping and Abduction]]/Table3[[#This Row],[Population_in_lakhs]]</f>
        <v>2.9654036243822075</v>
      </c>
      <c r="O1611">
        <f>Table3[[#This Row],[Dowry Deaths]]/Table3[[#This Row],[Population_in_lakhs]]</f>
        <v>1.0708401976935749</v>
      </c>
      <c r="P1611">
        <f>Table3[[#This Row],[Molestation]]/Table3[[#This Row],[Population_in_lakhs]]</f>
        <v>1.1532125205930808</v>
      </c>
      <c r="Q1611">
        <f>Table3[[#This Row],[Sexual_Harassment]]/Table3[[#This Row],[Population_in_lakhs]]</f>
        <v>0.49423393739703458</v>
      </c>
      <c r="R1611">
        <f>Table3[[#This Row],[Cruelty by Husband or his Relatives]]/Table3[[#This Row],[Population_in_lakhs]]</f>
        <v>13.920922570016474</v>
      </c>
    </row>
    <row r="1612" spans="1:18" x14ac:dyDescent="0.3">
      <c r="A1612" t="s">
        <v>188</v>
      </c>
      <c r="B1612" t="s">
        <v>209</v>
      </c>
      <c r="C1612">
        <v>2012</v>
      </c>
      <c r="D1612">
        <v>25</v>
      </c>
      <c r="E1612">
        <v>46</v>
      </c>
      <c r="F1612">
        <v>7</v>
      </c>
      <c r="G1612">
        <v>15</v>
      </c>
      <c r="H1612">
        <v>9</v>
      </c>
      <c r="I1612">
        <v>122</v>
      </c>
      <c r="J1612">
        <v>12.14</v>
      </c>
      <c r="K1612">
        <v>18.451400329489292</v>
      </c>
      <c r="L1612">
        <f t="shared" si="25"/>
        <v>224</v>
      </c>
      <c r="M1612" s="14">
        <f>Table3[[#This Row],[Rape]]/Table3[[#This Row],[Population_in_lakhs]]</f>
        <v>2.059308072487644</v>
      </c>
      <c r="N1612">
        <f>Table3[[#This Row],[Kidnapping and Abduction]]/Table3[[#This Row],[Population_in_lakhs]]</f>
        <v>3.7891268533772648</v>
      </c>
      <c r="O1612">
        <f>Table3[[#This Row],[Dowry Deaths]]/Table3[[#This Row],[Population_in_lakhs]]</f>
        <v>0.57660626029654038</v>
      </c>
      <c r="P1612">
        <f>Table3[[#This Row],[Molestation]]/Table3[[#This Row],[Population_in_lakhs]]</f>
        <v>1.2355848434925865</v>
      </c>
      <c r="Q1612">
        <f>Table3[[#This Row],[Sexual_Harassment]]/Table3[[#This Row],[Population_in_lakhs]]</f>
        <v>0.74135090609555188</v>
      </c>
      <c r="R1612">
        <f>Table3[[#This Row],[Cruelty by Husband or his Relatives]]/Table3[[#This Row],[Population_in_lakhs]]</f>
        <v>10.049423393739703</v>
      </c>
    </row>
    <row r="1613" spans="1:18" x14ac:dyDescent="0.3">
      <c r="A1613" t="s">
        <v>188</v>
      </c>
      <c r="B1613" t="s">
        <v>209</v>
      </c>
      <c r="C1613">
        <v>2013</v>
      </c>
      <c r="D1613">
        <v>38</v>
      </c>
      <c r="E1613">
        <v>162</v>
      </c>
      <c r="F1613">
        <v>11</v>
      </c>
      <c r="G1613">
        <v>60</v>
      </c>
      <c r="H1613">
        <v>18</v>
      </c>
      <c r="I1613">
        <v>171</v>
      </c>
      <c r="J1613">
        <v>12.14</v>
      </c>
      <c r="K1613">
        <v>37.891268533772653</v>
      </c>
      <c r="L1613">
        <f t="shared" si="25"/>
        <v>460</v>
      </c>
      <c r="M1613" s="14">
        <f>Table3[[#This Row],[Rape]]/Table3[[#This Row],[Population_in_lakhs]]</f>
        <v>3.1301482701812189</v>
      </c>
      <c r="N1613">
        <f>Table3[[#This Row],[Kidnapping and Abduction]]/Table3[[#This Row],[Population_in_lakhs]]</f>
        <v>13.344316309719934</v>
      </c>
      <c r="O1613">
        <f>Table3[[#This Row],[Dowry Deaths]]/Table3[[#This Row],[Population_in_lakhs]]</f>
        <v>0.90609555189456337</v>
      </c>
      <c r="P1613">
        <f>Table3[[#This Row],[Molestation]]/Table3[[#This Row],[Population_in_lakhs]]</f>
        <v>4.9423393739703458</v>
      </c>
      <c r="Q1613">
        <f>Table3[[#This Row],[Sexual_Harassment]]/Table3[[#This Row],[Population_in_lakhs]]</f>
        <v>1.4827018121911038</v>
      </c>
      <c r="R1613">
        <f>Table3[[#This Row],[Cruelty by Husband or his Relatives]]/Table3[[#This Row],[Population_in_lakhs]]</f>
        <v>14.085667215815485</v>
      </c>
    </row>
    <row r="1614" spans="1:18" x14ac:dyDescent="0.3">
      <c r="A1614" t="s">
        <v>210</v>
      </c>
      <c r="B1614" t="s">
        <v>126</v>
      </c>
      <c r="C1614">
        <v>2001</v>
      </c>
      <c r="D1614">
        <v>5</v>
      </c>
      <c r="E1614">
        <v>9</v>
      </c>
      <c r="F1614">
        <v>1</v>
      </c>
      <c r="G1614">
        <v>35</v>
      </c>
      <c r="H1614">
        <v>1</v>
      </c>
      <c r="I1614">
        <v>47</v>
      </c>
      <c r="J1614">
        <v>3.41</v>
      </c>
      <c r="K1614">
        <v>28.739002932551319</v>
      </c>
      <c r="L1614">
        <f t="shared" si="25"/>
        <v>98</v>
      </c>
      <c r="M1614" s="14">
        <f>Table3[[#This Row],[Rape]]/Table3[[#This Row],[Population_in_lakhs]]</f>
        <v>1.466275659824047</v>
      </c>
      <c r="N1614">
        <f>Table3[[#This Row],[Kidnapping and Abduction]]/Table3[[#This Row],[Population_in_lakhs]]</f>
        <v>2.6392961876832843</v>
      </c>
      <c r="O1614">
        <f>Table3[[#This Row],[Dowry Deaths]]/Table3[[#This Row],[Population_in_lakhs]]</f>
        <v>0.29325513196480935</v>
      </c>
      <c r="P1614">
        <f>Table3[[#This Row],[Molestation]]/Table3[[#This Row],[Population_in_lakhs]]</f>
        <v>10.263929618768328</v>
      </c>
      <c r="Q1614">
        <f>Table3[[#This Row],[Sexual_Harassment]]/Table3[[#This Row],[Population_in_lakhs]]</f>
        <v>0.29325513196480935</v>
      </c>
      <c r="R1614">
        <f>Table3[[#This Row],[Cruelty by Husband or his Relatives]]/Table3[[#This Row],[Population_in_lakhs]]</f>
        <v>13.782991202346041</v>
      </c>
    </row>
    <row r="1615" spans="1:18" x14ac:dyDescent="0.3">
      <c r="A1615" t="s">
        <v>210</v>
      </c>
      <c r="B1615" t="s">
        <v>126</v>
      </c>
      <c r="C1615">
        <v>2002</v>
      </c>
      <c r="D1615">
        <v>9</v>
      </c>
      <c r="E1615">
        <v>3</v>
      </c>
      <c r="F1615">
        <v>0</v>
      </c>
      <c r="G1615">
        <v>36</v>
      </c>
      <c r="H1615">
        <v>1</v>
      </c>
      <c r="I1615">
        <v>22</v>
      </c>
      <c r="J1615">
        <v>3.41</v>
      </c>
      <c r="K1615">
        <v>20.821114369501466</v>
      </c>
      <c r="L1615">
        <f t="shared" si="25"/>
        <v>71</v>
      </c>
      <c r="M1615" s="14">
        <f>Table3[[#This Row],[Rape]]/Table3[[#This Row],[Population_in_lakhs]]</f>
        <v>2.6392961876832843</v>
      </c>
      <c r="N1615">
        <f>Table3[[#This Row],[Kidnapping and Abduction]]/Table3[[#This Row],[Population_in_lakhs]]</f>
        <v>0.87976539589442815</v>
      </c>
      <c r="O1615">
        <f>Table3[[#This Row],[Dowry Deaths]]/Table3[[#This Row],[Population_in_lakhs]]</f>
        <v>0</v>
      </c>
      <c r="P1615">
        <f>Table3[[#This Row],[Molestation]]/Table3[[#This Row],[Population_in_lakhs]]</f>
        <v>10.557184750733137</v>
      </c>
      <c r="Q1615">
        <f>Table3[[#This Row],[Sexual_Harassment]]/Table3[[#This Row],[Population_in_lakhs]]</f>
        <v>0.29325513196480935</v>
      </c>
      <c r="R1615">
        <f>Table3[[#This Row],[Cruelty by Husband or his Relatives]]/Table3[[#This Row],[Population_in_lakhs]]</f>
        <v>6.4516129032258061</v>
      </c>
    </row>
    <row r="1616" spans="1:18" x14ac:dyDescent="0.3">
      <c r="A1616" t="s">
        <v>210</v>
      </c>
      <c r="B1616" t="s">
        <v>126</v>
      </c>
      <c r="C1616">
        <v>2003</v>
      </c>
      <c r="D1616">
        <v>13</v>
      </c>
      <c r="E1616">
        <v>11</v>
      </c>
      <c r="F1616">
        <v>0</v>
      </c>
      <c r="G1616">
        <v>20</v>
      </c>
      <c r="H1616">
        <v>2</v>
      </c>
      <c r="I1616">
        <v>17</v>
      </c>
      <c r="J1616">
        <v>3.41</v>
      </c>
      <c r="K1616">
        <v>18.475073313782989</v>
      </c>
      <c r="L1616">
        <f t="shared" si="25"/>
        <v>63</v>
      </c>
      <c r="M1616" s="14">
        <f>Table3[[#This Row],[Rape]]/Table3[[#This Row],[Population_in_lakhs]]</f>
        <v>3.8123167155425217</v>
      </c>
      <c r="N1616">
        <f>Table3[[#This Row],[Kidnapping and Abduction]]/Table3[[#This Row],[Population_in_lakhs]]</f>
        <v>3.225806451612903</v>
      </c>
      <c r="O1616">
        <f>Table3[[#This Row],[Dowry Deaths]]/Table3[[#This Row],[Population_in_lakhs]]</f>
        <v>0</v>
      </c>
      <c r="P1616">
        <f>Table3[[#This Row],[Molestation]]/Table3[[#This Row],[Population_in_lakhs]]</f>
        <v>5.8651026392961878</v>
      </c>
      <c r="Q1616">
        <f>Table3[[#This Row],[Sexual_Harassment]]/Table3[[#This Row],[Population_in_lakhs]]</f>
        <v>0.58651026392961869</v>
      </c>
      <c r="R1616">
        <f>Table3[[#This Row],[Cruelty by Husband or his Relatives]]/Table3[[#This Row],[Population_in_lakhs]]</f>
        <v>4.9853372434017595</v>
      </c>
    </row>
    <row r="1617" spans="1:18" x14ac:dyDescent="0.3">
      <c r="A1617" t="s">
        <v>210</v>
      </c>
      <c r="B1617" t="s">
        <v>126</v>
      </c>
      <c r="C1617">
        <v>2004</v>
      </c>
      <c r="D1617">
        <v>10</v>
      </c>
      <c r="E1617">
        <v>5</v>
      </c>
      <c r="F1617">
        <v>0</v>
      </c>
      <c r="G1617">
        <v>28</v>
      </c>
      <c r="H1617">
        <v>0</v>
      </c>
      <c r="I1617">
        <v>28</v>
      </c>
      <c r="J1617">
        <v>3.41</v>
      </c>
      <c r="K1617">
        <v>20.821114369501466</v>
      </c>
      <c r="L1617">
        <f t="shared" si="25"/>
        <v>71</v>
      </c>
      <c r="M1617" s="14">
        <f>Table3[[#This Row],[Rape]]/Table3[[#This Row],[Population_in_lakhs]]</f>
        <v>2.9325513196480939</v>
      </c>
      <c r="N1617">
        <f>Table3[[#This Row],[Kidnapping and Abduction]]/Table3[[#This Row],[Population_in_lakhs]]</f>
        <v>1.466275659824047</v>
      </c>
      <c r="O1617">
        <f>Table3[[#This Row],[Dowry Deaths]]/Table3[[#This Row],[Population_in_lakhs]]</f>
        <v>0</v>
      </c>
      <c r="P1617">
        <f>Table3[[#This Row],[Molestation]]/Table3[[#This Row],[Population_in_lakhs]]</f>
        <v>8.2111436950146626</v>
      </c>
      <c r="Q1617">
        <f>Table3[[#This Row],[Sexual_Harassment]]/Table3[[#This Row],[Population_in_lakhs]]</f>
        <v>0</v>
      </c>
      <c r="R1617">
        <f>Table3[[#This Row],[Cruelty by Husband or his Relatives]]/Table3[[#This Row],[Population_in_lakhs]]</f>
        <v>8.2111436950146626</v>
      </c>
    </row>
    <row r="1618" spans="1:18" x14ac:dyDescent="0.3">
      <c r="A1618" t="s">
        <v>210</v>
      </c>
      <c r="B1618" t="s">
        <v>126</v>
      </c>
      <c r="C1618">
        <v>2005</v>
      </c>
      <c r="D1618">
        <v>8</v>
      </c>
      <c r="E1618">
        <v>6</v>
      </c>
      <c r="F1618">
        <v>0</v>
      </c>
      <c r="G1618">
        <v>30</v>
      </c>
      <c r="H1618">
        <v>0</v>
      </c>
      <c r="I1618">
        <v>27</v>
      </c>
      <c r="J1618">
        <v>3.41</v>
      </c>
      <c r="K1618">
        <v>20.821114369501466</v>
      </c>
      <c r="L1618">
        <f t="shared" si="25"/>
        <v>71</v>
      </c>
      <c r="M1618" s="14">
        <f>Table3[[#This Row],[Rape]]/Table3[[#This Row],[Population_in_lakhs]]</f>
        <v>2.3460410557184748</v>
      </c>
      <c r="N1618">
        <f>Table3[[#This Row],[Kidnapping and Abduction]]/Table3[[#This Row],[Population_in_lakhs]]</f>
        <v>1.7595307917888563</v>
      </c>
      <c r="O1618">
        <f>Table3[[#This Row],[Dowry Deaths]]/Table3[[#This Row],[Population_in_lakhs]]</f>
        <v>0</v>
      </c>
      <c r="P1618">
        <f>Table3[[#This Row],[Molestation]]/Table3[[#This Row],[Population_in_lakhs]]</f>
        <v>8.7976539589442808</v>
      </c>
      <c r="Q1618">
        <f>Table3[[#This Row],[Sexual_Harassment]]/Table3[[#This Row],[Population_in_lakhs]]</f>
        <v>0</v>
      </c>
      <c r="R1618">
        <f>Table3[[#This Row],[Cruelty by Husband or his Relatives]]/Table3[[#This Row],[Population_in_lakhs]]</f>
        <v>7.9178885630498534</v>
      </c>
    </row>
    <row r="1619" spans="1:18" x14ac:dyDescent="0.3">
      <c r="A1619" t="s">
        <v>210</v>
      </c>
      <c r="B1619" t="s">
        <v>126</v>
      </c>
      <c r="C1619">
        <v>2006</v>
      </c>
      <c r="D1619">
        <v>11</v>
      </c>
      <c r="E1619">
        <v>2</v>
      </c>
      <c r="F1619">
        <v>0</v>
      </c>
      <c r="G1619">
        <v>27</v>
      </c>
      <c r="H1619">
        <v>3</v>
      </c>
      <c r="I1619">
        <v>23</v>
      </c>
      <c r="J1619">
        <v>3.41</v>
      </c>
      <c r="K1619">
        <v>19.35483870967742</v>
      </c>
      <c r="L1619">
        <f t="shared" si="25"/>
        <v>66</v>
      </c>
      <c r="M1619" s="14">
        <f>Table3[[#This Row],[Rape]]/Table3[[#This Row],[Population_in_lakhs]]</f>
        <v>3.225806451612903</v>
      </c>
      <c r="N1619">
        <f>Table3[[#This Row],[Kidnapping and Abduction]]/Table3[[#This Row],[Population_in_lakhs]]</f>
        <v>0.58651026392961869</v>
      </c>
      <c r="O1619">
        <f>Table3[[#This Row],[Dowry Deaths]]/Table3[[#This Row],[Population_in_lakhs]]</f>
        <v>0</v>
      </c>
      <c r="P1619">
        <f>Table3[[#This Row],[Molestation]]/Table3[[#This Row],[Population_in_lakhs]]</f>
        <v>7.9178885630498534</v>
      </c>
      <c r="Q1619">
        <f>Table3[[#This Row],[Sexual_Harassment]]/Table3[[#This Row],[Population_in_lakhs]]</f>
        <v>0.87976539589442815</v>
      </c>
      <c r="R1619">
        <f>Table3[[#This Row],[Cruelty by Husband or his Relatives]]/Table3[[#This Row],[Population_in_lakhs]]</f>
        <v>6.7448680351906152</v>
      </c>
    </row>
    <row r="1620" spans="1:18" x14ac:dyDescent="0.3">
      <c r="A1620" t="s">
        <v>210</v>
      </c>
      <c r="B1620" t="s">
        <v>126</v>
      </c>
      <c r="C1620">
        <v>2007</v>
      </c>
      <c r="D1620">
        <v>6</v>
      </c>
      <c r="E1620">
        <v>9</v>
      </c>
      <c r="F1620">
        <v>0</v>
      </c>
      <c r="G1620">
        <v>33</v>
      </c>
      <c r="H1620">
        <v>1</v>
      </c>
      <c r="I1620">
        <v>28</v>
      </c>
      <c r="J1620">
        <v>3.41</v>
      </c>
      <c r="K1620">
        <v>22.58064516129032</v>
      </c>
      <c r="L1620">
        <f t="shared" si="25"/>
        <v>77</v>
      </c>
      <c r="M1620" s="14">
        <f>Table3[[#This Row],[Rape]]/Table3[[#This Row],[Population_in_lakhs]]</f>
        <v>1.7595307917888563</v>
      </c>
      <c r="N1620">
        <f>Table3[[#This Row],[Kidnapping and Abduction]]/Table3[[#This Row],[Population_in_lakhs]]</f>
        <v>2.6392961876832843</v>
      </c>
      <c r="O1620">
        <f>Table3[[#This Row],[Dowry Deaths]]/Table3[[#This Row],[Population_in_lakhs]]</f>
        <v>0</v>
      </c>
      <c r="P1620">
        <f>Table3[[#This Row],[Molestation]]/Table3[[#This Row],[Population_in_lakhs]]</f>
        <v>9.67741935483871</v>
      </c>
      <c r="Q1620">
        <f>Table3[[#This Row],[Sexual_Harassment]]/Table3[[#This Row],[Population_in_lakhs]]</f>
        <v>0.29325513196480935</v>
      </c>
      <c r="R1620">
        <f>Table3[[#This Row],[Cruelty by Husband or his Relatives]]/Table3[[#This Row],[Population_in_lakhs]]</f>
        <v>8.2111436950146626</v>
      </c>
    </row>
    <row r="1621" spans="1:18" x14ac:dyDescent="0.3">
      <c r="A1621" t="s">
        <v>210</v>
      </c>
      <c r="B1621" t="s">
        <v>126</v>
      </c>
      <c r="C1621">
        <v>2008</v>
      </c>
      <c r="D1621">
        <v>10</v>
      </c>
      <c r="E1621">
        <v>7</v>
      </c>
      <c r="F1621">
        <v>2</v>
      </c>
      <c r="G1621">
        <v>28</v>
      </c>
      <c r="H1621">
        <v>5</v>
      </c>
      <c r="I1621">
        <v>35</v>
      </c>
      <c r="J1621">
        <v>3.41</v>
      </c>
      <c r="K1621">
        <v>25.513196480938415</v>
      </c>
      <c r="L1621">
        <f t="shared" si="25"/>
        <v>87</v>
      </c>
      <c r="M1621" s="14">
        <f>Table3[[#This Row],[Rape]]/Table3[[#This Row],[Population_in_lakhs]]</f>
        <v>2.9325513196480939</v>
      </c>
      <c r="N1621">
        <f>Table3[[#This Row],[Kidnapping and Abduction]]/Table3[[#This Row],[Population_in_lakhs]]</f>
        <v>2.0527859237536656</v>
      </c>
      <c r="O1621">
        <f>Table3[[#This Row],[Dowry Deaths]]/Table3[[#This Row],[Population_in_lakhs]]</f>
        <v>0.58651026392961869</v>
      </c>
      <c r="P1621">
        <f>Table3[[#This Row],[Molestation]]/Table3[[#This Row],[Population_in_lakhs]]</f>
        <v>8.2111436950146626</v>
      </c>
      <c r="Q1621">
        <f>Table3[[#This Row],[Sexual_Harassment]]/Table3[[#This Row],[Population_in_lakhs]]</f>
        <v>1.466275659824047</v>
      </c>
      <c r="R1621">
        <f>Table3[[#This Row],[Cruelty by Husband or his Relatives]]/Table3[[#This Row],[Population_in_lakhs]]</f>
        <v>10.263929618768328</v>
      </c>
    </row>
    <row r="1622" spans="1:18" x14ac:dyDescent="0.3">
      <c r="A1622" t="s">
        <v>210</v>
      </c>
      <c r="B1622" t="s">
        <v>126</v>
      </c>
      <c r="C1622">
        <v>2009</v>
      </c>
      <c r="D1622">
        <v>14</v>
      </c>
      <c r="E1622">
        <v>5</v>
      </c>
      <c r="F1622">
        <v>1</v>
      </c>
      <c r="G1622">
        <v>28</v>
      </c>
      <c r="H1622">
        <v>4</v>
      </c>
      <c r="I1622">
        <v>21</v>
      </c>
      <c r="J1622">
        <v>3.41</v>
      </c>
      <c r="K1622">
        <v>21.407624633431084</v>
      </c>
      <c r="L1622">
        <f t="shared" si="25"/>
        <v>73</v>
      </c>
      <c r="M1622" s="14">
        <f>Table3[[#This Row],[Rape]]/Table3[[#This Row],[Population_in_lakhs]]</f>
        <v>4.1055718475073313</v>
      </c>
      <c r="N1622">
        <f>Table3[[#This Row],[Kidnapping and Abduction]]/Table3[[#This Row],[Population_in_lakhs]]</f>
        <v>1.466275659824047</v>
      </c>
      <c r="O1622">
        <f>Table3[[#This Row],[Dowry Deaths]]/Table3[[#This Row],[Population_in_lakhs]]</f>
        <v>0.29325513196480935</v>
      </c>
      <c r="P1622">
        <f>Table3[[#This Row],[Molestation]]/Table3[[#This Row],[Population_in_lakhs]]</f>
        <v>8.2111436950146626</v>
      </c>
      <c r="Q1622">
        <f>Table3[[#This Row],[Sexual_Harassment]]/Table3[[#This Row],[Population_in_lakhs]]</f>
        <v>1.1730205278592374</v>
      </c>
      <c r="R1622">
        <f>Table3[[#This Row],[Cruelty by Husband or his Relatives]]/Table3[[#This Row],[Population_in_lakhs]]</f>
        <v>6.1583577712609969</v>
      </c>
    </row>
    <row r="1623" spans="1:18" x14ac:dyDescent="0.3">
      <c r="A1623" t="s">
        <v>210</v>
      </c>
      <c r="B1623" t="s">
        <v>126</v>
      </c>
      <c r="C1623">
        <v>2010</v>
      </c>
      <c r="D1623">
        <v>15</v>
      </c>
      <c r="E1623">
        <v>6</v>
      </c>
      <c r="F1623">
        <v>0</v>
      </c>
      <c r="G1623">
        <v>37</v>
      </c>
      <c r="H1623">
        <v>6</v>
      </c>
      <c r="I1623">
        <v>32</v>
      </c>
      <c r="J1623">
        <v>3.41</v>
      </c>
      <c r="K1623">
        <v>28.152492668621701</v>
      </c>
      <c r="L1623">
        <f t="shared" si="25"/>
        <v>96</v>
      </c>
      <c r="M1623" s="14">
        <f>Table3[[#This Row],[Rape]]/Table3[[#This Row],[Population_in_lakhs]]</f>
        <v>4.3988269794721404</v>
      </c>
      <c r="N1623">
        <f>Table3[[#This Row],[Kidnapping and Abduction]]/Table3[[#This Row],[Population_in_lakhs]]</f>
        <v>1.7595307917888563</v>
      </c>
      <c r="O1623">
        <f>Table3[[#This Row],[Dowry Deaths]]/Table3[[#This Row],[Population_in_lakhs]]</f>
        <v>0</v>
      </c>
      <c r="P1623">
        <f>Table3[[#This Row],[Molestation]]/Table3[[#This Row],[Population_in_lakhs]]</f>
        <v>10.850439882697946</v>
      </c>
      <c r="Q1623">
        <f>Table3[[#This Row],[Sexual_Harassment]]/Table3[[#This Row],[Population_in_lakhs]]</f>
        <v>1.7595307917888563</v>
      </c>
      <c r="R1623">
        <f>Table3[[#This Row],[Cruelty by Husband or his Relatives]]/Table3[[#This Row],[Population_in_lakhs]]</f>
        <v>9.3841642228738991</v>
      </c>
    </row>
    <row r="1624" spans="1:18" x14ac:dyDescent="0.3">
      <c r="A1624" t="s">
        <v>210</v>
      </c>
      <c r="B1624" t="s">
        <v>126</v>
      </c>
      <c r="C1624">
        <v>2011</v>
      </c>
      <c r="D1624">
        <v>8</v>
      </c>
      <c r="E1624">
        <v>3</v>
      </c>
      <c r="F1624">
        <v>0</v>
      </c>
      <c r="G1624">
        <v>18</v>
      </c>
      <c r="H1624">
        <v>9</v>
      </c>
      <c r="I1624">
        <v>17</v>
      </c>
      <c r="J1624">
        <v>3.82</v>
      </c>
      <c r="K1624">
        <v>14.397905759162304</v>
      </c>
      <c r="L1624">
        <f t="shared" si="25"/>
        <v>55</v>
      </c>
      <c r="M1624" s="14">
        <f>Table3[[#This Row],[Rape]]/Table3[[#This Row],[Population_in_lakhs]]</f>
        <v>2.0942408376963351</v>
      </c>
      <c r="N1624">
        <f>Table3[[#This Row],[Kidnapping and Abduction]]/Table3[[#This Row],[Population_in_lakhs]]</f>
        <v>0.78534031413612571</v>
      </c>
      <c r="O1624">
        <f>Table3[[#This Row],[Dowry Deaths]]/Table3[[#This Row],[Population_in_lakhs]]</f>
        <v>0</v>
      </c>
      <c r="P1624">
        <f>Table3[[#This Row],[Molestation]]/Table3[[#This Row],[Population_in_lakhs]]</f>
        <v>4.7120418848167542</v>
      </c>
      <c r="Q1624">
        <f>Table3[[#This Row],[Sexual_Harassment]]/Table3[[#This Row],[Population_in_lakhs]]</f>
        <v>2.3560209424083771</v>
      </c>
      <c r="R1624">
        <f>Table3[[#This Row],[Cruelty by Husband or his Relatives]]/Table3[[#This Row],[Population_in_lakhs]]</f>
        <v>4.4502617801047126</v>
      </c>
    </row>
    <row r="1625" spans="1:18" x14ac:dyDescent="0.3">
      <c r="A1625" t="s">
        <v>210</v>
      </c>
      <c r="B1625" t="s">
        <v>126</v>
      </c>
      <c r="C1625">
        <v>2012</v>
      </c>
      <c r="D1625">
        <v>12</v>
      </c>
      <c r="E1625">
        <v>5</v>
      </c>
      <c r="F1625">
        <v>0</v>
      </c>
      <c r="G1625">
        <v>21</v>
      </c>
      <c r="H1625">
        <v>12</v>
      </c>
      <c r="I1625">
        <v>22</v>
      </c>
      <c r="J1625">
        <v>3.82</v>
      </c>
      <c r="K1625">
        <v>18.848167539267017</v>
      </c>
      <c r="L1625">
        <f t="shared" si="25"/>
        <v>72</v>
      </c>
      <c r="M1625" s="14">
        <f>Table3[[#This Row],[Rape]]/Table3[[#This Row],[Population_in_lakhs]]</f>
        <v>3.1413612565445028</v>
      </c>
      <c r="N1625">
        <f>Table3[[#This Row],[Kidnapping and Abduction]]/Table3[[#This Row],[Population_in_lakhs]]</f>
        <v>1.3089005235602096</v>
      </c>
      <c r="O1625">
        <f>Table3[[#This Row],[Dowry Deaths]]/Table3[[#This Row],[Population_in_lakhs]]</f>
        <v>0</v>
      </c>
      <c r="P1625">
        <f>Table3[[#This Row],[Molestation]]/Table3[[#This Row],[Population_in_lakhs]]</f>
        <v>5.4973821989528799</v>
      </c>
      <c r="Q1625">
        <f>Table3[[#This Row],[Sexual_Harassment]]/Table3[[#This Row],[Population_in_lakhs]]</f>
        <v>3.1413612565445028</v>
      </c>
      <c r="R1625">
        <f>Table3[[#This Row],[Cruelty by Husband or his Relatives]]/Table3[[#This Row],[Population_in_lakhs]]</f>
        <v>5.7591623036649215</v>
      </c>
    </row>
    <row r="1626" spans="1:18" x14ac:dyDescent="0.3">
      <c r="A1626" t="s">
        <v>210</v>
      </c>
      <c r="B1626" t="s">
        <v>126</v>
      </c>
      <c r="C1626">
        <v>2013</v>
      </c>
      <c r="D1626">
        <v>13</v>
      </c>
      <c r="E1626">
        <v>43</v>
      </c>
      <c r="F1626">
        <v>0</v>
      </c>
      <c r="G1626">
        <v>32</v>
      </c>
      <c r="H1626">
        <v>23</v>
      </c>
      <c r="I1626">
        <v>32</v>
      </c>
      <c r="J1626">
        <v>3.82</v>
      </c>
      <c r="K1626">
        <v>37.434554973821989</v>
      </c>
      <c r="L1626">
        <f t="shared" si="25"/>
        <v>143</v>
      </c>
      <c r="M1626" s="14">
        <f>Table3[[#This Row],[Rape]]/Table3[[#This Row],[Population_in_lakhs]]</f>
        <v>3.4031413612565444</v>
      </c>
      <c r="N1626">
        <f>Table3[[#This Row],[Kidnapping and Abduction]]/Table3[[#This Row],[Population_in_lakhs]]</f>
        <v>11.256544502617801</v>
      </c>
      <c r="O1626">
        <f>Table3[[#This Row],[Dowry Deaths]]/Table3[[#This Row],[Population_in_lakhs]]</f>
        <v>0</v>
      </c>
      <c r="P1626">
        <f>Table3[[#This Row],[Molestation]]/Table3[[#This Row],[Population_in_lakhs]]</f>
        <v>8.3769633507853403</v>
      </c>
      <c r="Q1626">
        <f>Table3[[#This Row],[Sexual_Harassment]]/Table3[[#This Row],[Population_in_lakhs]]</f>
        <v>6.020942408376964</v>
      </c>
      <c r="R1626">
        <f>Table3[[#This Row],[Cruelty by Husband or his Relatives]]/Table3[[#This Row],[Population_in_lakhs]]</f>
        <v>8.3769633507853403</v>
      </c>
    </row>
    <row r="1627" spans="1:18" x14ac:dyDescent="0.3">
      <c r="A1627" t="s">
        <v>210</v>
      </c>
      <c r="B1627" t="s">
        <v>211</v>
      </c>
      <c r="C1627">
        <v>2001</v>
      </c>
      <c r="D1627">
        <v>12</v>
      </c>
      <c r="E1627">
        <v>15</v>
      </c>
      <c r="F1627">
        <v>0</v>
      </c>
      <c r="G1627">
        <v>23</v>
      </c>
      <c r="H1627">
        <v>1</v>
      </c>
      <c r="I1627">
        <v>21</v>
      </c>
      <c r="J1627">
        <v>4.6100000000000003</v>
      </c>
      <c r="K1627">
        <v>15.61822125813449</v>
      </c>
      <c r="L1627">
        <f t="shared" si="25"/>
        <v>72</v>
      </c>
      <c r="M1627" s="14">
        <f>Table3[[#This Row],[Rape]]/Table3[[#This Row],[Population_in_lakhs]]</f>
        <v>2.6030368763557483</v>
      </c>
      <c r="N1627">
        <f>Table3[[#This Row],[Kidnapping and Abduction]]/Table3[[#This Row],[Population_in_lakhs]]</f>
        <v>3.2537960954446854</v>
      </c>
      <c r="O1627">
        <f>Table3[[#This Row],[Dowry Deaths]]/Table3[[#This Row],[Population_in_lakhs]]</f>
        <v>0</v>
      </c>
      <c r="P1627">
        <f>Table3[[#This Row],[Molestation]]/Table3[[#This Row],[Population_in_lakhs]]</f>
        <v>4.9891540130151837</v>
      </c>
      <c r="Q1627">
        <f>Table3[[#This Row],[Sexual_Harassment]]/Table3[[#This Row],[Population_in_lakhs]]</f>
        <v>0.21691973969631234</v>
      </c>
      <c r="R1627">
        <f>Table3[[#This Row],[Cruelty by Husband or his Relatives]]/Table3[[#This Row],[Population_in_lakhs]]</f>
        <v>4.5553145336225596</v>
      </c>
    </row>
    <row r="1628" spans="1:18" x14ac:dyDescent="0.3">
      <c r="A1628" t="s">
        <v>210</v>
      </c>
      <c r="B1628" t="s">
        <v>211</v>
      </c>
      <c r="C1628">
        <v>2002</v>
      </c>
      <c r="D1628">
        <v>16</v>
      </c>
      <c r="E1628">
        <v>10</v>
      </c>
      <c r="F1628">
        <v>2</v>
      </c>
      <c r="G1628">
        <v>21</v>
      </c>
      <c r="H1628">
        <v>1</v>
      </c>
      <c r="I1628">
        <v>12</v>
      </c>
      <c r="J1628">
        <v>4.6100000000000003</v>
      </c>
      <c r="K1628">
        <v>13.449023861171366</v>
      </c>
      <c r="L1628">
        <f t="shared" si="25"/>
        <v>62</v>
      </c>
      <c r="M1628" s="14">
        <f>Table3[[#This Row],[Rape]]/Table3[[#This Row],[Population_in_lakhs]]</f>
        <v>3.4707158351409975</v>
      </c>
      <c r="N1628">
        <f>Table3[[#This Row],[Kidnapping and Abduction]]/Table3[[#This Row],[Population_in_lakhs]]</f>
        <v>2.1691973969631233</v>
      </c>
      <c r="O1628">
        <f>Table3[[#This Row],[Dowry Deaths]]/Table3[[#This Row],[Population_in_lakhs]]</f>
        <v>0.43383947939262468</v>
      </c>
      <c r="P1628">
        <f>Table3[[#This Row],[Molestation]]/Table3[[#This Row],[Population_in_lakhs]]</f>
        <v>4.5553145336225596</v>
      </c>
      <c r="Q1628">
        <f>Table3[[#This Row],[Sexual_Harassment]]/Table3[[#This Row],[Population_in_lakhs]]</f>
        <v>0.21691973969631234</v>
      </c>
      <c r="R1628">
        <f>Table3[[#This Row],[Cruelty by Husband or his Relatives]]/Table3[[#This Row],[Population_in_lakhs]]</f>
        <v>2.6030368763557483</v>
      </c>
    </row>
    <row r="1629" spans="1:18" x14ac:dyDescent="0.3">
      <c r="A1629" t="s">
        <v>210</v>
      </c>
      <c r="B1629" t="s">
        <v>211</v>
      </c>
      <c r="C1629">
        <v>2003</v>
      </c>
      <c r="D1629">
        <v>10</v>
      </c>
      <c r="E1629">
        <v>14</v>
      </c>
      <c r="F1629">
        <v>0</v>
      </c>
      <c r="G1629">
        <v>13</v>
      </c>
      <c r="H1629">
        <v>0</v>
      </c>
      <c r="I1629">
        <v>8</v>
      </c>
      <c r="J1629">
        <v>4.6100000000000003</v>
      </c>
      <c r="K1629">
        <v>9.7613882863340553</v>
      </c>
      <c r="L1629">
        <f t="shared" si="25"/>
        <v>45</v>
      </c>
      <c r="M1629" s="14">
        <f>Table3[[#This Row],[Rape]]/Table3[[#This Row],[Population_in_lakhs]]</f>
        <v>2.1691973969631233</v>
      </c>
      <c r="N1629">
        <f>Table3[[#This Row],[Kidnapping and Abduction]]/Table3[[#This Row],[Population_in_lakhs]]</f>
        <v>3.0368763557483729</v>
      </c>
      <c r="O1629">
        <f>Table3[[#This Row],[Dowry Deaths]]/Table3[[#This Row],[Population_in_lakhs]]</f>
        <v>0</v>
      </c>
      <c r="P1629">
        <f>Table3[[#This Row],[Molestation]]/Table3[[#This Row],[Population_in_lakhs]]</f>
        <v>2.8199566160520604</v>
      </c>
      <c r="Q1629">
        <f>Table3[[#This Row],[Sexual_Harassment]]/Table3[[#This Row],[Population_in_lakhs]]</f>
        <v>0</v>
      </c>
      <c r="R1629">
        <f>Table3[[#This Row],[Cruelty by Husband or his Relatives]]/Table3[[#This Row],[Population_in_lakhs]]</f>
        <v>1.7353579175704987</v>
      </c>
    </row>
    <row r="1630" spans="1:18" x14ac:dyDescent="0.3">
      <c r="A1630" t="s">
        <v>210</v>
      </c>
      <c r="B1630" t="s">
        <v>211</v>
      </c>
      <c r="C1630">
        <v>2004</v>
      </c>
      <c r="D1630">
        <v>14</v>
      </c>
      <c r="E1630">
        <v>20</v>
      </c>
      <c r="F1630">
        <v>1</v>
      </c>
      <c r="G1630">
        <v>22</v>
      </c>
      <c r="H1630">
        <v>0</v>
      </c>
      <c r="I1630">
        <v>11</v>
      </c>
      <c r="J1630">
        <v>4.6100000000000003</v>
      </c>
      <c r="K1630">
        <v>14.75054229934924</v>
      </c>
      <c r="L1630">
        <f t="shared" si="25"/>
        <v>68</v>
      </c>
      <c r="M1630" s="14">
        <f>Table3[[#This Row],[Rape]]/Table3[[#This Row],[Population_in_lakhs]]</f>
        <v>3.0368763557483729</v>
      </c>
      <c r="N1630">
        <f>Table3[[#This Row],[Kidnapping and Abduction]]/Table3[[#This Row],[Population_in_lakhs]]</f>
        <v>4.3383947939262466</v>
      </c>
      <c r="O1630">
        <f>Table3[[#This Row],[Dowry Deaths]]/Table3[[#This Row],[Population_in_lakhs]]</f>
        <v>0.21691973969631234</v>
      </c>
      <c r="P1630">
        <f>Table3[[#This Row],[Molestation]]/Table3[[#This Row],[Population_in_lakhs]]</f>
        <v>4.7722342733188716</v>
      </c>
      <c r="Q1630">
        <f>Table3[[#This Row],[Sexual_Harassment]]/Table3[[#This Row],[Population_in_lakhs]]</f>
        <v>0</v>
      </c>
      <c r="R1630">
        <f>Table3[[#This Row],[Cruelty by Husband or his Relatives]]/Table3[[#This Row],[Population_in_lakhs]]</f>
        <v>2.3861171366594358</v>
      </c>
    </row>
    <row r="1631" spans="1:18" x14ac:dyDescent="0.3">
      <c r="A1631" t="s">
        <v>210</v>
      </c>
      <c r="B1631" t="s">
        <v>211</v>
      </c>
      <c r="C1631">
        <v>2005</v>
      </c>
      <c r="D1631">
        <v>12</v>
      </c>
      <c r="E1631">
        <v>8</v>
      </c>
      <c r="F1631">
        <v>1</v>
      </c>
      <c r="G1631">
        <v>20</v>
      </c>
      <c r="H1631">
        <v>0</v>
      </c>
      <c r="I1631">
        <v>10</v>
      </c>
      <c r="J1631">
        <v>4.6100000000000003</v>
      </c>
      <c r="K1631">
        <v>11.062906724511929</v>
      </c>
      <c r="L1631">
        <f t="shared" si="25"/>
        <v>51</v>
      </c>
      <c r="M1631" s="14">
        <f>Table3[[#This Row],[Rape]]/Table3[[#This Row],[Population_in_lakhs]]</f>
        <v>2.6030368763557483</v>
      </c>
      <c r="N1631">
        <f>Table3[[#This Row],[Kidnapping and Abduction]]/Table3[[#This Row],[Population_in_lakhs]]</f>
        <v>1.7353579175704987</v>
      </c>
      <c r="O1631">
        <f>Table3[[#This Row],[Dowry Deaths]]/Table3[[#This Row],[Population_in_lakhs]]</f>
        <v>0.21691973969631234</v>
      </c>
      <c r="P1631">
        <f>Table3[[#This Row],[Molestation]]/Table3[[#This Row],[Population_in_lakhs]]</f>
        <v>4.3383947939262466</v>
      </c>
      <c r="Q1631">
        <f>Table3[[#This Row],[Sexual_Harassment]]/Table3[[#This Row],[Population_in_lakhs]]</f>
        <v>0</v>
      </c>
      <c r="R1631">
        <f>Table3[[#This Row],[Cruelty by Husband or his Relatives]]/Table3[[#This Row],[Population_in_lakhs]]</f>
        <v>2.1691973969631233</v>
      </c>
    </row>
    <row r="1632" spans="1:18" x14ac:dyDescent="0.3">
      <c r="A1632" t="s">
        <v>210</v>
      </c>
      <c r="B1632" t="s">
        <v>211</v>
      </c>
      <c r="C1632">
        <v>2006</v>
      </c>
      <c r="D1632">
        <v>4</v>
      </c>
      <c r="E1632">
        <v>11</v>
      </c>
      <c r="F1632">
        <v>0</v>
      </c>
      <c r="G1632">
        <v>18</v>
      </c>
      <c r="H1632">
        <v>0</v>
      </c>
      <c r="I1632">
        <v>3</v>
      </c>
      <c r="J1632">
        <v>4.6100000000000003</v>
      </c>
      <c r="K1632">
        <v>7.809110629067245</v>
      </c>
      <c r="L1632">
        <f t="shared" si="25"/>
        <v>36</v>
      </c>
      <c r="M1632" s="14">
        <f>Table3[[#This Row],[Rape]]/Table3[[#This Row],[Population_in_lakhs]]</f>
        <v>0.86767895878524937</v>
      </c>
      <c r="N1632">
        <f>Table3[[#This Row],[Kidnapping and Abduction]]/Table3[[#This Row],[Population_in_lakhs]]</f>
        <v>2.3861171366594358</v>
      </c>
      <c r="O1632">
        <f>Table3[[#This Row],[Dowry Deaths]]/Table3[[#This Row],[Population_in_lakhs]]</f>
        <v>0</v>
      </c>
      <c r="P1632">
        <f>Table3[[#This Row],[Molestation]]/Table3[[#This Row],[Population_in_lakhs]]</f>
        <v>3.9045553145336225</v>
      </c>
      <c r="Q1632">
        <f>Table3[[#This Row],[Sexual_Harassment]]/Table3[[#This Row],[Population_in_lakhs]]</f>
        <v>0</v>
      </c>
      <c r="R1632">
        <f>Table3[[#This Row],[Cruelty by Husband or his Relatives]]/Table3[[#This Row],[Population_in_lakhs]]</f>
        <v>0.65075921908893708</v>
      </c>
    </row>
    <row r="1633" spans="1:18" x14ac:dyDescent="0.3">
      <c r="A1633" t="s">
        <v>210</v>
      </c>
      <c r="B1633" t="s">
        <v>211</v>
      </c>
      <c r="C1633">
        <v>2007</v>
      </c>
      <c r="D1633">
        <v>15</v>
      </c>
      <c r="E1633">
        <v>11</v>
      </c>
      <c r="F1633">
        <v>0</v>
      </c>
      <c r="G1633">
        <v>20</v>
      </c>
      <c r="H1633">
        <v>1</v>
      </c>
      <c r="I1633">
        <v>6</v>
      </c>
      <c r="J1633">
        <v>4.6100000000000003</v>
      </c>
      <c r="K1633">
        <v>11.496746203904555</v>
      </c>
      <c r="L1633">
        <f t="shared" si="25"/>
        <v>53</v>
      </c>
      <c r="M1633" s="14">
        <f>Table3[[#This Row],[Rape]]/Table3[[#This Row],[Population_in_lakhs]]</f>
        <v>3.2537960954446854</v>
      </c>
      <c r="N1633">
        <f>Table3[[#This Row],[Kidnapping and Abduction]]/Table3[[#This Row],[Population_in_lakhs]]</f>
        <v>2.3861171366594358</v>
      </c>
      <c r="O1633">
        <f>Table3[[#This Row],[Dowry Deaths]]/Table3[[#This Row],[Population_in_lakhs]]</f>
        <v>0</v>
      </c>
      <c r="P1633">
        <f>Table3[[#This Row],[Molestation]]/Table3[[#This Row],[Population_in_lakhs]]</f>
        <v>4.3383947939262466</v>
      </c>
      <c r="Q1633">
        <f>Table3[[#This Row],[Sexual_Harassment]]/Table3[[#This Row],[Population_in_lakhs]]</f>
        <v>0.21691973969631234</v>
      </c>
      <c r="R1633">
        <f>Table3[[#This Row],[Cruelty by Husband or his Relatives]]/Table3[[#This Row],[Population_in_lakhs]]</f>
        <v>1.3015184381778742</v>
      </c>
    </row>
    <row r="1634" spans="1:18" x14ac:dyDescent="0.3">
      <c r="A1634" t="s">
        <v>210</v>
      </c>
      <c r="B1634" t="s">
        <v>211</v>
      </c>
      <c r="C1634">
        <v>2008</v>
      </c>
      <c r="D1634">
        <v>10</v>
      </c>
      <c r="E1634">
        <v>16</v>
      </c>
      <c r="F1634">
        <v>0</v>
      </c>
      <c r="G1634">
        <v>26</v>
      </c>
      <c r="H1634">
        <v>0</v>
      </c>
      <c r="I1634">
        <v>10</v>
      </c>
      <c r="J1634">
        <v>4.6100000000000003</v>
      </c>
      <c r="K1634">
        <v>13.449023861171366</v>
      </c>
      <c r="L1634">
        <f t="shared" si="25"/>
        <v>62</v>
      </c>
      <c r="M1634" s="14">
        <f>Table3[[#This Row],[Rape]]/Table3[[#This Row],[Population_in_lakhs]]</f>
        <v>2.1691973969631233</v>
      </c>
      <c r="N1634">
        <f>Table3[[#This Row],[Kidnapping and Abduction]]/Table3[[#This Row],[Population_in_lakhs]]</f>
        <v>3.4707158351409975</v>
      </c>
      <c r="O1634">
        <f>Table3[[#This Row],[Dowry Deaths]]/Table3[[#This Row],[Population_in_lakhs]]</f>
        <v>0</v>
      </c>
      <c r="P1634">
        <f>Table3[[#This Row],[Molestation]]/Table3[[#This Row],[Population_in_lakhs]]</f>
        <v>5.6399132321041208</v>
      </c>
      <c r="Q1634">
        <f>Table3[[#This Row],[Sexual_Harassment]]/Table3[[#This Row],[Population_in_lakhs]]</f>
        <v>0</v>
      </c>
      <c r="R1634">
        <f>Table3[[#This Row],[Cruelty by Husband or his Relatives]]/Table3[[#This Row],[Population_in_lakhs]]</f>
        <v>2.1691973969631233</v>
      </c>
    </row>
    <row r="1635" spans="1:18" x14ac:dyDescent="0.3">
      <c r="A1635" t="s">
        <v>210</v>
      </c>
      <c r="B1635" t="s">
        <v>211</v>
      </c>
      <c r="C1635">
        <v>2009</v>
      </c>
      <c r="D1635">
        <v>20</v>
      </c>
      <c r="E1635">
        <v>15</v>
      </c>
      <c r="F1635">
        <v>0</v>
      </c>
      <c r="G1635">
        <v>29</v>
      </c>
      <c r="H1635">
        <v>0</v>
      </c>
      <c r="I1635">
        <v>14</v>
      </c>
      <c r="J1635">
        <v>4.6100000000000003</v>
      </c>
      <c r="K1635">
        <v>16.919739696312362</v>
      </c>
      <c r="L1635">
        <f t="shared" si="25"/>
        <v>78</v>
      </c>
      <c r="M1635" s="14">
        <f>Table3[[#This Row],[Rape]]/Table3[[#This Row],[Population_in_lakhs]]</f>
        <v>4.3383947939262466</v>
      </c>
      <c r="N1635">
        <f>Table3[[#This Row],[Kidnapping and Abduction]]/Table3[[#This Row],[Population_in_lakhs]]</f>
        <v>3.2537960954446854</v>
      </c>
      <c r="O1635">
        <f>Table3[[#This Row],[Dowry Deaths]]/Table3[[#This Row],[Population_in_lakhs]]</f>
        <v>0</v>
      </c>
      <c r="P1635">
        <f>Table3[[#This Row],[Molestation]]/Table3[[#This Row],[Population_in_lakhs]]</f>
        <v>6.2906724511930578</v>
      </c>
      <c r="Q1635">
        <f>Table3[[#This Row],[Sexual_Harassment]]/Table3[[#This Row],[Population_in_lakhs]]</f>
        <v>0</v>
      </c>
      <c r="R1635">
        <f>Table3[[#This Row],[Cruelty by Husband or his Relatives]]/Table3[[#This Row],[Population_in_lakhs]]</f>
        <v>3.0368763557483729</v>
      </c>
    </row>
    <row r="1636" spans="1:18" x14ac:dyDescent="0.3">
      <c r="A1636" t="s">
        <v>210</v>
      </c>
      <c r="B1636" t="s">
        <v>211</v>
      </c>
      <c r="C1636">
        <v>2010</v>
      </c>
      <c r="D1636">
        <v>13</v>
      </c>
      <c r="E1636">
        <v>21</v>
      </c>
      <c r="F1636">
        <v>1</v>
      </c>
      <c r="G1636">
        <v>29</v>
      </c>
      <c r="H1636">
        <v>1</v>
      </c>
      <c r="I1636">
        <v>5</v>
      </c>
      <c r="J1636">
        <v>4.6100000000000003</v>
      </c>
      <c r="K1636">
        <v>15.184381778741864</v>
      </c>
      <c r="L1636">
        <f t="shared" si="25"/>
        <v>70</v>
      </c>
      <c r="M1636" s="14">
        <f>Table3[[#This Row],[Rape]]/Table3[[#This Row],[Population_in_lakhs]]</f>
        <v>2.8199566160520604</v>
      </c>
      <c r="N1636">
        <f>Table3[[#This Row],[Kidnapping and Abduction]]/Table3[[#This Row],[Population_in_lakhs]]</f>
        <v>4.5553145336225596</v>
      </c>
      <c r="O1636">
        <f>Table3[[#This Row],[Dowry Deaths]]/Table3[[#This Row],[Population_in_lakhs]]</f>
        <v>0.21691973969631234</v>
      </c>
      <c r="P1636">
        <f>Table3[[#This Row],[Molestation]]/Table3[[#This Row],[Population_in_lakhs]]</f>
        <v>6.2906724511930578</v>
      </c>
      <c r="Q1636">
        <f>Table3[[#This Row],[Sexual_Harassment]]/Table3[[#This Row],[Population_in_lakhs]]</f>
        <v>0.21691973969631234</v>
      </c>
      <c r="R1636">
        <f>Table3[[#This Row],[Cruelty by Husband or his Relatives]]/Table3[[#This Row],[Population_in_lakhs]]</f>
        <v>1.0845986984815617</v>
      </c>
    </row>
    <row r="1637" spans="1:18" x14ac:dyDescent="0.3">
      <c r="A1637" t="s">
        <v>210</v>
      </c>
      <c r="B1637" t="s">
        <v>211</v>
      </c>
      <c r="C1637">
        <v>2011</v>
      </c>
      <c r="D1637">
        <v>6</v>
      </c>
      <c r="E1637">
        <v>18</v>
      </c>
      <c r="F1637">
        <v>2</v>
      </c>
      <c r="G1637">
        <v>29</v>
      </c>
      <c r="H1637">
        <v>3</v>
      </c>
      <c r="I1637">
        <v>10</v>
      </c>
      <c r="J1637">
        <v>5.19</v>
      </c>
      <c r="K1637">
        <v>13.102119460500962</v>
      </c>
      <c r="L1637">
        <f t="shared" si="25"/>
        <v>68</v>
      </c>
      <c r="M1637" s="14">
        <f>Table3[[#This Row],[Rape]]/Table3[[#This Row],[Population_in_lakhs]]</f>
        <v>1.1560693641618496</v>
      </c>
      <c r="N1637">
        <f>Table3[[#This Row],[Kidnapping and Abduction]]/Table3[[#This Row],[Population_in_lakhs]]</f>
        <v>3.4682080924855487</v>
      </c>
      <c r="O1637">
        <f>Table3[[#This Row],[Dowry Deaths]]/Table3[[#This Row],[Population_in_lakhs]]</f>
        <v>0.38535645472061653</v>
      </c>
      <c r="P1637">
        <f>Table3[[#This Row],[Molestation]]/Table3[[#This Row],[Population_in_lakhs]]</f>
        <v>5.5876685934489396</v>
      </c>
      <c r="Q1637">
        <f>Table3[[#This Row],[Sexual_Harassment]]/Table3[[#This Row],[Population_in_lakhs]]</f>
        <v>0.57803468208092479</v>
      </c>
      <c r="R1637">
        <f>Table3[[#This Row],[Cruelty by Husband or his Relatives]]/Table3[[#This Row],[Population_in_lakhs]]</f>
        <v>1.9267822736030826</v>
      </c>
    </row>
    <row r="1638" spans="1:18" x14ac:dyDescent="0.3">
      <c r="A1638" t="s">
        <v>210</v>
      </c>
      <c r="B1638" t="s">
        <v>211</v>
      </c>
      <c r="C1638">
        <v>2012</v>
      </c>
      <c r="D1638">
        <v>10</v>
      </c>
      <c r="E1638">
        <v>14</v>
      </c>
      <c r="F1638">
        <v>1</v>
      </c>
      <c r="G1638">
        <v>9</v>
      </c>
      <c r="H1638">
        <v>4</v>
      </c>
      <c r="I1638">
        <v>7</v>
      </c>
      <c r="J1638">
        <v>5.19</v>
      </c>
      <c r="K1638">
        <v>8.6705202312138727</v>
      </c>
      <c r="L1638">
        <f t="shared" si="25"/>
        <v>45</v>
      </c>
      <c r="M1638" s="14">
        <f>Table3[[#This Row],[Rape]]/Table3[[#This Row],[Population_in_lakhs]]</f>
        <v>1.9267822736030826</v>
      </c>
      <c r="N1638">
        <f>Table3[[#This Row],[Kidnapping and Abduction]]/Table3[[#This Row],[Population_in_lakhs]]</f>
        <v>2.6974951830443157</v>
      </c>
      <c r="O1638">
        <f>Table3[[#This Row],[Dowry Deaths]]/Table3[[#This Row],[Population_in_lakhs]]</f>
        <v>0.19267822736030826</v>
      </c>
      <c r="P1638">
        <f>Table3[[#This Row],[Molestation]]/Table3[[#This Row],[Population_in_lakhs]]</f>
        <v>1.7341040462427744</v>
      </c>
      <c r="Q1638">
        <f>Table3[[#This Row],[Sexual_Harassment]]/Table3[[#This Row],[Population_in_lakhs]]</f>
        <v>0.77071290944123305</v>
      </c>
      <c r="R1638">
        <f>Table3[[#This Row],[Cruelty by Husband or his Relatives]]/Table3[[#This Row],[Population_in_lakhs]]</f>
        <v>1.3487475915221578</v>
      </c>
    </row>
    <row r="1639" spans="1:18" x14ac:dyDescent="0.3">
      <c r="A1639" t="s">
        <v>210</v>
      </c>
      <c r="B1639" t="s">
        <v>211</v>
      </c>
      <c r="C1639">
        <v>2013</v>
      </c>
      <c r="D1639">
        <v>19</v>
      </c>
      <c r="E1639">
        <v>13</v>
      </c>
      <c r="F1639">
        <v>0</v>
      </c>
      <c r="G1639">
        <v>31</v>
      </c>
      <c r="H1639">
        <v>1</v>
      </c>
      <c r="I1639">
        <v>7</v>
      </c>
      <c r="J1639">
        <v>5.19</v>
      </c>
      <c r="K1639">
        <v>13.680154142581888</v>
      </c>
      <c r="L1639">
        <f t="shared" si="25"/>
        <v>71</v>
      </c>
      <c r="M1639" s="14">
        <f>Table3[[#This Row],[Rape]]/Table3[[#This Row],[Population_in_lakhs]]</f>
        <v>3.660886319845857</v>
      </c>
      <c r="N1639">
        <f>Table3[[#This Row],[Kidnapping and Abduction]]/Table3[[#This Row],[Population_in_lakhs]]</f>
        <v>2.5048169556840074</v>
      </c>
      <c r="O1639">
        <f>Table3[[#This Row],[Dowry Deaths]]/Table3[[#This Row],[Population_in_lakhs]]</f>
        <v>0</v>
      </c>
      <c r="P1639">
        <f>Table3[[#This Row],[Molestation]]/Table3[[#This Row],[Population_in_lakhs]]</f>
        <v>5.9730250481695562</v>
      </c>
      <c r="Q1639">
        <f>Table3[[#This Row],[Sexual_Harassment]]/Table3[[#This Row],[Population_in_lakhs]]</f>
        <v>0.19267822736030826</v>
      </c>
      <c r="R1639">
        <f>Table3[[#This Row],[Cruelty by Husband or his Relatives]]/Table3[[#This Row],[Population_in_lakhs]]</f>
        <v>1.3487475915221578</v>
      </c>
    </row>
    <row r="1640" spans="1:18" x14ac:dyDescent="0.3">
      <c r="A1640" t="s">
        <v>210</v>
      </c>
      <c r="B1640" t="s">
        <v>212</v>
      </c>
      <c r="C1640">
        <v>2001</v>
      </c>
      <c r="D1640">
        <v>3</v>
      </c>
      <c r="E1640">
        <v>3</v>
      </c>
      <c r="F1640">
        <v>1</v>
      </c>
      <c r="G1640">
        <v>17</v>
      </c>
      <c r="H1640">
        <v>2</v>
      </c>
      <c r="I1640">
        <v>33</v>
      </c>
      <c r="J1640">
        <v>4.13</v>
      </c>
      <c r="K1640">
        <v>14.285714285714286</v>
      </c>
      <c r="L1640">
        <f t="shared" si="25"/>
        <v>59</v>
      </c>
      <c r="M1640" s="14">
        <f>Table3[[#This Row],[Rape]]/Table3[[#This Row],[Population_in_lakhs]]</f>
        <v>0.72639225181598066</v>
      </c>
      <c r="N1640">
        <f>Table3[[#This Row],[Kidnapping and Abduction]]/Table3[[#This Row],[Population_in_lakhs]]</f>
        <v>0.72639225181598066</v>
      </c>
      <c r="O1640">
        <f>Table3[[#This Row],[Dowry Deaths]]/Table3[[#This Row],[Population_in_lakhs]]</f>
        <v>0.24213075060532688</v>
      </c>
      <c r="P1640">
        <f>Table3[[#This Row],[Molestation]]/Table3[[#This Row],[Population_in_lakhs]]</f>
        <v>4.1162227602905572</v>
      </c>
      <c r="Q1640">
        <f>Table3[[#This Row],[Sexual_Harassment]]/Table3[[#This Row],[Population_in_lakhs]]</f>
        <v>0.48426150121065376</v>
      </c>
      <c r="R1640">
        <f>Table3[[#This Row],[Cruelty by Husband or his Relatives]]/Table3[[#This Row],[Population_in_lakhs]]</f>
        <v>7.9903147699757868</v>
      </c>
    </row>
    <row r="1641" spans="1:18" x14ac:dyDescent="0.3">
      <c r="A1641" t="s">
        <v>210</v>
      </c>
      <c r="B1641" t="s">
        <v>212</v>
      </c>
      <c r="C1641">
        <v>2002</v>
      </c>
      <c r="D1641">
        <v>3</v>
      </c>
      <c r="E1641">
        <v>14</v>
      </c>
      <c r="F1641">
        <v>0</v>
      </c>
      <c r="G1641">
        <v>17</v>
      </c>
      <c r="H1641">
        <v>1</v>
      </c>
      <c r="I1641">
        <v>24</v>
      </c>
      <c r="J1641">
        <v>4.13</v>
      </c>
      <c r="K1641">
        <v>14.285714285714286</v>
      </c>
      <c r="L1641">
        <f t="shared" si="25"/>
        <v>59</v>
      </c>
      <c r="M1641" s="14">
        <f>Table3[[#This Row],[Rape]]/Table3[[#This Row],[Population_in_lakhs]]</f>
        <v>0.72639225181598066</v>
      </c>
      <c r="N1641">
        <f>Table3[[#This Row],[Kidnapping and Abduction]]/Table3[[#This Row],[Population_in_lakhs]]</f>
        <v>3.3898305084745766</v>
      </c>
      <c r="O1641">
        <f>Table3[[#This Row],[Dowry Deaths]]/Table3[[#This Row],[Population_in_lakhs]]</f>
        <v>0</v>
      </c>
      <c r="P1641">
        <f>Table3[[#This Row],[Molestation]]/Table3[[#This Row],[Population_in_lakhs]]</f>
        <v>4.1162227602905572</v>
      </c>
      <c r="Q1641">
        <f>Table3[[#This Row],[Sexual_Harassment]]/Table3[[#This Row],[Population_in_lakhs]]</f>
        <v>0.24213075060532688</v>
      </c>
      <c r="R1641">
        <f>Table3[[#This Row],[Cruelty by Husband or his Relatives]]/Table3[[#This Row],[Population_in_lakhs]]</f>
        <v>5.8111380145278453</v>
      </c>
    </row>
    <row r="1642" spans="1:18" x14ac:dyDescent="0.3">
      <c r="A1642" t="s">
        <v>210</v>
      </c>
      <c r="B1642" t="s">
        <v>212</v>
      </c>
      <c r="C1642">
        <v>2003</v>
      </c>
      <c r="D1642">
        <v>6</v>
      </c>
      <c r="E1642">
        <v>7</v>
      </c>
      <c r="F1642">
        <v>0</v>
      </c>
      <c r="G1642">
        <v>13</v>
      </c>
      <c r="H1642">
        <v>1</v>
      </c>
      <c r="I1642">
        <v>15</v>
      </c>
      <c r="J1642">
        <v>4.13</v>
      </c>
      <c r="K1642">
        <v>10.169491525423728</v>
      </c>
      <c r="L1642">
        <f t="shared" si="25"/>
        <v>42</v>
      </c>
      <c r="M1642" s="14">
        <f>Table3[[#This Row],[Rape]]/Table3[[#This Row],[Population_in_lakhs]]</f>
        <v>1.4527845036319613</v>
      </c>
      <c r="N1642">
        <f>Table3[[#This Row],[Kidnapping and Abduction]]/Table3[[#This Row],[Population_in_lakhs]]</f>
        <v>1.6949152542372883</v>
      </c>
      <c r="O1642">
        <f>Table3[[#This Row],[Dowry Deaths]]/Table3[[#This Row],[Population_in_lakhs]]</f>
        <v>0</v>
      </c>
      <c r="P1642">
        <f>Table3[[#This Row],[Molestation]]/Table3[[#This Row],[Population_in_lakhs]]</f>
        <v>3.1476997578692494</v>
      </c>
      <c r="Q1642">
        <f>Table3[[#This Row],[Sexual_Harassment]]/Table3[[#This Row],[Population_in_lakhs]]</f>
        <v>0.24213075060532688</v>
      </c>
      <c r="R1642">
        <f>Table3[[#This Row],[Cruelty by Husband or his Relatives]]/Table3[[#This Row],[Population_in_lakhs]]</f>
        <v>3.6319612590799033</v>
      </c>
    </row>
    <row r="1643" spans="1:18" x14ac:dyDescent="0.3">
      <c r="A1643" t="s">
        <v>210</v>
      </c>
      <c r="B1643" t="s">
        <v>212</v>
      </c>
      <c r="C1643">
        <v>2004</v>
      </c>
      <c r="D1643">
        <v>5</v>
      </c>
      <c r="E1643">
        <v>7</v>
      </c>
      <c r="F1643">
        <v>0</v>
      </c>
      <c r="G1643">
        <v>24</v>
      </c>
      <c r="H1643">
        <v>2</v>
      </c>
      <c r="I1643">
        <v>23</v>
      </c>
      <c r="J1643">
        <v>4.13</v>
      </c>
      <c r="K1643">
        <v>14.76997578692494</v>
      </c>
      <c r="L1643">
        <f t="shared" si="25"/>
        <v>61</v>
      </c>
      <c r="M1643" s="14">
        <f>Table3[[#This Row],[Rape]]/Table3[[#This Row],[Population_in_lakhs]]</f>
        <v>1.2106537530266344</v>
      </c>
      <c r="N1643">
        <f>Table3[[#This Row],[Kidnapping and Abduction]]/Table3[[#This Row],[Population_in_lakhs]]</f>
        <v>1.6949152542372883</v>
      </c>
      <c r="O1643">
        <f>Table3[[#This Row],[Dowry Deaths]]/Table3[[#This Row],[Population_in_lakhs]]</f>
        <v>0</v>
      </c>
      <c r="P1643">
        <f>Table3[[#This Row],[Molestation]]/Table3[[#This Row],[Population_in_lakhs]]</f>
        <v>5.8111380145278453</v>
      </c>
      <c r="Q1643">
        <f>Table3[[#This Row],[Sexual_Harassment]]/Table3[[#This Row],[Population_in_lakhs]]</f>
        <v>0.48426150121065376</v>
      </c>
      <c r="R1643">
        <f>Table3[[#This Row],[Cruelty by Husband or his Relatives]]/Table3[[#This Row],[Population_in_lakhs]]</f>
        <v>5.5690072639225185</v>
      </c>
    </row>
    <row r="1644" spans="1:18" x14ac:dyDescent="0.3">
      <c r="A1644" t="s">
        <v>210</v>
      </c>
      <c r="B1644" t="s">
        <v>212</v>
      </c>
      <c r="C1644">
        <v>2005</v>
      </c>
      <c r="D1644">
        <v>4</v>
      </c>
      <c r="E1644">
        <v>4</v>
      </c>
      <c r="F1644">
        <v>0</v>
      </c>
      <c r="G1644">
        <v>11</v>
      </c>
      <c r="H1644">
        <v>4</v>
      </c>
      <c r="I1644">
        <v>21</v>
      </c>
      <c r="J1644">
        <v>4.13</v>
      </c>
      <c r="K1644">
        <v>10.653753026634384</v>
      </c>
      <c r="L1644">
        <f t="shared" si="25"/>
        <v>44</v>
      </c>
      <c r="M1644" s="14">
        <f>Table3[[#This Row],[Rape]]/Table3[[#This Row],[Population_in_lakhs]]</f>
        <v>0.96852300242130751</v>
      </c>
      <c r="N1644">
        <f>Table3[[#This Row],[Kidnapping and Abduction]]/Table3[[#This Row],[Population_in_lakhs]]</f>
        <v>0.96852300242130751</v>
      </c>
      <c r="O1644">
        <f>Table3[[#This Row],[Dowry Deaths]]/Table3[[#This Row],[Population_in_lakhs]]</f>
        <v>0</v>
      </c>
      <c r="P1644">
        <f>Table3[[#This Row],[Molestation]]/Table3[[#This Row],[Population_in_lakhs]]</f>
        <v>2.6634382566585959</v>
      </c>
      <c r="Q1644">
        <f>Table3[[#This Row],[Sexual_Harassment]]/Table3[[#This Row],[Population_in_lakhs]]</f>
        <v>0.96852300242130751</v>
      </c>
      <c r="R1644">
        <f>Table3[[#This Row],[Cruelty by Husband or his Relatives]]/Table3[[#This Row],[Population_in_lakhs]]</f>
        <v>5.0847457627118642</v>
      </c>
    </row>
    <row r="1645" spans="1:18" x14ac:dyDescent="0.3">
      <c r="A1645" t="s">
        <v>210</v>
      </c>
      <c r="B1645" t="s">
        <v>212</v>
      </c>
      <c r="C1645">
        <v>2006</v>
      </c>
      <c r="D1645">
        <v>1</v>
      </c>
      <c r="E1645">
        <v>4</v>
      </c>
      <c r="F1645">
        <v>0</v>
      </c>
      <c r="G1645">
        <v>18</v>
      </c>
      <c r="H1645">
        <v>8</v>
      </c>
      <c r="I1645">
        <v>34</v>
      </c>
      <c r="J1645">
        <v>4.13</v>
      </c>
      <c r="K1645">
        <v>15.738498789346247</v>
      </c>
      <c r="L1645">
        <f t="shared" si="25"/>
        <v>65</v>
      </c>
      <c r="M1645" s="14">
        <f>Table3[[#This Row],[Rape]]/Table3[[#This Row],[Population_in_lakhs]]</f>
        <v>0.24213075060532688</v>
      </c>
      <c r="N1645">
        <f>Table3[[#This Row],[Kidnapping and Abduction]]/Table3[[#This Row],[Population_in_lakhs]]</f>
        <v>0.96852300242130751</v>
      </c>
      <c r="O1645">
        <f>Table3[[#This Row],[Dowry Deaths]]/Table3[[#This Row],[Population_in_lakhs]]</f>
        <v>0</v>
      </c>
      <c r="P1645">
        <f>Table3[[#This Row],[Molestation]]/Table3[[#This Row],[Population_in_lakhs]]</f>
        <v>4.358353510895884</v>
      </c>
      <c r="Q1645">
        <f>Table3[[#This Row],[Sexual_Harassment]]/Table3[[#This Row],[Population_in_lakhs]]</f>
        <v>1.937046004842615</v>
      </c>
      <c r="R1645">
        <f>Table3[[#This Row],[Cruelty by Husband or his Relatives]]/Table3[[#This Row],[Population_in_lakhs]]</f>
        <v>8.2324455205811145</v>
      </c>
    </row>
    <row r="1646" spans="1:18" x14ac:dyDescent="0.3">
      <c r="A1646" t="s">
        <v>210</v>
      </c>
      <c r="B1646" t="s">
        <v>212</v>
      </c>
      <c r="C1646">
        <v>2007</v>
      </c>
      <c r="D1646">
        <v>5</v>
      </c>
      <c r="E1646">
        <v>15</v>
      </c>
      <c r="F1646">
        <v>1</v>
      </c>
      <c r="G1646">
        <v>29</v>
      </c>
      <c r="H1646">
        <v>13</v>
      </c>
      <c r="I1646">
        <v>35</v>
      </c>
      <c r="J1646">
        <v>4.13</v>
      </c>
      <c r="K1646">
        <v>23.728813559322035</v>
      </c>
      <c r="L1646">
        <f t="shared" si="25"/>
        <v>98</v>
      </c>
      <c r="M1646" s="14">
        <f>Table3[[#This Row],[Rape]]/Table3[[#This Row],[Population_in_lakhs]]</f>
        <v>1.2106537530266344</v>
      </c>
      <c r="N1646">
        <f>Table3[[#This Row],[Kidnapping and Abduction]]/Table3[[#This Row],[Population_in_lakhs]]</f>
        <v>3.6319612590799033</v>
      </c>
      <c r="O1646">
        <f>Table3[[#This Row],[Dowry Deaths]]/Table3[[#This Row],[Population_in_lakhs]]</f>
        <v>0.24213075060532688</v>
      </c>
      <c r="P1646">
        <f>Table3[[#This Row],[Molestation]]/Table3[[#This Row],[Population_in_lakhs]]</f>
        <v>7.0217917675544799</v>
      </c>
      <c r="Q1646">
        <f>Table3[[#This Row],[Sexual_Harassment]]/Table3[[#This Row],[Population_in_lakhs]]</f>
        <v>3.1476997578692494</v>
      </c>
      <c r="R1646">
        <f>Table3[[#This Row],[Cruelty by Husband or his Relatives]]/Table3[[#This Row],[Population_in_lakhs]]</f>
        <v>8.4745762711864412</v>
      </c>
    </row>
    <row r="1647" spans="1:18" x14ac:dyDescent="0.3">
      <c r="A1647" t="s">
        <v>210</v>
      </c>
      <c r="B1647" t="s">
        <v>212</v>
      </c>
      <c r="C1647">
        <v>2008</v>
      </c>
      <c r="D1647">
        <v>8</v>
      </c>
      <c r="E1647">
        <v>12</v>
      </c>
      <c r="F1647">
        <v>0</v>
      </c>
      <c r="G1647">
        <v>15</v>
      </c>
      <c r="H1647">
        <v>7</v>
      </c>
      <c r="I1647">
        <v>39</v>
      </c>
      <c r="J1647">
        <v>4.13</v>
      </c>
      <c r="K1647">
        <v>19.612590799031477</v>
      </c>
      <c r="L1647">
        <f t="shared" si="25"/>
        <v>81</v>
      </c>
      <c r="M1647" s="14">
        <f>Table3[[#This Row],[Rape]]/Table3[[#This Row],[Population_in_lakhs]]</f>
        <v>1.937046004842615</v>
      </c>
      <c r="N1647">
        <f>Table3[[#This Row],[Kidnapping and Abduction]]/Table3[[#This Row],[Population_in_lakhs]]</f>
        <v>2.9055690072639226</v>
      </c>
      <c r="O1647">
        <f>Table3[[#This Row],[Dowry Deaths]]/Table3[[#This Row],[Population_in_lakhs]]</f>
        <v>0</v>
      </c>
      <c r="P1647">
        <f>Table3[[#This Row],[Molestation]]/Table3[[#This Row],[Population_in_lakhs]]</f>
        <v>3.6319612590799033</v>
      </c>
      <c r="Q1647">
        <f>Table3[[#This Row],[Sexual_Harassment]]/Table3[[#This Row],[Population_in_lakhs]]</f>
        <v>1.6949152542372883</v>
      </c>
      <c r="R1647">
        <f>Table3[[#This Row],[Cruelty by Husband or his Relatives]]/Table3[[#This Row],[Population_in_lakhs]]</f>
        <v>9.4430992736077481</v>
      </c>
    </row>
    <row r="1648" spans="1:18" x14ac:dyDescent="0.3">
      <c r="A1648" t="s">
        <v>210</v>
      </c>
      <c r="B1648" t="s">
        <v>212</v>
      </c>
      <c r="C1648">
        <v>2009</v>
      </c>
      <c r="D1648">
        <v>9</v>
      </c>
      <c r="E1648">
        <v>14</v>
      </c>
      <c r="F1648">
        <v>0</v>
      </c>
      <c r="G1648">
        <v>22</v>
      </c>
      <c r="H1648">
        <v>5</v>
      </c>
      <c r="I1648">
        <v>30</v>
      </c>
      <c r="J1648">
        <v>4.13</v>
      </c>
      <c r="K1648">
        <v>19.37046004842615</v>
      </c>
      <c r="L1648">
        <f t="shared" si="25"/>
        <v>80</v>
      </c>
      <c r="M1648" s="14">
        <f>Table3[[#This Row],[Rape]]/Table3[[#This Row],[Population_in_lakhs]]</f>
        <v>2.179176755447942</v>
      </c>
      <c r="N1648">
        <f>Table3[[#This Row],[Kidnapping and Abduction]]/Table3[[#This Row],[Population_in_lakhs]]</f>
        <v>3.3898305084745766</v>
      </c>
      <c r="O1648">
        <f>Table3[[#This Row],[Dowry Deaths]]/Table3[[#This Row],[Population_in_lakhs]]</f>
        <v>0</v>
      </c>
      <c r="P1648">
        <f>Table3[[#This Row],[Molestation]]/Table3[[#This Row],[Population_in_lakhs]]</f>
        <v>5.3268765133171918</v>
      </c>
      <c r="Q1648">
        <f>Table3[[#This Row],[Sexual_Harassment]]/Table3[[#This Row],[Population_in_lakhs]]</f>
        <v>1.2106537530266344</v>
      </c>
      <c r="R1648">
        <f>Table3[[#This Row],[Cruelty by Husband or his Relatives]]/Table3[[#This Row],[Population_in_lakhs]]</f>
        <v>7.2639225181598066</v>
      </c>
    </row>
    <row r="1649" spans="1:18" x14ac:dyDescent="0.3">
      <c r="A1649" t="s">
        <v>210</v>
      </c>
      <c r="B1649" t="s">
        <v>212</v>
      </c>
      <c r="C1649">
        <v>2010</v>
      </c>
      <c r="D1649">
        <v>11</v>
      </c>
      <c r="E1649">
        <v>16</v>
      </c>
      <c r="F1649">
        <v>0</v>
      </c>
      <c r="G1649">
        <v>27</v>
      </c>
      <c r="H1649">
        <v>23</v>
      </c>
      <c r="I1649">
        <v>17</v>
      </c>
      <c r="J1649">
        <v>4.13</v>
      </c>
      <c r="K1649">
        <v>22.760290556900728</v>
      </c>
      <c r="L1649">
        <f t="shared" si="25"/>
        <v>94</v>
      </c>
      <c r="M1649" s="14">
        <f>Table3[[#This Row],[Rape]]/Table3[[#This Row],[Population_in_lakhs]]</f>
        <v>2.6634382566585959</v>
      </c>
      <c r="N1649">
        <f>Table3[[#This Row],[Kidnapping and Abduction]]/Table3[[#This Row],[Population_in_lakhs]]</f>
        <v>3.87409200968523</v>
      </c>
      <c r="O1649">
        <f>Table3[[#This Row],[Dowry Deaths]]/Table3[[#This Row],[Population_in_lakhs]]</f>
        <v>0</v>
      </c>
      <c r="P1649">
        <f>Table3[[#This Row],[Molestation]]/Table3[[#This Row],[Population_in_lakhs]]</f>
        <v>6.5375302663438255</v>
      </c>
      <c r="Q1649">
        <f>Table3[[#This Row],[Sexual_Harassment]]/Table3[[#This Row],[Population_in_lakhs]]</f>
        <v>5.5690072639225185</v>
      </c>
      <c r="R1649">
        <f>Table3[[#This Row],[Cruelty by Husband or his Relatives]]/Table3[[#This Row],[Population_in_lakhs]]</f>
        <v>4.1162227602905572</v>
      </c>
    </row>
    <row r="1650" spans="1:18" x14ac:dyDescent="0.3">
      <c r="A1650" t="s">
        <v>210</v>
      </c>
      <c r="B1650" t="s">
        <v>212</v>
      </c>
      <c r="C1650">
        <v>2011</v>
      </c>
      <c r="D1650">
        <v>5</v>
      </c>
      <c r="E1650">
        <v>7</v>
      </c>
      <c r="F1650">
        <v>0</v>
      </c>
      <c r="G1650">
        <v>17</v>
      </c>
      <c r="H1650">
        <v>12</v>
      </c>
      <c r="I1650">
        <v>5</v>
      </c>
      <c r="J1650">
        <v>4.55</v>
      </c>
      <c r="K1650">
        <v>10.109890109890109</v>
      </c>
      <c r="L1650">
        <f t="shared" si="25"/>
        <v>46</v>
      </c>
      <c r="M1650" s="14">
        <f>Table3[[#This Row],[Rape]]/Table3[[#This Row],[Population_in_lakhs]]</f>
        <v>1.098901098901099</v>
      </c>
      <c r="N1650">
        <f>Table3[[#This Row],[Kidnapping and Abduction]]/Table3[[#This Row],[Population_in_lakhs]]</f>
        <v>1.5384615384615385</v>
      </c>
      <c r="O1650">
        <f>Table3[[#This Row],[Dowry Deaths]]/Table3[[#This Row],[Population_in_lakhs]]</f>
        <v>0</v>
      </c>
      <c r="P1650">
        <f>Table3[[#This Row],[Molestation]]/Table3[[#This Row],[Population_in_lakhs]]</f>
        <v>3.7362637362637363</v>
      </c>
      <c r="Q1650">
        <f>Table3[[#This Row],[Sexual_Harassment]]/Table3[[#This Row],[Population_in_lakhs]]</f>
        <v>2.6373626373626373</v>
      </c>
      <c r="R1650">
        <f>Table3[[#This Row],[Cruelty by Husband or his Relatives]]/Table3[[#This Row],[Population_in_lakhs]]</f>
        <v>1.098901098901099</v>
      </c>
    </row>
    <row r="1651" spans="1:18" x14ac:dyDescent="0.3">
      <c r="A1651" t="s">
        <v>210</v>
      </c>
      <c r="B1651" t="s">
        <v>212</v>
      </c>
      <c r="C1651">
        <v>2012</v>
      </c>
      <c r="D1651">
        <v>8</v>
      </c>
      <c r="E1651">
        <v>2</v>
      </c>
      <c r="F1651">
        <v>0</v>
      </c>
      <c r="G1651">
        <v>20</v>
      </c>
      <c r="H1651">
        <v>5</v>
      </c>
      <c r="I1651">
        <v>17</v>
      </c>
      <c r="J1651">
        <v>4.55</v>
      </c>
      <c r="K1651">
        <v>11.428571428571429</v>
      </c>
      <c r="L1651">
        <f t="shared" si="25"/>
        <v>52</v>
      </c>
      <c r="M1651" s="14">
        <f>Table3[[#This Row],[Rape]]/Table3[[#This Row],[Population_in_lakhs]]</f>
        <v>1.7582417582417582</v>
      </c>
      <c r="N1651">
        <f>Table3[[#This Row],[Kidnapping and Abduction]]/Table3[[#This Row],[Population_in_lakhs]]</f>
        <v>0.43956043956043955</v>
      </c>
      <c r="O1651">
        <f>Table3[[#This Row],[Dowry Deaths]]/Table3[[#This Row],[Population_in_lakhs]]</f>
        <v>0</v>
      </c>
      <c r="P1651">
        <f>Table3[[#This Row],[Molestation]]/Table3[[#This Row],[Population_in_lakhs]]</f>
        <v>4.395604395604396</v>
      </c>
      <c r="Q1651">
        <f>Table3[[#This Row],[Sexual_Harassment]]/Table3[[#This Row],[Population_in_lakhs]]</f>
        <v>1.098901098901099</v>
      </c>
      <c r="R1651">
        <f>Table3[[#This Row],[Cruelty by Husband or his Relatives]]/Table3[[#This Row],[Population_in_lakhs]]</f>
        <v>3.7362637362637363</v>
      </c>
    </row>
    <row r="1652" spans="1:18" x14ac:dyDescent="0.3">
      <c r="A1652" t="s">
        <v>210</v>
      </c>
      <c r="B1652" t="s">
        <v>212</v>
      </c>
      <c r="C1652">
        <v>2013</v>
      </c>
      <c r="D1652">
        <v>12</v>
      </c>
      <c r="E1652">
        <v>11</v>
      </c>
      <c r="F1652">
        <v>0</v>
      </c>
      <c r="G1652">
        <v>31</v>
      </c>
      <c r="H1652">
        <v>20</v>
      </c>
      <c r="I1652">
        <v>23</v>
      </c>
      <c r="J1652">
        <v>4.55</v>
      </c>
      <c r="K1652">
        <v>21.318681318681321</v>
      </c>
      <c r="L1652">
        <f t="shared" si="25"/>
        <v>97</v>
      </c>
      <c r="M1652" s="14">
        <f>Table3[[#This Row],[Rape]]/Table3[[#This Row],[Population_in_lakhs]]</f>
        <v>2.6373626373626373</v>
      </c>
      <c r="N1652">
        <f>Table3[[#This Row],[Kidnapping and Abduction]]/Table3[[#This Row],[Population_in_lakhs]]</f>
        <v>2.4175824175824179</v>
      </c>
      <c r="O1652">
        <f>Table3[[#This Row],[Dowry Deaths]]/Table3[[#This Row],[Population_in_lakhs]]</f>
        <v>0</v>
      </c>
      <c r="P1652">
        <f>Table3[[#This Row],[Molestation]]/Table3[[#This Row],[Population_in_lakhs]]</f>
        <v>6.8131868131868139</v>
      </c>
      <c r="Q1652">
        <f>Table3[[#This Row],[Sexual_Harassment]]/Table3[[#This Row],[Population_in_lakhs]]</f>
        <v>4.395604395604396</v>
      </c>
      <c r="R1652">
        <f>Table3[[#This Row],[Cruelty by Husband or his Relatives]]/Table3[[#This Row],[Population_in_lakhs]]</f>
        <v>5.0549450549450547</v>
      </c>
    </row>
    <row r="1653" spans="1:18" x14ac:dyDescent="0.3">
      <c r="A1653" t="s">
        <v>210</v>
      </c>
      <c r="B1653" t="s">
        <v>214</v>
      </c>
      <c r="C1653">
        <v>2001</v>
      </c>
      <c r="D1653">
        <v>6</v>
      </c>
      <c r="E1653">
        <v>3</v>
      </c>
      <c r="F1653">
        <v>0</v>
      </c>
      <c r="G1653">
        <v>4</v>
      </c>
      <c r="H1653">
        <v>0</v>
      </c>
      <c r="I1653">
        <v>2</v>
      </c>
      <c r="J1653">
        <v>0.78</v>
      </c>
      <c r="K1653">
        <v>19.23076923076923</v>
      </c>
      <c r="L1653">
        <f t="shared" si="25"/>
        <v>15</v>
      </c>
      <c r="M1653" s="14">
        <f>Table3[[#This Row],[Rape]]/Table3[[#This Row],[Population_in_lakhs]]</f>
        <v>7.6923076923076916</v>
      </c>
      <c r="N1653">
        <f>Table3[[#This Row],[Kidnapping and Abduction]]/Table3[[#This Row],[Population_in_lakhs]]</f>
        <v>3.8461538461538458</v>
      </c>
      <c r="O1653">
        <f>Table3[[#This Row],[Dowry Deaths]]/Table3[[#This Row],[Population_in_lakhs]]</f>
        <v>0</v>
      </c>
      <c r="P1653">
        <f>Table3[[#This Row],[Molestation]]/Table3[[#This Row],[Population_in_lakhs]]</f>
        <v>5.1282051282051277</v>
      </c>
      <c r="Q1653">
        <f>Table3[[#This Row],[Sexual_Harassment]]/Table3[[#This Row],[Population_in_lakhs]]</f>
        <v>0</v>
      </c>
      <c r="R1653">
        <f>Table3[[#This Row],[Cruelty by Husband or his Relatives]]/Table3[[#This Row],[Population_in_lakhs]]</f>
        <v>2.5641025641025639</v>
      </c>
    </row>
    <row r="1654" spans="1:18" x14ac:dyDescent="0.3">
      <c r="A1654" t="s">
        <v>210</v>
      </c>
      <c r="B1654" t="s">
        <v>214</v>
      </c>
      <c r="C1654">
        <v>2002</v>
      </c>
      <c r="D1654">
        <v>4</v>
      </c>
      <c r="E1654">
        <v>3</v>
      </c>
      <c r="F1654">
        <v>0</v>
      </c>
      <c r="G1654">
        <v>6</v>
      </c>
      <c r="H1654">
        <v>1</v>
      </c>
      <c r="I1654">
        <v>7</v>
      </c>
      <c r="J1654">
        <v>0.78</v>
      </c>
      <c r="K1654">
        <v>26.923076923076923</v>
      </c>
      <c r="L1654">
        <f t="shared" si="25"/>
        <v>21</v>
      </c>
      <c r="M1654" s="14">
        <f>Table3[[#This Row],[Rape]]/Table3[[#This Row],[Population_in_lakhs]]</f>
        <v>5.1282051282051277</v>
      </c>
      <c r="N1654">
        <f>Table3[[#This Row],[Kidnapping and Abduction]]/Table3[[#This Row],[Population_in_lakhs]]</f>
        <v>3.8461538461538458</v>
      </c>
      <c r="O1654">
        <f>Table3[[#This Row],[Dowry Deaths]]/Table3[[#This Row],[Population_in_lakhs]]</f>
        <v>0</v>
      </c>
      <c r="P1654">
        <f>Table3[[#This Row],[Molestation]]/Table3[[#This Row],[Population_in_lakhs]]</f>
        <v>7.6923076923076916</v>
      </c>
      <c r="Q1654">
        <f>Table3[[#This Row],[Sexual_Harassment]]/Table3[[#This Row],[Population_in_lakhs]]</f>
        <v>1.2820512820512819</v>
      </c>
      <c r="R1654">
        <f>Table3[[#This Row],[Cruelty by Husband or his Relatives]]/Table3[[#This Row],[Population_in_lakhs]]</f>
        <v>8.9743589743589745</v>
      </c>
    </row>
    <row r="1655" spans="1:18" x14ac:dyDescent="0.3">
      <c r="A1655" t="s">
        <v>210</v>
      </c>
      <c r="B1655" t="s">
        <v>214</v>
      </c>
      <c r="C1655">
        <v>2003</v>
      </c>
      <c r="D1655">
        <v>6</v>
      </c>
      <c r="E1655">
        <v>4</v>
      </c>
      <c r="F1655">
        <v>0</v>
      </c>
      <c r="G1655">
        <v>2</v>
      </c>
      <c r="H1655">
        <v>0</v>
      </c>
      <c r="I1655">
        <v>2</v>
      </c>
      <c r="J1655">
        <v>0.78</v>
      </c>
      <c r="K1655">
        <v>17.948717948717949</v>
      </c>
      <c r="L1655">
        <f t="shared" si="25"/>
        <v>14</v>
      </c>
      <c r="M1655" s="14">
        <f>Table3[[#This Row],[Rape]]/Table3[[#This Row],[Population_in_lakhs]]</f>
        <v>7.6923076923076916</v>
      </c>
      <c r="N1655">
        <f>Table3[[#This Row],[Kidnapping and Abduction]]/Table3[[#This Row],[Population_in_lakhs]]</f>
        <v>5.1282051282051277</v>
      </c>
      <c r="O1655">
        <f>Table3[[#This Row],[Dowry Deaths]]/Table3[[#This Row],[Population_in_lakhs]]</f>
        <v>0</v>
      </c>
      <c r="P1655">
        <f>Table3[[#This Row],[Molestation]]/Table3[[#This Row],[Population_in_lakhs]]</f>
        <v>2.5641025641025639</v>
      </c>
      <c r="Q1655">
        <f>Table3[[#This Row],[Sexual_Harassment]]/Table3[[#This Row],[Population_in_lakhs]]</f>
        <v>0</v>
      </c>
      <c r="R1655">
        <f>Table3[[#This Row],[Cruelty by Husband or his Relatives]]/Table3[[#This Row],[Population_in_lakhs]]</f>
        <v>2.5641025641025639</v>
      </c>
    </row>
    <row r="1656" spans="1:18" x14ac:dyDescent="0.3">
      <c r="A1656" t="s">
        <v>210</v>
      </c>
      <c r="B1656" t="s">
        <v>214</v>
      </c>
      <c r="C1656">
        <v>2004</v>
      </c>
      <c r="D1656">
        <v>8</v>
      </c>
      <c r="E1656">
        <v>3</v>
      </c>
      <c r="F1656">
        <v>0</v>
      </c>
      <c r="G1656">
        <v>4</v>
      </c>
      <c r="H1656">
        <v>0</v>
      </c>
      <c r="I1656">
        <v>4</v>
      </c>
      <c r="J1656">
        <v>0.78</v>
      </c>
      <c r="K1656">
        <v>24.358974358974358</v>
      </c>
      <c r="L1656">
        <f t="shared" si="25"/>
        <v>19</v>
      </c>
      <c r="M1656" s="14">
        <f>Table3[[#This Row],[Rape]]/Table3[[#This Row],[Population_in_lakhs]]</f>
        <v>10.256410256410255</v>
      </c>
      <c r="N1656">
        <f>Table3[[#This Row],[Kidnapping and Abduction]]/Table3[[#This Row],[Population_in_lakhs]]</f>
        <v>3.8461538461538458</v>
      </c>
      <c r="O1656">
        <f>Table3[[#This Row],[Dowry Deaths]]/Table3[[#This Row],[Population_in_lakhs]]</f>
        <v>0</v>
      </c>
      <c r="P1656">
        <f>Table3[[#This Row],[Molestation]]/Table3[[#This Row],[Population_in_lakhs]]</f>
        <v>5.1282051282051277</v>
      </c>
      <c r="Q1656">
        <f>Table3[[#This Row],[Sexual_Harassment]]/Table3[[#This Row],[Population_in_lakhs]]</f>
        <v>0</v>
      </c>
      <c r="R1656">
        <f>Table3[[#This Row],[Cruelty by Husband or his Relatives]]/Table3[[#This Row],[Population_in_lakhs]]</f>
        <v>5.1282051282051277</v>
      </c>
    </row>
    <row r="1657" spans="1:18" x14ac:dyDescent="0.3">
      <c r="A1657" t="s">
        <v>210</v>
      </c>
      <c r="B1657" t="s">
        <v>214</v>
      </c>
      <c r="C1657">
        <v>2005</v>
      </c>
      <c r="D1657">
        <v>4</v>
      </c>
      <c r="E1657">
        <v>3</v>
      </c>
      <c r="F1657">
        <v>0</v>
      </c>
      <c r="G1657">
        <v>6</v>
      </c>
      <c r="H1657">
        <v>1</v>
      </c>
      <c r="I1657">
        <v>6</v>
      </c>
      <c r="J1657">
        <v>0.78</v>
      </c>
      <c r="K1657">
        <v>25.641025641025639</v>
      </c>
      <c r="L1657">
        <f t="shared" si="25"/>
        <v>20</v>
      </c>
      <c r="M1657" s="14">
        <f>Table3[[#This Row],[Rape]]/Table3[[#This Row],[Population_in_lakhs]]</f>
        <v>5.1282051282051277</v>
      </c>
      <c r="N1657">
        <f>Table3[[#This Row],[Kidnapping and Abduction]]/Table3[[#This Row],[Population_in_lakhs]]</f>
        <v>3.8461538461538458</v>
      </c>
      <c r="O1657">
        <f>Table3[[#This Row],[Dowry Deaths]]/Table3[[#This Row],[Population_in_lakhs]]</f>
        <v>0</v>
      </c>
      <c r="P1657">
        <f>Table3[[#This Row],[Molestation]]/Table3[[#This Row],[Population_in_lakhs]]</f>
        <v>7.6923076923076916</v>
      </c>
      <c r="Q1657">
        <f>Table3[[#This Row],[Sexual_Harassment]]/Table3[[#This Row],[Population_in_lakhs]]</f>
        <v>1.2820512820512819</v>
      </c>
      <c r="R1657">
        <f>Table3[[#This Row],[Cruelty by Husband or his Relatives]]/Table3[[#This Row],[Population_in_lakhs]]</f>
        <v>7.6923076923076916</v>
      </c>
    </row>
    <row r="1658" spans="1:18" x14ac:dyDescent="0.3">
      <c r="A1658" t="s">
        <v>210</v>
      </c>
      <c r="B1658" t="s">
        <v>214</v>
      </c>
      <c r="C1658">
        <v>2006</v>
      </c>
      <c r="D1658">
        <v>2</v>
      </c>
      <c r="E1658">
        <v>4</v>
      </c>
      <c r="F1658">
        <v>0</v>
      </c>
      <c r="G1658">
        <v>2</v>
      </c>
      <c r="H1658">
        <v>1</v>
      </c>
      <c r="I1658">
        <v>3</v>
      </c>
      <c r="J1658">
        <v>0.78</v>
      </c>
      <c r="K1658">
        <v>15.384615384615383</v>
      </c>
      <c r="L1658">
        <f t="shared" si="25"/>
        <v>12</v>
      </c>
      <c r="M1658" s="14">
        <f>Table3[[#This Row],[Rape]]/Table3[[#This Row],[Population_in_lakhs]]</f>
        <v>2.5641025641025639</v>
      </c>
      <c r="N1658">
        <f>Table3[[#This Row],[Kidnapping and Abduction]]/Table3[[#This Row],[Population_in_lakhs]]</f>
        <v>5.1282051282051277</v>
      </c>
      <c r="O1658">
        <f>Table3[[#This Row],[Dowry Deaths]]/Table3[[#This Row],[Population_in_lakhs]]</f>
        <v>0</v>
      </c>
      <c r="P1658">
        <f>Table3[[#This Row],[Molestation]]/Table3[[#This Row],[Population_in_lakhs]]</f>
        <v>2.5641025641025639</v>
      </c>
      <c r="Q1658">
        <f>Table3[[#This Row],[Sexual_Harassment]]/Table3[[#This Row],[Population_in_lakhs]]</f>
        <v>1.2820512820512819</v>
      </c>
      <c r="R1658">
        <f>Table3[[#This Row],[Cruelty by Husband or his Relatives]]/Table3[[#This Row],[Population_in_lakhs]]</f>
        <v>3.8461538461538458</v>
      </c>
    </row>
    <row r="1659" spans="1:18" x14ac:dyDescent="0.3">
      <c r="A1659" t="s">
        <v>210</v>
      </c>
      <c r="B1659" t="s">
        <v>214</v>
      </c>
      <c r="C1659">
        <v>2007</v>
      </c>
      <c r="D1659">
        <v>9</v>
      </c>
      <c r="E1659">
        <v>1</v>
      </c>
      <c r="F1659">
        <v>0</v>
      </c>
      <c r="G1659">
        <v>1</v>
      </c>
      <c r="H1659">
        <v>0</v>
      </c>
      <c r="I1659">
        <v>4</v>
      </c>
      <c r="J1659">
        <v>0.78</v>
      </c>
      <c r="K1659">
        <v>19.23076923076923</v>
      </c>
      <c r="L1659">
        <f t="shared" si="25"/>
        <v>15</v>
      </c>
      <c r="M1659" s="14">
        <f>Table3[[#This Row],[Rape]]/Table3[[#This Row],[Population_in_lakhs]]</f>
        <v>11.538461538461538</v>
      </c>
      <c r="N1659">
        <f>Table3[[#This Row],[Kidnapping and Abduction]]/Table3[[#This Row],[Population_in_lakhs]]</f>
        <v>1.2820512820512819</v>
      </c>
      <c r="O1659">
        <f>Table3[[#This Row],[Dowry Deaths]]/Table3[[#This Row],[Population_in_lakhs]]</f>
        <v>0</v>
      </c>
      <c r="P1659">
        <f>Table3[[#This Row],[Molestation]]/Table3[[#This Row],[Population_in_lakhs]]</f>
        <v>1.2820512820512819</v>
      </c>
      <c r="Q1659">
        <f>Table3[[#This Row],[Sexual_Harassment]]/Table3[[#This Row],[Population_in_lakhs]]</f>
        <v>0</v>
      </c>
      <c r="R1659">
        <f>Table3[[#This Row],[Cruelty by Husband or his Relatives]]/Table3[[#This Row],[Population_in_lakhs]]</f>
        <v>5.1282051282051277</v>
      </c>
    </row>
    <row r="1660" spans="1:18" x14ac:dyDescent="0.3">
      <c r="A1660" t="s">
        <v>210</v>
      </c>
      <c r="B1660" t="s">
        <v>214</v>
      </c>
      <c r="C1660">
        <v>2008</v>
      </c>
      <c r="D1660">
        <v>4</v>
      </c>
      <c r="E1660">
        <v>2</v>
      </c>
      <c r="F1660">
        <v>0</v>
      </c>
      <c r="G1660">
        <v>3</v>
      </c>
      <c r="H1660">
        <v>0</v>
      </c>
      <c r="I1660">
        <v>3</v>
      </c>
      <c r="J1660">
        <v>0.78</v>
      </c>
      <c r="K1660">
        <v>15.384615384615383</v>
      </c>
      <c r="L1660">
        <f t="shared" si="25"/>
        <v>12</v>
      </c>
      <c r="M1660" s="14">
        <f>Table3[[#This Row],[Rape]]/Table3[[#This Row],[Population_in_lakhs]]</f>
        <v>5.1282051282051277</v>
      </c>
      <c r="N1660">
        <f>Table3[[#This Row],[Kidnapping and Abduction]]/Table3[[#This Row],[Population_in_lakhs]]</f>
        <v>2.5641025641025639</v>
      </c>
      <c r="O1660">
        <f>Table3[[#This Row],[Dowry Deaths]]/Table3[[#This Row],[Population_in_lakhs]]</f>
        <v>0</v>
      </c>
      <c r="P1660">
        <f>Table3[[#This Row],[Molestation]]/Table3[[#This Row],[Population_in_lakhs]]</f>
        <v>3.8461538461538458</v>
      </c>
      <c r="Q1660">
        <f>Table3[[#This Row],[Sexual_Harassment]]/Table3[[#This Row],[Population_in_lakhs]]</f>
        <v>0</v>
      </c>
      <c r="R1660">
        <f>Table3[[#This Row],[Cruelty by Husband or his Relatives]]/Table3[[#This Row],[Population_in_lakhs]]</f>
        <v>3.8461538461538458</v>
      </c>
    </row>
    <row r="1661" spans="1:18" x14ac:dyDescent="0.3">
      <c r="A1661" t="s">
        <v>210</v>
      </c>
      <c r="B1661" t="s">
        <v>214</v>
      </c>
      <c r="C1661">
        <v>2009</v>
      </c>
      <c r="D1661">
        <v>6</v>
      </c>
      <c r="E1661">
        <v>1</v>
      </c>
      <c r="F1661">
        <v>0</v>
      </c>
      <c r="G1661">
        <v>3</v>
      </c>
      <c r="H1661">
        <v>0</v>
      </c>
      <c r="I1661">
        <v>2</v>
      </c>
      <c r="J1661">
        <v>0.78</v>
      </c>
      <c r="K1661">
        <v>15.384615384615383</v>
      </c>
      <c r="L1661">
        <f t="shared" si="25"/>
        <v>12</v>
      </c>
      <c r="M1661" s="14">
        <f>Table3[[#This Row],[Rape]]/Table3[[#This Row],[Population_in_lakhs]]</f>
        <v>7.6923076923076916</v>
      </c>
      <c r="N1661">
        <f>Table3[[#This Row],[Kidnapping and Abduction]]/Table3[[#This Row],[Population_in_lakhs]]</f>
        <v>1.2820512820512819</v>
      </c>
      <c r="O1661">
        <f>Table3[[#This Row],[Dowry Deaths]]/Table3[[#This Row],[Population_in_lakhs]]</f>
        <v>0</v>
      </c>
      <c r="P1661">
        <f>Table3[[#This Row],[Molestation]]/Table3[[#This Row],[Population_in_lakhs]]</f>
        <v>3.8461538461538458</v>
      </c>
      <c r="Q1661">
        <f>Table3[[#This Row],[Sexual_Harassment]]/Table3[[#This Row],[Population_in_lakhs]]</f>
        <v>0</v>
      </c>
      <c r="R1661">
        <f>Table3[[#This Row],[Cruelty by Husband or his Relatives]]/Table3[[#This Row],[Population_in_lakhs]]</f>
        <v>2.5641025641025639</v>
      </c>
    </row>
    <row r="1662" spans="1:18" x14ac:dyDescent="0.3">
      <c r="A1662" t="s">
        <v>210</v>
      </c>
      <c r="B1662" t="s">
        <v>214</v>
      </c>
      <c r="C1662">
        <v>2010</v>
      </c>
      <c r="D1662">
        <v>2</v>
      </c>
      <c r="E1662">
        <v>2</v>
      </c>
      <c r="F1662">
        <v>0</v>
      </c>
      <c r="G1662">
        <v>2</v>
      </c>
      <c r="H1662">
        <v>0</v>
      </c>
      <c r="I1662">
        <v>4</v>
      </c>
      <c r="J1662">
        <v>0.78</v>
      </c>
      <c r="K1662">
        <v>12.820512820512819</v>
      </c>
      <c r="L1662">
        <f t="shared" si="25"/>
        <v>10</v>
      </c>
      <c r="M1662" s="14">
        <f>Table3[[#This Row],[Rape]]/Table3[[#This Row],[Population_in_lakhs]]</f>
        <v>2.5641025641025639</v>
      </c>
      <c r="N1662">
        <f>Table3[[#This Row],[Kidnapping and Abduction]]/Table3[[#This Row],[Population_in_lakhs]]</f>
        <v>2.5641025641025639</v>
      </c>
      <c r="O1662">
        <f>Table3[[#This Row],[Dowry Deaths]]/Table3[[#This Row],[Population_in_lakhs]]</f>
        <v>0</v>
      </c>
      <c r="P1662">
        <f>Table3[[#This Row],[Molestation]]/Table3[[#This Row],[Population_in_lakhs]]</f>
        <v>2.5641025641025639</v>
      </c>
      <c r="Q1662">
        <f>Table3[[#This Row],[Sexual_Harassment]]/Table3[[#This Row],[Population_in_lakhs]]</f>
        <v>0</v>
      </c>
      <c r="R1662">
        <f>Table3[[#This Row],[Cruelty by Husband or his Relatives]]/Table3[[#This Row],[Population_in_lakhs]]</f>
        <v>5.1282051282051277</v>
      </c>
    </row>
    <row r="1663" spans="1:18" x14ac:dyDescent="0.3">
      <c r="A1663" t="s">
        <v>210</v>
      </c>
      <c r="B1663" t="s">
        <v>214</v>
      </c>
      <c r="C1663">
        <v>2011</v>
      </c>
      <c r="D1663">
        <v>6</v>
      </c>
      <c r="E1663">
        <v>1</v>
      </c>
      <c r="F1663">
        <v>1</v>
      </c>
      <c r="G1663">
        <v>4</v>
      </c>
      <c r="H1663">
        <v>0</v>
      </c>
      <c r="I1663">
        <v>1</v>
      </c>
      <c r="J1663">
        <v>0.84</v>
      </c>
      <c r="K1663">
        <v>15.476190476190476</v>
      </c>
      <c r="L1663">
        <f t="shared" si="25"/>
        <v>13</v>
      </c>
      <c r="M1663" s="14">
        <f>Table3[[#This Row],[Rape]]/Table3[[#This Row],[Population_in_lakhs]]</f>
        <v>7.1428571428571432</v>
      </c>
      <c r="N1663">
        <f>Table3[[#This Row],[Kidnapping and Abduction]]/Table3[[#This Row],[Population_in_lakhs]]</f>
        <v>1.1904761904761905</v>
      </c>
      <c r="O1663">
        <f>Table3[[#This Row],[Dowry Deaths]]/Table3[[#This Row],[Population_in_lakhs]]</f>
        <v>1.1904761904761905</v>
      </c>
      <c r="P1663">
        <f>Table3[[#This Row],[Molestation]]/Table3[[#This Row],[Population_in_lakhs]]</f>
        <v>4.7619047619047619</v>
      </c>
      <c r="Q1663">
        <f>Table3[[#This Row],[Sexual_Harassment]]/Table3[[#This Row],[Population_in_lakhs]]</f>
        <v>0</v>
      </c>
      <c r="R1663">
        <f>Table3[[#This Row],[Cruelty by Husband or his Relatives]]/Table3[[#This Row],[Population_in_lakhs]]</f>
        <v>1.1904761904761905</v>
      </c>
    </row>
    <row r="1664" spans="1:18" x14ac:dyDescent="0.3">
      <c r="A1664" t="s">
        <v>210</v>
      </c>
      <c r="B1664" t="s">
        <v>214</v>
      </c>
      <c r="C1664">
        <v>2012</v>
      </c>
      <c r="D1664">
        <v>6</v>
      </c>
      <c r="E1664">
        <v>2</v>
      </c>
      <c r="F1664">
        <v>0</v>
      </c>
      <c r="G1664">
        <v>1</v>
      </c>
      <c r="H1664">
        <v>0</v>
      </c>
      <c r="I1664">
        <v>5</v>
      </c>
      <c r="J1664">
        <v>0.84</v>
      </c>
      <c r="K1664">
        <v>16.666666666666668</v>
      </c>
      <c r="L1664">
        <f t="shared" si="25"/>
        <v>14</v>
      </c>
      <c r="M1664" s="14">
        <f>Table3[[#This Row],[Rape]]/Table3[[#This Row],[Population_in_lakhs]]</f>
        <v>7.1428571428571432</v>
      </c>
      <c r="N1664">
        <f>Table3[[#This Row],[Kidnapping and Abduction]]/Table3[[#This Row],[Population_in_lakhs]]</f>
        <v>2.3809523809523809</v>
      </c>
      <c r="O1664">
        <f>Table3[[#This Row],[Dowry Deaths]]/Table3[[#This Row],[Population_in_lakhs]]</f>
        <v>0</v>
      </c>
      <c r="P1664">
        <f>Table3[[#This Row],[Molestation]]/Table3[[#This Row],[Population_in_lakhs]]</f>
        <v>1.1904761904761905</v>
      </c>
      <c r="Q1664">
        <f>Table3[[#This Row],[Sexual_Harassment]]/Table3[[#This Row],[Population_in_lakhs]]</f>
        <v>0</v>
      </c>
      <c r="R1664">
        <f>Table3[[#This Row],[Cruelty by Husband or his Relatives]]/Table3[[#This Row],[Population_in_lakhs]]</f>
        <v>5.9523809523809526</v>
      </c>
    </row>
    <row r="1665" spans="1:18" x14ac:dyDescent="0.3">
      <c r="A1665" t="s">
        <v>210</v>
      </c>
      <c r="B1665" t="s">
        <v>214</v>
      </c>
      <c r="C1665">
        <v>2013</v>
      </c>
      <c r="D1665">
        <v>6</v>
      </c>
      <c r="E1665">
        <v>2</v>
      </c>
      <c r="F1665">
        <v>0</v>
      </c>
      <c r="G1665">
        <v>8</v>
      </c>
      <c r="H1665">
        <v>0</v>
      </c>
      <c r="I1665">
        <v>4</v>
      </c>
      <c r="J1665">
        <v>0.84</v>
      </c>
      <c r="K1665">
        <v>23.80952380952381</v>
      </c>
      <c r="L1665">
        <f t="shared" si="25"/>
        <v>20</v>
      </c>
      <c r="M1665" s="14">
        <f>Table3[[#This Row],[Rape]]/Table3[[#This Row],[Population_in_lakhs]]</f>
        <v>7.1428571428571432</v>
      </c>
      <c r="N1665">
        <f>Table3[[#This Row],[Kidnapping and Abduction]]/Table3[[#This Row],[Population_in_lakhs]]</f>
        <v>2.3809523809523809</v>
      </c>
      <c r="O1665">
        <f>Table3[[#This Row],[Dowry Deaths]]/Table3[[#This Row],[Population_in_lakhs]]</f>
        <v>0</v>
      </c>
      <c r="P1665">
        <f>Table3[[#This Row],[Molestation]]/Table3[[#This Row],[Population_in_lakhs]]</f>
        <v>9.5238095238095237</v>
      </c>
      <c r="Q1665">
        <f>Table3[[#This Row],[Sexual_Harassment]]/Table3[[#This Row],[Population_in_lakhs]]</f>
        <v>0</v>
      </c>
      <c r="R1665">
        <f>Table3[[#This Row],[Cruelty by Husband or his Relatives]]/Table3[[#This Row],[Population_in_lakhs]]</f>
        <v>4.7619047619047619</v>
      </c>
    </row>
    <row r="1666" spans="1:18" x14ac:dyDescent="0.3">
      <c r="A1666" t="s">
        <v>210</v>
      </c>
      <c r="B1666" t="s">
        <v>215</v>
      </c>
      <c r="C1666">
        <v>2001</v>
      </c>
      <c r="D1666">
        <v>13</v>
      </c>
      <c r="E1666">
        <v>6</v>
      </c>
      <c r="F1666">
        <v>0</v>
      </c>
      <c r="G1666">
        <v>12</v>
      </c>
      <c r="H1666">
        <v>0</v>
      </c>
      <c r="I1666">
        <v>2</v>
      </c>
      <c r="J1666">
        <v>3.82</v>
      </c>
      <c r="K1666">
        <v>8.6387434554973819</v>
      </c>
      <c r="L1666">
        <f t="shared" ref="L1666:L1729" si="26">SUM(D1666,E1666,F1666,G1666,H1666,I1666)</f>
        <v>33</v>
      </c>
      <c r="M1666" s="14">
        <f>Table3[[#This Row],[Rape]]/Table3[[#This Row],[Population_in_lakhs]]</f>
        <v>3.4031413612565444</v>
      </c>
      <c r="N1666">
        <f>Table3[[#This Row],[Kidnapping and Abduction]]/Table3[[#This Row],[Population_in_lakhs]]</f>
        <v>1.5706806282722514</v>
      </c>
      <c r="O1666">
        <f>Table3[[#This Row],[Dowry Deaths]]/Table3[[#This Row],[Population_in_lakhs]]</f>
        <v>0</v>
      </c>
      <c r="P1666">
        <f>Table3[[#This Row],[Molestation]]/Table3[[#This Row],[Population_in_lakhs]]</f>
        <v>3.1413612565445028</v>
      </c>
      <c r="Q1666">
        <f>Table3[[#This Row],[Sexual_Harassment]]/Table3[[#This Row],[Population_in_lakhs]]</f>
        <v>0</v>
      </c>
      <c r="R1666">
        <f>Table3[[#This Row],[Cruelty by Husband or his Relatives]]/Table3[[#This Row],[Population_in_lakhs]]</f>
        <v>0.52356020942408377</v>
      </c>
    </row>
    <row r="1667" spans="1:18" x14ac:dyDescent="0.3">
      <c r="A1667" t="s">
        <v>210</v>
      </c>
      <c r="B1667" t="s">
        <v>215</v>
      </c>
      <c r="C1667">
        <v>2002</v>
      </c>
      <c r="D1667">
        <v>14</v>
      </c>
      <c r="E1667">
        <v>11</v>
      </c>
      <c r="F1667">
        <v>0</v>
      </c>
      <c r="G1667">
        <v>20</v>
      </c>
      <c r="H1667">
        <v>0</v>
      </c>
      <c r="I1667">
        <v>11</v>
      </c>
      <c r="J1667">
        <v>3.82</v>
      </c>
      <c r="K1667">
        <v>14.659685863874346</v>
      </c>
      <c r="L1667">
        <f t="shared" si="26"/>
        <v>56</v>
      </c>
      <c r="M1667" s="14">
        <f>Table3[[#This Row],[Rape]]/Table3[[#This Row],[Population_in_lakhs]]</f>
        <v>3.6649214659685865</v>
      </c>
      <c r="N1667">
        <f>Table3[[#This Row],[Kidnapping and Abduction]]/Table3[[#This Row],[Population_in_lakhs]]</f>
        <v>2.8795811518324608</v>
      </c>
      <c r="O1667">
        <f>Table3[[#This Row],[Dowry Deaths]]/Table3[[#This Row],[Population_in_lakhs]]</f>
        <v>0</v>
      </c>
      <c r="P1667">
        <f>Table3[[#This Row],[Molestation]]/Table3[[#This Row],[Population_in_lakhs]]</f>
        <v>5.2356020942408383</v>
      </c>
      <c r="Q1667">
        <f>Table3[[#This Row],[Sexual_Harassment]]/Table3[[#This Row],[Population_in_lakhs]]</f>
        <v>0</v>
      </c>
      <c r="R1667">
        <f>Table3[[#This Row],[Cruelty by Husband or his Relatives]]/Table3[[#This Row],[Population_in_lakhs]]</f>
        <v>2.8795811518324608</v>
      </c>
    </row>
    <row r="1668" spans="1:18" x14ac:dyDescent="0.3">
      <c r="A1668" t="s">
        <v>210</v>
      </c>
      <c r="B1668" t="s">
        <v>215</v>
      </c>
      <c r="C1668">
        <v>2003</v>
      </c>
      <c r="D1668">
        <v>16</v>
      </c>
      <c r="E1668">
        <v>6</v>
      </c>
      <c r="F1668">
        <v>2</v>
      </c>
      <c r="G1668">
        <v>24</v>
      </c>
      <c r="H1668">
        <v>0</v>
      </c>
      <c r="I1668">
        <v>13</v>
      </c>
      <c r="J1668">
        <v>3.82</v>
      </c>
      <c r="K1668">
        <v>15.968586387434556</v>
      </c>
      <c r="L1668">
        <f t="shared" si="26"/>
        <v>61</v>
      </c>
      <c r="M1668" s="14">
        <f>Table3[[#This Row],[Rape]]/Table3[[#This Row],[Population_in_lakhs]]</f>
        <v>4.1884816753926701</v>
      </c>
      <c r="N1668">
        <f>Table3[[#This Row],[Kidnapping and Abduction]]/Table3[[#This Row],[Population_in_lakhs]]</f>
        <v>1.5706806282722514</v>
      </c>
      <c r="O1668">
        <f>Table3[[#This Row],[Dowry Deaths]]/Table3[[#This Row],[Population_in_lakhs]]</f>
        <v>0.52356020942408377</v>
      </c>
      <c r="P1668">
        <f>Table3[[#This Row],[Molestation]]/Table3[[#This Row],[Population_in_lakhs]]</f>
        <v>6.2827225130890056</v>
      </c>
      <c r="Q1668">
        <f>Table3[[#This Row],[Sexual_Harassment]]/Table3[[#This Row],[Population_in_lakhs]]</f>
        <v>0</v>
      </c>
      <c r="R1668">
        <f>Table3[[#This Row],[Cruelty by Husband or his Relatives]]/Table3[[#This Row],[Population_in_lakhs]]</f>
        <v>3.4031413612565444</v>
      </c>
    </row>
    <row r="1669" spans="1:18" x14ac:dyDescent="0.3">
      <c r="A1669" t="s">
        <v>210</v>
      </c>
      <c r="B1669" t="s">
        <v>215</v>
      </c>
      <c r="C1669">
        <v>2004</v>
      </c>
      <c r="D1669">
        <v>13</v>
      </c>
      <c r="E1669">
        <v>11</v>
      </c>
      <c r="F1669">
        <v>1</v>
      </c>
      <c r="G1669">
        <v>11</v>
      </c>
      <c r="H1669">
        <v>1</v>
      </c>
      <c r="I1669">
        <v>10</v>
      </c>
      <c r="J1669">
        <v>3.82</v>
      </c>
      <c r="K1669">
        <v>12.30366492146597</v>
      </c>
      <c r="L1669">
        <f t="shared" si="26"/>
        <v>47</v>
      </c>
      <c r="M1669" s="14">
        <f>Table3[[#This Row],[Rape]]/Table3[[#This Row],[Population_in_lakhs]]</f>
        <v>3.4031413612565444</v>
      </c>
      <c r="N1669">
        <f>Table3[[#This Row],[Kidnapping and Abduction]]/Table3[[#This Row],[Population_in_lakhs]]</f>
        <v>2.8795811518324608</v>
      </c>
      <c r="O1669">
        <f>Table3[[#This Row],[Dowry Deaths]]/Table3[[#This Row],[Population_in_lakhs]]</f>
        <v>0.26178010471204188</v>
      </c>
      <c r="P1669">
        <f>Table3[[#This Row],[Molestation]]/Table3[[#This Row],[Population_in_lakhs]]</f>
        <v>2.8795811518324608</v>
      </c>
      <c r="Q1669">
        <f>Table3[[#This Row],[Sexual_Harassment]]/Table3[[#This Row],[Population_in_lakhs]]</f>
        <v>0.26178010471204188</v>
      </c>
      <c r="R1669">
        <f>Table3[[#This Row],[Cruelty by Husband or his Relatives]]/Table3[[#This Row],[Population_in_lakhs]]</f>
        <v>2.6178010471204192</v>
      </c>
    </row>
    <row r="1670" spans="1:18" x14ac:dyDescent="0.3">
      <c r="A1670" t="s">
        <v>210</v>
      </c>
      <c r="B1670" t="s">
        <v>215</v>
      </c>
      <c r="C1670">
        <v>2005</v>
      </c>
      <c r="D1670">
        <v>19</v>
      </c>
      <c r="E1670">
        <v>24</v>
      </c>
      <c r="F1670">
        <v>0</v>
      </c>
      <c r="G1670">
        <v>23</v>
      </c>
      <c r="H1670">
        <v>0</v>
      </c>
      <c r="I1670">
        <v>12</v>
      </c>
      <c r="J1670">
        <v>3.82</v>
      </c>
      <c r="K1670">
        <v>20.418848167539267</v>
      </c>
      <c r="L1670">
        <f t="shared" si="26"/>
        <v>78</v>
      </c>
      <c r="M1670" s="14">
        <f>Table3[[#This Row],[Rape]]/Table3[[#This Row],[Population_in_lakhs]]</f>
        <v>4.9738219895287958</v>
      </c>
      <c r="N1670">
        <f>Table3[[#This Row],[Kidnapping and Abduction]]/Table3[[#This Row],[Population_in_lakhs]]</f>
        <v>6.2827225130890056</v>
      </c>
      <c r="O1670">
        <f>Table3[[#This Row],[Dowry Deaths]]/Table3[[#This Row],[Population_in_lakhs]]</f>
        <v>0</v>
      </c>
      <c r="P1670">
        <f>Table3[[#This Row],[Molestation]]/Table3[[#This Row],[Population_in_lakhs]]</f>
        <v>6.020942408376964</v>
      </c>
      <c r="Q1670">
        <f>Table3[[#This Row],[Sexual_Harassment]]/Table3[[#This Row],[Population_in_lakhs]]</f>
        <v>0</v>
      </c>
      <c r="R1670">
        <f>Table3[[#This Row],[Cruelty by Husband or his Relatives]]/Table3[[#This Row],[Population_in_lakhs]]</f>
        <v>3.1413612565445028</v>
      </c>
    </row>
    <row r="1671" spans="1:18" x14ac:dyDescent="0.3">
      <c r="A1671" t="s">
        <v>210</v>
      </c>
      <c r="B1671" t="s">
        <v>215</v>
      </c>
      <c r="C1671">
        <v>2006</v>
      </c>
      <c r="D1671">
        <v>10</v>
      </c>
      <c r="E1671">
        <v>9</v>
      </c>
      <c r="F1671">
        <v>0</v>
      </c>
      <c r="G1671">
        <v>24</v>
      </c>
      <c r="H1671">
        <v>0</v>
      </c>
      <c r="I1671">
        <v>16</v>
      </c>
      <c r="J1671">
        <v>3.82</v>
      </c>
      <c r="K1671">
        <v>15.445026178010473</v>
      </c>
      <c r="L1671">
        <f t="shared" si="26"/>
        <v>59</v>
      </c>
      <c r="M1671" s="14">
        <f>Table3[[#This Row],[Rape]]/Table3[[#This Row],[Population_in_lakhs]]</f>
        <v>2.6178010471204192</v>
      </c>
      <c r="N1671">
        <f>Table3[[#This Row],[Kidnapping and Abduction]]/Table3[[#This Row],[Population_in_lakhs]]</f>
        <v>2.3560209424083771</v>
      </c>
      <c r="O1671">
        <f>Table3[[#This Row],[Dowry Deaths]]/Table3[[#This Row],[Population_in_lakhs]]</f>
        <v>0</v>
      </c>
      <c r="P1671">
        <f>Table3[[#This Row],[Molestation]]/Table3[[#This Row],[Population_in_lakhs]]</f>
        <v>6.2827225130890056</v>
      </c>
      <c r="Q1671">
        <f>Table3[[#This Row],[Sexual_Harassment]]/Table3[[#This Row],[Population_in_lakhs]]</f>
        <v>0</v>
      </c>
      <c r="R1671">
        <f>Table3[[#This Row],[Cruelty by Husband or his Relatives]]/Table3[[#This Row],[Population_in_lakhs]]</f>
        <v>4.1884816753926701</v>
      </c>
    </row>
    <row r="1672" spans="1:18" x14ac:dyDescent="0.3">
      <c r="A1672" t="s">
        <v>210</v>
      </c>
      <c r="B1672" t="s">
        <v>215</v>
      </c>
      <c r="C1672">
        <v>2007</v>
      </c>
      <c r="D1672">
        <v>22</v>
      </c>
      <c r="E1672">
        <v>11</v>
      </c>
      <c r="F1672">
        <v>0</v>
      </c>
      <c r="G1672">
        <v>22</v>
      </c>
      <c r="H1672">
        <v>3</v>
      </c>
      <c r="I1672">
        <v>18</v>
      </c>
      <c r="J1672">
        <v>3.82</v>
      </c>
      <c r="K1672">
        <v>19.895287958115183</v>
      </c>
      <c r="L1672">
        <f t="shared" si="26"/>
        <v>76</v>
      </c>
      <c r="M1672" s="14">
        <f>Table3[[#This Row],[Rape]]/Table3[[#This Row],[Population_in_lakhs]]</f>
        <v>5.7591623036649215</v>
      </c>
      <c r="N1672">
        <f>Table3[[#This Row],[Kidnapping and Abduction]]/Table3[[#This Row],[Population_in_lakhs]]</f>
        <v>2.8795811518324608</v>
      </c>
      <c r="O1672">
        <f>Table3[[#This Row],[Dowry Deaths]]/Table3[[#This Row],[Population_in_lakhs]]</f>
        <v>0</v>
      </c>
      <c r="P1672">
        <f>Table3[[#This Row],[Molestation]]/Table3[[#This Row],[Population_in_lakhs]]</f>
        <v>5.7591623036649215</v>
      </c>
      <c r="Q1672">
        <f>Table3[[#This Row],[Sexual_Harassment]]/Table3[[#This Row],[Population_in_lakhs]]</f>
        <v>0.78534031413612571</v>
      </c>
      <c r="R1672">
        <f>Table3[[#This Row],[Cruelty by Husband or his Relatives]]/Table3[[#This Row],[Population_in_lakhs]]</f>
        <v>4.7120418848167542</v>
      </c>
    </row>
    <row r="1673" spans="1:18" x14ac:dyDescent="0.3">
      <c r="A1673" t="s">
        <v>210</v>
      </c>
      <c r="B1673" t="s">
        <v>215</v>
      </c>
      <c r="C1673">
        <v>2008</v>
      </c>
      <c r="D1673">
        <v>16</v>
      </c>
      <c r="E1673">
        <v>17</v>
      </c>
      <c r="F1673">
        <v>0</v>
      </c>
      <c r="G1673">
        <v>31</v>
      </c>
      <c r="H1673">
        <v>2</v>
      </c>
      <c r="I1673">
        <v>28</v>
      </c>
      <c r="J1673">
        <v>3.82</v>
      </c>
      <c r="K1673">
        <v>24.607329842931939</v>
      </c>
      <c r="L1673">
        <f t="shared" si="26"/>
        <v>94</v>
      </c>
      <c r="M1673" s="14">
        <f>Table3[[#This Row],[Rape]]/Table3[[#This Row],[Population_in_lakhs]]</f>
        <v>4.1884816753926701</v>
      </c>
      <c r="N1673">
        <f>Table3[[#This Row],[Kidnapping and Abduction]]/Table3[[#This Row],[Population_in_lakhs]]</f>
        <v>4.4502617801047126</v>
      </c>
      <c r="O1673">
        <f>Table3[[#This Row],[Dowry Deaths]]/Table3[[#This Row],[Population_in_lakhs]]</f>
        <v>0</v>
      </c>
      <c r="P1673">
        <f>Table3[[#This Row],[Molestation]]/Table3[[#This Row],[Population_in_lakhs]]</f>
        <v>8.1151832460732987</v>
      </c>
      <c r="Q1673">
        <f>Table3[[#This Row],[Sexual_Harassment]]/Table3[[#This Row],[Population_in_lakhs]]</f>
        <v>0.52356020942408377</v>
      </c>
      <c r="R1673">
        <f>Table3[[#This Row],[Cruelty by Husband or his Relatives]]/Table3[[#This Row],[Population_in_lakhs]]</f>
        <v>7.329842931937173</v>
      </c>
    </row>
    <row r="1674" spans="1:18" x14ac:dyDescent="0.3">
      <c r="A1674" t="s">
        <v>210</v>
      </c>
      <c r="B1674" t="s">
        <v>215</v>
      </c>
      <c r="C1674">
        <v>2009</v>
      </c>
      <c r="D1674">
        <v>24</v>
      </c>
      <c r="E1674">
        <v>10</v>
      </c>
      <c r="F1674">
        <v>0</v>
      </c>
      <c r="G1674">
        <v>23</v>
      </c>
      <c r="H1674">
        <v>1</v>
      </c>
      <c r="I1674">
        <v>16</v>
      </c>
      <c r="J1674">
        <v>3.82</v>
      </c>
      <c r="K1674">
        <v>19.3717277486911</v>
      </c>
      <c r="L1674">
        <f t="shared" si="26"/>
        <v>74</v>
      </c>
      <c r="M1674" s="14">
        <f>Table3[[#This Row],[Rape]]/Table3[[#This Row],[Population_in_lakhs]]</f>
        <v>6.2827225130890056</v>
      </c>
      <c r="N1674">
        <f>Table3[[#This Row],[Kidnapping and Abduction]]/Table3[[#This Row],[Population_in_lakhs]]</f>
        <v>2.6178010471204192</v>
      </c>
      <c r="O1674">
        <f>Table3[[#This Row],[Dowry Deaths]]/Table3[[#This Row],[Population_in_lakhs]]</f>
        <v>0</v>
      </c>
      <c r="P1674">
        <f>Table3[[#This Row],[Molestation]]/Table3[[#This Row],[Population_in_lakhs]]</f>
        <v>6.020942408376964</v>
      </c>
      <c r="Q1674">
        <f>Table3[[#This Row],[Sexual_Harassment]]/Table3[[#This Row],[Population_in_lakhs]]</f>
        <v>0.26178010471204188</v>
      </c>
      <c r="R1674">
        <f>Table3[[#This Row],[Cruelty by Husband or his Relatives]]/Table3[[#This Row],[Population_in_lakhs]]</f>
        <v>4.1884816753926701</v>
      </c>
    </row>
    <row r="1675" spans="1:18" x14ac:dyDescent="0.3">
      <c r="A1675" t="s">
        <v>210</v>
      </c>
      <c r="B1675" t="s">
        <v>215</v>
      </c>
      <c r="C1675">
        <v>2010</v>
      </c>
      <c r="D1675">
        <v>17</v>
      </c>
      <c r="E1675">
        <v>5</v>
      </c>
      <c r="F1675">
        <v>0</v>
      </c>
      <c r="G1675">
        <v>23</v>
      </c>
      <c r="H1675">
        <v>1</v>
      </c>
      <c r="I1675">
        <v>9</v>
      </c>
      <c r="J1675">
        <v>3.82</v>
      </c>
      <c r="K1675">
        <v>14.397905759162304</v>
      </c>
      <c r="L1675">
        <f t="shared" si="26"/>
        <v>55</v>
      </c>
      <c r="M1675" s="14">
        <f>Table3[[#This Row],[Rape]]/Table3[[#This Row],[Population_in_lakhs]]</f>
        <v>4.4502617801047126</v>
      </c>
      <c r="N1675">
        <f>Table3[[#This Row],[Kidnapping and Abduction]]/Table3[[#This Row],[Population_in_lakhs]]</f>
        <v>1.3089005235602096</v>
      </c>
      <c r="O1675">
        <f>Table3[[#This Row],[Dowry Deaths]]/Table3[[#This Row],[Population_in_lakhs]]</f>
        <v>0</v>
      </c>
      <c r="P1675">
        <f>Table3[[#This Row],[Molestation]]/Table3[[#This Row],[Population_in_lakhs]]</f>
        <v>6.020942408376964</v>
      </c>
      <c r="Q1675">
        <f>Table3[[#This Row],[Sexual_Harassment]]/Table3[[#This Row],[Population_in_lakhs]]</f>
        <v>0.26178010471204188</v>
      </c>
      <c r="R1675">
        <f>Table3[[#This Row],[Cruelty by Husband or his Relatives]]/Table3[[#This Row],[Population_in_lakhs]]</f>
        <v>2.3560209424083771</v>
      </c>
    </row>
    <row r="1676" spans="1:18" x14ac:dyDescent="0.3">
      <c r="A1676" t="s">
        <v>210</v>
      </c>
      <c r="B1676" t="s">
        <v>215</v>
      </c>
      <c r="C1676">
        <v>2011</v>
      </c>
      <c r="D1676">
        <v>20</v>
      </c>
      <c r="E1676">
        <v>12</v>
      </c>
      <c r="F1676">
        <v>0</v>
      </c>
      <c r="G1676">
        <v>38</v>
      </c>
      <c r="H1676">
        <v>2</v>
      </c>
      <c r="I1676">
        <v>21</v>
      </c>
      <c r="J1676">
        <v>4.38</v>
      </c>
      <c r="K1676">
        <v>21.232876712328768</v>
      </c>
      <c r="L1676">
        <f t="shared" si="26"/>
        <v>93</v>
      </c>
      <c r="M1676" s="14">
        <f>Table3[[#This Row],[Rape]]/Table3[[#This Row],[Population_in_lakhs]]</f>
        <v>4.5662100456621006</v>
      </c>
      <c r="N1676">
        <f>Table3[[#This Row],[Kidnapping and Abduction]]/Table3[[#This Row],[Population_in_lakhs]]</f>
        <v>2.7397260273972601</v>
      </c>
      <c r="O1676">
        <f>Table3[[#This Row],[Dowry Deaths]]/Table3[[#This Row],[Population_in_lakhs]]</f>
        <v>0</v>
      </c>
      <c r="P1676">
        <f>Table3[[#This Row],[Molestation]]/Table3[[#This Row],[Population_in_lakhs]]</f>
        <v>8.6757990867579906</v>
      </c>
      <c r="Q1676">
        <f>Table3[[#This Row],[Sexual_Harassment]]/Table3[[#This Row],[Population_in_lakhs]]</f>
        <v>0.45662100456621008</v>
      </c>
      <c r="R1676">
        <f>Table3[[#This Row],[Cruelty by Husband or his Relatives]]/Table3[[#This Row],[Population_in_lakhs]]</f>
        <v>4.794520547945206</v>
      </c>
    </row>
    <row r="1677" spans="1:18" x14ac:dyDescent="0.3">
      <c r="A1677" t="s">
        <v>210</v>
      </c>
      <c r="B1677" t="s">
        <v>215</v>
      </c>
      <c r="C1677">
        <v>2012</v>
      </c>
      <c r="D1677">
        <v>22</v>
      </c>
      <c r="E1677">
        <v>5</v>
      </c>
      <c r="F1677">
        <v>0</v>
      </c>
      <c r="G1677">
        <v>22</v>
      </c>
      <c r="H1677">
        <v>0</v>
      </c>
      <c r="I1677">
        <v>10</v>
      </c>
      <c r="J1677">
        <v>4.38</v>
      </c>
      <c r="K1677">
        <v>13.470319634703197</v>
      </c>
      <c r="L1677">
        <f t="shared" si="26"/>
        <v>59</v>
      </c>
      <c r="M1677" s="14">
        <f>Table3[[#This Row],[Rape]]/Table3[[#This Row],[Population_in_lakhs]]</f>
        <v>5.0228310502283104</v>
      </c>
      <c r="N1677">
        <f>Table3[[#This Row],[Kidnapping and Abduction]]/Table3[[#This Row],[Population_in_lakhs]]</f>
        <v>1.1415525114155252</v>
      </c>
      <c r="O1677">
        <f>Table3[[#This Row],[Dowry Deaths]]/Table3[[#This Row],[Population_in_lakhs]]</f>
        <v>0</v>
      </c>
      <c r="P1677">
        <f>Table3[[#This Row],[Molestation]]/Table3[[#This Row],[Population_in_lakhs]]</f>
        <v>5.0228310502283104</v>
      </c>
      <c r="Q1677">
        <f>Table3[[#This Row],[Sexual_Harassment]]/Table3[[#This Row],[Population_in_lakhs]]</f>
        <v>0</v>
      </c>
      <c r="R1677">
        <f>Table3[[#This Row],[Cruelty by Husband or his Relatives]]/Table3[[#This Row],[Population_in_lakhs]]</f>
        <v>2.2831050228310503</v>
      </c>
    </row>
    <row r="1678" spans="1:18" x14ac:dyDescent="0.3">
      <c r="A1678" t="s">
        <v>210</v>
      </c>
      <c r="B1678" t="s">
        <v>215</v>
      </c>
      <c r="C1678">
        <v>2013</v>
      </c>
      <c r="D1678">
        <v>29</v>
      </c>
      <c r="E1678">
        <v>26</v>
      </c>
      <c r="F1678">
        <v>0</v>
      </c>
      <c r="G1678">
        <v>44</v>
      </c>
      <c r="H1678">
        <v>2</v>
      </c>
      <c r="I1678">
        <v>30</v>
      </c>
      <c r="J1678">
        <v>4.38</v>
      </c>
      <c r="K1678">
        <v>29.908675799086758</v>
      </c>
      <c r="L1678">
        <f t="shared" si="26"/>
        <v>131</v>
      </c>
      <c r="M1678" s="14">
        <f>Table3[[#This Row],[Rape]]/Table3[[#This Row],[Population_in_lakhs]]</f>
        <v>6.6210045662100461</v>
      </c>
      <c r="N1678">
        <f>Table3[[#This Row],[Kidnapping and Abduction]]/Table3[[#This Row],[Population_in_lakhs]]</f>
        <v>5.9360730593607309</v>
      </c>
      <c r="O1678">
        <f>Table3[[#This Row],[Dowry Deaths]]/Table3[[#This Row],[Population_in_lakhs]]</f>
        <v>0</v>
      </c>
      <c r="P1678">
        <f>Table3[[#This Row],[Molestation]]/Table3[[#This Row],[Population_in_lakhs]]</f>
        <v>10.045662100456621</v>
      </c>
      <c r="Q1678">
        <f>Table3[[#This Row],[Sexual_Harassment]]/Table3[[#This Row],[Population_in_lakhs]]</f>
        <v>0.45662100456621008</v>
      </c>
      <c r="R1678">
        <f>Table3[[#This Row],[Cruelty by Husband or his Relatives]]/Table3[[#This Row],[Population_in_lakhs]]</f>
        <v>6.8493150684931505</v>
      </c>
    </row>
    <row r="1679" spans="1:18" x14ac:dyDescent="0.3">
      <c r="A1679" t="s">
        <v>210</v>
      </c>
      <c r="B1679" t="s">
        <v>217</v>
      </c>
      <c r="C1679">
        <v>2001</v>
      </c>
      <c r="D1679">
        <v>16</v>
      </c>
      <c r="E1679">
        <v>10</v>
      </c>
      <c r="F1679">
        <v>0</v>
      </c>
      <c r="G1679">
        <v>59</v>
      </c>
      <c r="H1679">
        <v>4</v>
      </c>
      <c r="I1679">
        <v>56</v>
      </c>
      <c r="J1679">
        <v>9.01</v>
      </c>
      <c r="K1679">
        <v>16.093229744728081</v>
      </c>
      <c r="L1679">
        <f t="shared" si="26"/>
        <v>145</v>
      </c>
      <c r="M1679" s="14">
        <f>Table3[[#This Row],[Rape]]/Table3[[#This Row],[Population_in_lakhs]]</f>
        <v>1.7758046614872365</v>
      </c>
      <c r="N1679">
        <f>Table3[[#This Row],[Kidnapping and Abduction]]/Table3[[#This Row],[Population_in_lakhs]]</f>
        <v>1.1098779134295227</v>
      </c>
      <c r="O1679">
        <f>Table3[[#This Row],[Dowry Deaths]]/Table3[[#This Row],[Population_in_lakhs]]</f>
        <v>0</v>
      </c>
      <c r="P1679">
        <f>Table3[[#This Row],[Molestation]]/Table3[[#This Row],[Population_in_lakhs]]</f>
        <v>6.5482796892341844</v>
      </c>
      <c r="Q1679">
        <f>Table3[[#This Row],[Sexual_Harassment]]/Table3[[#This Row],[Population_in_lakhs]]</f>
        <v>0.44395116537180912</v>
      </c>
      <c r="R1679">
        <f>Table3[[#This Row],[Cruelty by Husband or his Relatives]]/Table3[[#This Row],[Population_in_lakhs]]</f>
        <v>6.2153163152053272</v>
      </c>
    </row>
    <row r="1680" spans="1:18" x14ac:dyDescent="0.3">
      <c r="A1680" t="s">
        <v>210</v>
      </c>
      <c r="B1680" t="s">
        <v>217</v>
      </c>
      <c r="C1680">
        <v>2002</v>
      </c>
      <c r="D1680">
        <v>24</v>
      </c>
      <c r="E1680">
        <v>8</v>
      </c>
      <c r="F1680">
        <v>2</v>
      </c>
      <c r="G1680">
        <v>51</v>
      </c>
      <c r="H1680">
        <v>6</v>
      </c>
      <c r="I1680">
        <v>47</v>
      </c>
      <c r="J1680">
        <v>9.01</v>
      </c>
      <c r="K1680">
        <v>15.316315205327415</v>
      </c>
      <c r="L1680">
        <f t="shared" si="26"/>
        <v>138</v>
      </c>
      <c r="M1680" s="14">
        <f>Table3[[#This Row],[Rape]]/Table3[[#This Row],[Population_in_lakhs]]</f>
        <v>2.6637069922308547</v>
      </c>
      <c r="N1680">
        <f>Table3[[#This Row],[Kidnapping and Abduction]]/Table3[[#This Row],[Population_in_lakhs]]</f>
        <v>0.88790233074361824</v>
      </c>
      <c r="O1680">
        <f>Table3[[#This Row],[Dowry Deaths]]/Table3[[#This Row],[Population_in_lakhs]]</f>
        <v>0.22197558268590456</v>
      </c>
      <c r="P1680">
        <f>Table3[[#This Row],[Molestation]]/Table3[[#This Row],[Population_in_lakhs]]</f>
        <v>5.6603773584905666</v>
      </c>
      <c r="Q1680">
        <f>Table3[[#This Row],[Sexual_Harassment]]/Table3[[#This Row],[Population_in_lakhs]]</f>
        <v>0.66592674805771368</v>
      </c>
      <c r="R1680">
        <f>Table3[[#This Row],[Cruelty by Husband or his Relatives]]/Table3[[#This Row],[Population_in_lakhs]]</f>
        <v>5.2164261931187568</v>
      </c>
    </row>
    <row r="1681" spans="1:18" x14ac:dyDescent="0.3">
      <c r="A1681" t="s">
        <v>210</v>
      </c>
      <c r="B1681" t="s">
        <v>217</v>
      </c>
      <c r="C1681">
        <v>2003</v>
      </c>
      <c r="D1681">
        <v>23</v>
      </c>
      <c r="E1681">
        <v>5</v>
      </c>
      <c r="F1681">
        <v>1</v>
      </c>
      <c r="G1681">
        <v>52</v>
      </c>
      <c r="H1681">
        <v>2</v>
      </c>
      <c r="I1681">
        <v>43</v>
      </c>
      <c r="J1681">
        <v>9.01</v>
      </c>
      <c r="K1681">
        <v>13.984461709211987</v>
      </c>
      <c r="L1681">
        <f t="shared" si="26"/>
        <v>126</v>
      </c>
      <c r="M1681" s="14">
        <f>Table3[[#This Row],[Rape]]/Table3[[#This Row],[Population_in_lakhs]]</f>
        <v>2.5527192008879025</v>
      </c>
      <c r="N1681">
        <f>Table3[[#This Row],[Kidnapping and Abduction]]/Table3[[#This Row],[Population_in_lakhs]]</f>
        <v>0.55493895671476134</v>
      </c>
      <c r="O1681">
        <f>Table3[[#This Row],[Dowry Deaths]]/Table3[[#This Row],[Population_in_lakhs]]</f>
        <v>0.11098779134295228</v>
      </c>
      <c r="P1681">
        <f>Table3[[#This Row],[Molestation]]/Table3[[#This Row],[Population_in_lakhs]]</f>
        <v>5.7713651498335183</v>
      </c>
      <c r="Q1681">
        <f>Table3[[#This Row],[Sexual_Harassment]]/Table3[[#This Row],[Population_in_lakhs]]</f>
        <v>0.22197558268590456</v>
      </c>
      <c r="R1681">
        <f>Table3[[#This Row],[Cruelty by Husband or his Relatives]]/Table3[[#This Row],[Population_in_lakhs]]</f>
        <v>4.7724750277469479</v>
      </c>
    </row>
    <row r="1682" spans="1:18" x14ac:dyDescent="0.3">
      <c r="A1682" t="s">
        <v>210</v>
      </c>
      <c r="B1682" t="s">
        <v>217</v>
      </c>
      <c r="C1682">
        <v>2004</v>
      </c>
      <c r="D1682">
        <v>15</v>
      </c>
      <c r="E1682">
        <v>6</v>
      </c>
      <c r="F1682">
        <v>1</v>
      </c>
      <c r="G1682">
        <v>56</v>
      </c>
      <c r="H1682">
        <v>2</v>
      </c>
      <c r="I1682">
        <v>29</v>
      </c>
      <c r="J1682">
        <v>9.01</v>
      </c>
      <c r="K1682">
        <v>12.097669256381799</v>
      </c>
      <c r="L1682">
        <f t="shared" si="26"/>
        <v>109</v>
      </c>
      <c r="M1682" s="14">
        <f>Table3[[#This Row],[Rape]]/Table3[[#This Row],[Population_in_lakhs]]</f>
        <v>1.6648168701442843</v>
      </c>
      <c r="N1682">
        <f>Table3[[#This Row],[Kidnapping and Abduction]]/Table3[[#This Row],[Population_in_lakhs]]</f>
        <v>0.66592674805771368</v>
      </c>
      <c r="O1682">
        <f>Table3[[#This Row],[Dowry Deaths]]/Table3[[#This Row],[Population_in_lakhs]]</f>
        <v>0.11098779134295228</v>
      </c>
      <c r="P1682">
        <f>Table3[[#This Row],[Molestation]]/Table3[[#This Row],[Population_in_lakhs]]</f>
        <v>6.2153163152053272</v>
      </c>
      <c r="Q1682">
        <f>Table3[[#This Row],[Sexual_Harassment]]/Table3[[#This Row],[Population_in_lakhs]]</f>
        <v>0.22197558268590456</v>
      </c>
      <c r="R1682">
        <f>Table3[[#This Row],[Cruelty by Husband or his Relatives]]/Table3[[#This Row],[Population_in_lakhs]]</f>
        <v>3.2186459489456158</v>
      </c>
    </row>
    <row r="1683" spans="1:18" x14ac:dyDescent="0.3">
      <c r="A1683" t="s">
        <v>210</v>
      </c>
      <c r="B1683" t="s">
        <v>217</v>
      </c>
      <c r="C1683">
        <v>2005</v>
      </c>
      <c r="D1683">
        <v>8</v>
      </c>
      <c r="E1683">
        <v>8</v>
      </c>
      <c r="F1683">
        <v>0</v>
      </c>
      <c r="G1683">
        <v>70</v>
      </c>
      <c r="H1683">
        <v>4</v>
      </c>
      <c r="I1683">
        <v>20</v>
      </c>
      <c r="J1683">
        <v>9.01</v>
      </c>
      <c r="K1683">
        <v>12.208657047724751</v>
      </c>
      <c r="L1683">
        <f t="shared" si="26"/>
        <v>110</v>
      </c>
      <c r="M1683" s="14">
        <f>Table3[[#This Row],[Rape]]/Table3[[#This Row],[Population_in_lakhs]]</f>
        <v>0.88790233074361824</v>
      </c>
      <c r="N1683">
        <f>Table3[[#This Row],[Kidnapping and Abduction]]/Table3[[#This Row],[Population_in_lakhs]]</f>
        <v>0.88790233074361824</v>
      </c>
      <c r="O1683">
        <f>Table3[[#This Row],[Dowry Deaths]]/Table3[[#This Row],[Population_in_lakhs]]</f>
        <v>0</v>
      </c>
      <c r="P1683">
        <f>Table3[[#This Row],[Molestation]]/Table3[[#This Row],[Population_in_lakhs]]</f>
        <v>7.7691453940066593</v>
      </c>
      <c r="Q1683">
        <f>Table3[[#This Row],[Sexual_Harassment]]/Table3[[#This Row],[Population_in_lakhs]]</f>
        <v>0.44395116537180912</v>
      </c>
      <c r="R1683">
        <f>Table3[[#This Row],[Cruelty by Husband or his Relatives]]/Table3[[#This Row],[Population_in_lakhs]]</f>
        <v>2.2197558268590454</v>
      </c>
    </row>
    <row r="1684" spans="1:18" x14ac:dyDescent="0.3">
      <c r="A1684" t="s">
        <v>210</v>
      </c>
      <c r="B1684" t="s">
        <v>217</v>
      </c>
      <c r="C1684">
        <v>2006</v>
      </c>
      <c r="D1684">
        <v>18</v>
      </c>
      <c r="E1684">
        <v>7</v>
      </c>
      <c r="F1684">
        <v>0</v>
      </c>
      <c r="G1684">
        <v>51</v>
      </c>
      <c r="H1684">
        <v>4</v>
      </c>
      <c r="I1684">
        <v>27</v>
      </c>
      <c r="J1684">
        <v>9.01</v>
      </c>
      <c r="K1684">
        <v>11.875693673695894</v>
      </c>
      <c r="L1684">
        <f t="shared" si="26"/>
        <v>107</v>
      </c>
      <c r="M1684" s="14">
        <f>Table3[[#This Row],[Rape]]/Table3[[#This Row],[Population_in_lakhs]]</f>
        <v>1.9977802441731409</v>
      </c>
      <c r="N1684">
        <f>Table3[[#This Row],[Kidnapping and Abduction]]/Table3[[#This Row],[Population_in_lakhs]]</f>
        <v>0.7769145394006659</v>
      </c>
      <c r="O1684">
        <f>Table3[[#This Row],[Dowry Deaths]]/Table3[[#This Row],[Population_in_lakhs]]</f>
        <v>0</v>
      </c>
      <c r="P1684">
        <f>Table3[[#This Row],[Molestation]]/Table3[[#This Row],[Population_in_lakhs]]</f>
        <v>5.6603773584905666</v>
      </c>
      <c r="Q1684">
        <f>Table3[[#This Row],[Sexual_Harassment]]/Table3[[#This Row],[Population_in_lakhs]]</f>
        <v>0.44395116537180912</v>
      </c>
      <c r="R1684">
        <f>Table3[[#This Row],[Cruelty by Husband or his Relatives]]/Table3[[#This Row],[Population_in_lakhs]]</f>
        <v>2.9966703662597114</v>
      </c>
    </row>
    <row r="1685" spans="1:18" x14ac:dyDescent="0.3">
      <c r="A1685" t="s">
        <v>210</v>
      </c>
      <c r="B1685" t="s">
        <v>217</v>
      </c>
      <c r="C1685">
        <v>2007</v>
      </c>
      <c r="D1685">
        <v>30</v>
      </c>
      <c r="E1685">
        <v>23</v>
      </c>
      <c r="F1685">
        <v>0</v>
      </c>
      <c r="G1685">
        <v>70</v>
      </c>
      <c r="H1685">
        <v>6</v>
      </c>
      <c r="I1685">
        <v>60</v>
      </c>
      <c r="J1685">
        <v>9.01</v>
      </c>
      <c r="K1685">
        <v>20.976692563817981</v>
      </c>
      <c r="L1685">
        <f t="shared" si="26"/>
        <v>189</v>
      </c>
      <c r="M1685" s="14">
        <f>Table3[[#This Row],[Rape]]/Table3[[#This Row],[Population_in_lakhs]]</f>
        <v>3.3296337402885685</v>
      </c>
      <c r="N1685">
        <f>Table3[[#This Row],[Kidnapping and Abduction]]/Table3[[#This Row],[Population_in_lakhs]]</f>
        <v>2.5527192008879025</v>
      </c>
      <c r="O1685">
        <f>Table3[[#This Row],[Dowry Deaths]]/Table3[[#This Row],[Population_in_lakhs]]</f>
        <v>0</v>
      </c>
      <c r="P1685">
        <f>Table3[[#This Row],[Molestation]]/Table3[[#This Row],[Population_in_lakhs]]</f>
        <v>7.7691453940066593</v>
      </c>
      <c r="Q1685">
        <f>Table3[[#This Row],[Sexual_Harassment]]/Table3[[#This Row],[Population_in_lakhs]]</f>
        <v>0.66592674805771368</v>
      </c>
      <c r="R1685">
        <f>Table3[[#This Row],[Cruelty by Husband or his Relatives]]/Table3[[#This Row],[Population_in_lakhs]]</f>
        <v>6.659267480577137</v>
      </c>
    </row>
    <row r="1686" spans="1:18" x14ac:dyDescent="0.3">
      <c r="A1686" t="s">
        <v>210</v>
      </c>
      <c r="B1686" t="s">
        <v>217</v>
      </c>
      <c r="C1686">
        <v>2008</v>
      </c>
      <c r="D1686">
        <v>32</v>
      </c>
      <c r="E1686">
        <v>13</v>
      </c>
      <c r="F1686">
        <v>1</v>
      </c>
      <c r="G1686">
        <v>75</v>
      </c>
      <c r="H1686">
        <v>8</v>
      </c>
      <c r="I1686">
        <v>42</v>
      </c>
      <c r="J1686">
        <v>9.01</v>
      </c>
      <c r="K1686">
        <v>18.978912319644838</v>
      </c>
      <c r="L1686">
        <f t="shared" si="26"/>
        <v>171</v>
      </c>
      <c r="M1686" s="14">
        <f>Table3[[#This Row],[Rape]]/Table3[[#This Row],[Population_in_lakhs]]</f>
        <v>3.551609322974473</v>
      </c>
      <c r="N1686">
        <f>Table3[[#This Row],[Kidnapping and Abduction]]/Table3[[#This Row],[Population_in_lakhs]]</f>
        <v>1.4428412874583796</v>
      </c>
      <c r="O1686">
        <f>Table3[[#This Row],[Dowry Deaths]]/Table3[[#This Row],[Population_in_lakhs]]</f>
        <v>0.11098779134295228</v>
      </c>
      <c r="P1686">
        <f>Table3[[#This Row],[Molestation]]/Table3[[#This Row],[Population_in_lakhs]]</f>
        <v>8.3240843507214208</v>
      </c>
      <c r="Q1686">
        <f>Table3[[#This Row],[Sexual_Harassment]]/Table3[[#This Row],[Population_in_lakhs]]</f>
        <v>0.88790233074361824</v>
      </c>
      <c r="R1686">
        <f>Table3[[#This Row],[Cruelty by Husband or his Relatives]]/Table3[[#This Row],[Population_in_lakhs]]</f>
        <v>4.6614872364039961</v>
      </c>
    </row>
    <row r="1687" spans="1:18" x14ac:dyDescent="0.3">
      <c r="A1687" t="s">
        <v>210</v>
      </c>
      <c r="B1687" t="s">
        <v>217</v>
      </c>
      <c r="C1687">
        <v>2009</v>
      </c>
      <c r="D1687">
        <v>22</v>
      </c>
      <c r="E1687">
        <v>11</v>
      </c>
      <c r="F1687">
        <v>0</v>
      </c>
      <c r="G1687">
        <v>59</v>
      </c>
      <c r="H1687">
        <v>5</v>
      </c>
      <c r="I1687">
        <v>29</v>
      </c>
      <c r="J1687">
        <v>9.01</v>
      </c>
      <c r="K1687">
        <v>13.984461709211987</v>
      </c>
      <c r="L1687">
        <f t="shared" si="26"/>
        <v>126</v>
      </c>
      <c r="M1687" s="14">
        <f>Table3[[#This Row],[Rape]]/Table3[[#This Row],[Population_in_lakhs]]</f>
        <v>2.4417314095449503</v>
      </c>
      <c r="N1687">
        <f>Table3[[#This Row],[Kidnapping and Abduction]]/Table3[[#This Row],[Population_in_lakhs]]</f>
        <v>1.2208657047724751</v>
      </c>
      <c r="O1687">
        <f>Table3[[#This Row],[Dowry Deaths]]/Table3[[#This Row],[Population_in_lakhs]]</f>
        <v>0</v>
      </c>
      <c r="P1687">
        <f>Table3[[#This Row],[Molestation]]/Table3[[#This Row],[Population_in_lakhs]]</f>
        <v>6.5482796892341844</v>
      </c>
      <c r="Q1687">
        <f>Table3[[#This Row],[Sexual_Harassment]]/Table3[[#This Row],[Population_in_lakhs]]</f>
        <v>0.55493895671476134</v>
      </c>
      <c r="R1687">
        <f>Table3[[#This Row],[Cruelty by Husband or his Relatives]]/Table3[[#This Row],[Population_in_lakhs]]</f>
        <v>3.2186459489456158</v>
      </c>
    </row>
    <row r="1688" spans="1:18" x14ac:dyDescent="0.3">
      <c r="A1688" t="s">
        <v>210</v>
      </c>
      <c r="B1688" t="s">
        <v>217</v>
      </c>
      <c r="C1688">
        <v>2010</v>
      </c>
      <c r="D1688">
        <v>19</v>
      </c>
      <c r="E1688">
        <v>15</v>
      </c>
      <c r="F1688">
        <v>0</v>
      </c>
      <c r="G1688">
        <v>71</v>
      </c>
      <c r="H1688">
        <v>13</v>
      </c>
      <c r="I1688">
        <v>45</v>
      </c>
      <c r="J1688">
        <v>9.01</v>
      </c>
      <c r="K1688">
        <v>18.09100998890122</v>
      </c>
      <c r="L1688">
        <f t="shared" si="26"/>
        <v>163</v>
      </c>
      <c r="M1688" s="14">
        <f>Table3[[#This Row],[Rape]]/Table3[[#This Row],[Population_in_lakhs]]</f>
        <v>2.1087680355160932</v>
      </c>
      <c r="N1688">
        <f>Table3[[#This Row],[Kidnapping and Abduction]]/Table3[[#This Row],[Population_in_lakhs]]</f>
        <v>1.6648168701442843</v>
      </c>
      <c r="O1688">
        <f>Table3[[#This Row],[Dowry Deaths]]/Table3[[#This Row],[Population_in_lakhs]]</f>
        <v>0</v>
      </c>
      <c r="P1688">
        <f>Table3[[#This Row],[Molestation]]/Table3[[#This Row],[Population_in_lakhs]]</f>
        <v>7.8801331853496119</v>
      </c>
      <c r="Q1688">
        <f>Table3[[#This Row],[Sexual_Harassment]]/Table3[[#This Row],[Population_in_lakhs]]</f>
        <v>1.4428412874583796</v>
      </c>
      <c r="R1688">
        <f>Table3[[#This Row],[Cruelty by Husband or his Relatives]]/Table3[[#This Row],[Population_in_lakhs]]</f>
        <v>4.9944506104328523</v>
      </c>
    </row>
    <row r="1689" spans="1:18" x14ac:dyDescent="0.3">
      <c r="A1689" t="s">
        <v>210</v>
      </c>
      <c r="B1689" t="s">
        <v>217</v>
      </c>
      <c r="C1689">
        <v>2011</v>
      </c>
      <c r="D1689">
        <v>26</v>
      </c>
      <c r="E1689">
        <v>16</v>
      </c>
      <c r="F1689">
        <v>0</v>
      </c>
      <c r="G1689">
        <v>55</v>
      </c>
      <c r="H1689">
        <v>12</v>
      </c>
      <c r="I1689">
        <v>40</v>
      </c>
      <c r="J1689">
        <v>10</v>
      </c>
      <c r="K1689">
        <v>14.9</v>
      </c>
      <c r="L1689">
        <f t="shared" si="26"/>
        <v>149</v>
      </c>
      <c r="M1689" s="14">
        <f>Table3[[#This Row],[Rape]]/Table3[[#This Row],[Population_in_lakhs]]</f>
        <v>2.6</v>
      </c>
      <c r="N1689">
        <f>Table3[[#This Row],[Kidnapping and Abduction]]/Table3[[#This Row],[Population_in_lakhs]]</f>
        <v>1.6</v>
      </c>
      <c r="O1689">
        <f>Table3[[#This Row],[Dowry Deaths]]/Table3[[#This Row],[Population_in_lakhs]]</f>
        <v>0</v>
      </c>
      <c r="P1689">
        <f>Table3[[#This Row],[Molestation]]/Table3[[#This Row],[Population_in_lakhs]]</f>
        <v>5.5</v>
      </c>
      <c r="Q1689">
        <f>Table3[[#This Row],[Sexual_Harassment]]/Table3[[#This Row],[Population_in_lakhs]]</f>
        <v>1.2</v>
      </c>
      <c r="R1689">
        <f>Table3[[#This Row],[Cruelty by Husband or his Relatives]]/Table3[[#This Row],[Population_in_lakhs]]</f>
        <v>4</v>
      </c>
    </row>
    <row r="1690" spans="1:18" x14ac:dyDescent="0.3">
      <c r="A1690" t="s">
        <v>210</v>
      </c>
      <c r="B1690" t="s">
        <v>217</v>
      </c>
      <c r="C1690">
        <v>2012</v>
      </c>
      <c r="D1690">
        <v>28</v>
      </c>
      <c r="E1690">
        <v>18</v>
      </c>
      <c r="F1690">
        <v>0</v>
      </c>
      <c r="G1690">
        <v>49</v>
      </c>
      <c r="H1690">
        <v>17</v>
      </c>
      <c r="I1690">
        <v>32</v>
      </c>
      <c r="J1690">
        <v>10</v>
      </c>
      <c r="K1690">
        <v>14.4</v>
      </c>
      <c r="L1690">
        <f t="shared" si="26"/>
        <v>144</v>
      </c>
      <c r="M1690" s="14">
        <f>Table3[[#This Row],[Rape]]/Table3[[#This Row],[Population_in_lakhs]]</f>
        <v>2.8</v>
      </c>
      <c r="N1690">
        <f>Table3[[#This Row],[Kidnapping and Abduction]]/Table3[[#This Row],[Population_in_lakhs]]</f>
        <v>1.8</v>
      </c>
      <c r="O1690">
        <f>Table3[[#This Row],[Dowry Deaths]]/Table3[[#This Row],[Population_in_lakhs]]</f>
        <v>0</v>
      </c>
      <c r="P1690">
        <f>Table3[[#This Row],[Molestation]]/Table3[[#This Row],[Population_in_lakhs]]</f>
        <v>4.9000000000000004</v>
      </c>
      <c r="Q1690">
        <f>Table3[[#This Row],[Sexual_Harassment]]/Table3[[#This Row],[Population_in_lakhs]]</f>
        <v>1.7</v>
      </c>
      <c r="R1690">
        <f>Table3[[#This Row],[Cruelty by Husband or his Relatives]]/Table3[[#This Row],[Population_in_lakhs]]</f>
        <v>3.2</v>
      </c>
    </row>
    <row r="1691" spans="1:18" x14ac:dyDescent="0.3">
      <c r="A1691" t="s">
        <v>210</v>
      </c>
      <c r="B1691" t="s">
        <v>217</v>
      </c>
      <c r="C1691">
        <v>2013</v>
      </c>
      <c r="D1691">
        <v>31</v>
      </c>
      <c r="E1691">
        <v>36</v>
      </c>
      <c r="F1691">
        <v>0</v>
      </c>
      <c r="G1691">
        <v>73</v>
      </c>
      <c r="H1691">
        <v>14</v>
      </c>
      <c r="I1691">
        <v>34</v>
      </c>
      <c r="J1691">
        <v>10</v>
      </c>
      <c r="K1691">
        <v>18.8</v>
      </c>
      <c r="L1691">
        <f t="shared" si="26"/>
        <v>188</v>
      </c>
      <c r="M1691" s="14">
        <f>Table3[[#This Row],[Rape]]/Table3[[#This Row],[Population_in_lakhs]]</f>
        <v>3.1</v>
      </c>
      <c r="N1691">
        <f>Table3[[#This Row],[Kidnapping and Abduction]]/Table3[[#This Row],[Population_in_lakhs]]</f>
        <v>3.6</v>
      </c>
      <c r="O1691">
        <f>Table3[[#This Row],[Dowry Deaths]]/Table3[[#This Row],[Population_in_lakhs]]</f>
        <v>0</v>
      </c>
      <c r="P1691">
        <f>Table3[[#This Row],[Molestation]]/Table3[[#This Row],[Population_in_lakhs]]</f>
        <v>7.3</v>
      </c>
      <c r="Q1691">
        <f>Table3[[#This Row],[Sexual_Harassment]]/Table3[[#This Row],[Population_in_lakhs]]</f>
        <v>1.4</v>
      </c>
      <c r="R1691">
        <f>Table3[[#This Row],[Cruelty by Husband or his Relatives]]/Table3[[#This Row],[Population_in_lakhs]]</f>
        <v>3.4</v>
      </c>
    </row>
    <row r="1692" spans="1:18" x14ac:dyDescent="0.3">
      <c r="A1692" t="s">
        <v>210</v>
      </c>
      <c r="B1692" t="s">
        <v>218</v>
      </c>
      <c r="C1692">
        <v>2001</v>
      </c>
      <c r="D1692">
        <v>18</v>
      </c>
      <c r="E1692">
        <v>11</v>
      </c>
      <c r="F1692">
        <v>2</v>
      </c>
      <c r="G1692">
        <v>50</v>
      </c>
      <c r="H1692">
        <v>1</v>
      </c>
      <c r="I1692">
        <v>31</v>
      </c>
      <c r="J1692">
        <v>7.23</v>
      </c>
      <c r="K1692">
        <v>15.629322268326417</v>
      </c>
      <c r="L1692">
        <f t="shared" si="26"/>
        <v>113</v>
      </c>
      <c r="M1692" s="14">
        <f>Table3[[#This Row],[Rape]]/Table3[[#This Row],[Population_in_lakhs]]</f>
        <v>2.4896265560165975</v>
      </c>
      <c r="N1692">
        <f>Table3[[#This Row],[Kidnapping and Abduction]]/Table3[[#This Row],[Population_in_lakhs]]</f>
        <v>1.5214384508990317</v>
      </c>
      <c r="O1692">
        <f>Table3[[#This Row],[Dowry Deaths]]/Table3[[#This Row],[Population_in_lakhs]]</f>
        <v>0.27662517289073302</v>
      </c>
      <c r="P1692">
        <f>Table3[[#This Row],[Molestation]]/Table3[[#This Row],[Population_in_lakhs]]</f>
        <v>6.9156293222683258</v>
      </c>
      <c r="Q1692">
        <f>Table3[[#This Row],[Sexual_Harassment]]/Table3[[#This Row],[Population_in_lakhs]]</f>
        <v>0.13831258644536651</v>
      </c>
      <c r="R1692">
        <f>Table3[[#This Row],[Cruelty by Husband or his Relatives]]/Table3[[#This Row],[Population_in_lakhs]]</f>
        <v>4.2876901798063622</v>
      </c>
    </row>
    <row r="1693" spans="1:18" x14ac:dyDescent="0.3">
      <c r="A1693" t="s">
        <v>210</v>
      </c>
      <c r="B1693" t="s">
        <v>218</v>
      </c>
      <c r="C1693">
        <v>2002</v>
      </c>
      <c r="D1693">
        <v>27</v>
      </c>
      <c r="E1693">
        <v>18</v>
      </c>
      <c r="F1693">
        <v>0</v>
      </c>
      <c r="G1693">
        <v>49</v>
      </c>
      <c r="H1693">
        <v>0</v>
      </c>
      <c r="I1693">
        <v>22</v>
      </c>
      <c r="J1693">
        <v>7.23</v>
      </c>
      <c r="K1693">
        <v>16.044260027662517</v>
      </c>
      <c r="L1693">
        <f t="shared" si="26"/>
        <v>116</v>
      </c>
      <c r="M1693" s="14">
        <f>Table3[[#This Row],[Rape]]/Table3[[#This Row],[Population_in_lakhs]]</f>
        <v>3.7344398340248959</v>
      </c>
      <c r="N1693">
        <f>Table3[[#This Row],[Kidnapping and Abduction]]/Table3[[#This Row],[Population_in_lakhs]]</f>
        <v>2.4896265560165975</v>
      </c>
      <c r="O1693">
        <f>Table3[[#This Row],[Dowry Deaths]]/Table3[[#This Row],[Population_in_lakhs]]</f>
        <v>0</v>
      </c>
      <c r="P1693">
        <f>Table3[[#This Row],[Molestation]]/Table3[[#This Row],[Population_in_lakhs]]</f>
        <v>6.7773167358229598</v>
      </c>
      <c r="Q1693">
        <f>Table3[[#This Row],[Sexual_Harassment]]/Table3[[#This Row],[Population_in_lakhs]]</f>
        <v>0</v>
      </c>
      <c r="R1693">
        <f>Table3[[#This Row],[Cruelty by Husband or his Relatives]]/Table3[[#This Row],[Population_in_lakhs]]</f>
        <v>3.0428769017980635</v>
      </c>
    </row>
    <row r="1694" spans="1:18" x14ac:dyDescent="0.3">
      <c r="A1694" t="s">
        <v>210</v>
      </c>
      <c r="B1694" t="s">
        <v>218</v>
      </c>
      <c r="C1694">
        <v>2003</v>
      </c>
      <c r="D1694">
        <v>21</v>
      </c>
      <c r="E1694">
        <v>16</v>
      </c>
      <c r="F1694">
        <v>2</v>
      </c>
      <c r="G1694">
        <v>40</v>
      </c>
      <c r="H1694">
        <v>8</v>
      </c>
      <c r="I1694">
        <v>15</v>
      </c>
      <c r="J1694">
        <v>7.23</v>
      </c>
      <c r="K1694">
        <v>14.107883817427386</v>
      </c>
      <c r="L1694">
        <f t="shared" si="26"/>
        <v>102</v>
      </c>
      <c r="M1694" s="14">
        <f>Table3[[#This Row],[Rape]]/Table3[[#This Row],[Population_in_lakhs]]</f>
        <v>2.904564315352697</v>
      </c>
      <c r="N1694">
        <f>Table3[[#This Row],[Kidnapping and Abduction]]/Table3[[#This Row],[Population_in_lakhs]]</f>
        <v>2.2130013831258641</v>
      </c>
      <c r="O1694">
        <f>Table3[[#This Row],[Dowry Deaths]]/Table3[[#This Row],[Population_in_lakhs]]</f>
        <v>0.27662517289073302</v>
      </c>
      <c r="P1694">
        <f>Table3[[#This Row],[Molestation]]/Table3[[#This Row],[Population_in_lakhs]]</f>
        <v>5.532503457814661</v>
      </c>
      <c r="Q1694">
        <f>Table3[[#This Row],[Sexual_Harassment]]/Table3[[#This Row],[Population_in_lakhs]]</f>
        <v>1.1065006915629321</v>
      </c>
      <c r="R1694">
        <f>Table3[[#This Row],[Cruelty by Husband or his Relatives]]/Table3[[#This Row],[Population_in_lakhs]]</f>
        <v>2.0746887966804977</v>
      </c>
    </row>
    <row r="1695" spans="1:18" x14ac:dyDescent="0.3">
      <c r="A1695" t="s">
        <v>210</v>
      </c>
      <c r="B1695" t="s">
        <v>218</v>
      </c>
      <c r="C1695">
        <v>2004</v>
      </c>
      <c r="D1695">
        <v>34</v>
      </c>
      <c r="E1695">
        <v>14</v>
      </c>
      <c r="F1695">
        <v>1</v>
      </c>
      <c r="G1695">
        <v>43</v>
      </c>
      <c r="H1695">
        <v>6</v>
      </c>
      <c r="I1695">
        <v>24</v>
      </c>
      <c r="J1695">
        <v>7.23</v>
      </c>
      <c r="K1695">
        <v>16.874135546334717</v>
      </c>
      <c r="L1695">
        <f t="shared" si="26"/>
        <v>122</v>
      </c>
      <c r="M1695" s="14">
        <f>Table3[[#This Row],[Rape]]/Table3[[#This Row],[Population_in_lakhs]]</f>
        <v>4.7026279391424612</v>
      </c>
      <c r="N1695">
        <f>Table3[[#This Row],[Kidnapping and Abduction]]/Table3[[#This Row],[Population_in_lakhs]]</f>
        <v>1.9363762102351312</v>
      </c>
      <c r="O1695">
        <f>Table3[[#This Row],[Dowry Deaths]]/Table3[[#This Row],[Population_in_lakhs]]</f>
        <v>0.13831258644536651</v>
      </c>
      <c r="P1695">
        <f>Table3[[#This Row],[Molestation]]/Table3[[#This Row],[Population_in_lakhs]]</f>
        <v>5.94744121715076</v>
      </c>
      <c r="Q1695">
        <f>Table3[[#This Row],[Sexual_Harassment]]/Table3[[#This Row],[Population_in_lakhs]]</f>
        <v>0.82987551867219911</v>
      </c>
      <c r="R1695">
        <f>Table3[[#This Row],[Cruelty by Husband or his Relatives]]/Table3[[#This Row],[Population_in_lakhs]]</f>
        <v>3.3195020746887964</v>
      </c>
    </row>
    <row r="1696" spans="1:18" x14ac:dyDescent="0.3">
      <c r="A1696" t="s">
        <v>210</v>
      </c>
      <c r="B1696" t="s">
        <v>218</v>
      </c>
      <c r="C1696">
        <v>2005</v>
      </c>
      <c r="D1696">
        <v>32</v>
      </c>
      <c r="E1696">
        <v>10</v>
      </c>
      <c r="F1696">
        <v>0</v>
      </c>
      <c r="G1696">
        <v>51</v>
      </c>
      <c r="H1696">
        <v>7</v>
      </c>
      <c r="I1696">
        <v>29</v>
      </c>
      <c r="J1696">
        <v>7.23</v>
      </c>
      <c r="K1696">
        <v>17.842323651452283</v>
      </c>
      <c r="L1696">
        <f t="shared" si="26"/>
        <v>129</v>
      </c>
      <c r="M1696" s="14">
        <f>Table3[[#This Row],[Rape]]/Table3[[#This Row],[Population_in_lakhs]]</f>
        <v>4.4260027662517283</v>
      </c>
      <c r="N1696">
        <f>Table3[[#This Row],[Kidnapping and Abduction]]/Table3[[#This Row],[Population_in_lakhs]]</f>
        <v>1.3831258644536653</v>
      </c>
      <c r="O1696">
        <f>Table3[[#This Row],[Dowry Deaths]]/Table3[[#This Row],[Population_in_lakhs]]</f>
        <v>0</v>
      </c>
      <c r="P1696">
        <f>Table3[[#This Row],[Molestation]]/Table3[[#This Row],[Population_in_lakhs]]</f>
        <v>7.0539419087136928</v>
      </c>
      <c r="Q1696">
        <f>Table3[[#This Row],[Sexual_Harassment]]/Table3[[#This Row],[Population_in_lakhs]]</f>
        <v>0.96818810511756559</v>
      </c>
      <c r="R1696">
        <f>Table3[[#This Row],[Cruelty by Husband or his Relatives]]/Table3[[#This Row],[Population_in_lakhs]]</f>
        <v>4.0110650069156293</v>
      </c>
    </row>
    <row r="1697" spans="1:18" x14ac:dyDescent="0.3">
      <c r="A1697" t="s">
        <v>210</v>
      </c>
      <c r="B1697" t="s">
        <v>218</v>
      </c>
      <c r="C1697">
        <v>2006</v>
      </c>
      <c r="D1697">
        <v>34</v>
      </c>
      <c r="E1697">
        <v>26</v>
      </c>
      <c r="F1697">
        <v>0</v>
      </c>
      <c r="G1697">
        <v>39</v>
      </c>
      <c r="H1697">
        <v>0</v>
      </c>
      <c r="I1697">
        <v>30</v>
      </c>
      <c r="J1697">
        <v>7.23</v>
      </c>
      <c r="K1697">
        <v>17.842323651452283</v>
      </c>
      <c r="L1697">
        <f t="shared" si="26"/>
        <v>129</v>
      </c>
      <c r="M1697" s="14">
        <f>Table3[[#This Row],[Rape]]/Table3[[#This Row],[Population_in_lakhs]]</f>
        <v>4.7026279391424612</v>
      </c>
      <c r="N1697">
        <f>Table3[[#This Row],[Kidnapping and Abduction]]/Table3[[#This Row],[Population_in_lakhs]]</f>
        <v>3.5961272475795294</v>
      </c>
      <c r="O1697">
        <f>Table3[[#This Row],[Dowry Deaths]]/Table3[[#This Row],[Population_in_lakhs]]</f>
        <v>0</v>
      </c>
      <c r="P1697">
        <f>Table3[[#This Row],[Molestation]]/Table3[[#This Row],[Population_in_lakhs]]</f>
        <v>5.3941908713692941</v>
      </c>
      <c r="Q1697">
        <f>Table3[[#This Row],[Sexual_Harassment]]/Table3[[#This Row],[Population_in_lakhs]]</f>
        <v>0</v>
      </c>
      <c r="R1697">
        <f>Table3[[#This Row],[Cruelty by Husband or his Relatives]]/Table3[[#This Row],[Population_in_lakhs]]</f>
        <v>4.1493775933609953</v>
      </c>
    </row>
    <row r="1698" spans="1:18" x14ac:dyDescent="0.3">
      <c r="A1698" t="s">
        <v>210</v>
      </c>
      <c r="B1698" t="s">
        <v>218</v>
      </c>
      <c r="C1698">
        <v>2007</v>
      </c>
      <c r="D1698">
        <v>27</v>
      </c>
      <c r="E1698">
        <v>26</v>
      </c>
      <c r="F1698">
        <v>1</v>
      </c>
      <c r="G1698">
        <v>46</v>
      </c>
      <c r="H1698">
        <v>0</v>
      </c>
      <c r="I1698">
        <v>44</v>
      </c>
      <c r="J1698">
        <v>7.23</v>
      </c>
      <c r="K1698">
        <v>19.91701244813278</v>
      </c>
      <c r="L1698">
        <f t="shared" si="26"/>
        <v>144</v>
      </c>
      <c r="M1698" s="14">
        <f>Table3[[#This Row],[Rape]]/Table3[[#This Row],[Population_in_lakhs]]</f>
        <v>3.7344398340248959</v>
      </c>
      <c r="N1698">
        <f>Table3[[#This Row],[Kidnapping and Abduction]]/Table3[[#This Row],[Population_in_lakhs]]</f>
        <v>3.5961272475795294</v>
      </c>
      <c r="O1698">
        <f>Table3[[#This Row],[Dowry Deaths]]/Table3[[#This Row],[Population_in_lakhs]]</f>
        <v>0.13831258644536651</v>
      </c>
      <c r="P1698">
        <f>Table3[[#This Row],[Molestation]]/Table3[[#This Row],[Population_in_lakhs]]</f>
        <v>6.3623789764868599</v>
      </c>
      <c r="Q1698">
        <f>Table3[[#This Row],[Sexual_Harassment]]/Table3[[#This Row],[Population_in_lakhs]]</f>
        <v>0</v>
      </c>
      <c r="R1698">
        <f>Table3[[#This Row],[Cruelty by Husband or his Relatives]]/Table3[[#This Row],[Population_in_lakhs]]</f>
        <v>6.0857538035961269</v>
      </c>
    </row>
    <row r="1699" spans="1:18" x14ac:dyDescent="0.3">
      <c r="A1699" t="s">
        <v>210</v>
      </c>
      <c r="B1699" t="s">
        <v>218</v>
      </c>
      <c r="C1699">
        <v>2008</v>
      </c>
      <c r="D1699">
        <v>22</v>
      </c>
      <c r="E1699">
        <v>19</v>
      </c>
      <c r="F1699">
        <v>0</v>
      </c>
      <c r="G1699">
        <v>31</v>
      </c>
      <c r="H1699">
        <v>0</v>
      </c>
      <c r="I1699">
        <v>33</v>
      </c>
      <c r="J1699">
        <v>7.23</v>
      </c>
      <c r="K1699">
        <v>14.522821576763485</v>
      </c>
      <c r="L1699">
        <f t="shared" si="26"/>
        <v>105</v>
      </c>
      <c r="M1699" s="14">
        <f>Table3[[#This Row],[Rape]]/Table3[[#This Row],[Population_in_lakhs]]</f>
        <v>3.0428769017980635</v>
      </c>
      <c r="N1699">
        <f>Table3[[#This Row],[Kidnapping and Abduction]]/Table3[[#This Row],[Population_in_lakhs]]</f>
        <v>2.627939142461964</v>
      </c>
      <c r="O1699">
        <f>Table3[[#This Row],[Dowry Deaths]]/Table3[[#This Row],[Population_in_lakhs]]</f>
        <v>0</v>
      </c>
      <c r="P1699">
        <f>Table3[[#This Row],[Molestation]]/Table3[[#This Row],[Population_in_lakhs]]</f>
        <v>4.2876901798063622</v>
      </c>
      <c r="Q1699">
        <f>Table3[[#This Row],[Sexual_Harassment]]/Table3[[#This Row],[Population_in_lakhs]]</f>
        <v>0</v>
      </c>
      <c r="R1699">
        <f>Table3[[#This Row],[Cruelty by Husband or his Relatives]]/Table3[[#This Row],[Population_in_lakhs]]</f>
        <v>4.5643153526970952</v>
      </c>
    </row>
    <row r="1700" spans="1:18" x14ac:dyDescent="0.3">
      <c r="A1700" t="s">
        <v>210</v>
      </c>
      <c r="B1700" t="s">
        <v>218</v>
      </c>
      <c r="C1700">
        <v>2009</v>
      </c>
      <c r="D1700">
        <v>28</v>
      </c>
      <c r="E1700">
        <v>22</v>
      </c>
      <c r="F1700">
        <v>0</v>
      </c>
      <c r="G1700">
        <v>32</v>
      </c>
      <c r="H1700">
        <v>5</v>
      </c>
      <c r="I1700">
        <v>39</v>
      </c>
      <c r="J1700">
        <v>7.23</v>
      </c>
      <c r="K1700">
        <v>17.427385892116181</v>
      </c>
      <c r="L1700">
        <f t="shared" si="26"/>
        <v>126</v>
      </c>
      <c r="M1700" s="14">
        <f>Table3[[#This Row],[Rape]]/Table3[[#This Row],[Population_in_lakhs]]</f>
        <v>3.8727524204702624</v>
      </c>
      <c r="N1700">
        <f>Table3[[#This Row],[Kidnapping and Abduction]]/Table3[[#This Row],[Population_in_lakhs]]</f>
        <v>3.0428769017980635</v>
      </c>
      <c r="O1700">
        <f>Table3[[#This Row],[Dowry Deaths]]/Table3[[#This Row],[Population_in_lakhs]]</f>
        <v>0</v>
      </c>
      <c r="P1700">
        <f>Table3[[#This Row],[Molestation]]/Table3[[#This Row],[Population_in_lakhs]]</f>
        <v>4.4260027662517283</v>
      </c>
      <c r="Q1700">
        <f>Table3[[#This Row],[Sexual_Harassment]]/Table3[[#This Row],[Population_in_lakhs]]</f>
        <v>0.69156293222683263</v>
      </c>
      <c r="R1700">
        <f>Table3[[#This Row],[Cruelty by Husband or his Relatives]]/Table3[[#This Row],[Population_in_lakhs]]</f>
        <v>5.3941908713692941</v>
      </c>
    </row>
    <row r="1701" spans="1:18" x14ac:dyDescent="0.3">
      <c r="A1701" t="s">
        <v>210</v>
      </c>
      <c r="B1701" t="s">
        <v>218</v>
      </c>
      <c r="C1701">
        <v>2010</v>
      </c>
      <c r="D1701">
        <v>21</v>
      </c>
      <c r="E1701">
        <v>22</v>
      </c>
      <c r="F1701">
        <v>0</v>
      </c>
      <c r="G1701">
        <v>27</v>
      </c>
      <c r="H1701">
        <v>4</v>
      </c>
      <c r="I1701">
        <v>29</v>
      </c>
      <c r="J1701">
        <v>7.23</v>
      </c>
      <c r="K1701">
        <v>14.246196403872752</v>
      </c>
      <c r="L1701">
        <f t="shared" si="26"/>
        <v>103</v>
      </c>
      <c r="M1701" s="14">
        <f>Table3[[#This Row],[Rape]]/Table3[[#This Row],[Population_in_lakhs]]</f>
        <v>2.904564315352697</v>
      </c>
      <c r="N1701">
        <f>Table3[[#This Row],[Kidnapping and Abduction]]/Table3[[#This Row],[Population_in_lakhs]]</f>
        <v>3.0428769017980635</v>
      </c>
      <c r="O1701">
        <f>Table3[[#This Row],[Dowry Deaths]]/Table3[[#This Row],[Population_in_lakhs]]</f>
        <v>0</v>
      </c>
      <c r="P1701">
        <f>Table3[[#This Row],[Molestation]]/Table3[[#This Row],[Population_in_lakhs]]</f>
        <v>3.7344398340248959</v>
      </c>
      <c r="Q1701">
        <f>Table3[[#This Row],[Sexual_Harassment]]/Table3[[#This Row],[Population_in_lakhs]]</f>
        <v>0.55325034578146604</v>
      </c>
      <c r="R1701">
        <f>Table3[[#This Row],[Cruelty by Husband or his Relatives]]/Table3[[#This Row],[Population_in_lakhs]]</f>
        <v>4.0110650069156293</v>
      </c>
    </row>
    <row r="1702" spans="1:18" x14ac:dyDescent="0.3">
      <c r="A1702" t="s">
        <v>210</v>
      </c>
      <c r="B1702" t="s">
        <v>218</v>
      </c>
      <c r="C1702">
        <v>2011</v>
      </c>
      <c r="D1702">
        <v>22</v>
      </c>
      <c r="E1702">
        <v>24</v>
      </c>
      <c r="F1702">
        <v>0</v>
      </c>
      <c r="G1702">
        <v>45</v>
      </c>
      <c r="H1702">
        <v>5</v>
      </c>
      <c r="I1702">
        <v>16</v>
      </c>
      <c r="J1702">
        <v>8.14</v>
      </c>
      <c r="K1702">
        <v>13.759213759213758</v>
      </c>
      <c r="L1702">
        <f t="shared" si="26"/>
        <v>112</v>
      </c>
      <c r="M1702" s="14">
        <f>Table3[[#This Row],[Rape]]/Table3[[#This Row],[Population_in_lakhs]]</f>
        <v>2.7027027027027026</v>
      </c>
      <c r="N1702">
        <f>Table3[[#This Row],[Kidnapping and Abduction]]/Table3[[#This Row],[Population_in_lakhs]]</f>
        <v>2.9484029484029484</v>
      </c>
      <c r="O1702">
        <f>Table3[[#This Row],[Dowry Deaths]]/Table3[[#This Row],[Population_in_lakhs]]</f>
        <v>0</v>
      </c>
      <c r="P1702">
        <f>Table3[[#This Row],[Molestation]]/Table3[[#This Row],[Population_in_lakhs]]</f>
        <v>5.5282555282555279</v>
      </c>
      <c r="Q1702">
        <f>Table3[[#This Row],[Sexual_Harassment]]/Table3[[#This Row],[Population_in_lakhs]]</f>
        <v>0.61425061425061422</v>
      </c>
      <c r="R1702">
        <f>Table3[[#This Row],[Cruelty by Husband or his Relatives]]/Table3[[#This Row],[Population_in_lakhs]]</f>
        <v>1.9656019656019654</v>
      </c>
    </row>
    <row r="1703" spans="1:18" x14ac:dyDescent="0.3">
      <c r="A1703" t="s">
        <v>210</v>
      </c>
      <c r="B1703" t="s">
        <v>218</v>
      </c>
      <c r="C1703">
        <v>2012</v>
      </c>
      <c r="D1703">
        <v>23</v>
      </c>
      <c r="E1703">
        <v>25</v>
      </c>
      <c r="F1703">
        <v>0</v>
      </c>
      <c r="G1703">
        <v>28</v>
      </c>
      <c r="H1703">
        <v>7</v>
      </c>
      <c r="I1703">
        <v>23</v>
      </c>
      <c r="J1703">
        <v>8.14</v>
      </c>
      <c r="K1703">
        <v>13.022113022113022</v>
      </c>
      <c r="L1703">
        <f t="shared" si="26"/>
        <v>106</v>
      </c>
      <c r="M1703" s="14">
        <f>Table3[[#This Row],[Rape]]/Table3[[#This Row],[Population_in_lakhs]]</f>
        <v>2.8255528255528253</v>
      </c>
      <c r="N1703">
        <f>Table3[[#This Row],[Kidnapping and Abduction]]/Table3[[#This Row],[Population_in_lakhs]]</f>
        <v>3.071253071253071</v>
      </c>
      <c r="O1703">
        <f>Table3[[#This Row],[Dowry Deaths]]/Table3[[#This Row],[Population_in_lakhs]]</f>
        <v>0</v>
      </c>
      <c r="P1703">
        <f>Table3[[#This Row],[Molestation]]/Table3[[#This Row],[Population_in_lakhs]]</f>
        <v>3.4398034398034394</v>
      </c>
      <c r="Q1703">
        <f>Table3[[#This Row],[Sexual_Harassment]]/Table3[[#This Row],[Population_in_lakhs]]</f>
        <v>0.85995085995085985</v>
      </c>
      <c r="R1703">
        <f>Table3[[#This Row],[Cruelty by Husband or his Relatives]]/Table3[[#This Row],[Population_in_lakhs]]</f>
        <v>2.8255528255528253</v>
      </c>
    </row>
    <row r="1704" spans="1:18" x14ac:dyDescent="0.3">
      <c r="A1704" t="s">
        <v>210</v>
      </c>
      <c r="B1704" t="s">
        <v>218</v>
      </c>
      <c r="C1704">
        <v>2013</v>
      </c>
      <c r="D1704">
        <v>32</v>
      </c>
      <c r="E1704">
        <v>40</v>
      </c>
      <c r="F1704">
        <v>0</v>
      </c>
      <c r="G1704">
        <v>63</v>
      </c>
      <c r="H1704">
        <v>11</v>
      </c>
      <c r="I1704">
        <v>29</v>
      </c>
      <c r="J1704">
        <v>8.14</v>
      </c>
      <c r="K1704">
        <v>21.498771498771497</v>
      </c>
      <c r="L1704">
        <f t="shared" si="26"/>
        <v>175</v>
      </c>
      <c r="M1704" s="14">
        <f>Table3[[#This Row],[Rape]]/Table3[[#This Row],[Population_in_lakhs]]</f>
        <v>3.9312039312039309</v>
      </c>
      <c r="N1704">
        <f>Table3[[#This Row],[Kidnapping and Abduction]]/Table3[[#This Row],[Population_in_lakhs]]</f>
        <v>4.9140049140049138</v>
      </c>
      <c r="O1704">
        <f>Table3[[#This Row],[Dowry Deaths]]/Table3[[#This Row],[Population_in_lakhs]]</f>
        <v>0</v>
      </c>
      <c r="P1704">
        <f>Table3[[#This Row],[Molestation]]/Table3[[#This Row],[Population_in_lakhs]]</f>
        <v>7.7395577395577391</v>
      </c>
      <c r="Q1704">
        <f>Table3[[#This Row],[Sexual_Harassment]]/Table3[[#This Row],[Population_in_lakhs]]</f>
        <v>1.3513513513513513</v>
      </c>
      <c r="R1704">
        <f>Table3[[#This Row],[Cruelty by Husband or his Relatives]]/Table3[[#This Row],[Population_in_lakhs]]</f>
        <v>3.5626535626535625</v>
      </c>
    </row>
    <row r="1705" spans="1:18" x14ac:dyDescent="0.3">
      <c r="A1705" t="s">
        <v>210</v>
      </c>
      <c r="B1705" t="s">
        <v>219</v>
      </c>
      <c r="C1705">
        <v>2001</v>
      </c>
      <c r="D1705">
        <v>10</v>
      </c>
      <c r="E1705">
        <v>11</v>
      </c>
      <c r="F1705">
        <v>3</v>
      </c>
      <c r="G1705">
        <v>33</v>
      </c>
      <c r="H1705">
        <v>4</v>
      </c>
      <c r="I1705">
        <v>22</v>
      </c>
      <c r="J1705">
        <v>4.59</v>
      </c>
      <c r="K1705">
        <v>18.082788671023966</v>
      </c>
      <c r="L1705">
        <f t="shared" si="26"/>
        <v>83</v>
      </c>
      <c r="M1705" s="14">
        <f>Table3[[#This Row],[Rape]]/Table3[[#This Row],[Population_in_lakhs]]</f>
        <v>2.1786492374727668</v>
      </c>
      <c r="N1705">
        <f>Table3[[#This Row],[Kidnapping and Abduction]]/Table3[[#This Row],[Population_in_lakhs]]</f>
        <v>2.3965141612200438</v>
      </c>
      <c r="O1705">
        <f>Table3[[#This Row],[Dowry Deaths]]/Table3[[#This Row],[Population_in_lakhs]]</f>
        <v>0.65359477124183007</v>
      </c>
      <c r="P1705">
        <f>Table3[[#This Row],[Molestation]]/Table3[[#This Row],[Population_in_lakhs]]</f>
        <v>7.1895424836601309</v>
      </c>
      <c r="Q1705">
        <f>Table3[[#This Row],[Sexual_Harassment]]/Table3[[#This Row],[Population_in_lakhs]]</f>
        <v>0.8714596949891068</v>
      </c>
      <c r="R1705">
        <f>Table3[[#This Row],[Cruelty by Husband or his Relatives]]/Table3[[#This Row],[Population_in_lakhs]]</f>
        <v>4.7930283224400876</v>
      </c>
    </row>
    <row r="1706" spans="1:18" x14ac:dyDescent="0.3">
      <c r="A1706" t="s">
        <v>210</v>
      </c>
      <c r="B1706" t="s">
        <v>219</v>
      </c>
      <c r="C1706">
        <v>2002</v>
      </c>
      <c r="D1706">
        <v>11</v>
      </c>
      <c r="E1706">
        <v>10</v>
      </c>
      <c r="F1706">
        <v>0</v>
      </c>
      <c r="G1706">
        <v>34</v>
      </c>
      <c r="H1706">
        <v>0</v>
      </c>
      <c r="I1706">
        <v>15</v>
      </c>
      <c r="J1706">
        <v>4.59</v>
      </c>
      <c r="K1706">
        <v>15.250544662309368</v>
      </c>
      <c r="L1706">
        <f t="shared" si="26"/>
        <v>70</v>
      </c>
      <c r="M1706" s="14">
        <f>Table3[[#This Row],[Rape]]/Table3[[#This Row],[Population_in_lakhs]]</f>
        <v>2.3965141612200438</v>
      </c>
      <c r="N1706">
        <f>Table3[[#This Row],[Kidnapping and Abduction]]/Table3[[#This Row],[Population_in_lakhs]]</f>
        <v>2.1786492374727668</v>
      </c>
      <c r="O1706">
        <f>Table3[[#This Row],[Dowry Deaths]]/Table3[[#This Row],[Population_in_lakhs]]</f>
        <v>0</v>
      </c>
      <c r="P1706">
        <f>Table3[[#This Row],[Molestation]]/Table3[[#This Row],[Population_in_lakhs]]</f>
        <v>7.4074074074074074</v>
      </c>
      <c r="Q1706">
        <f>Table3[[#This Row],[Sexual_Harassment]]/Table3[[#This Row],[Population_in_lakhs]]</f>
        <v>0</v>
      </c>
      <c r="R1706">
        <f>Table3[[#This Row],[Cruelty by Husband or his Relatives]]/Table3[[#This Row],[Population_in_lakhs]]</f>
        <v>3.2679738562091503</v>
      </c>
    </row>
    <row r="1707" spans="1:18" x14ac:dyDescent="0.3">
      <c r="A1707" t="s">
        <v>210</v>
      </c>
      <c r="B1707" t="s">
        <v>219</v>
      </c>
      <c r="C1707">
        <v>2003</v>
      </c>
      <c r="D1707">
        <v>8</v>
      </c>
      <c r="E1707">
        <v>14</v>
      </c>
      <c r="F1707">
        <v>1</v>
      </c>
      <c r="G1707">
        <v>24</v>
      </c>
      <c r="H1707">
        <v>0</v>
      </c>
      <c r="I1707">
        <v>18</v>
      </c>
      <c r="J1707">
        <v>4.59</v>
      </c>
      <c r="K1707">
        <v>14.161220043572985</v>
      </c>
      <c r="L1707">
        <f t="shared" si="26"/>
        <v>65</v>
      </c>
      <c r="M1707" s="14">
        <f>Table3[[#This Row],[Rape]]/Table3[[#This Row],[Population_in_lakhs]]</f>
        <v>1.7429193899782136</v>
      </c>
      <c r="N1707">
        <f>Table3[[#This Row],[Kidnapping and Abduction]]/Table3[[#This Row],[Population_in_lakhs]]</f>
        <v>3.0501089324618738</v>
      </c>
      <c r="O1707">
        <f>Table3[[#This Row],[Dowry Deaths]]/Table3[[#This Row],[Population_in_lakhs]]</f>
        <v>0.2178649237472767</v>
      </c>
      <c r="P1707">
        <f>Table3[[#This Row],[Molestation]]/Table3[[#This Row],[Population_in_lakhs]]</f>
        <v>5.2287581699346406</v>
      </c>
      <c r="Q1707">
        <f>Table3[[#This Row],[Sexual_Harassment]]/Table3[[#This Row],[Population_in_lakhs]]</f>
        <v>0</v>
      </c>
      <c r="R1707">
        <f>Table3[[#This Row],[Cruelty by Husband or his Relatives]]/Table3[[#This Row],[Population_in_lakhs]]</f>
        <v>3.9215686274509807</v>
      </c>
    </row>
    <row r="1708" spans="1:18" x14ac:dyDescent="0.3">
      <c r="A1708" t="s">
        <v>210</v>
      </c>
      <c r="B1708" t="s">
        <v>219</v>
      </c>
      <c r="C1708">
        <v>2004</v>
      </c>
      <c r="D1708">
        <v>9</v>
      </c>
      <c r="E1708">
        <v>10</v>
      </c>
      <c r="F1708">
        <v>1</v>
      </c>
      <c r="G1708">
        <v>23</v>
      </c>
      <c r="H1708">
        <v>4</v>
      </c>
      <c r="I1708">
        <v>15</v>
      </c>
      <c r="J1708">
        <v>4.59</v>
      </c>
      <c r="K1708">
        <v>13.507625272331156</v>
      </c>
      <c r="L1708">
        <f t="shared" si="26"/>
        <v>62</v>
      </c>
      <c r="M1708" s="14">
        <f>Table3[[#This Row],[Rape]]/Table3[[#This Row],[Population_in_lakhs]]</f>
        <v>1.9607843137254903</v>
      </c>
      <c r="N1708">
        <f>Table3[[#This Row],[Kidnapping and Abduction]]/Table3[[#This Row],[Population_in_lakhs]]</f>
        <v>2.1786492374727668</v>
      </c>
      <c r="O1708">
        <f>Table3[[#This Row],[Dowry Deaths]]/Table3[[#This Row],[Population_in_lakhs]]</f>
        <v>0.2178649237472767</v>
      </c>
      <c r="P1708">
        <f>Table3[[#This Row],[Molestation]]/Table3[[#This Row],[Population_in_lakhs]]</f>
        <v>5.0108932461873641</v>
      </c>
      <c r="Q1708">
        <f>Table3[[#This Row],[Sexual_Harassment]]/Table3[[#This Row],[Population_in_lakhs]]</f>
        <v>0.8714596949891068</v>
      </c>
      <c r="R1708">
        <f>Table3[[#This Row],[Cruelty by Husband or his Relatives]]/Table3[[#This Row],[Population_in_lakhs]]</f>
        <v>3.2679738562091503</v>
      </c>
    </row>
    <row r="1709" spans="1:18" x14ac:dyDescent="0.3">
      <c r="A1709" t="s">
        <v>210</v>
      </c>
      <c r="B1709" t="s">
        <v>219</v>
      </c>
      <c r="C1709">
        <v>2005</v>
      </c>
      <c r="D1709">
        <v>11</v>
      </c>
      <c r="E1709">
        <v>8</v>
      </c>
      <c r="F1709">
        <v>0</v>
      </c>
      <c r="G1709">
        <v>20</v>
      </c>
      <c r="H1709">
        <v>4</v>
      </c>
      <c r="I1709">
        <v>21</v>
      </c>
      <c r="J1709">
        <v>4.59</v>
      </c>
      <c r="K1709">
        <v>13.943355119825709</v>
      </c>
      <c r="L1709">
        <f t="shared" si="26"/>
        <v>64</v>
      </c>
      <c r="M1709" s="14">
        <f>Table3[[#This Row],[Rape]]/Table3[[#This Row],[Population_in_lakhs]]</f>
        <v>2.3965141612200438</v>
      </c>
      <c r="N1709">
        <f>Table3[[#This Row],[Kidnapping and Abduction]]/Table3[[#This Row],[Population_in_lakhs]]</f>
        <v>1.7429193899782136</v>
      </c>
      <c r="O1709">
        <f>Table3[[#This Row],[Dowry Deaths]]/Table3[[#This Row],[Population_in_lakhs]]</f>
        <v>0</v>
      </c>
      <c r="P1709">
        <f>Table3[[#This Row],[Molestation]]/Table3[[#This Row],[Population_in_lakhs]]</f>
        <v>4.3572984749455337</v>
      </c>
      <c r="Q1709">
        <f>Table3[[#This Row],[Sexual_Harassment]]/Table3[[#This Row],[Population_in_lakhs]]</f>
        <v>0.8714596949891068</v>
      </c>
      <c r="R1709">
        <f>Table3[[#This Row],[Cruelty by Husband or his Relatives]]/Table3[[#This Row],[Population_in_lakhs]]</f>
        <v>4.5751633986928102</v>
      </c>
    </row>
    <row r="1710" spans="1:18" x14ac:dyDescent="0.3">
      <c r="A1710" t="s">
        <v>210</v>
      </c>
      <c r="B1710" t="s">
        <v>219</v>
      </c>
      <c r="C1710">
        <v>2006</v>
      </c>
      <c r="D1710">
        <v>3</v>
      </c>
      <c r="E1710">
        <v>4</v>
      </c>
      <c r="F1710">
        <v>1</v>
      </c>
      <c r="G1710">
        <v>23</v>
      </c>
      <c r="H1710">
        <v>3</v>
      </c>
      <c r="I1710">
        <v>26</v>
      </c>
      <c r="J1710">
        <v>4.59</v>
      </c>
      <c r="K1710">
        <v>13.071895424836601</v>
      </c>
      <c r="L1710">
        <f t="shared" si="26"/>
        <v>60</v>
      </c>
      <c r="M1710" s="14">
        <f>Table3[[#This Row],[Rape]]/Table3[[#This Row],[Population_in_lakhs]]</f>
        <v>0.65359477124183007</v>
      </c>
      <c r="N1710">
        <f>Table3[[#This Row],[Kidnapping and Abduction]]/Table3[[#This Row],[Population_in_lakhs]]</f>
        <v>0.8714596949891068</v>
      </c>
      <c r="O1710">
        <f>Table3[[#This Row],[Dowry Deaths]]/Table3[[#This Row],[Population_in_lakhs]]</f>
        <v>0.2178649237472767</v>
      </c>
      <c r="P1710">
        <f>Table3[[#This Row],[Molestation]]/Table3[[#This Row],[Population_in_lakhs]]</f>
        <v>5.0108932461873641</v>
      </c>
      <c r="Q1710">
        <f>Table3[[#This Row],[Sexual_Harassment]]/Table3[[#This Row],[Population_in_lakhs]]</f>
        <v>0.65359477124183007</v>
      </c>
      <c r="R1710">
        <f>Table3[[#This Row],[Cruelty by Husband or his Relatives]]/Table3[[#This Row],[Population_in_lakhs]]</f>
        <v>5.6644880174291945</v>
      </c>
    </row>
    <row r="1711" spans="1:18" x14ac:dyDescent="0.3">
      <c r="A1711" t="s">
        <v>210</v>
      </c>
      <c r="B1711" t="s">
        <v>219</v>
      </c>
      <c r="C1711">
        <v>2007</v>
      </c>
      <c r="D1711">
        <v>7</v>
      </c>
      <c r="E1711">
        <v>9</v>
      </c>
      <c r="F1711">
        <v>0</v>
      </c>
      <c r="G1711">
        <v>26</v>
      </c>
      <c r="H1711">
        <v>0</v>
      </c>
      <c r="I1711">
        <v>26</v>
      </c>
      <c r="J1711">
        <v>4.59</v>
      </c>
      <c r="K1711">
        <v>14.814814814814815</v>
      </c>
      <c r="L1711">
        <f t="shared" si="26"/>
        <v>68</v>
      </c>
      <c r="M1711" s="14">
        <f>Table3[[#This Row],[Rape]]/Table3[[#This Row],[Population_in_lakhs]]</f>
        <v>1.5250544662309369</v>
      </c>
      <c r="N1711">
        <f>Table3[[#This Row],[Kidnapping and Abduction]]/Table3[[#This Row],[Population_in_lakhs]]</f>
        <v>1.9607843137254903</v>
      </c>
      <c r="O1711">
        <f>Table3[[#This Row],[Dowry Deaths]]/Table3[[#This Row],[Population_in_lakhs]]</f>
        <v>0</v>
      </c>
      <c r="P1711">
        <f>Table3[[#This Row],[Molestation]]/Table3[[#This Row],[Population_in_lakhs]]</f>
        <v>5.6644880174291945</v>
      </c>
      <c r="Q1711">
        <f>Table3[[#This Row],[Sexual_Harassment]]/Table3[[#This Row],[Population_in_lakhs]]</f>
        <v>0</v>
      </c>
      <c r="R1711">
        <f>Table3[[#This Row],[Cruelty by Husband or his Relatives]]/Table3[[#This Row],[Population_in_lakhs]]</f>
        <v>5.6644880174291945</v>
      </c>
    </row>
    <row r="1712" spans="1:18" x14ac:dyDescent="0.3">
      <c r="A1712" t="s">
        <v>210</v>
      </c>
      <c r="B1712" t="s">
        <v>219</v>
      </c>
      <c r="C1712">
        <v>2008</v>
      </c>
      <c r="D1712">
        <v>10</v>
      </c>
      <c r="E1712">
        <v>13</v>
      </c>
      <c r="F1712">
        <v>0</v>
      </c>
      <c r="G1712">
        <v>19</v>
      </c>
      <c r="H1712">
        <v>0</v>
      </c>
      <c r="I1712">
        <v>30</v>
      </c>
      <c r="J1712">
        <v>4.59</v>
      </c>
      <c r="K1712">
        <v>15.686274509803923</v>
      </c>
      <c r="L1712">
        <f t="shared" si="26"/>
        <v>72</v>
      </c>
      <c r="M1712" s="14">
        <f>Table3[[#This Row],[Rape]]/Table3[[#This Row],[Population_in_lakhs]]</f>
        <v>2.1786492374727668</v>
      </c>
      <c r="N1712">
        <f>Table3[[#This Row],[Kidnapping and Abduction]]/Table3[[#This Row],[Population_in_lakhs]]</f>
        <v>2.8322440087145972</v>
      </c>
      <c r="O1712">
        <f>Table3[[#This Row],[Dowry Deaths]]/Table3[[#This Row],[Population_in_lakhs]]</f>
        <v>0</v>
      </c>
      <c r="P1712">
        <f>Table3[[#This Row],[Molestation]]/Table3[[#This Row],[Population_in_lakhs]]</f>
        <v>4.1394335511982572</v>
      </c>
      <c r="Q1712">
        <f>Table3[[#This Row],[Sexual_Harassment]]/Table3[[#This Row],[Population_in_lakhs]]</f>
        <v>0</v>
      </c>
      <c r="R1712">
        <f>Table3[[#This Row],[Cruelty by Husband or his Relatives]]/Table3[[#This Row],[Population_in_lakhs]]</f>
        <v>6.5359477124183005</v>
      </c>
    </row>
    <row r="1713" spans="1:18" x14ac:dyDescent="0.3">
      <c r="A1713" t="s">
        <v>210</v>
      </c>
      <c r="B1713" t="s">
        <v>219</v>
      </c>
      <c r="C1713">
        <v>2009</v>
      </c>
      <c r="D1713">
        <v>15</v>
      </c>
      <c r="E1713">
        <v>9</v>
      </c>
      <c r="F1713">
        <v>0</v>
      </c>
      <c r="G1713">
        <v>34</v>
      </c>
      <c r="H1713">
        <v>2</v>
      </c>
      <c r="I1713">
        <v>28</v>
      </c>
      <c r="J1713">
        <v>4.59</v>
      </c>
      <c r="K1713">
        <v>19.17211328976035</v>
      </c>
      <c r="L1713">
        <f t="shared" si="26"/>
        <v>88</v>
      </c>
      <c r="M1713" s="14">
        <f>Table3[[#This Row],[Rape]]/Table3[[#This Row],[Population_in_lakhs]]</f>
        <v>3.2679738562091503</v>
      </c>
      <c r="N1713">
        <f>Table3[[#This Row],[Kidnapping and Abduction]]/Table3[[#This Row],[Population_in_lakhs]]</f>
        <v>1.9607843137254903</v>
      </c>
      <c r="O1713">
        <f>Table3[[#This Row],[Dowry Deaths]]/Table3[[#This Row],[Population_in_lakhs]]</f>
        <v>0</v>
      </c>
      <c r="P1713">
        <f>Table3[[#This Row],[Molestation]]/Table3[[#This Row],[Population_in_lakhs]]</f>
        <v>7.4074074074074074</v>
      </c>
      <c r="Q1713">
        <f>Table3[[#This Row],[Sexual_Harassment]]/Table3[[#This Row],[Population_in_lakhs]]</f>
        <v>0.4357298474945534</v>
      </c>
      <c r="R1713">
        <f>Table3[[#This Row],[Cruelty by Husband or his Relatives]]/Table3[[#This Row],[Population_in_lakhs]]</f>
        <v>6.1002178649237475</v>
      </c>
    </row>
    <row r="1714" spans="1:18" x14ac:dyDescent="0.3">
      <c r="A1714" t="s">
        <v>210</v>
      </c>
      <c r="B1714" t="s">
        <v>219</v>
      </c>
      <c r="C1714">
        <v>2010</v>
      </c>
      <c r="D1714">
        <v>15</v>
      </c>
      <c r="E1714">
        <v>12</v>
      </c>
      <c r="F1714">
        <v>0</v>
      </c>
      <c r="G1714">
        <v>36</v>
      </c>
      <c r="H1714">
        <v>5</v>
      </c>
      <c r="I1714">
        <v>17</v>
      </c>
      <c r="J1714">
        <v>4.59</v>
      </c>
      <c r="K1714">
        <v>18.518518518518519</v>
      </c>
      <c r="L1714">
        <f t="shared" si="26"/>
        <v>85</v>
      </c>
      <c r="M1714" s="14">
        <f>Table3[[#This Row],[Rape]]/Table3[[#This Row],[Population_in_lakhs]]</f>
        <v>3.2679738562091503</v>
      </c>
      <c r="N1714">
        <f>Table3[[#This Row],[Kidnapping and Abduction]]/Table3[[#This Row],[Population_in_lakhs]]</f>
        <v>2.6143790849673203</v>
      </c>
      <c r="O1714">
        <f>Table3[[#This Row],[Dowry Deaths]]/Table3[[#This Row],[Population_in_lakhs]]</f>
        <v>0</v>
      </c>
      <c r="P1714">
        <f>Table3[[#This Row],[Molestation]]/Table3[[#This Row],[Population_in_lakhs]]</f>
        <v>7.8431372549019613</v>
      </c>
      <c r="Q1714">
        <f>Table3[[#This Row],[Sexual_Harassment]]/Table3[[#This Row],[Population_in_lakhs]]</f>
        <v>1.0893246187363834</v>
      </c>
      <c r="R1714">
        <f>Table3[[#This Row],[Cruelty by Husband or his Relatives]]/Table3[[#This Row],[Population_in_lakhs]]</f>
        <v>3.7037037037037037</v>
      </c>
    </row>
    <row r="1715" spans="1:18" x14ac:dyDescent="0.3">
      <c r="A1715" t="s">
        <v>210</v>
      </c>
      <c r="B1715" t="s">
        <v>219</v>
      </c>
      <c r="C1715">
        <v>2011</v>
      </c>
      <c r="D1715">
        <v>12</v>
      </c>
      <c r="E1715">
        <v>17</v>
      </c>
      <c r="F1715">
        <v>0</v>
      </c>
      <c r="G1715">
        <v>33</v>
      </c>
      <c r="H1715">
        <v>1</v>
      </c>
      <c r="I1715">
        <v>23</v>
      </c>
      <c r="J1715">
        <v>5.3</v>
      </c>
      <c r="K1715">
        <v>16.226415094339622</v>
      </c>
      <c r="L1715">
        <f t="shared" si="26"/>
        <v>86</v>
      </c>
      <c r="M1715" s="14">
        <f>Table3[[#This Row],[Rape]]/Table3[[#This Row],[Population_in_lakhs]]</f>
        <v>2.2641509433962264</v>
      </c>
      <c r="N1715">
        <f>Table3[[#This Row],[Kidnapping and Abduction]]/Table3[[#This Row],[Population_in_lakhs]]</f>
        <v>3.2075471698113209</v>
      </c>
      <c r="O1715">
        <f>Table3[[#This Row],[Dowry Deaths]]/Table3[[#This Row],[Population_in_lakhs]]</f>
        <v>0</v>
      </c>
      <c r="P1715">
        <f>Table3[[#This Row],[Molestation]]/Table3[[#This Row],[Population_in_lakhs]]</f>
        <v>6.2264150943396226</v>
      </c>
      <c r="Q1715">
        <f>Table3[[#This Row],[Sexual_Harassment]]/Table3[[#This Row],[Population_in_lakhs]]</f>
        <v>0.18867924528301888</v>
      </c>
      <c r="R1715">
        <f>Table3[[#This Row],[Cruelty by Husband or his Relatives]]/Table3[[#This Row],[Population_in_lakhs]]</f>
        <v>4.3396226415094343</v>
      </c>
    </row>
    <row r="1716" spans="1:18" x14ac:dyDescent="0.3">
      <c r="A1716" t="s">
        <v>210</v>
      </c>
      <c r="B1716" t="s">
        <v>219</v>
      </c>
      <c r="C1716">
        <v>2012</v>
      </c>
      <c r="D1716">
        <v>17</v>
      </c>
      <c r="E1716">
        <v>11</v>
      </c>
      <c r="F1716">
        <v>0</v>
      </c>
      <c r="G1716">
        <v>24</v>
      </c>
      <c r="H1716">
        <v>4</v>
      </c>
      <c r="I1716">
        <v>18</v>
      </c>
      <c r="J1716">
        <v>5.3</v>
      </c>
      <c r="K1716">
        <v>13.962264150943398</v>
      </c>
      <c r="L1716">
        <f t="shared" si="26"/>
        <v>74</v>
      </c>
      <c r="M1716" s="14">
        <f>Table3[[#This Row],[Rape]]/Table3[[#This Row],[Population_in_lakhs]]</f>
        <v>3.2075471698113209</v>
      </c>
      <c r="N1716">
        <f>Table3[[#This Row],[Kidnapping and Abduction]]/Table3[[#This Row],[Population_in_lakhs]]</f>
        <v>2.0754716981132075</v>
      </c>
      <c r="O1716">
        <f>Table3[[#This Row],[Dowry Deaths]]/Table3[[#This Row],[Population_in_lakhs]]</f>
        <v>0</v>
      </c>
      <c r="P1716">
        <f>Table3[[#This Row],[Molestation]]/Table3[[#This Row],[Population_in_lakhs]]</f>
        <v>4.5283018867924527</v>
      </c>
      <c r="Q1716">
        <f>Table3[[#This Row],[Sexual_Harassment]]/Table3[[#This Row],[Population_in_lakhs]]</f>
        <v>0.75471698113207553</v>
      </c>
      <c r="R1716">
        <f>Table3[[#This Row],[Cruelty by Husband or his Relatives]]/Table3[[#This Row],[Population_in_lakhs]]</f>
        <v>3.3962264150943398</v>
      </c>
    </row>
    <row r="1717" spans="1:18" x14ac:dyDescent="0.3">
      <c r="A1717" t="s">
        <v>210</v>
      </c>
      <c r="B1717" t="s">
        <v>219</v>
      </c>
      <c r="C1717">
        <v>2013</v>
      </c>
      <c r="D1717">
        <v>25</v>
      </c>
      <c r="E1717">
        <v>11</v>
      </c>
      <c r="F1717">
        <v>0</v>
      </c>
      <c r="G1717">
        <v>40</v>
      </c>
      <c r="H1717">
        <v>4</v>
      </c>
      <c r="I1717">
        <v>23</v>
      </c>
      <c r="J1717">
        <v>5.3</v>
      </c>
      <c r="K1717">
        <v>19.433962264150946</v>
      </c>
      <c r="L1717">
        <f t="shared" si="26"/>
        <v>103</v>
      </c>
      <c r="M1717" s="14">
        <f>Table3[[#This Row],[Rape]]/Table3[[#This Row],[Population_in_lakhs]]</f>
        <v>4.716981132075472</v>
      </c>
      <c r="N1717">
        <f>Table3[[#This Row],[Kidnapping and Abduction]]/Table3[[#This Row],[Population_in_lakhs]]</f>
        <v>2.0754716981132075</v>
      </c>
      <c r="O1717">
        <f>Table3[[#This Row],[Dowry Deaths]]/Table3[[#This Row],[Population_in_lakhs]]</f>
        <v>0</v>
      </c>
      <c r="P1717">
        <f>Table3[[#This Row],[Molestation]]/Table3[[#This Row],[Population_in_lakhs]]</f>
        <v>7.5471698113207548</v>
      </c>
      <c r="Q1717">
        <f>Table3[[#This Row],[Sexual_Harassment]]/Table3[[#This Row],[Population_in_lakhs]]</f>
        <v>0.75471698113207553</v>
      </c>
      <c r="R1717">
        <f>Table3[[#This Row],[Cruelty by Husband or his Relatives]]/Table3[[#This Row],[Population_in_lakhs]]</f>
        <v>4.3396226415094343</v>
      </c>
    </row>
    <row r="1718" spans="1:18" x14ac:dyDescent="0.3">
      <c r="A1718" t="s">
        <v>210</v>
      </c>
      <c r="B1718" t="s">
        <v>220</v>
      </c>
      <c r="C1718">
        <v>2001</v>
      </c>
      <c r="D1718">
        <v>12</v>
      </c>
      <c r="E1718">
        <v>10</v>
      </c>
      <c r="F1718">
        <v>2</v>
      </c>
      <c r="G1718">
        <v>23</v>
      </c>
      <c r="H1718">
        <v>1</v>
      </c>
      <c r="I1718">
        <v>24</v>
      </c>
      <c r="J1718">
        <v>5.01</v>
      </c>
      <c r="K1718">
        <v>14.371257485029941</v>
      </c>
      <c r="L1718">
        <f t="shared" si="26"/>
        <v>72</v>
      </c>
      <c r="M1718" s="14">
        <f>Table3[[#This Row],[Rape]]/Table3[[#This Row],[Population_in_lakhs]]</f>
        <v>2.3952095808383236</v>
      </c>
      <c r="N1718">
        <f>Table3[[#This Row],[Kidnapping and Abduction]]/Table3[[#This Row],[Population_in_lakhs]]</f>
        <v>1.9960079840319362</v>
      </c>
      <c r="O1718">
        <f>Table3[[#This Row],[Dowry Deaths]]/Table3[[#This Row],[Population_in_lakhs]]</f>
        <v>0.39920159680638723</v>
      </c>
      <c r="P1718">
        <f>Table3[[#This Row],[Molestation]]/Table3[[#This Row],[Population_in_lakhs]]</f>
        <v>4.5908183632734536</v>
      </c>
      <c r="Q1718">
        <f>Table3[[#This Row],[Sexual_Harassment]]/Table3[[#This Row],[Population_in_lakhs]]</f>
        <v>0.19960079840319361</v>
      </c>
      <c r="R1718">
        <f>Table3[[#This Row],[Cruelty by Husband or his Relatives]]/Table3[[#This Row],[Population_in_lakhs]]</f>
        <v>4.7904191616766472</v>
      </c>
    </row>
    <row r="1719" spans="1:18" x14ac:dyDescent="0.3">
      <c r="A1719" t="s">
        <v>210</v>
      </c>
      <c r="B1719" t="s">
        <v>220</v>
      </c>
      <c r="C1719">
        <v>2002</v>
      </c>
      <c r="D1719">
        <v>9</v>
      </c>
      <c r="E1719">
        <v>16</v>
      </c>
      <c r="F1719">
        <v>0</v>
      </c>
      <c r="G1719">
        <v>28</v>
      </c>
      <c r="H1719">
        <v>1</v>
      </c>
      <c r="I1719">
        <v>31</v>
      </c>
      <c r="J1719">
        <v>5.01</v>
      </c>
      <c r="K1719">
        <v>16.966067864271459</v>
      </c>
      <c r="L1719">
        <f t="shared" si="26"/>
        <v>85</v>
      </c>
      <c r="M1719" s="14">
        <f>Table3[[#This Row],[Rape]]/Table3[[#This Row],[Population_in_lakhs]]</f>
        <v>1.7964071856287427</v>
      </c>
      <c r="N1719">
        <f>Table3[[#This Row],[Kidnapping and Abduction]]/Table3[[#This Row],[Population_in_lakhs]]</f>
        <v>3.1936127744510978</v>
      </c>
      <c r="O1719">
        <f>Table3[[#This Row],[Dowry Deaths]]/Table3[[#This Row],[Population_in_lakhs]]</f>
        <v>0</v>
      </c>
      <c r="P1719">
        <f>Table3[[#This Row],[Molestation]]/Table3[[#This Row],[Population_in_lakhs]]</f>
        <v>5.5888223552894214</v>
      </c>
      <c r="Q1719">
        <f>Table3[[#This Row],[Sexual_Harassment]]/Table3[[#This Row],[Population_in_lakhs]]</f>
        <v>0.19960079840319361</v>
      </c>
      <c r="R1719">
        <f>Table3[[#This Row],[Cruelty by Husband or his Relatives]]/Table3[[#This Row],[Population_in_lakhs]]</f>
        <v>6.1876247504990021</v>
      </c>
    </row>
    <row r="1720" spans="1:18" x14ac:dyDescent="0.3">
      <c r="A1720" t="s">
        <v>210</v>
      </c>
      <c r="B1720" t="s">
        <v>220</v>
      </c>
      <c r="C1720">
        <v>2003</v>
      </c>
      <c r="D1720">
        <v>11</v>
      </c>
      <c r="E1720">
        <v>7</v>
      </c>
      <c r="F1720">
        <v>0</v>
      </c>
      <c r="G1720">
        <v>24</v>
      </c>
      <c r="H1720">
        <v>3</v>
      </c>
      <c r="I1720">
        <v>24</v>
      </c>
      <c r="J1720">
        <v>5.01</v>
      </c>
      <c r="K1720">
        <v>13.77245508982036</v>
      </c>
      <c r="L1720">
        <f t="shared" si="26"/>
        <v>69</v>
      </c>
      <c r="M1720" s="14">
        <f>Table3[[#This Row],[Rape]]/Table3[[#This Row],[Population_in_lakhs]]</f>
        <v>2.19560878243513</v>
      </c>
      <c r="N1720">
        <f>Table3[[#This Row],[Kidnapping and Abduction]]/Table3[[#This Row],[Population_in_lakhs]]</f>
        <v>1.3972055888223553</v>
      </c>
      <c r="O1720">
        <f>Table3[[#This Row],[Dowry Deaths]]/Table3[[#This Row],[Population_in_lakhs]]</f>
        <v>0</v>
      </c>
      <c r="P1720">
        <f>Table3[[#This Row],[Molestation]]/Table3[[#This Row],[Population_in_lakhs]]</f>
        <v>4.7904191616766472</v>
      </c>
      <c r="Q1720">
        <f>Table3[[#This Row],[Sexual_Harassment]]/Table3[[#This Row],[Population_in_lakhs]]</f>
        <v>0.5988023952095809</v>
      </c>
      <c r="R1720">
        <f>Table3[[#This Row],[Cruelty by Husband or his Relatives]]/Table3[[#This Row],[Population_in_lakhs]]</f>
        <v>4.7904191616766472</v>
      </c>
    </row>
    <row r="1721" spans="1:18" x14ac:dyDescent="0.3">
      <c r="A1721" t="s">
        <v>210</v>
      </c>
      <c r="B1721" t="s">
        <v>220</v>
      </c>
      <c r="C1721">
        <v>2004</v>
      </c>
      <c r="D1721">
        <v>20</v>
      </c>
      <c r="E1721">
        <v>8</v>
      </c>
      <c r="F1721">
        <v>0</v>
      </c>
      <c r="G1721">
        <v>27</v>
      </c>
      <c r="H1721">
        <v>0</v>
      </c>
      <c r="I1721">
        <v>28</v>
      </c>
      <c r="J1721">
        <v>5.01</v>
      </c>
      <c r="K1721">
        <v>16.56686626746507</v>
      </c>
      <c r="L1721">
        <f t="shared" si="26"/>
        <v>83</v>
      </c>
      <c r="M1721" s="14">
        <f>Table3[[#This Row],[Rape]]/Table3[[#This Row],[Population_in_lakhs]]</f>
        <v>3.9920159680638725</v>
      </c>
      <c r="N1721">
        <f>Table3[[#This Row],[Kidnapping and Abduction]]/Table3[[#This Row],[Population_in_lakhs]]</f>
        <v>1.5968063872255489</v>
      </c>
      <c r="O1721">
        <f>Table3[[#This Row],[Dowry Deaths]]/Table3[[#This Row],[Population_in_lakhs]]</f>
        <v>0</v>
      </c>
      <c r="P1721">
        <f>Table3[[#This Row],[Molestation]]/Table3[[#This Row],[Population_in_lakhs]]</f>
        <v>5.3892215568862278</v>
      </c>
      <c r="Q1721">
        <f>Table3[[#This Row],[Sexual_Harassment]]/Table3[[#This Row],[Population_in_lakhs]]</f>
        <v>0</v>
      </c>
      <c r="R1721">
        <f>Table3[[#This Row],[Cruelty by Husband or his Relatives]]/Table3[[#This Row],[Population_in_lakhs]]</f>
        <v>5.5888223552894214</v>
      </c>
    </row>
    <row r="1722" spans="1:18" x14ac:dyDescent="0.3">
      <c r="A1722" t="s">
        <v>210</v>
      </c>
      <c r="B1722" t="s">
        <v>220</v>
      </c>
      <c r="C1722">
        <v>2005</v>
      </c>
      <c r="D1722">
        <v>15</v>
      </c>
      <c r="E1722">
        <v>8</v>
      </c>
      <c r="F1722">
        <v>1</v>
      </c>
      <c r="G1722">
        <v>22</v>
      </c>
      <c r="H1722">
        <v>1</v>
      </c>
      <c r="I1722">
        <v>19</v>
      </c>
      <c r="J1722">
        <v>5.01</v>
      </c>
      <c r="K1722">
        <v>13.173652694610778</v>
      </c>
      <c r="L1722">
        <f t="shared" si="26"/>
        <v>66</v>
      </c>
      <c r="M1722" s="14">
        <f>Table3[[#This Row],[Rape]]/Table3[[#This Row],[Population_in_lakhs]]</f>
        <v>2.9940119760479043</v>
      </c>
      <c r="N1722">
        <f>Table3[[#This Row],[Kidnapping and Abduction]]/Table3[[#This Row],[Population_in_lakhs]]</f>
        <v>1.5968063872255489</v>
      </c>
      <c r="O1722">
        <f>Table3[[#This Row],[Dowry Deaths]]/Table3[[#This Row],[Population_in_lakhs]]</f>
        <v>0.19960079840319361</v>
      </c>
      <c r="P1722">
        <f>Table3[[#This Row],[Molestation]]/Table3[[#This Row],[Population_in_lakhs]]</f>
        <v>4.39121756487026</v>
      </c>
      <c r="Q1722">
        <f>Table3[[#This Row],[Sexual_Harassment]]/Table3[[#This Row],[Population_in_lakhs]]</f>
        <v>0.19960079840319361</v>
      </c>
      <c r="R1722">
        <f>Table3[[#This Row],[Cruelty by Husband or his Relatives]]/Table3[[#This Row],[Population_in_lakhs]]</f>
        <v>3.7924151696606789</v>
      </c>
    </row>
    <row r="1723" spans="1:18" x14ac:dyDescent="0.3">
      <c r="A1723" t="s">
        <v>210</v>
      </c>
      <c r="B1723" t="s">
        <v>220</v>
      </c>
      <c r="C1723">
        <v>2006</v>
      </c>
      <c r="D1723">
        <v>9</v>
      </c>
      <c r="E1723">
        <v>13</v>
      </c>
      <c r="F1723">
        <v>1</v>
      </c>
      <c r="G1723">
        <v>28</v>
      </c>
      <c r="H1723">
        <v>2</v>
      </c>
      <c r="I1723">
        <v>21</v>
      </c>
      <c r="J1723">
        <v>5.01</v>
      </c>
      <c r="K1723">
        <v>14.770459081836329</v>
      </c>
      <c r="L1723">
        <f t="shared" si="26"/>
        <v>74</v>
      </c>
      <c r="M1723" s="14">
        <f>Table3[[#This Row],[Rape]]/Table3[[#This Row],[Population_in_lakhs]]</f>
        <v>1.7964071856287427</v>
      </c>
      <c r="N1723">
        <f>Table3[[#This Row],[Kidnapping and Abduction]]/Table3[[#This Row],[Population_in_lakhs]]</f>
        <v>2.5948103792415171</v>
      </c>
      <c r="O1723">
        <f>Table3[[#This Row],[Dowry Deaths]]/Table3[[#This Row],[Population_in_lakhs]]</f>
        <v>0.19960079840319361</v>
      </c>
      <c r="P1723">
        <f>Table3[[#This Row],[Molestation]]/Table3[[#This Row],[Population_in_lakhs]]</f>
        <v>5.5888223552894214</v>
      </c>
      <c r="Q1723">
        <f>Table3[[#This Row],[Sexual_Harassment]]/Table3[[#This Row],[Population_in_lakhs]]</f>
        <v>0.39920159680638723</v>
      </c>
      <c r="R1723">
        <f>Table3[[#This Row],[Cruelty by Husband or his Relatives]]/Table3[[#This Row],[Population_in_lakhs]]</f>
        <v>4.1916167664670656</v>
      </c>
    </row>
    <row r="1724" spans="1:18" x14ac:dyDescent="0.3">
      <c r="A1724" t="s">
        <v>210</v>
      </c>
      <c r="B1724" t="s">
        <v>220</v>
      </c>
      <c r="C1724">
        <v>2007</v>
      </c>
      <c r="D1724">
        <v>8</v>
      </c>
      <c r="E1724">
        <v>16</v>
      </c>
      <c r="F1724">
        <v>3</v>
      </c>
      <c r="G1724">
        <v>26</v>
      </c>
      <c r="H1724">
        <v>0</v>
      </c>
      <c r="I1724">
        <v>30</v>
      </c>
      <c r="J1724">
        <v>5.01</v>
      </c>
      <c r="K1724">
        <v>16.56686626746507</v>
      </c>
      <c r="L1724">
        <f t="shared" si="26"/>
        <v>83</v>
      </c>
      <c r="M1724" s="14">
        <f>Table3[[#This Row],[Rape]]/Table3[[#This Row],[Population_in_lakhs]]</f>
        <v>1.5968063872255489</v>
      </c>
      <c r="N1724">
        <f>Table3[[#This Row],[Kidnapping and Abduction]]/Table3[[#This Row],[Population_in_lakhs]]</f>
        <v>3.1936127744510978</v>
      </c>
      <c r="O1724">
        <f>Table3[[#This Row],[Dowry Deaths]]/Table3[[#This Row],[Population_in_lakhs]]</f>
        <v>0.5988023952095809</v>
      </c>
      <c r="P1724">
        <f>Table3[[#This Row],[Molestation]]/Table3[[#This Row],[Population_in_lakhs]]</f>
        <v>5.1896207584830343</v>
      </c>
      <c r="Q1724">
        <f>Table3[[#This Row],[Sexual_Harassment]]/Table3[[#This Row],[Population_in_lakhs]]</f>
        <v>0</v>
      </c>
      <c r="R1724">
        <f>Table3[[#This Row],[Cruelty by Husband or his Relatives]]/Table3[[#This Row],[Population_in_lakhs]]</f>
        <v>5.9880239520958085</v>
      </c>
    </row>
    <row r="1725" spans="1:18" x14ac:dyDescent="0.3">
      <c r="A1725" t="s">
        <v>210</v>
      </c>
      <c r="B1725" t="s">
        <v>220</v>
      </c>
      <c r="C1725">
        <v>2008</v>
      </c>
      <c r="D1725">
        <v>14</v>
      </c>
      <c r="E1725">
        <v>13</v>
      </c>
      <c r="F1725">
        <v>0</v>
      </c>
      <c r="G1725">
        <v>13</v>
      </c>
      <c r="H1725">
        <v>2</v>
      </c>
      <c r="I1725">
        <v>17</v>
      </c>
      <c r="J1725">
        <v>5.01</v>
      </c>
      <c r="K1725">
        <v>11.776447105788424</v>
      </c>
      <c r="L1725">
        <f t="shared" si="26"/>
        <v>59</v>
      </c>
      <c r="M1725" s="14">
        <f>Table3[[#This Row],[Rape]]/Table3[[#This Row],[Population_in_lakhs]]</f>
        <v>2.7944111776447107</v>
      </c>
      <c r="N1725">
        <f>Table3[[#This Row],[Kidnapping and Abduction]]/Table3[[#This Row],[Population_in_lakhs]]</f>
        <v>2.5948103792415171</v>
      </c>
      <c r="O1725">
        <f>Table3[[#This Row],[Dowry Deaths]]/Table3[[#This Row],[Population_in_lakhs]]</f>
        <v>0</v>
      </c>
      <c r="P1725">
        <f>Table3[[#This Row],[Molestation]]/Table3[[#This Row],[Population_in_lakhs]]</f>
        <v>2.5948103792415171</v>
      </c>
      <c r="Q1725">
        <f>Table3[[#This Row],[Sexual_Harassment]]/Table3[[#This Row],[Population_in_lakhs]]</f>
        <v>0.39920159680638723</v>
      </c>
      <c r="R1725">
        <f>Table3[[#This Row],[Cruelty by Husband or his Relatives]]/Table3[[#This Row],[Population_in_lakhs]]</f>
        <v>3.3932135728542914</v>
      </c>
    </row>
    <row r="1726" spans="1:18" x14ac:dyDescent="0.3">
      <c r="A1726" t="s">
        <v>210</v>
      </c>
      <c r="B1726" t="s">
        <v>220</v>
      </c>
      <c r="C1726">
        <v>2009</v>
      </c>
      <c r="D1726">
        <v>10</v>
      </c>
      <c r="E1726">
        <v>7</v>
      </c>
      <c r="F1726">
        <v>0</v>
      </c>
      <c r="G1726">
        <v>18</v>
      </c>
      <c r="H1726">
        <v>2</v>
      </c>
      <c r="I1726">
        <v>24</v>
      </c>
      <c r="J1726">
        <v>5.01</v>
      </c>
      <c r="K1726">
        <v>12.175648702594811</v>
      </c>
      <c r="L1726">
        <f t="shared" si="26"/>
        <v>61</v>
      </c>
      <c r="M1726" s="14">
        <f>Table3[[#This Row],[Rape]]/Table3[[#This Row],[Population_in_lakhs]]</f>
        <v>1.9960079840319362</v>
      </c>
      <c r="N1726">
        <f>Table3[[#This Row],[Kidnapping and Abduction]]/Table3[[#This Row],[Population_in_lakhs]]</f>
        <v>1.3972055888223553</v>
      </c>
      <c r="O1726">
        <f>Table3[[#This Row],[Dowry Deaths]]/Table3[[#This Row],[Population_in_lakhs]]</f>
        <v>0</v>
      </c>
      <c r="P1726">
        <f>Table3[[#This Row],[Molestation]]/Table3[[#This Row],[Population_in_lakhs]]</f>
        <v>3.5928143712574854</v>
      </c>
      <c r="Q1726">
        <f>Table3[[#This Row],[Sexual_Harassment]]/Table3[[#This Row],[Population_in_lakhs]]</f>
        <v>0.39920159680638723</v>
      </c>
      <c r="R1726">
        <f>Table3[[#This Row],[Cruelty by Husband or his Relatives]]/Table3[[#This Row],[Population_in_lakhs]]</f>
        <v>4.7904191616766472</v>
      </c>
    </row>
    <row r="1727" spans="1:18" x14ac:dyDescent="0.3">
      <c r="A1727" t="s">
        <v>210</v>
      </c>
      <c r="B1727" t="s">
        <v>220</v>
      </c>
      <c r="C1727">
        <v>2010</v>
      </c>
      <c r="D1727">
        <v>16</v>
      </c>
      <c r="E1727">
        <v>17</v>
      </c>
      <c r="F1727">
        <v>0</v>
      </c>
      <c r="G1727">
        <v>18</v>
      </c>
      <c r="H1727">
        <v>2</v>
      </c>
      <c r="I1727">
        <v>24</v>
      </c>
      <c r="J1727">
        <v>5.01</v>
      </c>
      <c r="K1727">
        <v>15.369261477045908</v>
      </c>
      <c r="L1727">
        <f t="shared" si="26"/>
        <v>77</v>
      </c>
      <c r="M1727" s="14">
        <f>Table3[[#This Row],[Rape]]/Table3[[#This Row],[Population_in_lakhs]]</f>
        <v>3.1936127744510978</v>
      </c>
      <c r="N1727">
        <f>Table3[[#This Row],[Kidnapping and Abduction]]/Table3[[#This Row],[Population_in_lakhs]]</f>
        <v>3.3932135728542914</v>
      </c>
      <c r="O1727">
        <f>Table3[[#This Row],[Dowry Deaths]]/Table3[[#This Row],[Population_in_lakhs]]</f>
        <v>0</v>
      </c>
      <c r="P1727">
        <f>Table3[[#This Row],[Molestation]]/Table3[[#This Row],[Population_in_lakhs]]</f>
        <v>3.5928143712574854</v>
      </c>
      <c r="Q1727">
        <f>Table3[[#This Row],[Sexual_Harassment]]/Table3[[#This Row],[Population_in_lakhs]]</f>
        <v>0.39920159680638723</v>
      </c>
      <c r="R1727">
        <f>Table3[[#This Row],[Cruelty by Husband or his Relatives]]/Table3[[#This Row],[Population_in_lakhs]]</f>
        <v>4.7904191616766472</v>
      </c>
    </row>
    <row r="1728" spans="1:18" x14ac:dyDescent="0.3">
      <c r="A1728" t="s">
        <v>210</v>
      </c>
      <c r="B1728" t="s">
        <v>220</v>
      </c>
      <c r="C1728">
        <v>2011</v>
      </c>
      <c r="D1728">
        <v>19</v>
      </c>
      <c r="E1728">
        <v>28</v>
      </c>
      <c r="F1728">
        <v>0</v>
      </c>
      <c r="G1728">
        <v>15</v>
      </c>
      <c r="H1728">
        <v>0</v>
      </c>
      <c r="I1728">
        <v>25</v>
      </c>
      <c r="J1728">
        <v>5.8</v>
      </c>
      <c r="K1728">
        <v>15</v>
      </c>
      <c r="L1728">
        <f t="shared" si="26"/>
        <v>87</v>
      </c>
      <c r="M1728" s="14">
        <f>Table3[[#This Row],[Rape]]/Table3[[#This Row],[Population_in_lakhs]]</f>
        <v>3.2758620689655173</v>
      </c>
      <c r="N1728">
        <f>Table3[[#This Row],[Kidnapping and Abduction]]/Table3[[#This Row],[Population_in_lakhs]]</f>
        <v>4.8275862068965516</v>
      </c>
      <c r="O1728">
        <f>Table3[[#This Row],[Dowry Deaths]]/Table3[[#This Row],[Population_in_lakhs]]</f>
        <v>0</v>
      </c>
      <c r="P1728">
        <f>Table3[[#This Row],[Molestation]]/Table3[[#This Row],[Population_in_lakhs]]</f>
        <v>2.5862068965517242</v>
      </c>
      <c r="Q1728">
        <f>Table3[[#This Row],[Sexual_Harassment]]/Table3[[#This Row],[Population_in_lakhs]]</f>
        <v>0</v>
      </c>
      <c r="R1728">
        <f>Table3[[#This Row],[Cruelty by Husband or his Relatives]]/Table3[[#This Row],[Population_in_lakhs]]</f>
        <v>4.3103448275862073</v>
      </c>
    </row>
    <row r="1729" spans="1:18" x14ac:dyDescent="0.3">
      <c r="A1729" t="s">
        <v>210</v>
      </c>
      <c r="B1729" t="s">
        <v>220</v>
      </c>
      <c r="C1729">
        <v>2012</v>
      </c>
      <c r="D1729">
        <v>21</v>
      </c>
      <c r="E1729">
        <v>16</v>
      </c>
      <c r="F1729">
        <v>1</v>
      </c>
      <c r="G1729">
        <v>20</v>
      </c>
      <c r="H1729">
        <v>1</v>
      </c>
      <c r="I1729">
        <v>32</v>
      </c>
      <c r="J1729">
        <v>5.8</v>
      </c>
      <c r="K1729">
        <v>15.689655172413794</v>
      </c>
      <c r="L1729">
        <f t="shared" si="26"/>
        <v>91</v>
      </c>
      <c r="M1729" s="14">
        <f>Table3[[#This Row],[Rape]]/Table3[[#This Row],[Population_in_lakhs]]</f>
        <v>3.6206896551724137</v>
      </c>
      <c r="N1729">
        <f>Table3[[#This Row],[Kidnapping and Abduction]]/Table3[[#This Row],[Population_in_lakhs]]</f>
        <v>2.7586206896551726</v>
      </c>
      <c r="O1729">
        <f>Table3[[#This Row],[Dowry Deaths]]/Table3[[#This Row],[Population_in_lakhs]]</f>
        <v>0.17241379310344829</v>
      </c>
      <c r="P1729">
        <f>Table3[[#This Row],[Molestation]]/Table3[[#This Row],[Population_in_lakhs]]</f>
        <v>3.4482758620689657</v>
      </c>
      <c r="Q1729">
        <f>Table3[[#This Row],[Sexual_Harassment]]/Table3[[#This Row],[Population_in_lakhs]]</f>
        <v>0.17241379310344829</v>
      </c>
      <c r="R1729">
        <f>Table3[[#This Row],[Cruelty by Husband or his Relatives]]/Table3[[#This Row],[Population_in_lakhs]]</f>
        <v>5.5172413793103452</v>
      </c>
    </row>
    <row r="1730" spans="1:18" x14ac:dyDescent="0.3">
      <c r="A1730" t="s">
        <v>210</v>
      </c>
      <c r="B1730" t="s">
        <v>220</v>
      </c>
      <c r="C1730">
        <v>2013</v>
      </c>
      <c r="D1730">
        <v>23</v>
      </c>
      <c r="E1730">
        <v>37</v>
      </c>
      <c r="F1730">
        <v>0</v>
      </c>
      <c r="G1730">
        <v>36</v>
      </c>
      <c r="H1730">
        <v>2</v>
      </c>
      <c r="I1730">
        <v>36</v>
      </c>
      <c r="J1730">
        <v>5.8</v>
      </c>
      <c r="K1730">
        <v>23.103448275862071</v>
      </c>
      <c r="L1730">
        <f t="shared" ref="L1730:L1793" si="27">SUM(D1730,E1730,F1730,G1730,H1730,I1730)</f>
        <v>134</v>
      </c>
      <c r="M1730" s="14">
        <f>Table3[[#This Row],[Rape]]/Table3[[#This Row],[Population_in_lakhs]]</f>
        <v>3.9655172413793105</v>
      </c>
      <c r="N1730">
        <f>Table3[[#This Row],[Kidnapping and Abduction]]/Table3[[#This Row],[Population_in_lakhs]]</f>
        <v>6.3793103448275863</v>
      </c>
      <c r="O1730">
        <f>Table3[[#This Row],[Dowry Deaths]]/Table3[[#This Row],[Population_in_lakhs]]</f>
        <v>0</v>
      </c>
      <c r="P1730">
        <f>Table3[[#This Row],[Molestation]]/Table3[[#This Row],[Population_in_lakhs]]</f>
        <v>6.2068965517241379</v>
      </c>
      <c r="Q1730">
        <f>Table3[[#This Row],[Sexual_Harassment]]/Table3[[#This Row],[Population_in_lakhs]]</f>
        <v>0.34482758620689657</v>
      </c>
      <c r="R1730">
        <f>Table3[[#This Row],[Cruelty by Husband or his Relatives]]/Table3[[#This Row],[Population_in_lakhs]]</f>
        <v>6.2068965517241379</v>
      </c>
    </row>
    <row r="1731" spans="1:18" x14ac:dyDescent="0.3">
      <c r="A1731" t="s">
        <v>210</v>
      </c>
      <c r="B1731" t="s">
        <v>221</v>
      </c>
      <c r="C1731">
        <v>2001</v>
      </c>
      <c r="D1731">
        <v>9</v>
      </c>
      <c r="E1731">
        <v>5</v>
      </c>
      <c r="F1731">
        <v>0</v>
      </c>
      <c r="G1731">
        <v>11</v>
      </c>
      <c r="H1731">
        <v>0</v>
      </c>
      <c r="I1731">
        <v>20</v>
      </c>
      <c r="J1731">
        <v>4.4800000000000004</v>
      </c>
      <c r="K1731">
        <v>10.044642857142856</v>
      </c>
      <c r="L1731">
        <f t="shared" si="27"/>
        <v>45</v>
      </c>
      <c r="M1731" s="14">
        <f>Table3[[#This Row],[Rape]]/Table3[[#This Row],[Population_in_lakhs]]</f>
        <v>2.0089285714285712</v>
      </c>
      <c r="N1731">
        <f>Table3[[#This Row],[Kidnapping and Abduction]]/Table3[[#This Row],[Population_in_lakhs]]</f>
        <v>1.1160714285714284</v>
      </c>
      <c r="O1731">
        <f>Table3[[#This Row],[Dowry Deaths]]/Table3[[#This Row],[Population_in_lakhs]]</f>
        <v>0</v>
      </c>
      <c r="P1731">
        <f>Table3[[#This Row],[Molestation]]/Table3[[#This Row],[Population_in_lakhs]]</f>
        <v>2.4553571428571428</v>
      </c>
      <c r="Q1731">
        <f>Table3[[#This Row],[Sexual_Harassment]]/Table3[[#This Row],[Population_in_lakhs]]</f>
        <v>0</v>
      </c>
      <c r="R1731">
        <f>Table3[[#This Row],[Cruelty by Husband or his Relatives]]/Table3[[#This Row],[Population_in_lakhs]]</f>
        <v>4.4642857142857135</v>
      </c>
    </row>
    <row r="1732" spans="1:18" x14ac:dyDescent="0.3">
      <c r="A1732" t="s">
        <v>210</v>
      </c>
      <c r="B1732" t="s">
        <v>221</v>
      </c>
      <c r="C1732">
        <v>2002</v>
      </c>
      <c r="D1732">
        <v>6</v>
      </c>
      <c r="E1732">
        <v>6</v>
      </c>
      <c r="F1732">
        <v>0</v>
      </c>
      <c r="G1732">
        <v>12</v>
      </c>
      <c r="H1732">
        <v>0</v>
      </c>
      <c r="I1732">
        <v>11</v>
      </c>
      <c r="J1732">
        <v>4.4800000000000004</v>
      </c>
      <c r="K1732">
        <v>7.8124999999999991</v>
      </c>
      <c r="L1732">
        <f t="shared" si="27"/>
        <v>35</v>
      </c>
      <c r="M1732" s="14">
        <f>Table3[[#This Row],[Rape]]/Table3[[#This Row],[Population_in_lakhs]]</f>
        <v>1.3392857142857142</v>
      </c>
      <c r="N1732">
        <f>Table3[[#This Row],[Kidnapping and Abduction]]/Table3[[#This Row],[Population_in_lakhs]]</f>
        <v>1.3392857142857142</v>
      </c>
      <c r="O1732">
        <f>Table3[[#This Row],[Dowry Deaths]]/Table3[[#This Row],[Population_in_lakhs]]</f>
        <v>0</v>
      </c>
      <c r="P1732">
        <f>Table3[[#This Row],[Molestation]]/Table3[[#This Row],[Population_in_lakhs]]</f>
        <v>2.6785714285714284</v>
      </c>
      <c r="Q1732">
        <f>Table3[[#This Row],[Sexual_Harassment]]/Table3[[#This Row],[Population_in_lakhs]]</f>
        <v>0</v>
      </c>
      <c r="R1732">
        <f>Table3[[#This Row],[Cruelty by Husband or his Relatives]]/Table3[[#This Row],[Population_in_lakhs]]</f>
        <v>2.4553571428571428</v>
      </c>
    </row>
    <row r="1733" spans="1:18" x14ac:dyDescent="0.3">
      <c r="A1733" t="s">
        <v>210</v>
      </c>
      <c r="B1733" t="s">
        <v>221</v>
      </c>
      <c r="C1733">
        <v>2003</v>
      </c>
      <c r="D1733">
        <v>2</v>
      </c>
      <c r="E1733">
        <v>6</v>
      </c>
      <c r="F1733">
        <v>0</v>
      </c>
      <c r="G1733">
        <v>10</v>
      </c>
      <c r="H1733">
        <v>2</v>
      </c>
      <c r="I1733">
        <v>30</v>
      </c>
      <c r="J1733">
        <v>4.4800000000000004</v>
      </c>
      <c r="K1733">
        <v>11.160714285714285</v>
      </c>
      <c r="L1733">
        <f t="shared" si="27"/>
        <v>50</v>
      </c>
      <c r="M1733" s="14">
        <f>Table3[[#This Row],[Rape]]/Table3[[#This Row],[Population_in_lakhs]]</f>
        <v>0.4464285714285714</v>
      </c>
      <c r="N1733">
        <f>Table3[[#This Row],[Kidnapping and Abduction]]/Table3[[#This Row],[Population_in_lakhs]]</f>
        <v>1.3392857142857142</v>
      </c>
      <c r="O1733">
        <f>Table3[[#This Row],[Dowry Deaths]]/Table3[[#This Row],[Population_in_lakhs]]</f>
        <v>0</v>
      </c>
      <c r="P1733">
        <f>Table3[[#This Row],[Molestation]]/Table3[[#This Row],[Population_in_lakhs]]</f>
        <v>2.2321428571428568</v>
      </c>
      <c r="Q1733">
        <f>Table3[[#This Row],[Sexual_Harassment]]/Table3[[#This Row],[Population_in_lakhs]]</f>
        <v>0.4464285714285714</v>
      </c>
      <c r="R1733">
        <f>Table3[[#This Row],[Cruelty by Husband or his Relatives]]/Table3[[#This Row],[Population_in_lakhs]]</f>
        <v>6.6964285714285712</v>
      </c>
    </row>
    <row r="1734" spans="1:18" x14ac:dyDescent="0.3">
      <c r="A1734" t="s">
        <v>210</v>
      </c>
      <c r="B1734" t="s">
        <v>221</v>
      </c>
      <c r="C1734">
        <v>2004</v>
      </c>
      <c r="D1734">
        <v>10</v>
      </c>
      <c r="E1734">
        <v>5</v>
      </c>
      <c r="F1734">
        <v>1</v>
      </c>
      <c r="G1734">
        <v>12</v>
      </c>
      <c r="H1734">
        <v>0</v>
      </c>
      <c r="I1734">
        <v>22</v>
      </c>
      <c r="J1734">
        <v>4.4800000000000004</v>
      </c>
      <c r="K1734">
        <v>11.160714285714285</v>
      </c>
      <c r="L1734">
        <f t="shared" si="27"/>
        <v>50</v>
      </c>
      <c r="M1734" s="14">
        <f>Table3[[#This Row],[Rape]]/Table3[[#This Row],[Population_in_lakhs]]</f>
        <v>2.2321428571428568</v>
      </c>
      <c r="N1734">
        <f>Table3[[#This Row],[Kidnapping and Abduction]]/Table3[[#This Row],[Population_in_lakhs]]</f>
        <v>1.1160714285714284</v>
      </c>
      <c r="O1734">
        <f>Table3[[#This Row],[Dowry Deaths]]/Table3[[#This Row],[Population_in_lakhs]]</f>
        <v>0.2232142857142857</v>
      </c>
      <c r="P1734">
        <f>Table3[[#This Row],[Molestation]]/Table3[[#This Row],[Population_in_lakhs]]</f>
        <v>2.6785714285714284</v>
      </c>
      <c r="Q1734">
        <f>Table3[[#This Row],[Sexual_Harassment]]/Table3[[#This Row],[Population_in_lakhs]]</f>
        <v>0</v>
      </c>
      <c r="R1734">
        <f>Table3[[#This Row],[Cruelty by Husband or his Relatives]]/Table3[[#This Row],[Population_in_lakhs]]</f>
        <v>4.9107142857142856</v>
      </c>
    </row>
    <row r="1735" spans="1:18" x14ac:dyDescent="0.3">
      <c r="A1735" t="s">
        <v>210</v>
      </c>
      <c r="B1735" t="s">
        <v>221</v>
      </c>
      <c r="C1735">
        <v>2005</v>
      </c>
      <c r="D1735">
        <v>5</v>
      </c>
      <c r="E1735">
        <v>4</v>
      </c>
      <c r="F1735">
        <v>0</v>
      </c>
      <c r="G1735">
        <v>6</v>
      </c>
      <c r="H1735">
        <v>0</v>
      </c>
      <c r="I1735">
        <v>14</v>
      </c>
      <c r="J1735">
        <v>4.4800000000000004</v>
      </c>
      <c r="K1735">
        <v>6.4732142857142847</v>
      </c>
      <c r="L1735">
        <f t="shared" si="27"/>
        <v>29</v>
      </c>
      <c r="M1735" s="14">
        <f>Table3[[#This Row],[Rape]]/Table3[[#This Row],[Population_in_lakhs]]</f>
        <v>1.1160714285714284</v>
      </c>
      <c r="N1735">
        <f>Table3[[#This Row],[Kidnapping and Abduction]]/Table3[[#This Row],[Population_in_lakhs]]</f>
        <v>0.89285714285714279</v>
      </c>
      <c r="O1735">
        <f>Table3[[#This Row],[Dowry Deaths]]/Table3[[#This Row],[Population_in_lakhs]]</f>
        <v>0</v>
      </c>
      <c r="P1735">
        <f>Table3[[#This Row],[Molestation]]/Table3[[#This Row],[Population_in_lakhs]]</f>
        <v>1.3392857142857142</v>
      </c>
      <c r="Q1735">
        <f>Table3[[#This Row],[Sexual_Harassment]]/Table3[[#This Row],[Population_in_lakhs]]</f>
        <v>0</v>
      </c>
      <c r="R1735">
        <f>Table3[[#This Row],[Cruelty by Husband or his Relatives]]/Table3[[#This Row],[Population_in_lakhs]]</f>
        <v>3.1249999999999996</v>
      </c>
    </row>
    <row r="1736" spans="1:18" x14ac:dyDescent="0.3">
      <c r="A1736" t="s">
        <v>210</v>
      </c>
      <c r="B1736" t="s">
        <v>221</v>
      </c>
      <c r="C1736">
        <v>2006</v>
      </c>
      <c r="D1736">
        <v>9</v>
      </c>
      <c r="E1736">
        <v>6</v>
      </c>
      <c r="F1736">
        <v>1</v>
      </c>
      <c r="G1736">
        <v>11</v>
      </c>
      <c r="H1736">
        <v>1</v>
      </c>
      <c r="I1736">
        <v>18</v>
      </c>
      <c r="J1736">
        <v>4.4800000000000004</v>
      </c>
      <c r="K1736">
        <v>10.267857142857142</v>
      </c>
      <c r="L1736">
        <f t="shared" si="27"/>
        <v>46</v>
      </c>
      <c r="M1736" s="14">
        <f>Table3[[#This Row],[Rape]]/Table3[[#This Row],[Population_in_lakhs]]</f>
        <v>2.0089285714285712</v>
      </c>
      <c r="N1736">
        <f>Table3[[#This Row],[Kidnapping and Abduction]]/Table3[[#This Row],[Population_in_lakhs]]</f>
        <v>1.3392857142857142</v>
      </c>
      <c r="O1736">
        <f>Table3[[#This Row],[Dowry Deaths]]/Table3[[#This Row],[Population_in_lakhs]]</f>
        <v>0.2232142857142857</v>
      </c>
      <c r="P1736">
        <f>Table3[[#This Row],[Molestation]]/Table3[[#This Row],[Population_in_lakhs]]</f>
        <v>2.4553571428571428</v>
      </c>
      <c r="Q1736">
        <f>Table3[[#This Row],[Sexual_Harassment]]/Table3[[#This Row],[Population_in_lakhs]]</f>
        <v>0.2232142857142857</v>
      </c>
      <c r="R1736">
        <f>Table3[[#This Row],[Cruelty by Husband or his Relatives]]/Table3[[#This Row],[Population_in_lakhs]]</f>
        <v>4.0178571428571423</v>
      </c>
    </row>
    <row r="1737" spans="1:18" x14ac:dyDescent="0.3">
      <c r="A1737" t="s">
        <v>210</v>
      </c>
      <c r="B1737" t="s">
        <v>221</v>
      </c>
      <c r="C1737">
        <v>2007</v>
      </c>
      <c r="D1737">
        <v>9</v>
      </c>
      <c r="E1737">
        <v>9</v>
      </c>
      <c r="F1737">
        <v>0</v>
      </c>
      <c r="G1737">
        <v>10</v>
      </c>
      <c r="H1737">
        <v>5</v>
      </c>
      <c r="I1737">
        <v>19</v>
      </c>
      <c r="J1737">
        <v>4.4800000000000004</v>
      </c>
      <c r="K1737">
        <v>11.607142857142856</v>
      </c>
      <c r="L1737">
        <f t="shared" si="27"/>
        <v>52</v>
      </c>
      <c r="M1737" s="14">
        <f>Table3[[#This Row],[Rape]]/Table3[[#This Row],[Population_in_lakhs]]</f>
        <v>2.0089285714285712</v>
      </c>
      <c r="N1737">
        <f>Table3[[#This Row],[Kidnapping and Abduction]]/Table3[[#This Row],[Population_in_lakhs]]</f>
        <v>2.0089285714285712</v>
      </c>
      <c r="O1737">
        <f>Table3[[#This Row],[Dowry Deaths]]/Table3[[#This Row],[Population_in_lakhs]]</f>
        <v>0</v>
      </c>
      <c r="P1737">
        <f>Table3[[#This Row],[Molestation]]/Table3[[#This Row],[Population_in_lakhs]]</f>
        <v>2.2321428571428568</v>
      </c>
      <c r="Q1737">
        <f>Table3[[#This Row],[Sexual_Harassment]]/Table3[[#This Row],[Population_in_lakhs]]</f>
        <v>1.1160714285714284</v>
      </c>
      <c r="R1737">
        <f>Table3[[#This Row],[Cruelty by Husband or his Relatives]]/Table3[[#This Row],[Population_in_lakhs]]</f>
        <v>4.2410714285714279</v>
      </c>
    </row>
    <row r="1738" spans="1:18" x14ac:dyDescent="0.3">
      <c r="A1738" t="s">
        <v>210</v>
      </c>
      <c r="B1738" t="s">
        <v>221</v>
      </c>
      <c r="C1738">
        <v>2008</v>
      </c>
      <c r="D1738">
        <v>11</v>
      </c>
      <c r="E1738">
        <v>10</v>
      </c>
      <c r="F1738">
        <v>0</v>
      </c>
      <c r="G1738">
        <v>17</v>
      </c>
      <c r="H1738">
        <v>4</v>
      </c>
      <c r="I1738">
        <v>37</v>
      </c>
      <c r="J1738">
        <v>4.4800000000000004</v>
      </c>
      <c r="K1738">
        <v>17.633928571428569</v>
      </c>
      <c r="L1738">
        <f t="shared" si="27"/>
        <v>79</v>
      </c>
      <c r="M1738" s="14">
        <f>Table3[[#This Row],[Rape]]/Table3[[#This Row],[Population_in_lakhs]]</f>
        <v>2.4553571428571428</v>
      </c>
      <c r="N1738">
        <f>Table3[[#This Row],[Kidnapping and Abduction]]/Table3[[#This Row],[Population_in_lakhs]]</f>
        <v>2.2321428571428568</v>
      </c>
      <c r="O1738">
        <f>Table3[[#This Row],[Dowry Deaths]]/Table3[[#This Row],[Population_in_lakhs]]</f>
        <v>0</v>
      </c>
      <c r="P1738">
        <f>Table3[[#This Row],[Molestation]]/Table3[[#This Row],[Population_in_lakhs]]</f>
        <v>3.7946428571428568</v>
      </c>
      <c r="Q1738">
        <f>Table3[[#This Row],[Sexual_Harassment]]/Table3[[#This Row],[Population_in_lakhs]]</f>
        <v>0.89285714285714279</v>
      </c>
      <c r="R1738">
        <f>Table3[[#This Row],[Cruelty by Husband or his Relatives]]/Table3[[#This Row],[Population_in_lakhs]]</f>
        <v>8.2589285714285712</v>
      </c>
    </row>
    <row r="1739" spans="1:18" x14ac:dyDescent="0.3">
      <c r="A1739" t="s">
        <v>210</v>
      </c>
      <c r="B1739" t="s">
        <v>221</v>
      </c>
      <c r="C1739">
        <v>2009</v>
      </c>
      <c r="D1739">
        <v>11</v>
      </c>
      <c r="E1739">
        <v>6</v>
      </c>
      <c r="F1739">
        <v>0</v>
      </c>
      <c r="G1739">
        <v>21</v>
      </c>
      <c r="H1739">
        <v>6</v>
      </c>
      <c r="I1739">
        <v>30</v>
      </c>
      <c r="J1739">
        <v>4.4800000000000004</v>
      </c>
      <c r="K1739">
        <v>16.517857142857142</v>
      </c>
      <c r="L1739">
        <f t="shared" si="27"/>
        <v>74</v>
      </c>
      <c r="M1739" s="14">
        <f>Table3[[#This Row],[Rape]]/Table3[[#This Row],[Population_in_lakhs]]</f>
        <v>2.4553571428571428</v>
      </c>
      <c r="N1739">
        <f>Table3[[#This Row],[Kidnapping and Abduction]]/Table3[[#This Row],[Population_in_lakhs]]</f>
        <v>1.3392857142857142</v>
      </c>
      <c r="O1739">
        <f>Table3[[#This Row],[Dowry Deaths]]/Table3[[#This Row],[Population_in_lakhs]]</f>
        <v>0</v>
      </c>
      <c r="P1739">
        <f>Table3[[#This Row],[Molestation]]/Table3[[#This Row],[Population_in_lakhs]]</f>
        <v>4.6874999999999991</v>
      </c>
      <c r="Q1739">
        <f>Table3[[#This Row],[Sexual_Harassment]]/Table3[[#This Row],[Population_in_lakhs]]</f>
        <v>1.3392857142857142</v>
      </c>
      <c r="R1739">
        <f>Table3[[#This Row],[Cruelty by Husband or his Relatives]]/Table3[[#This Row],[Population_in_lakhs]]</f>
        <v>6.6964285714285712</v>
      </c>
    </row>
    <row r="1740" spans="1:18" x14ac:dyDescent="0.3">
      <c r="A1740" t="s">
        <v>210</v>
      </c>
      <c r="B1740" t="s">
        <v>221</v>
      </c>
      <c r="C1740">
        <v>2010</v>
      </c>
      <c r="D1740">
        <v>9</v>
      </c>
      <c r="E1740">
        <v>13</v>
      </c>
      <c r="F1740">
        <v>1</v>
      </c>
      <c r="G1740">
        <v>19</v>
      </c>
      <c r="H1740">
        <v>15</v>
      </c>
      <c r="I1740">
        <v>37</v>
      </c>
      <c r="J1740">
        <v>4.4800000000000004</v>
      </c>
      <c r="K1740">
        <v>20.982142857142854</v>
      </c>
      <c r="L1740">
        <f t="shared" si="27"/>
        <v>94</v>
      </c>
      <c r="M1740" s="14">
        <f>Table3[[#This Row],[Rape]]/Table3[[#This Row],[Population_in_lakhs]]</f>
        <v>2.0089285714285712</v>
      </c>
      <c r="N1740">
        <f>Table3[[#This Row],[Kidnapping and Abduction]]/Table3[[#This Row],[Population_in_lakhs]]</f>
        <v>2.901785714285714</v>
      </c>
      <c r="O1740">
        <f>Table3[[#This Row],[Dowry Deaths]]/Table3[[#This Row],[Population_in_lakhs]]</f>
        <v>0.2232142857142857</v>
      </c>
      <c r="P1740">
        <f>Table3[[#This Row],[Molestation]]/Table3[[#This Row],[Population_in_lakhs]]</f>
        <v>4.2410714285714279</v>
      </c>
      <c r="Q1740">
        <f>Table3[[#This Row],[Sexual_Harassment]]/Table3[[#This Row],[Population_in_lakhs]]</f>
        <v>3.3482142857142856</v>
      </c>
      <c r="R1740">
        <f>Table3[[#This Row],[Cruelty by Husband or his Relatives]]/Table3[[#This Row],[Population_in_lakhs]]</f>
        <v>8.2589285714285712</v>
      </c>
    </row>
    <row r="1741" spans="1:18" x14ac:dyDescent="0.3">
      <c r="A1741" t="s">
        <v>210</v>
      </c>
      <c r="B1741" t="s">
        <v>221</v>
      </c>
      <c r="C1741">
        <v>2011</v>
      </c>
      <c r="D1741">
        <v>11</v>
      </c>
      <c r="E1741">
        <v>10</v>
      </c>
      <c r="F1741">
        <v>0</v>
      </c>
      <c r="G1741">
        <v>17</v>
      </c>
      <c r="H1741">
        <v>6</v>
      </c>
      <c r="I1741">
        <v>39</v>
      </c>
      <c r="J1741">
        <v>5.21</v>
      </c>
      <c r="K1741">
        <v>15.930902111324377</v>
      </c>
      <c r="L1741">
        <f t="shared" si="27"/>
        <v>83</v>
      </c>
      <c r="M1741" s="14">
        <f>Table3[[#This Row],[Rape]]/Table3[[#This Row],[Population_in_lakhs]]</f>
        <v>2.1113243761996161</v>
      </c>
      <c r="N1741">
        <f>Table3[[#This Row],[Kidnapping and Abduction]]/Table3[[#This Row],[Population_in_lakhs]]</f>
        <v>1.9193857965451055</v>
      </c>
      <c r="O1741">
        <f>Table3[[#This Row],[Dowry Deaths]]/Table3[[#This Row],[Population_in_lakhs]]</f>
        <v>0</v>
      </c>
      <c r="P1741">
        <f>Table3[[#This Row],[Molestation]]/Table3[[#This Row],[Population_in_lakhs]]</f>
        <v>3.2629558541266794</v>
      </c>
      <c r="Q1741">
        <f>Table3[[#This Row],[Sexual_Harassment]]/Table3[[#This Row],[Population_in_lakhs]]</f>
        <v>1.1516314779270633</v>
      </c>
      <c r="R1741">
        <f>Table3[[#This Row],[Cruelty by Husband or his Relatives]]/Table3[[#This Row],[Population_in_lakhs]]</f>
        <v>7.4856046065259116</v>
      </c>
    </row>
    <row r="1742" spans="1:18" x14ac:dyDescent="0.3">
      <c r="A1742" t="s">
        <v>210</v>
      </c>
      <c r="B1742" t="s">
        <v>221</v>
      </c>
      <c r="C1742">
        <v>2012</v>
      </c>
      <c r="D1742">
        <v>8</v>
      </c>
      <c r="E1742">
        <v>7</v>
      </c>
      <c r="F1742">
        <v>0</v>
      </c>
      <c r="G1742">
        <v>10</v>
      </c>
      <c r="H1742">
        <v>5</v>
      </c>
      <c r="I1742">
        <v>42</v>
      </c>
      <c r="J1742">
        <v>5.21</v>
      </c>
      <c r="K1742">
        <v>13.81957773512476</v>
      </c>
      <c r="L1742">
        <f t="shared" si="27"/>
        <v>72</v>
      </c>
      <c r="M1742" s="14">
        <f>Table3[[#This Row],[Rape]]/Table3[[#This Row],[Population_in_lakhs]]</f>
        <v>1.5355086372360844</v>
      </c>
      <c r="N1742">
        <f>Table3[[#This Row],[Kidnapping and Abduction]]/Table3[[#This Row],[Population_in_lakhs]]</f>
        <v>1.3435700575815739</v>
      </c>
      <c r="O1742">
        <f>Table3[[#This Row],[Dowry Deaths]]/Table3[[#This Row],[Population_in_lakhs]]</f>
        <v>0</v>
      </c>
      <c r="P1742">
        <f>Table3[[#This Row],[Molestation]]/Table3[[#This Row],[Population_in_lakhs]]</f>
        <v>1.9193857965451055</v>
      </c>
      <c r="Q1742">
        <f>Table3[[#This Row],[Sexual_Harassment]]/Table3[[#This Row],[Population_in_lakhs]]</f>
        <v>0.95969289827255277</v>
      </c>
      <c r="R1742">
        <f>Table3[[#This Row],[Cruelty by Husband or his Relatives]]/Table3[[#This Row],[Population_in_lakhs]]</f>
        <v>8.0614203454894433</v>
      </c>
    </row>
    <row r="1743" spans="1:18" x14ac:dyDescent="0.3">
      <c r="A1743" t="s">
        <v>210</v>
      </c>
      <c r="B1743" t="s">
        <v>221</v>
      </c>
      <c r="C1743">
        <v>2013</v>
      </c>
      <c r="D1743">
        <v>25</v>
      </c>
      <c r="E1743">
        <v>18</v>
      </c>
      <c r="F1743">
        <v>0</v>
      </c>
      <c r="G1743">
        <v>34</v>
      </c>
      <c r="H1743">
        <v>2</v>
      </c>
      <c r="I1743">
        <v>57</v>
      </c>
      <c r="J1743">
        <v>5.21</v>
      </c>
      <c r="K1743">
        <v>26.103646833013435</v>
      </c>
      <c r="L1743">
        <f t="shared" si="27"/>
        <v>136</v>
      </c>
      <c r="M1743" s="14">
        <f>Table3[[#This Row],[Rape]]/Table3[[#This Row],[Population_in_lakhs]]</f>
        <v>4.7984644913627639</v>
      </c>
      <c r="N1743">
        <f>Table3[[#This Row],[Kidnapping and Abduction]]/Table3[[#This Row],[Population_in_lakhs]]</f>
        <v>3.45489443378119</v>
      </c>
      <c r="O1743">
        <f>Table3[[#This Row],[Dowry Deaths]]/Table3[[#This Row],[Population_in_lakhs]]</f>
        <v>0</v>
      </c>
      <c r="P1743">
        <f>Table3[[#This Row],[Molestation]]/Table3[[#This Row],[Population_in_lakhs]]</f>
        <v>6.5259117082533589</v>
      </c>
      <c r="Q1743">
        <f>Table3[[#This Row],[Sexual_Harassment]]/Table3[[#This Row],[Population_in_lakhs]]</f>
        <v>0.38387715930902111</v>
      </c>
      <c r="R1743">
        <f>Table3[[#This Row],[Cruelty by Husband or his Relatives]]/Table3[[#This Row],[Population_in_lakhs]]</f>
        <v>10.940499040307103</v>
      </c>
    </row>
    <row r="1744" spans="1:18" x14ac:dyDescent="0.3">
      <c r="A1744" t="s">
        <v>222</v>
      </c>
      <c r="B1744" t="s">
        <v>223</v>
      </c>
      <c r="C1744">
        <v>2001</v>
      </c>
      <c r="D1744">
        <v>6</v>
      </c>
      <c r="E1744">
        <v>36</v>
      </c>
      <c r="F1744">
        <v>0</v>
      </c>
      <c r="G1744">
        <v>53</v>
      </c>
      <c r="H1744">
        <v>12</v>
      </c>
      <c r="I1744">
        <v>0</v>
      </c>
      <c r="J1744">
        <v>7.78</v>
      </c>
      <c r="K1744">
        <v>13.753213367609254</v>
      </c>
      <c r="L1744">
        <f t="shared" si="27"/>
        <v>107</v>
      </c>
      <c r="M1744" s="14">
        <f>Table3[[#This Row],[Rape]]/Table3[[#This Row],[Population_in_lakhs]]</f>
        <v>0.77120822622107965</v>
      </c>
      <c r="N1744">
        <f>Table3[[#This Row],[Kidnapping and Abduction]]/Table3[[#This Row],[Population_in_lakhs]]</f>
        <v>4.6272493573264777</v>
      </c>
      <c r="O1744">
        <f>Table3[[#This Row],[Dowry Deaths]]/Table3[[#This Row],[Population_in_lakhs]]</f>
        <v>0</v>
      </c>
      <c r="P1744">
        <f>Table3[[#This Row],[Molestation]]/Table3[[#This Row],[Population_in_lakhs]]</f>
        <v>6.8123393316195369</v>
      </c>
      <c r="Q1744">
        <f>Table3[[#This Row],[Sexual_Harassment]]/Table3[[#This Row],[Population_in_lakhs]]</f>
        <v>1.5424164524421593</v>
      </c>
      <c r="R1744">
        <f>Table3[[#This Row],[Cruelty by Husband or his Relatives]]/Table3[[#This Row],[Population_in_lakhs]]</f>
        <v>0</v>
      </c>
    </row>
    <row r="1745" spans="1:18" x14ac:dyDescent="0.3">
      <c r="A1745" t="s">
        <v>222</v>
      </c>
      <c r="B1745" t="s">
        <v>223</v>
      </c>
      <c r="C1745">
        <v>2002</v>
      </c>
      <c r="D1745">
        <v>16</v>
      </c>
      <c r="E1745">
        <v>58</v>
      </c>
      <c r="F1745">
        <v>0</v>
      </c>
      <c r="G1745">
        <v>67</v>
      </c>
      <c r="H1745">
        <v>54</v>
      </c>
      <c r="I1745">
        <v>0</v>
      </c>
      <c r="J1745">
        <v>7.78</v>
      </c>
      <c r="K1745">
        <v>25.064267352185091</v>
      </c>
      <c r="L1745">
        <f t="shared" si="27"/>
        <v>195</v>
      </c>
      <c r="M1745" s="14">
        <f>Table3[[#This Row],[Rape]]/Table3[[#This Row],[Population_in_lakhs]]</f>
        <v>2.0565552699228791</v>
      </c>
      <c r="N1745">
        <f>Table3[[#This Row],[Kidnapping and Abduction]]/Table3[[#This Row],[Population_in_lakhs]]</f>
        <v>7.4550128534704365</v>
      </c>
      <c r="O1745">
        <f>Table3[[#This Row],[Dowry Deaths]]/Table3[[#This Row],[Population_in_lakhs]]</f>
        <v>0</v>
      </c>
      <c r="P1745">
        <f>Table3[[#This Row],[Molestation]]/Table3[[#This Row],[Population_in_lakhs]]</f>
        <v>8.6118251928020566</v>
      </c>
      <c r="Q1745">
        <f>Table3[[#This Row],[Sexual_Harassment]]/Table3[[#This Row],[Population_in_lakhs]]</f>
        <v>6.940874035989717</v>
      </c>
      <c r="R1745">
        <f>Table3[[#This Row],[Cruelty by Husband or his Relatives]]/Table3[[#This Row],[Population_in_lakhs]]</f>
        <v>0</v>
      </c>
    </row>
    <row r="1746" spans="1:18" x14ac:dyDescent="0.3">
      <c r="A1746" t="s">
        <v>222</v>
      </c>
      <c r="B1746" t="s">
        <v>223</v>
      </c>
      <c r="C1746">
        <v>2003</v>
      </c>
      <c r="D1746">
        <v>9</v>
      </c>
      <c r="E1746">
        <v>74</v>
      </c>
      <c r="F1746">
        <v>0</v>
      </c>
      <c r="G1746">
        <v>63</v>
      </c>
      <c r="H1746">
        <v>45</v>
      </c>
      <c r="I1746">
        <v>0</v>
      </c>
      <c r="J1746">
        <v>7.78</v>
      </c>
      <c r="K1746">
        <v>24.550128534704371</v>
      </c>
      <c r="L1746">
        <f t="shared" si="27"/>
        <v>191</v>
      </c>
      <c r="M1746" s="14">
        <f>Table3[[#This Row],[Rape]]/Table3[[#This Row],[Population_in_lakhs]]</f>
        <v>1.1568123393316194</v>
      </c>
      <c r="N1746">
        <f>Table3[[#This Row],[Kidnapping and Abduction]]/Table3[[#This Row],[Population_in_lakhs]]</f>
        <v>9.5115681233933156</v>
      </c>
      <c r="O1746">
        <f>Table3[[#This Row],[Dowry Deaths]]/Table3[[#This Row],[Population_in_lakhs]]</f>
        <v>0</v>
      </c>
      <c r="P1746">
        <f>Table3[[#This Row],[Molestation]]/Table3[[#This Row],[Population_in_lakhs]]</f>
        <v>8.0976863753213362</v>
      </c>
      <c r="Q1746">
        <f>Table3[[#This Row],[Sexual_Harassment]]/Table3[[#This Row],[Population_in_lakhs]]</f>
        <v>5.7840616966580978</v>
      </c>
      <c r="R1746">
        <f>Table3[[#This Row],[Cruelty by Husband or his Relatives]]/Table3[[#This Row],[Population_in_lakhs]]</f>
        <v>0</v>
      </c>
    </row>
    <row r="1747" spans="1:18" x14ac:dyDescent="0.3">
      <c r="A1747" t="s">
        <v>222</v>
      </c>
      <c r="B1747" t="s">
        <v>223</v>
      </c>
      <c r="C1747">
        <v>2004</v>
      </c>
      <c r="D1747">
        <v>17</v>
      </c>
      <c r="E1747">
        <v>49</v>
      </c>
      <c r="F1747">
        <v>0</v>
      </c>
      <c r="G1747">
        <v>88</v>
      </c>
      <c r="H1747">
        <v>24</v>
      </c>
      <c r="I1747">
        <v>0</v>
      </c>
      <c r="J1747">
        <v>7.78</v>
      </c>
      <c r="K1747">
        <v>22.879177377892031</v>
      </c>
      <c r="L1747">
        <f t="shared" si="27"/>
        <v>178</v>
      </c>
      <c r="M1747" s="14">
        <f>Table3[[#This Row],[Rape]]/Table3[[#This Row],[Population_in_lakhs]]</f>
        <v>2.1850899742930592</v>
      </c>
      <c r="N1747">
        <f>Table3[[#This Row],[Kidnapping and Abduction]]/Table3[[#This Row],[Population_in_lakhs]]</f>
        <v>6.2982005141388173</v>
      </c>
      <c r="O1747">
        <f>Table3[[#This Row],[Dowry Deaths]]/Table3[[#This Row],[Population_in_lakhs]]</f>
        <v>0</v>
      </c>
      <c r="P1747">
        <f>Table3[[#This Row],[Molestation]]/Table3[[#This Row],[Population_in_lakhs]]</f>
        <v>11.311053984575835</v>
      </c>
      <c r="Q1747">
        <f>Table3[[#This Row],[Sexual_Harassment]]/Table3[[#This Row],[Population_in_lakhs]]</f>
        <v>3.0848329048843186</v>
      </c>
      <c r="R1747">
        <f>Table3[[#This Row],[Cruelty by Husband or his Relatives]]/Table3[[#This Row],[Population_in_lakhs]]</f>
        <v>0</v>
      </c>
    </row>
    <row r="1748" spans="1:18" x14ac:dyDescent="0.3">
      <c r="A1748" t="s">
        <v>222</v>
      </c>
      <c r="B1748" t="s">
        <v>223</v>
      </c>
      <c r="C1748">
        <v>2005</v>
      </c>
      <c r="D1748">
        <v>9</v>
      </c>
      <c r="E1748">
        <v>78</v>
      </c>
      <c r="F1748">
        <v>0</v>
      </c>
      <c r="G1748">
        <v>63</v>
      </c>
      <c r="H1748">
        <v>35</v>
      </c>
      <c r="I1748">
        <v>1</v>
      </c>
      <c r="J1748">
        <v>7.78</v>
      </c>
      <c r="K1748">
        <v>23.907455012853468</v>
      </c>
      <c r="L1748">
        <f t="shared" si="27"/>
        <v>186</v>
      </c>
      <c r="M1748" s="14">
        <f>Table3[[#This Row],[Rape]]/Table3[[#This Row],[Population_in_lakhs]]</f>
        <v>1.1568123393316194</v>
      </c>
      <c r="N1748">
        <f>Table3[[#This Row],[Kidnapping and Abduction]]/Table3[[#This Row],[Population_in_lakhs]]</f>
        <v>10.025706940874036</v>
      </c>
      <c r="O1748">
        <f>Table3[[#This Row],[Dowry Deaths]]/Table3[[#This Row],[Population_in_lakhs]]</f>
        <v>0</v>
      </c>
      <c r="P1748">
        <f>Table3[[#This Row],[Molestation]]/Table3[[#This Row],[Population_in_lakhs]]</f>
        <v>8.0976863753213362</v>
      </c>
      <c r="Q1748">
        <f>Table3[[#This Row],[Sexual_Harassment]]/Table3[[#This Row],[Population_in_lakhs]]</f>
        <v>4.4987146529562985</v>
      </c>
      <c r="R1748">
        <f>Table3[[#This Row],[Cruelty by Husband or his Relatives]]/Table3[[#This Row],[Population_in_lakhs]]</f>
        <v>0.12853470437017994</v>
      </c>
    </row>
    <row r="1749" spans="1:18" x14ac:dyDescent="0.3">
      <c r="A1749" t="s">
        <v>222</v>
      </c>
      <c r="B1749" t="s">
        <v>223</v>
      </c>
      <c r="C1749">
        <v>2006</v>
      </c>
      <c r="D1749">
        <v>22</v>
      </c>
      <c r="E1749">
        <v>81</v>
      </c>
      <c r="F1749">
        <v>0</v>
      </c>
      <c r="G1749">
        <v>34</v>
      </c>
      <c r="H1749">
        <v>60</v>
      </c>
      <c r="I1749">
        <v>0</v>
      </c>
      <c r="J1749">
        <v>7.78</v>
      </c>
      <c r="K1749">
        <v>25.321336760925448</v>
      </c>
      <c r="L1749">
        <f t="shared" si="27"/>
        <v>197</v>
      </c>
      <c r="M1749" s="14">
        <f>Table3[[#This Row],[Rape]]/Table3[[#This Row],[Population_in_lakhs]]</f>
        <v>2.8277634961439588</v>
      </c>
      <c r="N1749">
        <f>Table3[[#This Row],[Kidnapping and Abduction]]/Table3[[#This Row],[Population_in_lakhs]]</f>
        <v>10.411311053984576</v>
      </c>
      <c r="O1749">
        <f>Table3[[#This Row],[Dowry Deaths]]/Table3[[#This Row],[Population_in_lakhs]]</f>
        <v>0</v>
      </c>
      <c r="P1749">
        <f>Table3[[#This Row],[Molestation]]/Table3[[#This Row],[Population_in_lakhs]]</f>
        <v>4.3701799485861184</v>
      </c>
      <c r="Q1749">
        <f>Table3[[#This Row],[Sexual_Harassment]]/Table3[[#This Row],[Population_in_lakhs]]</f>
        <v>7.7120822622107967</v>
      </c>
      <c r="R1749">
        <f>Table3[[#This Row],[Cruelty by Husband or his Relatives]]/Table3[[#This Row],[Population_in_lakhs]]</f>
        <v>0</v>
      </c>
    </row>
    <row r="1750" spans="1:18" x14ac:dyDescent="0.3">
      <c r="A1750" t="s">
        <v>222</v>
      </c>
      <c r="B1750" t="s">
        <v>223</v>
      </c>
      <c r="C1750">
        <v>2007</v>
      </c>
      <c r="D1750">
        <v>16</v>
      </c>
      <c r="E1750">
        <v>65</v>
      </c>
      <c r="F1750">
        <v>0</v>
      </c>
      <c r="G1750">
        <v>57</v>
      </c>
      <c r="H1750">
        <v>29</v>
      </c>
      <c r="I1750">
        <v>0</v>
      </c>
      <c r="J1750">
        <v>7.78</v>
      </c>
      <c r="K1750">
        <v>21.465295629820051</v>
      </c>
      <c r="L1750">
        <f t="shared" si="27"/>
        <v>167</v>
      </c>
      <c r="M1750" s="14">
        <f>Table3[[#This Row],[Rape]]/Table3[[#This Row],[Population_in_lakhs]]</f>
        <v>2.0565552699228791</v>
      </c>
      <c r="N1750">
        <f>Table3[[#This Row],[Kidnapping and Abduction]]/Table3[[#This Row],[Population_in_lakhs]]</f>
        <v>8.3547557840616964</v>
      </c>
      <c r="O1750">
        <f>Table3[[#This Row],[Dowry Deaths]]/Table3[[#This Row],[Population_in_lakhs]]</f>
        <v>0</v>
      </c>
      <c r="P1750">
        <f>Table3[[#This Row],[Molestation]]/Table3[[#This Row],[Population_in_lakhs]]</f>
        <v>7.3264781491002564</v>
      </c>
      <c r="Q1750">
        <f>Table3[[#This Row],[Sexual_Harassment]]/Table3[[#This Row],[Population_in_lakhs]]</f>
        <v>3.7275064267352183</v>
      </c>
      <c r="R1750">
        <f>Table3[[#This Row],[Cruelty by Husband or his Relatives]]/Table3[[#This Row],[Population_in_lakhs]]</f>
        <v>0</v>
      </c>
    </row>
    <row r="1751" spans="1:18" x14ac:dyDescent="0.3">
      <c r="A1751" t="s">
        <v>222</v>
      </c>
      <c r="B1751" t="s">
        <v>223</v>
      </c>
      <c r="C1751">
        <v>2008</v>
      </c>
      <c r="D1751">
        <v>13</v>
      </c>
      <c r="E1751">
        <v>74</v>
      </c>
      <c r="F1751">
        <v>0</v>
      </c>
      <c r="G1751">
        <v>63</v>
      </c>
      <c r="H1751">
        <v>17</v>
      </c>
      <c r="I1751">
        <v>0</v>
      </c>
      <c r="J1751">
        <v>7.78</v>
      </c>
      <c r="K1751">
        <v>21.465295629820051</v>
      </c>
      <c r="L1751">
        <f t="shared" si="27"/>
        <v>167</v>
      </c>
      <c r="M1751" s="14">
        <f>Table3[[#This Row],[Rape]]/Table3[[#This Row],[Population_in_lakhs]]</f>
        <v>1.6709511568123392</v>
      </c>
      <c r="N1751">
        <f>Table3[[#This Row],[Kidnapping and Abduction]]/Table3[[#This Row],[Population_in_lakhs]]</f>
        <v>9.5115681233933156</v>
      </c>
      <c r="O1751">
        <f>Table3[[#This Row],[Dowry Deaths]]/Table3[[#This Row],[Population_in_lakhs]]</f>
        <v>0</v>
      </c>
      <c r="P1751">
        <f>Table3[[#This Row],[Molestation]]/Table3[[#This Row],[Population_in_lakhs]]</f>
        <v>8.0976863753213362</v>
      </c>
      <c r="Q1751">
        <f>Table3[[#This Row],[Sexual_Harassment]]/Table3[[#This Row],[Population_in_lakhs]]</f>
        <v>2.1850899742930592</v>
      </c>
      <c r="R1751">
        <f>Table3[[#This Row],[Cruelty by Husband or his Relatives]]/Table3[[#This Row],[Population_in_lakhs]]</f>
        <v>0</v>
      </c>
    </row>
    <row r="1752" spans="1:18" x14ac:dyDescent="0.3">
      <c r="A1752" t="s">
        <v>222</v>
      </c>
      <c r="B1752" t="s">
        <v>223</v>
      </c>
      <c r="C1752">
        <v>2009</v>
      </c>
      <c r="D1752">
        <v>8</v>
      </c>
      <c r="E1752">
        <v>81</v>
      </c>
      <c r="F1752">
        <v>0</v>
      </c>
      <c r="G1752">
        <v>84</v>
      </c>
      <c r="H1752">
        <v>38</v>
      </c>
      <c r="I1752">
        <v>4</v>
      </c>
      <c r="J1752">
        <v>7.78</v>
      </c>
      <c r="K1752">
        <v>27.63496143958869</v>
      </c>
      <c r="L1752">
        <f t="shared" si="27"/>
        <v>215</v>
      </c>
      <c r="M1752" s="14">
        <f>Table3[[#This Row],[Rape]]/Table3[[#This Row],[Population_in_lakhs]]</f>
        <v>1.0282776349614395</v>
      </c>
      <c r="N1752">
        <f>Table3[[#This Row],[Kidnapping and Abduction]]/Table3[[#This Row],[Population_in_lakhs]]</f>
        <v>10.411311053984576</v>
      </c>
      <c r="O1752">
        <f>Table3[[#This Row],[Dowry Deaths]]/Table3[[#This Row],[Population_in_lakhs]]</f>
        <v>0</v>
      </c>
      <c r="P1752">
        <f>Table3[[#This Row],[Molestation]]/Table3[[#This Row],[Population_in_lakhs]]</f>
        <v>10.796915167095115</v>
      </c>
      <c r="Q1752">
        <f>Table3[[#This Row],[Sexual_Harassment]]/Table3[[#This Row],[Population_in_lakhs]]</f>
        <v>4.8843187660668379</v>
      </c>
      <c r="R1752">
        <f>Table3[[#This Row],[Cruelty by Husband or his Relatives]]/Table3[[#This Row],[Population_in_lakhs]]</f>
        <v>0.51413881748071977</v>
      </c>
    </row>
    <row r="1753" spans="1:18" x14ac:dyDescent="0.3">
      <c r="A1753" t="s">
        <v>222</v>
      </c>
      <c r="B1753" t="s">
        <v>223</v>
      </c>
      <c r="C1753">
        <v>2010</v>
      </c>
      <c r="D1753">
        <v>7</v>
      </c>
      <c r="E1753">
        <v>71</v>
      </c>
      <c r="F1753">
        <v>0</v>
      </c>
      <c r="G1753">
        <v>112</v>
      </c>
      <c r="H1753">
        <v>24</v>
      </c>
      <c r="I1753">
        <v>3</v>
      </c>
      <c r="J1753">
        <v>7.78</v>
      </c>
      <c r="K1753">
        <v>27.892030848329046</v>
      </c>
      <c r="L1753">
        <f t="shared" si="27"/>
        <v>217</v>
      </c>
      <c r="M1753" s="14">
        <f>Table3[[#This Row],[Rape]]/Table3[[#This Row],[Population_in_lakhs]]</f>
        <v>0.89974293059125965</v>
      </c>
      <c r="N1753">
        <f>Table3[[#This Row],[Kidnapping and Abduction]]/Table3[[#This Row],[Population_in_lakhs]]</f>
        <v>9.1259640102827753</v>
      </c>
      <c r="O1753">
        <f>Table3[[#This Row],[Dowry Deaths]]/Table3[[#This Row],[Population_in_lakhs]]</f>
        <v>0</v>
      </c>
      <c r="P1753">
        <f>Table3[[#This Row],[Molestation]]/Table3[[#This Row],[Population_in_lakhs]]</f>
        <v>14.395886889460154</v>
      </c>
      <c r="Q1753">
        <f>Table3[[#This Row],[Sexual_Harassment]]/Table3[[#This Row],[Population_in_lakhs]]</f>
        <v>3.0848329048843186</v>
      </c>
      <c r="R1753">
        <f>Table3[[#This Row],[Cruelty by Husband or his Relatives]]/Table3[[#This Row],[Population_in_lakhs]]</f>
        <v>0.38560411311053983</v>
      </c>
    </row>
    <row r="1754" spans="1:18" x14ac:dyDescent="0.3">
      <c r="A1754" t="s">
        <v>222</v>
      </c>
      <c r="B1754" t="s">
        <v>223</v>
      </c>
      <c r="C1754">
        <v>2011</v>
      </c>
      <c r="D1754">
        <v>18</v>
      </c>
      <c r="E1754">
        <v>108</v>
      </c>
      <c r="F1754">
        <v>0</v>
      </c>
      <c r="G1754">
        <v>134</v>
      </c>
      <c r="H1754">
        <v>46</v>
      </c>
      <c r="I1754">
        <v>6</v>
      </c>
      <c r="J1754">
        <v>10.79</v>
      </c>
      <c r="K1754">
        <v>28.91566265060241</v>
      </c>
      <c r="L1754">
        <f t="shared" si="27"/>
        <v>312</v>
      </c>
      <c r="M1754" s="14">
        <f>Table3[[#This Row],[Rape]]/Table3[[#This Row],[Population_in_lakhs]]</f>
        <v>1.6682113067655238</v>
      </c>
      <c r="N1754">
        <f>Table3[[#This Row],[Kidnapping and Abduction]]/Table3[[#This Row],[Population_in_lakhs]]</f>
        <v>10.009267840593143</v>
      </c>
      <c r="O1754">
        <f>Table3[[#This Row],[Dowry Deaths]]/Table3[[#This Row],[Population_in_lakhs]]</f>
        <v>0</v>
      </c>
      <c r="P1754">
        <f>Table3[[#This Row],[Molestation]]/Table3[[#This Row],[Population_in_lakhs]]</f>
        <v>12.41890639481001</v>
      </c>
      <c r="Q1754">
        <f>Table3[[#This Row],[Sexual_Harassment]]/Table3[[#This Row],[Population_in_lakhs]]</f>
        <v>4.2632066728452278</v>
      </c>
      <c r="R1754">
        <f>Table3[[#This Row],[Cruelty by Husband or his Relatives]]/Table3[[#This Row],[Population_in_lakhs]]</f>
        <v>0.55607043558850788</v>
      </c>
    </row>
    <row r="1755" spans="1:18" x14ac:dyDescent="0.3">
      <c r="A1755" t="s">
        <v>222</v>
      </c>
      <c r="B1755" t="s">
        <v>223</v>
      </c>
      <c r="C1755">
        <v>2012</v>
      </c>
      <c r="D1755">
        <v>14</v>
      </c>
      <c r="E1755">
        <v>92</v>
      </c>
      <c r="F1755">
        <v>0</v>
      </c>
      <c r="G1755">
        <v>130</v>
      </c>
      <c r="H1755">
        <v>33</v>
      </c>
      <c r="I1755">
        <v>4</v>
      </c>
      <c r="J1755">
        <v>10.79</v>
      </c>
      <c r="K1755">
        <v>25.30120481927711</v>
      </c>
      <c r="L1755">
        <f t="shared" si="27"/>
        <v>273</v>
      </c>
      <c r="M1755" s="14">
        <f>Table3[[#This Row],[Rape]]/Table3[[#This Row],[Population_in_lakhs]]</f>
        <v>1.2974976830398519</v>
      </c>
      <c r="N1755">
        <f>Table3[[#This Row],[Kidnapping and Abduction]]/Table3[[#This Row],[Population_in_lakhs]]</f>
        <v>8.5264133456904556</v>
      </c>
      <c r="O1755">
        <f>Table3[[#This Row],[Dowry Deaths]]/Table3[[#This Row],[Population_in_lakhs]]</f>
        <v>0</v>
      </c>
      <c r="P1755">
        <f>Table3[[#This Row],[Molestation]]/Table3[[#This Row],[Population_in_lakhs]]</f>
        <v>12.048192771084338</v>
      </c>
      <c r="Q1755">
        <f>Table3[[#This Row],[Sexual_Harassment]]/Table3[[#This Row],[Population_in_lakhs]]</f>
        <v>3.0583873957367937</v>
      </c>
      <c r="R1755">
        <f>Table3[[#This Row],[Cruelty by Husband or his Relatives]]/Table3[[#This Row],[Population_in_lakhs]]</f>
        <v>0.37071362372567196</v>
      </c>
    </row>
    <row r="1756" spans="1:18" x14ac:dyDescent="0.3">
      <c r="A1756" t="s">
        <v>222</v>
      </c>
      <c r="B1756" t="s">
        <v>223</v>
      </c>
      <c r="C1756">
        <v>2013</v>
      </c>
      <c r="D1756">
        <v>19</v>
      </c>
      <c r="E1756">
        <v>88</v>
      </c>
      <c r="F1756">
        <v>0</v>
      </c>
      <c r="G1756">
        <v>129</v>
      </c>
      <c r="H1756">
        <v>26</v>
      </c>
      <c r="I1756">
        <v>4</v>
      </c>
      <c r="J1756">
        <v>10.79</v>
      </c>
      <c r="K1756">
        <v>24.652455977757185</v>
      </c>
      <c r="L1756">
        <f t="shared" si="27"/>
        <v>266</v>
      </c>
      <c r="M1756" s="14">
        <f>Table3[[#This Row],[Rape]]/Table3[[#This Row],[Population_in_lakhs]]</f>
        <v>1.7608897126969418</v>
      </c>
      <c r="N1756">
        <f>Table3[[#This Row],[Kidnapping and Abduction]]/Table3[[#This Row],[Population_in_lakhs]]</f>
        <v>8.1556997219647833</v>
      </c>
      <c r="O1756">
        <f>Table3[[#This Row],[Dowry Deaths]]/Table3[[#This Row],[Population_in_lakhs]]</f>
        <v>0</v>
      </c>
      <c r="P1756">
        <f>Table3[[#This Row],[Molestation]]/Table3[[#This Row],[Population_in_lakhs]]</f>
        <v>11.95551436515292</v>
      </c>
      <c r="Q1756">
        <f>Table3[[#This Row],[Sexual_Harassment]]/Table3[[#This Row],[Population_in_lakhs]]</f>
        <v>2.4096385542168677</v>
      </c>
      <c r="R1756">
        <f>Table3[[#This Row],[Cruelty by Husband or his Relatives]]/Table3[[#This Row],[Population_in_lakhs]]</f>
        <v>0.37071362372567196</v>
      </c>
    </row>
    <row r="1757" spans="1:18" x14ac:dyDescent="0.3">
      <c r="A1757" t="s">
        <v>222</v>
      </c>
      <c r="B1757" t="s">
        <v>224</v>
      </c>
      <c r="C1757">
        <v>2001</v>
      </c>
      <c r="D1757">
        <v>28</v>
      </c>
      <c r="E1757">
        <v>59</v>
      </c>
      <c r="F1757">
        <v>0</v>
      </c>
      <c r="G1757">
        <v>93</v>
      </c>
      <c r="H1757">
        <v>14</v>
      </c>
      <c r="I1757">
        <v>0</v>
      </c>
      <c r="J1757">
        <v>8.44</v>
      </c>
      <c r="K1757">
        <v>22.985781990521328</v>
      </c>
      <c r="L1757">
        <f t="shared" si="27"/>
        <v>194</v>
      </c>
      <c r="M1757" s="14">
        <f>Table3[[#This Row],[Rape]]/Table3[[#This Row],[Population_in_lakhs]]</f>
        <v>3.3175355450236967</v>
      </c>
      <c r="N1757">
        <f>Table3[[#This Row],[Kidnapping and Abduction]]/Table3[[#This Row],[Population_in_lakhs]]</f>
        <v>6.9905213270142186</v>
      </c>
      <c r="O1757">
        <f>Table3[[#This Row],[Dowry Deaths]]/Table3[[#This Row],[Population_in_lakhs]]</f>
        <v>0</v>
      </c>
      <c r="P1757">
        <f>Table3[[#This Row],[Molestation]]/Table3[[#This Row],[Population_in_lakhs]]</f>
        <v>11.018957345971565</v>
      </c>
      <c r="Q1757">
        <f>Table3[[#This Row],[Sexual_Harassment]]/Table3[[#This Row],[Population_in_lakhs]]</f>
        <v>1.6587677725118484</v>
      </c>
      <c r="R1757">
        <f>Table3[[#This Row],[Cruelty by Husband or his Relatives]]/Table3[[#This Row],[Population_in_lakhs]]</f>
        <v>0</v>
      </c>
    </row>
    <row r="1758" spans="1:18" x14ac:dyDescent="0.3">
      <c r="A1758" t="s">
        <v>222</v>
      </c>
      <c r="B1758" t="s">
        <v>224</v>
      </c>
      <c r="C1758">
        <v>2002</v>
      </c>
      <c r="D1758">
        <v>14</v>
      </c>
      <c r="E1758">
        <v>78</v>
      </c>
      <c r="F1758">
        <v>0</v>
      </c>
      <c r="G1758">
        <v>94</v>
      </c>
      <c r="H1758">
        <v>31</v>
      </c>
      <c r="I1758">
        <v>0</v>
      </c>
      <c r="J1758">
        <v>8.44</v>
      </c>
      <c r="K1758">
        <v>25.710900473933652</v>
      </c>
      <c r="L1758">
        <f t="shared" si="27"/>
        <v>217</v>
      </c>
      <c r="M1758" s="14">
        <f>Table3[[#This Row],[Rape]]/Table3[[#This Row],[Population_in_lakhs]]</f>
        <v>1.6587677725118484</v>
      </c>
      <c r="N1758">
        <f>Table3[[#This Row],[Kidnapping and Abduction]]/Table3[[#This Row],[Population_in_lakhs]]</f>
        <v>9.2417061611374418</v>
      </c>
      <c r="O1758">
        <f>Table3[[#This Row],[Dowry Deaths]]/Table3[[#This Row],[Population_in_lakhs]]</f>
        <v>0</v>
      </c>
      <c r="P1758">
        <f>Table3[[#This Row],[Molestation]]/Table3[[#This Row],[Population_in_lakhs]]</f>
        <v>11.13744075829384</v>
      </c>
      <c r="Q1758">
        <f>Table3[[#This Row],[Sexual_Harassment]]/Table3[[#This Row],[Population_in_lakhs]]</f>
        <v>3.6729857819905214</v>
      </c>
      <c r="R1758">
        <f>Table3[[#This Row],[Cruelty by Husband or his Relatives]]/Table3[[#This Row],[Population_in_lakhs]]</f>
        <v>0</v>
      </c>
    </row>
    <row r="1759" spans="1:18" x14ac:dyDescent="0.3">
      <c r="A1759" t="s">
        <v>222</v>
      </c>
      <c r="B1759" t="s">
        <v>224</v>
      </c>
      <c r="C1759">
        <v>2003</v>
      </c>
      <c r="D1759">
        <v>18</v>
      </c>
      <c r="E1759">
        <v>74</v>
      </c>
      <c r="F1759">
        <v>0</v>
      </c>
      <c r="G1759">
        <v>159</v>
      </c>
      <c r="H1759">
        <v>23</v>
      </c>
      <c r="I1759">
        <v>1</v>
      </c>
      <c r="J1759">
        <v>8.44</v>
      </c>
      <c r="K1759">
        <v>32.582938388625593</v>
      </c>
      <c r="L1759">
        <f t="shared" si="27"/>
        <v>275</v>
      </c>
      <c r="M1759" s="14">
        <f>Table3[[#This Row],[Rape]]/Table3[[#This Row],[Population_in_lakhs]]</f>
        <v>2.1327014218009479</v>
      </c>
      <c r="N1759">
        <f>Table3[[#This Row],[Kidnapping and Abduction]]/Table3[[#This Row],[Population_in_lakhs]]</f>
        <v>8.7677725118483423</v>
      </c>
      <c r="O1759">
        <f>Table3[[#This Row],[Dowry Deaths]]/Table3[[#This Row],[Population_in_lakhs]]</f>
        <v>0</v>
      </c>
      <c r="P1759">
        <f>Table3[[#This Row],[Molestation]]/Table3[[#This Row],[Population_in_lakhs]]</f>
        <v>18.838862559241708</v>
      </c>
      <c r="Q1759">
        <f>Table3[[#This Row],[Sexual_Harassment]]/Table3[[#This Row],[Population_in_lakhs]]</f>
        <v>2.7251184834123223</v>
      </c>
      <c r="R1759">
        <f>Table3[[#This Row],[Cruelty by Husband or his Relatives]]/Table3[[#This Row],[Population_in_lakhs]]</f>
        <v>0.11848341232227488</v>
      </c>
    </row>
    <row r="1760" spans="1:18" x14ac:dyDescent="0.3">
      <c r="A1760" t="s">
        <v>222</v>
      </c>
      <c r="B1760" t="s">
        <v>224</v>
      </c>
      <c r="C1760">
        <v>2004</v>
      </c>
      <c r="D1760">
        <v>15</v>
      </c>
      <c r="E1760">
        <v>74</v>
      </c>
      <c r="F1760">
        <v>1</v>
      </c>
      <c r="G1760">
        <v>167</v>
      </c>
      <c r="H1760">
        <v>36</v>
      </c>
      <c r="I1760">
        <v>0</v>
      </c>
      <c r="J1760">
        <v>8.44</v>
      </c>
      <c r="K1760">
        <v>34.715639810426545</v>
      </c>
      <c r="L1760">
        <f t="shared" si="27"/>
        <v>293</v>
      </c>
      <c r="M1760" s="14">
        <f>Table3[[#This Row],[Rape]]/Table3[[#This Row],[Population_in_lakhs]]</f>
        <v>1.7772511848341233</v>
      </c>
      <c r="N1760">
        <f>Table3[[#This Row],[Kidnapping and Abduction]]/Table3[[#This Row],[Population_in_lakhs]]</f>
        <v>8.7677725118483423</v>
      </c>
      <c r="O1760">
        <f>Table3[[#This Row],[Dowry Deaths]]/Table3[[#This Row],[Population_in_lakhs]]</f>
        <v>0.11848341232227488</v>
      </c>
      <c r="P1760">
        <f>Table3[[#This Row],[Molestation]]/Table3[[#This Row],[Population_in_lakhs]]</f>
        <v>19.786729857819907</v>
      </c>
      <c r="Q1760">
        <f>Table3[[#This Row],[Sexual_Harassment]]/Table3[[#This Row],[Population_in_lakhs]]</f>
        <v>4.2654028436018958</v>
      </c>
      <c r="R1760">
        <f>Table3[[#This Row],[Cruelty by Husband or his Relatives]]/Table3[[#This Row],[Population_in_lakhs]]</f>
        <v>0</v>
      </c>
    </row>
    <row r="1761" spans="1:18" x14ac:dyDescent="0.3">
      <c r="A1761" t="s">
        <v>222</v>
      </c>
      <c r="B1761" t="s">
        <v>224</v>
      </c>
      <c r="C1761">
        <v>2005</v>
      </c>
      <c r="D1761">
        <v>16</v>
      </c>
      <c r="E1761">
        <v>97</v>
      </c>
      <c r="F1761">
        <v>0</v>
      </c>
      <c r="G1761">
        <v>166</v>
      </c>
      <c r="H1761">
        <v>36</v>
      </c>
      <c r="I1761">
        <v>0</v>
      </c>
      <c r="J1761">
        <v>8.44</v>
      </c>
      <c r="K1761">
        <v>37.322274881516591</v>
      </c>
      <c r="L1761">
        <f t="shared" si="27"/>
        <v>315</v>
      </c>
      <c r="M1761" s="14">
        <f>Table3[[#This Row],[Rape]]/Table3[[#This Row],[Population_in_lakhs]]</f>
        <v>1.8957345971563981</v>
      </c>
      <c r="N1761">
        <f>Table3[[#This Row],[Kidnapping and Abduction]]/Table3[[#This Row],[Population_in_lakhs]]</f>
        <v>11.492890995260664</v>
      </c>
      <c r="O1761">
        <f>Table3[[#This Row],[Dowry Deaths]]/Table3[[#This Row],[Population_in_lakhs]]</f>
        <v>0</v>
      </c>
      <c r="P1761">
        <f>Table3[[#This Row],[Molestation]]/Table3[[#This Row],[Population_in_lakhs]]</f>
        <v>19.66824644549763</v>
      </c>
      <c r="Q1761">
        <f>Table3[[#This Row],[Sexual_Harassment]]/Table3[[#This Row],[Population_in_lakhs]]</f>
        <v>4.2654028436018958</v>
      </c>
      <c r="R1761">
        <f>Table3[[#This Row],[Cruelty by Husband or his Relatives]]/Table3[[#This Row],[Population_in_lakhs]]</f>
        <v>0</v>
      </c>
    </row>
    <row r="1762" spans="1:18" x14ac:dyDescent="0.3">
      <c r="A1762" t="s">
        <v>222</v>
      </c>
      <c r="B1762" t="s">
        <v>224</v>
      </c>
      <c r="C1762">
        <v>2006</v>
      </c>
      <c r="D1762">
        <v>15</v>
      </c>
      <c r="E1762">
        <v>101</v>
      </c>
      <c r="F1762">
        <v>0</v>
      </c>
      <c r="G1762">
        <v>153</v>
      </c>
      <c r="H1762">
        <v>21</v>
      </c>
      <c r="I1762">
        <v>1</v>
      </c>
      <c r="J1762">
        <v>8.44</v>
      </c>
      <c r="K1762">
        <v>34.478672985781991</v>
      </c>
      <c r="L1762">
        <f t="shared" si="27"/>
        <v>291</v>
      </c>
      <c r="M1762" s="14">
        <f>Table3[[#This Row],[Rape]]/Table3[[#This Row],[Population_in_lakhs]]</f>
        <v>1.7772511848341233</v>
      </c>
      <c r="N1762">
        <f>Table3[[#This Row],[Kidnapping and Abduction]]/Table3[[#This Row],[Population_in_lakhs]]</f>
        <v>11.966824644549764</v>
      </c>
      <c r="O1762">
        <f>Table3[[#This Row],[Dowry Deaths]]/Table3[[#This Row],[Population_in_lakhs]]</f>
        <v>0</v>
      </c>
      <c r="P1762">
        <f>Table3[[#This Row],[Molestation]]/Table3[[#This Row],[Population_in_lakhs]]</f>
        <v>18.127962085308059</v>
      </c>
      <c r="Q1762">
        <f>Table3[[#This Row],[Sexual_Harassment]]/Table3[[#This Row],[Population_in_lakhs]]</f>
        <v>2.4881516587677726</v>
      </c>
      <c r="R1762">
        <f>Table3[[#This Row],[Cruelty by Husband or his Relatives]]/Table3[[#This Row],[Population_in_lakhs]]</f>
        <v>0.11848341232227488</v>
      </c>
    </row>
    <row r="1763" spans="1:18" x14ac:dyDescent="0.3">
      <c r="A1763" t="s">
        <v>222</v>
      </c>
      <c r="B1763" t="s">
        <v>224</v>
      </c>
      <c r="C1763">
        <v>2007</v>
      </c>
      <c r="D1763">
        <v>31</v>
      </c>
      <c r="E1763">
        <v>90</v>
      </c>
      <c r="F1763">
        <v>0</v>
      </c>
      <c r="G1763">
        <v>93</v>
      </c>
      <c r="H1763">
        <v>28</v>
      </c>
      <c r="I1763">
        <v>2</v>
      </c>
      <c r="J1763">
        <v>8.44</v>
      </c>
      <c r="K1763">
        <v>28.909952606635073</v>
      </c>
      <c r="L1763">
        <f t="shared" si="27"/>
        <v>244</v>
      </c>
      <c r="M1763" s="14">
        <f>Table3[[#This Row],[Rape]]/Table3[[#This Row],[Population_in_lakhs]]</f>
        <v>3.6729857819905214</v>
      </c>
      <c r="N1763">
        <f>Table3[[#This Row],[Kidnapping and Abduction]]/Table3[[#This Row],[Population_in_lakhs]]</f>
        <v>10.66350710900474</v>
      </c>
      <c r="O1763">
        <f>Table3[[#This Row],[Dowry Deaths]]/Table3[[#This Row],[Population_in_lakhs]]</f>
        <v>0</v>
      </c>
      <c r="P1763">
        <f>Table3[[#This Row],[Molestation]]/Table3[[#This Row],[Population_in_lakhs]]</f>
        <v>11.018957345971565</v>
      </c>
      <c r="Q1763">
        <f>Table3[[#This Row],[Sexual_Harassment]]/Table3[[#This Row],[Population_in_lakhs]]</f>
        <v>3.3175355450236967</v>
      </c>
      <c r="R1763">
        <f>Table3[[#This Row],[Cruelty by Husband or his Relatives]]/Table3[[#This Row],[Population_in_lakhs]]</f>
        <v>0.23696682464454977</v>
      </c>
    </row>
    <row r="1764" spans="1:18" x14ac:dyDescent="0.3">
      <c r="A1764" t="s">
        <v>222</v>
      </c>
      <c r="B1764" t="s">
        <v>224</v>
      </c>
      <c r="C1764">
        <v>2008</v>
      </c>
      <c r="D1764">
        <v>14</v>
      </c>
      <c r="E1764">
        <v>104</v>
      </c>
      <c r="F1764">
        <v>0</v>
      </c>
      <c r="G1764">
        <v>154</v>
      </c>
      <c r="H1764">
        <v>19</v>
      </c>
      <c r="I1764">
        <v>1</v>
      </c>
      <c r="J1764">
        <v>8.44</v>
      </c>
      <c r="K1764">
        <v>34.597156398104268</v>
      </c>
      <c r="L1764">
        <f t="shared" si="27"/>
        <v>292</v>
      </c>
      <c r="M1764" s="14">
        <f>Table3[[#This Row],[Rape]]/Table3[[#This Row],[Population_in_lakhs]]</f>
        <v>1.6587677725118484</v>
      </c>
      <c r="N1764">
        <f>Table3[[#This Row],[Kidnapping and Abduction]]/Table3[[#This Row],[Population_in_lakhs]]</f>
        <v>12.322274881516588</v>
      </c>
      <c r="O1764">
        <f>Table3[[#This Row],[Dowry Deaths]]/Table3[[#This Row],[Population_in_lakhs]]</f>
        <v>0</v>
      </c>
      <c r="P1764">
        <f>Table3[[#This Row],[Molestation]]/Table3[[#This Row],[Population_in_lakhs]]</f>
        <v>18.246445497630333</v>
      </c>
      <c r="Q1764">
        <f>Table3[[#This Row],[Sexual_Harassment]]/Table3[[#This Row],[Population_in_lakhs]]</f>
        <v>2.2511848341232228</v>
      </c>
      <c r="R1764">
        <f>Table3[[#This Row],[Cruelty by Husband or his Relatives]]/Table3[[#This Row],[Population_in_lakhs]]</f>
        <v>0.11848341232227488</v>
      </c>
    </row>
    <row r="1765" spans="1:18" x14ac:dyDescent="0.3">
      <c r="A1765" t="s">
        <v>222</v>
      </c>
      <c r="B1765" t="s">
        <v>224</v>
      </c>
      <c r="C1765">
        <v>2009</v>
      </c>
      <c r="D1765">
        <v>18</v>
      </c>
      <c r="E1765">
        <v>129</v>
      </c>
      <c r="F1765">
        <v>0</v>
      </c>
      <c r="G1765">
        <v>193</v>
      </c>
      <c r="H1765">
        <v>36</v>
      </c>
      <c r="I1765">
        <v>0</v>
      </c>
      <c r="J1765">
        <v>8.44</v>
      </c>
      <c r="K1765">
        <v>44.54976303317536</v>
      </c>
      <c r="L1765">
        <f t="shared" si="27"/>
        <v>376</v>
      </c>
      <c r="M1765" s="14">
        <f>Table3[[#This Row],[Rape]]/Table3[[#This Row],[Population_in_lakhs]]</f>
        <v>2.1327014218009479</v>
      </c>
      <c r="N1765">
        <f>Table3[[#This Row],[Kidnapping and Abduction]]/Table3[[#This Row],[Population_in_lakhs]]</f>
        <v>15.28436018957346</v>
      </c>
      <c r="O1765">
        <f>Table3[[#This Row],[Dowry Deaths]]/Table3[[#This Row],[Population_in_lakhs]]</f>
        <v>0</v>
      </c>
      <c r="P1765">
        <f>Table3[[#This Row],[Molestation]]/Table3[[#This Row],[Population_in_lakhs]]</f>
        <v>22.867298578199055</v>
      </c>
      <c r="Q1765">
        <f>Table3[[#This Row],[Sexual_Harassment]]/Table3[[#This Row],[Population_in_lakhs]]</f>
        <v>4.2654028436018958</v>
      </c>
      <c r="R1765">
        <f>Table3[[#This Row],[Cruelty by Husband or his Relatives]]/Table3[[#This Row],[Population_in_lakhs]]</f>
        <v>0</v>
      </c>
    </row>
    <row r="1766" spans="1:18" x14ac:dyDescent="0.3">
      <c r="A1766" t="s">
        <v>222</v>
      </c>
      <c r="B1766" t="s">
        <v>224</v>
      </c>
      <c r="C1766">
        <v>2010</v>
      </c>
      <c r="D1766">
        <v>20</v>
      </c>
      <c r="E1766">
        <v>131</v>
      </c>
      <c r="F1766">
        <v>0</v>
      </c>
      <c r="G1766">
        <v>193</v>
      </c>
      <c r="H1766">
        <v>34</v>
      </c>
      <c r="I1766">
        <v>4</v>
      </c>
      <c r="J1766">
        <v>8.44</v>
      </c>
      <c r="K1766">
        <v>45.260663507109008</v>
      </c>
      <c r="L1766">
        <f t="shared" si="27"/>
        <v>382</v>
      </c>
      <c r="M1766" s="14">
        <f>Table3[[#This Row],[Rape]]/Table3[[#This Row],[Population_in_lakhs]]</f>
        <v>2.3696682464454977</v>
      </c>
      <c r="N1766">
        <f>Table3[[#This Row],[Kidnapping and Abduction]]/Table3[[#This Row],[Population_in_lakhs]]</f>
        <v>15.521327014218011</v>
      </c>
      <c r="O1766">
        <f>Table3[[#This Row],[Dowry Deaths]]/Table3[[#This Row],[Population_in_lakhs]]</f>
        <v>0</v>
      </c>
      <c r="P1766">
        <f>Table3[[#This Row],[Molestation]]/Table3[[#This Row],[Population_in_lakhs]]</f>
        <v>22.867298578199055</v>
      </c>
      <c r="Q1766">
        <f>Table3[[#This Row],[Sexual_Harassment]]/Table3[[#This Row],[Population_in_lakhs]]</f>
        <v>4.028436018957346</v>
      </c>
      <c r="R1766">
        <f>Table3[[#This Row],[Cruelty by Husband or his Relatives]]/Table3[[#This Row],[Population_in_lakhs]]</f>
        <v>0.47393364928909953</v>
      </c>
    </row>
    <row r="1767" spans="1:18" x14ac:dyDescent="0.3">
      <c r="A1767" t="s">
        <v>222</v>
      </c>
      <c r="B1767" t="s">
        <v>224</v>
      </c>
      <c r="C1767">
        <v>2011</v>
      </c>
      <c r="D1767">
        <v>17</v>
      </c>
      <c r="E1767">
        <v>168</v>
      </c>
      <c r="F1767">
        <v>0</v>
      </c>
      <c r="G1767">
        <v>213</v>
      </c>
      <c r="H1767">
        <v>37</v>
      </c>
      <c r="I1767">
        <v>9</v>
      </c>
      <c r="J1767">
        <v>10.08</v>
      </c>
      <c r="K1767">
        <v>44.047619047619044</v>
      </c>
      <c r="L1767">
        <f t="shared" si="27"/>
        <v>444</v>
      </c>
      <c r="M1767" s="14">
        <f>Table3[[#This Row],[Rape]]/Table3[[#This Row],[Population_in_lakhs]]</f>
        <v>1.6865079365079365</v>
      </c>
      <c r="N1767">
        <f>Table3[[#This Row],[Kidnapping and Abduction]]/Table3[[#This Row],[Population_in_lakhs]]</f>
        <v>16.666666666666668</v>
      </c>
      <c r="O1767">
        <f>Table3[[#This Row],[Dowry Deaths]]/Table3[[#This Row],[Population_in_lakhs]]</f>
        <v>0</v>
      </c>
      <c r="P1767">
        <f>Table3[[#This Row],[Molestation]]/Table3[[#This Row],[Population_in_lakhs]]</f>
        <v>21.13095238095238</v>
      </c>
      <c r="Q1767">
        <f>Table3[[#This Row],[Sexual_Harassment]]/Table3[[#This Row],[Population_in_lakhs]]</f>
        <v>3.6706349206349205</v>
      </c>
      <c r="R1767">
        <f>Table3[[#This Row],[Cruelty by Husband or his Relatives]]/Table3[[#This Row],[Population_in_lakhs]]</f>
        <v>0.8928571428571429</v>
      </c>
    </row>
    <row r="1768" spans="1:18" x14ac:dyDescent="0.3">
      <c r="A1768" t="s">
        <v>222</v>
      </c>
      <c r="B1768" t="s">
        <v>224</v>
      </c>
      <c r="C1768">
        <v>2012</v>
      </c>
      <c r="D1768">
        <v>25</v>
      </c>
      <c r="E1768">
        <v>158</v>
      </c>
      <c r="F1768">
        <v>0</v>
      </c>
      <c r="G1768">
        <v>245</v>
      </c>
      <c r="H1768">
        <v>37</v>
      </c>
      <c r="I1768">
        <v>19</v>
      </c>
      <c r="J1768">
        <v>10.08</v>
      </c>
      <c r="K1768">
        <v>48.015873015873012</v>
      </c>
      <c r="L1768">
        <f t="shared" si="27"/>
        <v>484</v>
      </c>
      <c r="M1768" s="14">
        <f>Table3[[#This Row],[Rape]]/Table3[[#This Row],[Population_in_lakhs]]</f>
        <v>2.4801587301587302</v>
      </c>
      <c r="N1768">
        <f>Table3[[#This Row],[Kidnapping and Abduction]]/Table3[[#This Row],[Population_in_lakhs]]</f>
        <v>15.674603174603174</v>
      </c>
      <c r="O1768">
        <f>Table3[[#This Row],[Dowry Deaths]]/Table3[[#This Row],[Population_in_lakhs]]</f>
        <v>0</v>
      </c>
      <c r="P1768">
        <f>Table3[[#This Row],[Molestation]]/Table3[[#This Row],[Population_in_lakhs]]</f>
        <v>24.305555555555557</v>
      </c>
      <c r="Q1768">
        <f>Table3[[#This Row],[Sexual_Harassment]]/Table3[[#This Row],[Population_in_lakhs]]</f>
        <v>3.6706349206349205</v>
      </c>
      <c r="R1768">
        <f>Table3[[#This Row],[Cruelty by Husband or his Relatives]]/Table3[[#This Row],[Population_in_lakhs]]</f>
        <v>1.8849206349206349</v>
      </c>
    </row>
    <row r="1769" spans="1:18" x14ac:dyDescent="0.3">
      <c r="A1769" t="s">
        <v>222</v>
      </c>
      <c r="B1769" t="s">
        <v>224</v>
      </c>
      <c r="C1769">
        <v>2013</v>
      </c>
      <c r="D1769">
        <v>42</v>
      </c>
      <c r="E1769">
        <v>176</v>
      </c>
      <c r="F1769">
        <v>0</v>
      </c>
      <c r="G1769">
        <v>245</v>
      </c>
      <c r="H1769">
        <v>30</v>
      </c>
      <c r="I1769">
        <v>23</v>
      </c>
      <c r="J1769">
        <v>10.08</v>
      </c>
      <c r="K1769">
        <v>51.19047619047619</v>
      </c>
      <c r="L1769">
        <f t="shared" si="27"/>
        <v>516</v>
      </c>
      <c r="M1769" s="14">
        <f>Table3[[#This Row],[Rape]]/Table3[[#This Row],[Population_in_lakhs]]</f>
        <v>4.166666666666667</v>
      </c>
      <c r="N1769">
        <f>Table3[[#This Row],[Kidnapping and Abduction]]/Table3[[#This Row],[Population_in_lakhs]]</f>
        <v>17.460317460317459</v>
      </c>
      <c r="O1769">
        <f>Table3[[#This Row],[Dowry Deaths]]/Table3[[#This Row],[Population_in_lakhs]]</f>
        <v>0</v>
      </c>
      <c r="P1769">
        <f>Table3[[#This Row],[Molestation]]/Table3[[#This Row],[Population_in_lakhs]]</f>
        <v>24.305555555555557</v>
      </c>
      <c r="Q1769">
        <f>Table3[[#This Row],[Sexual_Harassment]]/Table3[[#This Row],[Population_in_lakhs]]</f>
        <v>2.9761904761904763</v>
      </c>
      <c r="R1769">
        <f>Table3[[#This Row],[Cruelty by Husband or his Relatives]]/Table3[[#This Row],[Population_in_lakhs]]</f>
        <v>2.2817460317460316</v>
      </c>
    </row>
    <row r="1770" spans="1:18" x14ac:dyDescent="0.3">
      <c r="A1770" t="s">
        <v>222</v>
      </c>
      <c r="B1770" t="s">
        <v>225</v>
      </c>
      <c r="C1770">
        <v>2001</v>
      </c>
      <c r="D1770">
        <v>7</v>
      </c>
      <c r="E1770">
        <v>34</v>
      </c>
      <c r="F1770">
        <v>0</v>
      </c>
      <c r="G1770">
        <v>35</v>
      </c>
      <c r="H1770">
        <v>9</v>
      </c>
      <c r="I1770">
        <v>0</v>
      </c>
      <c r="J1770">
        <v>6.07</v>
      </c>
      <c r="K1770">
        <v>14.00329489291598</v>
      </c>
      <c r="L1770">
        <f t="shared" si="27"/>
        <v>85</v>
      </c>
      <c r="M1770" s="14">
        <f>Table3[[#This Row],[Rape]]/Table3[[#This Row],[Population_in_lakhs]]</f>
        <v>1.1532125205930808</v>
      </c>
      <c r="N1770">
        <f>Table3[[#This Row],[Kidnapping and Abduction]]/Table3[[#This Row],[Population_in_lakhs]]</f>
        <v>5.6013179571663922</v>
      </c>
      <c r="O1770">
        <f>Table3[[#This Row],[Dowry Deaths]]/Table3[[#This Row],[Population_in_lakhs]]</f>
        <v>0</v>
      </c>
      <c r="P1770">
        <f>Table3[[#This Row],[Molestation]]/Table3[[#This Row],[Population_in_lakhs]]</f>
        <v>5.7660626029654036</v>
      </c>
      <c r="Q1770">
        <f>Table3[[#This Row],[Sexual_Harassment]]/Table3[[#This Row],[Population_in_lakhs]]</f>
        <v>1.4827018121911038</v>
      </c>
      <c r="R1770">
        <f>Table3[[#This Row],[Cruelty by Husband or his Relatives]]/Table3[[#This Row],[Population_in_lakhs]]</f>
        <v>0</v>
      </c>
    </row>
    <row r="1771" spans="1:18" x14ac:dyDescent="0.3">
      <c r="A1771" t="s">
        <v>222</v>
      </c>
      <c r="B1771" t="s">
        <v>225</v>
      </c>
      <c r="C1771">
        <v>2002</v>
      </c>
      <c r="D1771">
        <v>12</v>
      </c>
      <c r="E1771">
        <v>33</v>
      </c>
      <c r="F1771">
        <v>0</v>
      </c>
      <c r="G1771">
        <v>80</v>
      </c>
      <c r="H1771">
        <v>13</v>
      </c>
      <c r="I1771">
        <v>0</v>
      </c>
      <c r="J1771">
        <v>6.07</v>
      </c>
      <c r="K1771">
        <v>22.734761120263592</v>
      </c>
      <c r="L1771">
        <f t="shared" si="27"/>
        <v>138</v>
      </c>
      <c r="M1771" s="14">
        <f>Table3[[#This Row],[Rape]]/Table3[[#This Row],[Population_in_lakhs]]</f>
        <v>1.9769357495881383</v>
      </c>
      <c r="N1771">
        <f>Table3[[#This Row],[Kidnapping and Abduction]]/Table3[[#This Row],[Population_in_lakhs]]</f>
        <v>5.43657331136738</v>
      </c>
      <c r="O1771">
        <f>Table3[[#This Row],[Dowry Deaths]]/Table3[[#This Row],[Population_in_lakhs]]</f>
        <v>0</v>
      </c>
      <c r="P1771">
        <f>Table3[[#This Row],[Molestation]]/Table3[[#This Row],[Population_in_lakhs]]</f>
        <v>13.179571663920923</v>
      </c>
      <c r="Q1771">
        <f>Table3[[#This Row],[Sexual_Harassment]]/Table3[[#This Row],[Population_in_lakhs]]</f>
        <v>2.1416803953871497</v>
      </c>
      <c r="R1771">
        <f>Table3[[#This Row],[Cruelty by Husband or his Relatives]]/Table3[[#This Row],[Population_in_lakhs]]</f>
        <v>0</v>
      </c>
    </row>
    <row r="1772" spans="1:18" x14ac:dyDescent="0.3">
      <c r="A1772" t="s">
        <v>222</v>
      </c>
      <c r="B1772" t="s">
        <v>225</v>
      </c>
      <c r="C1772">
        <v>2003</v>
      </c>
      <c r="D1772">
        <v>11</v>
      </c>
      <c r="E1772">
        <v>40</v>
      </c>
      <c r="F1772">
        <v>0</v>
      </c>
      <c r="G1772">
        <v>69</v>
      </c>
      <c r="H1772">
        <v>12</v>
      </c>
      <c r="I1772">
        <v>1</v>
      </c>
      <c r="J1772">
        <v>6.07</v>
      </c>
      <c r="K1772">
        <v>21.911037891268531</v>
      </c>
      <c r="L1772">
        <f t="shared" si="27"/>
        <v>133</v>
      </c>
      <c r="M1772" s="14">
        <f>Table3[[#This Row],[Rape]]/Table3[[#This Row],[Population_in_lakhs]]</f>
        <v>1.8121911037891267</v>
      </c>
      <c r="N1772">
        <f>Table3[[#This Row],[Kidnapping and Abduction]]/Table3[[#This Row],[Population_in_lakhs]]</f>
        <v>6.5897858319604614</v>
      </c>
      <c r="O1772">
        <f>Table3[[#This Row],[Dowry Deaths]]/Table3[[#This Row],[Population_in_lakhs]]</f>
        <v>0</v>
      </c>
      <c r="P1772">
        <f>Table3[[#This Row],[Molestation]]/Table3[[#This Row],[Population_in_lakhs]]</f>
        <v>11.367380560131796</v>
      </c>
      <c r="Q1772">
        <f>Table3[[#This Row],[Sexual_Harassment]]/Table3[[#This Row],[Population_in_lakhs]]</f>
        <v>1.9769357495881383</v>
      </c>
      <c r="R1772">
        <f>Table3[[#This Row],[Cruelty by Husband or his Relatives]]/Table3[[#This Row],[Population_in_lakhs]]</f>
        <v>0.16474464579901152</v>
      </c>
    </row>
    <row r="1773" spans="1:18" x14ac:dyDescent="0.3">
      <c r="A1773" t="s">
        <v>222</v>
      </c>
      <c r="B1773" t="s">
        <v>225</v>
      </c>
      <c r="C1773">
        <v>2004</v>
      </c>
      <c r="D1773">
        <v>6</v>
      </c>
      <c r="E1773">
        <v>54</v>
      </c>
      <c r="F1773">
        <v>0</v>
      </c>
      <c r="G1773">
        <v>87</v>
      </c>
      <c r="H1773">
        <v>14</v>
      </c>
      <c r="I1773">
        <v>0</v>
      </c>
      <c r="J1773">
        <v>6.07</v>
      </c>
      <c r="K1773">
        <v>26.523887973640857</v>
      </c>
      <c r="L1773">
        <f t="shared" si="27"/>
        <v>161</v>
      </c>
      <c r="M1773" s="14">
        <f>Table3[[#This Row],[Rape]]/Table3[[#This Row],[Population_in_lakhs]]</f>
        <v>0.98846787479406917</v>
      </c>
      <c r="N1773">
        <f>Table3[[#This Row],[Kidnapping and Abduction]]/Table3[[#This Row],[Population_in_lakhs]]</f>
        <v>8.8962108731466216</v>
      </c>
      <c r="O1773">
        <f>Table3[[#This Row],[Dowry Deaths]]/Table3[[#This Row],[Population_in_lakhs]]</f>
        <v>0</v>
      </c>
      <c r="P1773">
        <f>Table3[[#This Row],[Molestation]]/Table3[[#This Row],[Population_in_lakhs]]</f>
        <v>14.332784184514002</v>
      </c>
      <c r="Q1773">
        <f>Table3[[#This Row],[Sexual_Harassment]]/Table3[[#This Row],[Population_in_lakhs]]</f>
        <v>2.3064250411861615</v>
      </c>
      <c r="R1773">
        <f>Table3[[#This Row],[Cruelty by Husband or his Relatives]]/Table3[[#This Row],[Population_in_lakhs]]</f>
        <v>0</v>
      </c>
    </row>
    <row r="1774" spans="1:18" x14ac:dyDescent="0.3">
      <c r="A1774" t="s">
        <v>222</v>
      </c>
      <c r="B1774" t="s">
        <v>225</v>
      </c>
      <c r="C1774">
        <v>2005</v>
      </c>
      <c r="D1774">
        <v>6</v>
      </c>
      <c r="E1774">
        <v>55</v>
      </c>
      <c r="F1774">
        <v>0</v>
      </c>
      <c r="G1774">
        <v>75</v>
      </c>
      <c r="H1774">
        <v>17</v>
      </c>
      <c r="I1774">
        <v>0</v>
      </c>
      <c r="J1774">
        <v>6.07</v>
      </c>
      <c r="K1774">
        <v>25.205930807248762</v>
      </c>
      <c r="L1774">
        <f t="shared" si="27"/>
        <v>153</v>
      </c>
      <c r="M1774" s="14">
        <f>Table3[[#This Row],[Rape]]/Table3[[#This Row],[Population_in_lakhs]]</f>
        <v>0.98846787479406917</v>
      </c>
      <c r="N1774">
        <f>Table3[[#This Row],[Kidnapping and Abduction]]/Table3[[#This Row],[Population_in_lakhs]]</f>
        <v>9.060955518945633</v>
      </c>
      <c r="O1774">
        <f>Table3[[#This Row],[Dowry Deaths]]/Table3[[#This Row],[Population_in_lakhs]]</f>
        <v>0</v>
      </c>
      <c r="P1774">
        <f>Table3[[#This Row],[Molestation]]/Table3[[#This Row],[Population_in_lakhs]]</f>
        <v>12.355848434925864</v>
      </c>
      <c r="Q1774">
        <f>Table3[[#This Row],[Sexual_Harassment]]/Table3[[#This Row],[Population_in_lakhs]]</f>
        <v>2.8006589785831961</v>
      </c>
      <c r="R1774">
        <f>Table3[[#This Row],[Cruelty by Husband or his Relatives]]/Table3[[#This Row],[Population_in_lakhs]]</f>
        <v>0</v>
      </c>
    </row>
    <row r="1775" spans="1:18" x14ac:dyDescent="0.3">
      <c r="A1775" t="s">
        <v>222</v>
      </c>
      <c r="B1775" t="s">
        <v>225</v>
      </c>
      <c r="C1775">
        <v>2006</v>
      </c>
      <c r="D1775">
        <v>5</v>
      </c>
      <c r="E1775">
        <v>53</v>
      </c>
      <c r="F1775">
        <v>0</v>
      </c>
      <c r="G1775">
        <v>121</v>
      </c>
      <c r="H1775">
        <v>14</v>
      </c>
      <c r="I1775">
        <v>1</v>
      </c>
      <c r="J1775">
        <v>6.07</v>
      </c>
      <c r="K1775">
        <v>31.960461285008236</v>
      </c>
      <c r="L1775">
        <f t="shared" si="27"/>
        <v>194</v>
      </c>
      <c r="M1775" s="14">
        <f>Table3[[#This Row],[Rape]]/Table3[[#This Row],[Population_in_lakhs]]</f>
        <v>0.82372322899505768</v>
      </c>
      <c r="N1775">
        <f>Table3[[#This Row],[Kidnapping and Abduction]]/Table3[[#This Row],[Population_in_lakhs]]</f>
        <v>8.7314662273476102</v>
      </c>
      <c r="O1775">
        <f>Table3[[#This Row],[Dowry Deaths]]/Table3[[#This Row],[Population_in_lakhs]]</f>
        <v>0</v>
      </c>
      <c r="P1775">
        <f>Table3[[#This Row],[Molestation]]/Table3[[#This Row],[Population_in_lakhs]]</f>
        <v>19.934102141680395</v>
      </c>
      <c r="Q1775">
        <f>Table3[[#This Row],[Sexual_Harassment]]/Table3[[#This Row],[Population_in_lakhs]]</f>
        <v>2.3064250411861615</v>
      </c>
      <c r="R1775">
        <f>Table3[[#This Row],[Cruelty by Husband or his Relatives]]/Table3[[#This Row],[Population_in_lakhs]]</f>
        <v>0.16474464579901152</v>
      </c>
    </row>
    <row r="1776" spans="1:18" x14ac:dyDescent="0.3">
      <c r="A1776" t="s">
        <v>222</v>
      </c>
      <c r="B1776" t="s">
        <v>225</v>
      </c>
      <c r="C1776">
        <v>2007</v>
      </c>
      <c r="D1776">
        <v>17</v>
      </c>
      <c r="E1776">
        <v>72</v>
      </c>
      <c r="F1776">
        <v>0</v>
      </c>
      <c r="G1776">
        <v>118</v>
      </c>
      <c r="H1776">
        <v>31</v>
      </c>
      <c r="I1776">
        <v>0</v>
      </c>
      <c r="J1776">
        <v>6.07</v>
      </c>
      <c r="K1776">
        <v>39.209225700164744</v>
      </c>
      <c r="L1776">
        <f t="shared" si="27"/>
        <v>238</v>
      </c>
      <c r="M1776" s="14">
        <f>Table3[[#This Row],[Rape]]/Table3[[#This Row],[Population_in_lakhs]]</f>
        <v>2.8006589785831961</v>
      </c>
      <c r="N1776">
        <f>Table3[[#This Row],[Kidnapping and Abduction]]/Table3[[#This Row],[Population_in_lakhs]]</f>
        <v>11.86161449752883</v>
      </c>
      <c r="O1776">
        <f>Table3[[#This Row],[Dowry Deaths]]/Table3[[#This Row],[Population_in_lakhs]]</f>
        <v>0</v>
      </c>
      <c r="P1776">
        <f>Table3[[#This Row],[Molestation]]/Table3[[#This Row],[Population_in_lakhs]]</f>
        <v>19.439868204283361</v>
      </c>
      <c r="Q1776">
        <f>Table3[[#This Row],[Sexual_Harassment]]/Table3[[#This Row],[Population_in_lakhs]]</f>
        <v>5.1070840197693572</v>
      </c>
      <c r="R1776">
        <f>Table3[[#This Row],[Cruelty by Husband or his Relatives]]/Table3[[#This Row],[Population_in_lakhs]]</f>
        <v>0</v>
      </c>
    </row>
    <row r="1777" spans="1:18" x14ac:dyDescent="0.3">
      <c r="A1777" t="s">
        <v>222</v>
      </c>
      <c r="B1777" t="s">
        <v>225</v>
      </c>
      <c r="C1777">
        <v>2008</v>
      </c>
      <c r="D1777">
        <v>8</v>
      </c>
      <c r="E1777">
        <v>60</v>
      </c>
      <c r="F1777">
        <v>0</v>
      </c>
      <c r="G1777">
        <v>88</v>
      </c>
      <c r="H1777">
        <v>29</v>
      </c>
      <c r="I1777">
        <v>0</v>
      </c>
      <c r="J1777">
        <v>6.07</v>
      </c>
      <c r="K1777">
        <v>30.477759472817134</v>
      </c>
      <c r="L1777">
        <f t="shared" si="27"/>
        <v>185</v>
      </c>
      <c r="M1777" s="14">
        <f>Table3[[#This Row],[Rape]]/Table3[[#This Row],[Population_in_lakhs]]</f>
        <v>1.3179571663920921</v>
      </c>
      <c r="N1777">
        <f>Table3[[#This Row],[Kidnapping and Abduction]]/Table3[[#This Row],[Population_in_lakhs]]</f>
        <v>9.8846787479406917</v>
      </c>
      <c r="O1777">
        <f>Table3[[#This Row],[Dowry Deaths]]/Table3[[#This Row],[Population_in_lakhs]]</f>
        <v>0</v>
      </c>
      <c r="P1777">
        <f>Table3[[#This Row],[Molestation]]/Table3[[#This Row],[Population_in_lakhs]]</f>
        <v>14.497528830313014</v>
      </c>
      <c r="Q1777">
        <f>Table3[[#This Row],[Sexual_Harassment]]/Table3[[#This Row],[Population_in_lakhs]]</f>
        <v>4.7775947281713345</v>
      </c>
      <c r="R1777">
        <f>Table3[[#This Row],[Cruelty by Husband or his Relatives]]/Table3[[#This Row],[Population_in_lakhs]]</f>
        <v>0</v>
      </c>
    </row>
    <row r="1778" spans="1:18" x14ac:dyDescent="0.3">
      <c r="A1778" t="s">
        <v>222</v>
      </c>
      <c r="B1778" t="s">
        <v>225</v>
      </c>
      <c r="C1778">
        <v>2009</v>
      </c>
      <c r="D1778">
        <v>10</v>
      </c>
      <c r="E1778">
        <v>71</v>
      </c>
      <c r="F1778">
        <v>0</v>
      </c>
      <c r="G1778">
        <v>105</v>
      </c>
      <c r="H1778">
        <v>34</v>
      </c>
      <c r="I1778">
        <v>1</v>
      </c>
      <c r="J1778">
        <v>6.07</v>
      </c>
      <c r="K1778">
        <v>36.408566721581543</v>
      </c>
      <c r="L1778">
        <f t="shared" si="27"/>
        <v>221</v>
      </c>
      <c r="M1778" s="14">
        <f>Table3[[#This Row],[Rape]]/Table3[[#This Row],[Population_in_lakhs]]</f>
        <v>1.6474464579901154</v>
      </c>
      <c r="N1778">
        <f>Table3[[#This Row],[Kidnapping and Abduction]]/Table3[[#This Row],[Population_in_lakhs]]</f>
        <v>11.696869851729819</v>
      </c>
      <c r="O1778">
        <f>Table3[[#This Row],[Dowry Deaths]]/Table3[[#This Row],[Population_in_lakhs]]</f>
        <v>0</v>
      </c>
      <c r="P1778">
        <f>Table3[[#This Row],[Molestation]]/Table3[[#This Row],[Population_in_lakhs]]</f>
        <v>17.298187808896209</v>
      </c>
      <c r="Q1778">
        <f>Table3[[#This Row],[Sexual_Harassment]]/Table3[[#This Row],[Population_in_lakhs]]</f>
        <v>5.6013179571663922</v>
      </c>
      <c r="R1778">
        <f>Table3[[#This Row],[Cruelty by Husband or his Relatives]]/Table3[[#This Row],[Population_in_lakhs]]</f>
        <v>0.16474464579901152</v>
      </c>
    </row>
    <row r="1779" spans="1:18" x14ac:dyDescent="0.3">
      <c r="A1779" t="s">
        <v>222</v>
      </c>
      <c r="B1779" t="s">
        <v>225</v>
      </c>
      <c r="C1779">
        <v>2010</v>
      </c>
      <c r="D1779">
        <v>7</v>
      </c>
      <c r="E1779">
        <v>67</v>
      </c>
      <c r="F1779">
        <v>0</v>
      </c>
      <c r="G1779">
        <v>93</v>
      </c>
      <c r="H1779">
        <v>34</v>
      </c>
      <c r="I1779">
        <v>0</v>
      </c>
      <c r="J1779">
        <v>6.07</v>
      </c>
      <c r="K1779">
        <v>33.113673805601316</v>
      </c>
      <c r="L1779">
        <f t="shared" si="27"/>
        <v>201</v>
      </c>
      <c r="M1779" s="14">
        <f>Table3[[#This Row],[Rape]]/Table3[[#This Row],[Population_in_lakhs]]</f>
        <v>1.1532125205930808</v>
      </c>
      <c r="N1779">
        <f>Table3[[#This Row],[Kidnapping and Abduction]]/Table3[[#This Row],[Population_in_lakhs]]</f>
        <v>11.037891268533771</v>
      </c>
      <c r="O1779">
        <f>Table3[[#This Row],[Dowry Deaths]]/Table3[[#This Row],[Population_in_lakhs]]</f>
        <v>0</v>
      </c>
      <c r="P1779">
        <f>Table3[[#This Row],[Molestation]]/Table3[[#This Row],[Population_in_lakhs]]</f>
        <v>15.321252059308073</v>
      </c>
      <c r="Q1779">
        <f>Table3[[#This Row],[Sexual_Harassment]]/Table3[[#This Row],[Population_in_lakhs]]</f>
        <v>5.6013179571663922</v>
      </c>
      <c r="R1779">
        <f>Table3[[#This Row],[Cruelty by Husband or his Relatives]]/Table3[[#This Row],[Population_in_lakhs]]</f>
        <v>0</v>
      </c>
    </row>
    <row r="1780" spans="1:18" x14ac:dyDescent="0.3">
      <c r="A1780" t="s">
        <v>222</v>
      </c>
      <c r="B1780" t="s">
        <v>225</v>
      </c>
      <c r="C1780">
        <v>2011</v>
      </c>
      <c r="D1780">
        <v>8</v>
      </c>
      <c r="E1780">
        <v>100</v>
      </c>
      <c r="F1780">
        <v>0</v>
      </c>
      <c r="G1780">
        <v>94</v>
      </c>
      <c r="H1780">
        <v>27</v>
      </c>
      <c r="I1780">
        <v>2</v>
      </c>
      <c r="J1780">
        <v>7.54</v>
      </c>
      <c r="K1780">
        <v>30.636604774535808</v>
      </c>
      <c r="L1780">
        <f t="shared" si="27"/>
        <v>231</v>
      </c>
      <c r="M1780" s="14">
        <f>Table3[[#This Row],[Rape]]/Table3[[#This Row],[Population_in_lakhs]]</f>
        <v>1.0610079575596818</v>
      </c>
      <c r="N1780">
        <f>Table3[[#This Row],[Kidnapping and Abduction]]/Table3[[#This Row],[Population_in_lakhs]]</f>
        <v>13.262599469496021</v>
      </c>
      <c r="O1780">
        <f>Table3[[#This Row],[Dowry Deaths]]/Table3[[#This Row],[Population_in_lakhs]]</f>
        <v>0</v>
      </c>
      <c r="P1780">
        <f>Table3[[#This Row],[Molestation]]/Table3[[#This Row],[Population_in_lakhs]]</f>
        <v>12.46684350132626</v>
      </c>
      <c r="Q1780">
        <f>Table3[[#This Row],[Sexual_Harassment]]/Table3[[#This Row],[Population_in_lakhs]]</f>
        <v>3.5809018567639259</v>
      </c>
      <c r="R1780">
        <f>Table3[[#This Row],[Cruelty by Husband or his Relatives]]/Table3[[#This Row],[Population_in_lakhs]]</f>
        <v>0.26525198938992045</v>
      </c>
    </row>
    <row r="1781" spans="1:18" x14ac:dyDescent="0.3">
      <c r="A1781" t="s">
        <v>222</v>
      </c>
      <c r="B1781" t="s">
        <v>225</v>
      </c>
      <c r="C1781">
        <v>2012</v>
      </c>
      <c r="D1781">
        <v>7</v>
      </c>
      <c r="E1781">
        <v>73</v>
      </c>
      <c r="F1781">
        <v>0</v>
      </c>
      <c r="G1781">
        <v>114</v>
      </c>
      <c r="H1781">
        <v>15</v>
      </c>
      <c r="I1781">
        <v>5</v>
      </c>
      <c r="J1781">
        <v>7.54</v>
      </c>
      <c r="K1781">
        <v>28.381962864721487</v>
      </c>
      <c r="L1781">
        <f t="shared" si="27"/>
        <v>214</v>
      </c>
      <c r="M1781" s="14">
        <f>Table3[[#This Row],[Rape]]/Table3[[#This Row],[Population_in_lakhs]]</f>
        <v>0.92838196286472152</v>
      </c>
      <c r="N1781">
        <f>Table3[[#This Row],[Kidnapping and Abduction]]/Table3[[#This Row],[Population_in_lakhs]]</f>
        <v>9.6816976127320959</v>
      </c>
      <c r="O1781">
        <f>Table3[[#This Row],[Dowry Deaths]]/Table3[[#This Row],[Population_in_lakhs]]</f>
        <v>0</v>
      </c>
      <c r="P1781">
        <f>Table3[[#This Row],[Molestation]]/Table3[[#This Row],[Population_in_lakhs]]</f>
        <v>15.119363395225465</v>
      </c>
      <c r="Q1781">
        <f>Table3[[#This Row],[Sexual_Harassment]]/Table3[[#This Row],[Population_in_lakhs]]</f>
        <v>1.9893899204244032</v>
      </c>
      <c r="R1781">
        <f>Table3[[#This Row],[Cruelty by Husband or his Relatives]]/Table3[[#This Row],[Population_in_lakhs]]</f>
        <v>0.66312997347480107</v>
      </c>
    </row>
    <row r="1782" spans="1:18" x14ac:dyDescent="0.3">
      <c r="A1782" t="s">
        <v>222</v>
      </c>
      <c r="B1782" t="s">
        <v>225</v>
      </c>
      <c r="C1782">
        <v>2013</v>
      </c>
      <c r="D1782">
        <v>11</v>
      </c>
      <c r="E1782">
        <v>61</v>
      </c>
      <c r="F1782">
        <v>0</v>
      </c>
      <c r="G1782">
        <v>26</v>
      </c>
      <c r="H1782">
        <v>13</v>
      </c>
      <c r="I1782">
        <v>2</v>
      </c>
      <c r="J1782">
        <v>7.54</v>
      </c>
      <c r="K1782">
        <v>14.986737400530505</v>
      </c>
      <c r="L1782">
        <f t="shared" si="27"/>
        <v>113</v>
      </c>
      <c r="M1782" s="14">
        <f>Table3[[#This Row],[Rape]]/Table3[[#This Row],[Population_in_lakhs]]</f>
        <v>1.4588859416445623</v>
      </c>
      <c r="N1782">
        <f>Table3[[#This Row],[Kidnapping and Abduction]]/Table3[[#This Row],[Population_in_lakhs]]</f>
        <v>8.0901856763925721</v>
      </c>
      <c r="O1782">
        <f>Table3[[#This Row],[Dowry Deaths]]/Table3[[#This Row],[Population_in_lakhs]]</f>
        <v>0</v>
      </c>
      <c r="P1782">
        <f>Table3[[#This Row],[Molestation]]/Table3[[#This Row],[Population_in_lakhs]]</f>
        <v>3.4482758620689653</v>
      </c>
      <c r="Q1782">
        <f>Table3[[#This Row],[Sexual_Harassment]]/Table3[[#This Row],[Population_in_lakhs]]</f>
        <v>1.7241379310344827</v>
      </c>
      <c r="R1782">
        <f>Table3[[#This Row],[Cruelty by Husband or his Relatives]]/Table3[[#This Row],[Population_in_lakhs]]</f>
        <v>0.26525198938992045</v>
      </c>
    </row>
    <row r="1783" spans="1:18" x14ac:dyDescent="0.3">
      <c r="A1783" t="s">
        <v>222</v>
      </c>
      <c r="B1783" t="s">
        <v>226</v>
      </c>
      <c r="C1783">
        <v>2001</v>
      </c>
      <c r="D1783">
        <v>7</v>
      </c>
      <c r="E1783">
        <v>15</v>
      </c>
      <c r="F1783">
        <v>0</v>
      </c>
      <c r="G1783">
        <v>6</v>
      </c>
      <c r="H1783">
        <v>2</v>
      </c>
      <c r="I1783">
        <v>1</v>
      </c>
      <c r="J1783">
        <v>3.2</v>
      </c>
      <c r="K1783">
        <v>9.6875</v>
      </c>
      <c r="L1783">
        <f t="shared" si="27"/>
        <v>31</v>
      </c>
      <c r="M1783" s="14">
        <f>Table3[[#This Row],[Rape]]/Table3[[#This Row],[Population_in_lakhs]]</f>
        <v>2.1875</v>
      </c>
      <c r="N1783">
        <f>Table3[[#This Row],[Kidnapping and Abduction]]/Table3[[#This Row],[Population_in_lakhs]]</f>
        <v>4.6875</v>
      </c>
      <c r="O1783">
        <f>Table3[[#This Row],[Dowry Deaths]]/Table3[[#This Row],[Population_in_lakhs]]</f>
        <v>0</v>
      </c>
      <c r="P1783">
        <f>Table3[[#This Row],[Molestation]]/Table3[[#This Row],[Population_in_lakhs]]</f>
        <v>1.875</v>
      </c>
      <c r="Q1783">
        <f>Table3[[#This Row],[Sexual_Harassment]]/Table3[[#This Row],[Population_in_lakhs]]</f>
        <v>0.625</v>
      </c>
      <c r="R1783">
        <f>Table3[[#This Row],[Cruelty by Husband or his Relatives]]/Table3[[#This Row],[Population_in_lakhs]]</f>
        <v>0.3125</v>
      </c>
    </row>
    <row r="1784" spans="1:18" x14ac:dyDescent="0.3">
      <c r="A1784" t="s">
        <v>222</v>
      </c>
      <c r="B1784" t="s">
        <v>226</v>
      </c>
      <c r="C1784">
        <v>2002</v>
      </c>
      <c r="D1784">
        <v>15</v>
      </c>
      <c r="E1784">
        <v>19</v>
      </c>
      <c r="F1784">
        <v>0</v>
      </c>
      <c r="G1784">
        <v>6</v>
      </c>
      <c r="H1784">
        <v>4</v>
      </c>
      <c r="I1784">
        <v>0</v>
      </c>
      <c r="J1784">
        <v>3.2</v>
      </c>
      <c r="K1784">
        <v>13.75</v>
      </c>
      <c r="L1784">
        <f t="shared" si="27"/>
        <v>44</v>
      </c>
      <c r="M1784" s="14">
        <f>Table3[[#This Row],[Rape]]/Table3[[#This Row],[Population_in_lakhs]]</f>
        <v>4.6875</v>
      </c>
      <c r="N1784">
        <f>Table3[[#This Row],[Kidnapping and Abduction]]/Table3[[#This Row],[Population_in_lakhs]]</f>
        <v>5.9375</v>
      </c>
      <c r="O1784">
        <f>Table3[[#This Row],[Dowry Deaths]]/Table3[[#This Row],[Population_in_lakhs]]</f>
        <v>0</v>
      </c>
      <c r="P1784">
        <f>Table3[[#This Row],[Molestation]]/Table3[[#This Row],[Population_in_lakhs]]</f>
        <v>1.875</v>
      </c>
      <c r="Q1784">
        <f>Table3[[#This Row],[Sexual_Harassment]]/Table3[[#This Row],[Population_in_lakhs]]</f>
        <v>1.25</v>
      </c>
      <c r="R1784">
        <f>Table3[[#This Row],[Cruelty by Husband or his Relatives]]/Table3[[#This Row],[Population_in_lakhs]]</f>
        <v>0</v>
      </c>
    </row>
    <row r="1785" spans="1:18" x14ac:dyDescent="0.3">
      <c r="A1785" t="s">
        <v>222</v>
      </c>
      <c r="B1785" t="s">
        <v>226</v>
      </c>
      <c r="C1785">
        <v>2003</v>
      </c>
      <c r="D1785">
        <v>6</v>
      </c>
      <c r="E1785">
        <v>19</v>
      </c>
      <c r="F1785">
        <v>0</v>
      </c>
      <c r="G1785">
        <v>8</v>
      </c>
      <c r="H1785">
        <v>4</v>
      </c>
      <c r="I1785">
        <v>3</v>
      </c>
      <c r="J1785">
        <v>3.2</v>
      </c>
      <c r="K1785">
        <v>12.5</v>
      </c>
      <c r="L1785">
        <f t="shared" si="27"/>
        <v>40</v>
      </c>
      <c r="M1785" s="14">
        <f>Table3[[#This Row],[Rape]]/Table3[[#This Row],[Population_in_lakhs]]</f>
        <v>1.875</v>
      </c>
      <c r="N1785">
        <f>Table3[[#This Row],[Kidnapping and Abduction]]/Table3[[#This Row],[Population_in_lakhs]]</f>
        <v>5.9375</v>
      </c>
      <c r="O1785">
        <f>Table3[[#This Row],[Dowry Deaths]]/Table3[[#This Row],[Population_in_lakhs]]</f>
        <v>0</v>
      </c>
      <c r="P1785">
        <f>Table3[[#This Row],[Molestation]]/Table3[[#This Row],[Population_in_lakhs]]</f>
        <v>2.5</v>
      </c>
      <c r="Q1785">
        <f>Table3[[#This Row],[Sexual_Harassment]]/Table3[[#This Row],[Population_in_lakhs]]</f>
        <v>1.25</v>
      </c>
      <c r="R1785">
        <f>Table3[[#This Row],[Cruelty by Husband or his Relatives]]/Table3[[#This Row],[Population_in_lakhs]]</f>
        <v>0.9375</v>
      </c>
    </row>
    <row r="1786" spans="1:18" x14ac:dyDescent="0.3">
      <c r="A1786" t="s">
        <v>222</v>
      </c>
      <c r="B1786" t="s">
        <v>226</v>
      </c>
      <c r="C1786">
        <v>2004</v>
      </c>
      <c r="D1786">
        <v>4</v>
      </c>
      <c r="E1786">
        <v>20</v>
      </c>
      <c r="F1786">
        <v>0</v>
      </c>
      <c r="G1786">
        <v>13</v>
      </c>
      <c r="H1786">
        <v>3</v>
      </c>
      <c r="I1786">
        <v>1</v>
      </c>
      <c r="J1786">
        <v>3.2</v>
      </c>
      <c r="K1786">
        <v>12.8125</v>
      </c>
      <c r="L1786">
        <f t="shared" si="27"/>
        <v>41</v>
      </c>
      <c r="M1786" s="14">
        <f>Table3[[#This Row],[Rape]]/Table3[[#This Row],[Population_in_lakhs]]</f>
        <v>1.25</v>
      </c>
      <c r="N1786">
        <f>Table3[[#This Row],[Kidnapping and Abduction]]/Table3[[#This Row],[Population_in_lakhs]]</f>
        <v>6.25</v>
      </c>
      <c r="O1786">
        <f>Table3[[#This Row],[Dowry Deaths]]/Table3[[#This Row],[Population_in_lakhs]]</f>
        <v>0</v>
      </c>
      <c r="P1786">
        <f>Table3[[#This Row],[Molestation]]/Table3[[#This Row],[Population_in_lakhs]]</f>
        <v>4.0625</v>
      </c>
      <c r="Q1786">
        <f>Table3[[#This Row],[Sexual_Harassment]]/Table3[[#This Row],[Population_in_lakhs]]</f>
        <v>0.9375</v>
      </c>
      <c r="R1786">
        <f>Table3[[#This Row],[Cruelty by Husband or his Relatives]]/Table3[[#This Row],[Population_in_lakhs]]</f>
        <v>0.3125</v>
      </c>
    </row>
    <row r="1787" spans="1:18" x14ac:dyDescent="0.3">
      <c r="A1787" t="s">
        <v>222</v>
      </c>
      <c r="B1787" t="s">
        <v>226</v>
      </c>
      <c r="C1787">
        <v>2005</v>
      </c>
      <c r="D1787">
        <v>7</v>
      </c>
      <c r="E1787">
        <v>14</v>
      </c>
      <c r="F1787">
        <v>0</v>
      </c>
      <c r="G1787">
        <v>6</v>
      </c>
      <c r="H1787">
        <v>2</v>
      </c>
      <c r="I1787">
        <v>1</v>
      </c>
      <c r="J1787">
        <v>3.2</v>
      </c>
      <c r="K1787">
        <v>9.375</v>
      </c>
      <c r="L1787">
        <f t="shared" si="27"/>
        <v>30</v>
      </c>
      <c r="M1787" s="14">
        <f>Table3[[#This Row],[Rape]]/Table3[[#This Row],[Population_in_lakhs]]</f>
        <v>2.1875</v>
      </c>
      <c r="N1787">
        <f>Table3[[#This Row],[Kidnapping and Abduction]]/Table3[[#This Row],[Population_in_lakhs]]</f>
        <v>4.375</v>
      </c>
      <c r="O1787">
        <f>Table3[[#This Row],[Dowry Deaths]]/Table3[[#This Row],[Population_in_lakhs]]</f>
        <v>0</v>
      </c>
      <c r="P1787">
        <f>Table3[[#This Row],[Molestation]]/Table3[[#This Row],[Population_in_lakhs]]</f>
        <v>1.875</v>
      </c>
      <c r="Q1787">
        <f>Table3[[#This Row],[Sexual_Harassment]]/Table3[[#This Row],[Population_in_lakhs]]</f>
        <v>0.625</v>
      </c>
      <c r="R1787">
        <f>Table3[[#This Row],[Cruelty by Husband or his Relatives]]/Table3[[#This Row],[Population_in_lakhs]]</f>
        <v>0.3125</v>
      </c>
    </row>
    <row r="1788" spans="1:18" x14ac:dyDescent="0.3">
      <c r="A1788" t="s">
        <v>222</v>
      </c>
      <c r="B1788" t="s">
        <v>226</v>
      </c>
      <c r="C1788">
        <v>2006</v>
      </c>
      <c r="D1788">
        <v>10</v>
      </c>
      <c r="E1788">
        <v>31</v>
      </c>
      <c r="F1788">
        <v>0</v>
      </c>
      <c r="G1788">
        <v>16</v>
      </c>
      <c r="H1788">
        <v>7</v>
      </c>
      <c r="I1788">
        <v>8</v>
      </c>
      <c r="J1788">
        <v>3.2</v>
      </c>
      <c r="K1788">
        <v>22.5</v>
      </c>
      <c r="L1788">
        <f t="shared" si="27"/>
        <v>72</v>
      </c>
      <c r="M1788" s="14">
        <f>Table3[[#This Row],[Rape]]/Table3[[#This Row],[Population_in_lakhs]]</f>
        <v>3.125</v>
      </c>
      <c r="N1788">
        <f>Table3[[#This Row],[Kidnapping and Abduction]]/Table3[[#This Row],[Population_in_lakhs]]</f>
        <v>9.6875</v>
      </c>
      <c r="O1788">
        <f>Table3[[#This Row],[Dowry Deaths]]/Table3[[#This Row],[Population_in_lakhs]]</f>
        <v>0</v>
      </c>
      <c r="P1788">
        <f>Table3[[#This Row],[Molestation]]/Table3[[#This Row],[Population_in_lakhs]]</f>
        <v>5</v>
      </c>
      <c r="Q1788">
        <f>Table3[[#This Row],[Sexual_Harassment]]/Table3[[#This Row],[Population_in_lakhs]]</f>
        <v>2.1875</v>
      </c>
      <c r="R1788">
        <f>Table3[[#This Row],[Cruelty by Husband or his Relatives]]/Table3[[#This Row],[Population_in_lakhs]]</f>
        <v>2.5</v>
      </c>
    </row>
    <row r="1789" spans="1:18" x14ac:dyDescent="0.3">
      <c r="A1789" t="s">
        <v>222</v>
      </c>
      <c r="B1789" t="s">
        <v>226</v>
      </c>
      <c r="C1789">
        <v>2007</v>
      </c>
      <c r="D1789">
        <v>28</v>
      </c>
      <c r="E1789">
        <v>28</v>
      </c>
      <c r="F1789">
        <v>0</v>
      </c>
      <c r="G1789">
        <v>26</v>
      </c>
      <c r="H1789">
        <v>5</v>
      </c>
      <c r="I1789">
        <v>13</v>
      </c>
      <c r="J1789">
        <v>3.2</v>
      </c>
      <c r="K1789">
        <v>31.25</v>
      </c>
      <c r="L1789">
        <f t="shared" si="27"/>
        <v>100</v>
      </c>
      <c r="M1789" s="14">
        <f>Table3[[#This Row],[Rape]]/Table3[[#This Row],[Population_in_lakhs]]</f>
        <v>8.75</v>
      </c>
      <c r="N1789">
        <f>Table3[[#This Row],[Kidnapping and Abduction]]/Table3[[#This Row],[Population_in_lakhs]]</f>
        <v>8.75</v>
      </c>
      <c r="O1789">
        <f>Table3[[#This Row],[Dowry Deaths]]/Table3[[#This Row],[Population_in_lakhs]]</f>
        <v>0</v>
      </c>
      <c r="P1789">
        <f>Table3[[#This Row],[Molestation]]/Table3[[#This Row],[Population_in_lakhs]]</f>
        <v>8.125</v>
      </c>
      <c r="Q1789">
        <f>Table3[[#This Row],[Sexual_Harassment]]/Table3[[#This Row],[Population_in_lakhs]]</f>
        <v>1.5625</v>
      </c>
      <c r="R1789">
        <f>Table3[[#This Row],[Cruelty by Husband or his Relatives]]/Table3[[#This Row],[Population_in_lakhs]]</f>
        <v>4.0625</v>
      </c>
    </row>
    <row r="1790" spans="1:18" x14ac:dyDescent="0.3">
      <c r="A1790" t="s">
        <v>222</v>
      </c>
      <c r="B1790" t="s">
        <v>226</v>
      </c>
      <c r="C1790">
        <v>2008</v>
      </c>
      <c r="D1790">
        <v>20</v>
      </c>
      <c r="E1790">
        <v>21</v>
      </c>
      <c r="F1790">
        <v>0</v>
      </c>
      <c r="G1790">
        <v>14</v>
      </c>
      <c r="H1790">
        <v>4</v>
      </c>
      <c r="I1790">
        <v>8</v>
      </c>
      <c r="J1790">
        <v>3.2</v>
      </c>
      <c r="K1790">
        <v>20.9375</v>
      </c>
      <c r="L1790">
        <f t="shared" si="27"/>
        <v>67</v>
      </c>
      <c r="M1790" s="14">
        <f>Table3[[#This Row],[Rape]]/Table3[[#This Row],[Population_in_lakhs]]</f>
        <v>6.25</v>
      </c>
      <c r="N1790">
        <f>Table3[[#This Row],[Kidnapping and Abduction]]/Table3[[#This Row],[Population_in_lakhs]]</f>
        <v>6.5625</v>
      </c>
      <c r="O1790">
        <f>Table3[[#This Row],[Dowry Deaths]]/Table3[[#This Row],[Population_in_lakhs]]</f>
        <v>0</v>
      </c>
      <c r="P1790">
        <f>Table3[[#This Row],[Molestation]]/Table3[[#This Row],[Population_in_lakhs]]</f>
        <v>4.375</v>
      </c>
      <c r="Q1790">
        <f>Table3[[#This Row],[Sexual_Harassment]]/Table3[[#This Row],[Population_in_lakhs]]</f>
        <v>1.25</v>
      </c>
      <c r="R1790">
        <f>Table3[[#This Row],[Cruelty by Husband or his Relatives]]/Table3[[#This Row],[Population_in_lakhs]]</f>
        <v>2.5</v>
      </c>
    </row>
    <row r="1791" spans="1:18" x14ac:dyDescent="0.3">
      <c r="A1791" t="s">
        <v>222</v>
      </c>
      <c r="B1791" t="s">
        <v>226</v>
      </c>
      <c r="C1791">
        <v>2009</v>
      </c>
      <c r="D1791">
        <v>18</v>
      </c>
      <c r="E1791">
        <v>38</v>
      </c>
      <c r="F1791">
        <v>0</v>
      </c>
      <c r="G1791">
        <v>21</v>
      </c>
      <c r="H1791">
        <v>10</v>
      </c>
      <c r="I1791">
        <v>19</v>
      </c>
      <c r="J1791">
        <v>3.2</v>
      </c>
      <c r="K1791">
        <v>33.125</v>
      </c>
      <c r="L1791">
        <f t="shared" si="27"/>
        <v>106</v>
      </c>
      <c r="M1791" s="14">
        <f>Table3[[#This Row],[Rape]]/Table3[[#This Row],[Population_in_lakhs]]</f>
        <v>5.625</v>
      </c>
      <c r="N1791">
        <f>Table3[[#This Row],[Kidnapping and Abduction]]/Table3[[#This Row],[Population_in_lakhs]]</f>
        <v>11.875</v>
      </c>
      <c r="O1791">
        <f>Table3[[#This Row],[Dowry Deaths]]/Table3[[#This Row],[Population_in_lakhs]]</f>
        <v>0</v>
      </c>
      <c r="P1791">
        <f>Table3[[#This Row],[Molestation]]/Table3[[#This Row],[Population_in_lakhs]]</f>
        <v>6.5625</v>
      </c>
      <c r="Q1791">
        <f>Table3[[#This Row],[Sexual_Harassment]]/Table3[[#This Row],[Population_in_lakhs]]</f>
        <v>3.125</v>
      </c>
      <c r="R1791">
        <f>Table3[[#This Row],[Cruelty by Husband or his Relatives]]/Table3[[#This Row],[Population_in_lakhs]]</f>
        <v>5.9375</v>
      </c>
    </row>
    <row r="1792" spans="1:18" x14ac:dyDescent="0.3">
      <c r="A1792" t="s">
        <v>222</v>
      </c>
      <c r="B1792" t="s">
        <v>226</v>
      </c>
      <c r="C1792">
        <v>2010</v>
      </c>
      <c r="D1792">
        <v>21</v>
      </c>
      <c r="E1792">
        <v>57</v>
      </c>
      <c r="F1792">
        <v>0</v>
      </c>
      <c r="G1792">
        <v>27</v>
      </c>
      <c r="H1792">
        <v>6</v>
      </c>
      <c r="I1792">
        <v>21</v>
      </c>
      <c r="J1792">
        <v>3.2</v>
      </c>
      <c r="K1792">
        <v>41.25</v>
      </c>
      <c r="L1792">
        <f t="shared" si="27"/>
        <v>132</v>
      </c>
      <c r="M1792" s="14">
        <f>Table3[[#This Row],[Rape]]/Table3[[#This Row],[Population_in_lakhs]]</f>
        <v>6.5625</v>
      </c>
      <c r="N1792">
        <f>Table3[[#This Row],[Kidnapping and Abduction]]/Table3[[#This Row],[Population_in_lakhs]]</f>
        <v>17.8125</v>
      </c>
      <c r="O1792">
        <f>Table3[[#This Row],[Dowry Deaths]]/Table3[[#This Row],[Population_in_lakhs]]</f>
        <v>0</v>
      </c>
      <c r="P1792">
        <f>Table3[[#This Row],[Molestation]]/Table3[[#This Row],[Population_in_lakhs]]</f>
        <v>8.4375</v>
      </c>
      <c r="Q1792">
        <f>Table3[[#This Row],[Sexual_Harassment]]/Table3[[#This Row],[Population_in_lakhs]]</f>
        <v>1.875</v>
      </c>
      <c r="R1792">
        <f>Table3[[#This Row],[Cruelty by Husband or his Relatives]]/Table3[[#This Row],[Population_in_lakhs]]</f>
        <v>6.5625</v>
      </c>
    </row>
    <row r="1793" spans="1:18" x14ac:dyDescent="0.3">
      <c r="A1793" t="s">
        <v>222</v>
      </c>
      <c r="B1793" t="s">
        <v>226</v>
      </c>
      <c r="C1793">
        <v>2011</v>
      </c>
      <c r="D1793">
        <v>16</v>
      </c>
      <c r="E1793">
        <v>43</v>
      </c>
      <c r="F1793">
        <v>0</v>
      </c>
      <c r="G1793">
        <v>25</v>
      </c>
      <c r="H1793">
        <v>7</v>
      </c>
      <c r="I1793">
        <v>20</v>
      </c>
      <c r="J1793">
        <v>4.0999999999999996</v>
      </c>
      <c r="K1793">
        <v>27.073170731707318</v>
      </c>
      <c r="L1793">
        <f t="shared" si="27"/>
        <v>111</v>
      </c>
      <c r="M1793" s="14">
        <f>Table3[[#This Row],[Rape]]/Table3[[#This Row],[Population_in_lakhs]]</f>
        <v>3.9024390243902443</v>
      </c>
      <c r="N1793">
        <f>Table3[[#This Row],[Kidnapping and Abduction]]/Table3[[#This Row],[Population_in_lakhs]]</f>
        <v>10.487804878048781</v>
      </c>
      <c r="O1793">
        <f>Table3[[#This Row],[Dowry Deaths]]/Table3[[#This Row],[Population_in_lakhs]]</f>
        <v>0</v>
      </c>
      <c r="P1793">
        <f>Table3[[#This Row],[Molestation]]/Table3[[#This Row],[Population_in_lakhs]]</f>
        <v>6.0975609756097562</v>
      </c>
      <c r="Q1793">
        <f>Table3[[#This Row],[Sexual_Harassment]]/Table3[[#This Row],[Population_in_lakhs]]</f>
        <v>1.7073170731707319</v>
      </c>
      <c r="R1793">
        <f>Table3[[#This Row],[Cruelty by Husband or his Relatives]]/Table3[[#This Row],[Population_in_lakhs]]</f>
        <v>4.8780487804878057</v>
      </c>
    </row>
    <row r="1794" spans="1:18" x14ac:dyDescent="0.3">
      <c r="A1794" t="s">
        <v>222</v>
      </c>
      <c r="B1794" t="s">
        <v>226</v>
      </c>
      <c r="C1794">
        <v>2012</v>
      </c>
      <c r="D1794">
        <v>16</v>
      </c>
      <c r="E1794">
        <v>31</v>
      </c>
      <c r="F1794">
        <v>0</v>
      </c>
      <c r="G1794">
        <v>23</v>
      </c>
      <c r="H1794">
        <v>5</v>
      </c>
      <c r="I1794">
        <v>26</v>
      </c>
      <c r="J1794">
        <v>4.0999999999999996</v>
      </c>
      <c r="K1794">
        <v>24.634146341463417</v>
      </c>
      <c r="L1794">
        <f t="shared" ref="L1794:L1857" si="28">SUM(D1794,E1794,F1794,G1794,H1794,I1794)</f>
        <v>101</v>
      </c>
      <c r="M1794" s="14">
        <f>Table3[[#This Row],[Rape]]/Table3[[#This Row],[Population_in_lakhs]]</f>
        <v>3.9024390243902443</v>
      </c>
      <c r="N1794">
        <f>Table3[[#This Row],[Kidnapping and Abduction]]/Table3[[#This Row],[Population_in_lakhs]]</f>
        <v>7.5609756097560981</v>
      </c>
      <c r="O1794">
        <f>Table3[[#This Row],[Dowry Deaths]]/Table3[[#This Row],[Population_in_lakhs]]</f>
        <v>0</v>
      </c>
      <c r="P1794">
        <f>Table3[[#This Row],[Molestation]]/Table3[[#This Row],[Population_in_lakhs]]</f>
        <v>5.6097560975609762</v>
      </c>
      <c r="Q1794">
        <f>Table3[[#This Row],[Sexual_Harassment]]/Table3[[#This Row],[Population_in_lakhs]]</f>
        <v>1.2195121951219514</v>
      </c>
      <c r="R1794">
        <f>Table3[[#This Row],[Cruelty by Husband or his Relatives]]/Table3[[#This Row],[Population_in_lakhs]]</f>
        <v>6.3414634146341466</v>
      </c>
    </row>
    <row r="1795" spans="1:18" x14ac:dyDescent="0.3">
      <c r="A1795" t="s">
        <v>222</v>
      </c>
      <c r="B1795" t="s">
        <v>226</v>
      </c>
      <c r="C1795">
        <v>2013</v>
      </c>
      <c r="D1795">
        <v>29</v>
      </c>
      <c r="E1795">
        <v>36</v>
      </c>
      <c r="F1795">
        <v>0</v>
      </c>
      <c r="G1795">
        <v>41</v>
      </c>
      <c r="H1795">
        <v>9</v>
      </c>
      <c r="I1795">
        <v>41</v>
      </c>
      <c r="J1795">
        <v>4.0999999999999996</v>
      </c>
      <c r="K1795">
        <v>38.048780487804883</v>
      </c>
      <c r="L1795">
        <f t="shared" si="28"/>
        <v>156</v>
      </c>
      <c r="M1795" s="14">
        <f>Table3[[#This Row],[Rape]]/Table3[[#This Row],[Population_in_lakhs]]</f>
        <v>7.073170731707318</v>
      </c>
      <c r="N1795">
        <f>Table3[[#This Row],[Kidnapping and Abduction]]/Table3[[#This Row],[Population_in_lakhs]]</f>
        <v>8.7804878048780495</v>
      </c>
      <c r="O1795">
        <f>Table3[[#This Row],[Dowry Deaths]]/Table3[[#This Row],[Population_in_lakhs]]</f>
        <v>0</v>
      </c>
      <c r="P1795">
        <f>Table3[[#This Row],[Molestation]]/Table3[[#This Row],[Population_in_lakhs]]</f>
        <v>10</v>
      </c>
      <c r="Q1795">
        <f>Table3[[#This Row],[Sexual_Harassment]]/Table3[[#This Row],[Population_in_lakhs]]</f>
        <v>2.1951219512195124</v>
      </c>
      <c r="R1795">
        <f>Table3[[#This Row],[Cruelty by Husband or his Relatives]]/Table3[[#This Row],[Population_in_lakhs]]</f>
        <v>10</v>
      </c>
    </row>
    <row r="1796" spans="1:18" x14ac:dyDescent="0.3">
      <c r="A1796" t="s">
        <v>222</v>
      </c>
      <c r="B1796" t="s">
        <v>227</v>
      </c>
      <c r="C1796">
        <v>2001</v>
      </c>
      <c r="D1796">
        <v>5</v>
      </c>
      <c r="E1796">
        <v>31</v>
      </c>
      <c r="F1796">
        <v>0</v>
      </c>
      <c r="G1796">
        <v>30</v>
      </c>
      <c r="H1796">
        <v>4</v>
      </c>
      <c r="I1796">
        <v>0</v>
      </c>
      <c r="J1796">
        <v>2.1800000000000002</v>
      </c>
      <c r="K1796">
        <v>32.110091743119263</v>
      </c>
      <c r="L1796">
        <f t="shared" si="28"/>
        <v>70</v>
      </c>
      <c r="M1796" s="14">
        <f>Table3[[#This Row],[Rape]]/Table3[[#This Row],[Population_in_lakhs]]</f>
        <v>2.2935779816513762</v>
      </c>
      <c r="N1796">
        <f>Table3[[#This Row],[Kidnapping and Abduction]]/Table3[[#This Row],[Population_in_lakhs]]</f>
        <v>14.220183486238531</v>
      </c>
      <c r="O1796">
        <f>Table3[[#This Row],[Dowry Deaths]]/Table3[[#This Row],[Population_in_lakhs]]</f>
        <v>0</v>
      </c>
      <c r="P1796">
        <f>Table3[[#This Row],[Molestation]]/Table3[[#This Row],[Population_in_lakhs]]</f>
        <v>13.761467889908255</v>
      </c>
      <c r="Q1796">
        <f>Table3[[#This Row],[Sexual_Harassment]]/Table3[[#This Row],[Population_in_lakhs]]</f>
        <v>1.8348623853211008</v>
      </c>
      <c r="R1796">
        <f>Table3[[#This Row],[Cruelty by Husband or his Relatives]]/Table3[[#This Row],[Population_in_lakhs]]</f>
        <v>0</v>
      </c>
    </row>
    <row r="1797" spans="1:18" x14ac:dyDescent="0.3">
      <c r="A1797" t="s">
        <v>222</v>
      </c>
      <c r="B1797" t="s">
        <v>227</v>
      </c>
      <c r="C1797">
        <v>2002</v>
      </c>
      <c r="D1797">
        <v>7</v>
      </c>
      <c r="E1797">
        <v>39</v>
      </c>
      <c r="F1797">
        <v>0</v>
      </c>
      <c r="G1797">
        <v>61</v>
      </c>
      <c r="H1797">
        <v>6</v>
      </c>
      <c r="I1797">
        <v>0</v>
      </c>
      <c r="J1797">
        <v>2.1800000000000002</v>
      </c>
      <c r="K1797">
        <v>51.834862385321095</v>
      </c>
      <c r="L1797">
        <f t="shared" si="28"/>
        <v>113</v>
      </c>
      <c r="M1797" s="14">
        <f>Table3[[#This Row],[Rape]]/Table3[[#This Row],[Population_in_lakhs]]</f>
        <v>3.2110091743119265</v>
      </c>
      <c r="N1797">
        <f>Table3[[#This Row],[Kidnapping and Abduction]]/Table3[[#This Row],[Population_in_lakhs]]</f>
        <v>17.889908256880734</v>
      </c>
      <c r="O1797">
        <f>Table3[[#This Row],[Dowry Deaths]]/Table3[[#This Row],[Population_in_lakhs]]</f>
        <v>0</v>
      </c>
      <c r="P1797">
        <f>Table3[[#This Row],[Molestation]]/Table3[[#This Row],[Population_in_lakhs]]</f>
        <v>27.981651376146786</v>
      </c>
      <c r="Q1797">
        <f>Table3[[#This Row],[Sexual_Harassment]]/Table3[[#This Row],[Population_in_lakhs]]</f>
        <v>2.7522935779816513</v>
      </c>
      <c r="R1797">
        <f>Table3[[#This Row],[Cruelty by Husband or his Relatives]]/Table3[[#This Row],[Population_in_lakhs]]</f>
        <v>0</v>
      </c>
    </row>
    <row r="1798" spans="1:18" x14ac:dyDescent="0.3">
      <c r="A1798" t="s">
        <v>222</v>
      </c>
      <c r="B1798" t="s">
        <v>227</v>
      </c>
      <c r="C1798">
        <v>2003</v>
      </c>
      <c r="D1798">
        <v>8</v>
      </c>
      <c r="E1798">
        <v>45</v>
      </c>
      <c r="F1798">
        <v>0</v>
      </c>
      <c r="G1798">
        <v>82</v>
      </c>
      <c r="H1798">
        <v>6</v>
      </c>
      <c r="I1798">
        <v>1</v>
      </c>
      <c r="J1798">
        <v>2.1800000000000002</v>
      </c>
      <c r="K1798">
        <v>65.137614678899084</v>
      </c>
      <c r="L1798">
        <f t="shared" si="28"/>
        <v>142</v>
      </c>
      <c r="M1798" s="14">
        <f>Table3[[#This Row],[Rape]]/Table3[[#This Row],[Population_in_lakhs]]</f>
        <v>3.6697247706422016</v>
      </c>
      <c r="N1798">
        <f>Table3[[#This Row],[Kidnapping and Abduction]]/Table3[[#This Row],[Population_in_lakhs]]</f>
        <v>20.642201834862384</v>
      </c>
      <c r="O1798">
        <f>Table3[[#This Row],[Dowry Deaths]]/Table3[[#This Row],[Population_in_lakhs]]</f>
        <v>0</v>
      </c>
      <c r="P1798">
        <f>Table3[[#This Row],[Molestation]]/Table3[[#This Row],[Population_in_lakhs]]</f>
        <v>37.614678899082563</v>
      </c>
      <c r="Q1798">
        <f>Table3[[#This Row],[Sexual_Harassment]]/Table3[[#This Row],[Population_in_lakhs]]</f>
        <v>2.7522935779816513</v>
      </c>
      <c r="R1798">
        <f>Table3[[#This Row],[Cruelty by Husband or his Relatives]]/Table3[[#This Row],[Population_in_lakhs]]</f>
        <v>0.4587155963302752</v>
      </c>
    </row>
    <row r="1799" spans="1:18" x14ac:dyDescent="0.3">
      <c r="A1799" t="s">
        <v>222</v>
      </c>
      <c r="B1799" t="s">
        <v>227</v>
      </c>
      <c r="C1799">
        <v>2004</v>
      </c>
      <c r="D1799">
        <v>12</v>
      </c>
      <c r="E1799">
        <v>29</v>
      </c>
      <c r="F1799">
        <v>0</v>
      </c>
      <c r="G1799">
        <v>80</v>
      </c>
      <c r="H1799">
        <v>7</v>
      </c>
      <c r="I1799">
        <v>0</v>
      </c>
      <c r="J1799">
        <v>2.1800000000000002</v>
      </c>
      <c r="K1799">
        <v>58.715596330275226</v>
      </c>
      <c r="L1799">
        <f t="shared" si="28"/>
        <v>128</v>
      </c>
      <c r="M1799" s="14">
        <f>Table3[[#This Row],[Rape]]/Table3[[#This Row],[Population_in_lakhs]]</f>
        <v>5.5045871559633026</v>
      </c>
      <c r="N1799">
        <f>Table3[[#This Row],[Kidnapping and Abduction]]/Table3[[#This Row],[Population_in_lakhs]]</f>
        <v>13.302752293577981</v>
      </c>
      <c r="O1799">
        <f>Table3[[#This Row],[Dowry Deaths]]/Table3[[#This Row],[Population_in_lakhs]]</f>
        <v>0</v>
      </c>
      <c r="P1799">
        <f>Table3[[#This Row],[Molestation]]/Table3[[#This Row],[Population_in_lakhs]]</f>
        <v>36.697247706422019</v>
      </c>
      <c r="Q1799">
        <f>Table3[[#This Row],[Sexual_Harassment]]/Table3[[#This Row],[Population_in_lakhs]]</f>
        <v>3.2110091743119265</v>
      </c>
      <c r="R1799">
        <f>Table3[[#This Row],[Cruelty by Husband or his Relatives]]/Table3[[#This Row],[Population_in_lakhs]]</f>
        <v>0</v>
      </c>
    </row>
    <row r="1800" spans="1:18" x14ac:dyDescent="0.3">
      <c r="A1800" t="s">
        <v>222</v>
      </c>
      <c r="B1800" t="s">
        <v>227</v>
      </c>
      <c r="C1800">
        <v>2005</v>
      </c>
      <c r="D1800">
        <v>5</v>
      </c>
      <c r="E1800">
        <v>38</v>
      </c>
      <c r="F1800">
        <v>0</v>
      </c>
      <c r="G1800">
        <v>42</v>
      </c>
      <c r="H1800">
        <v>4</v>
      </c>
      <c r="I1800">
        <v>0</v>
      </c>
      <c r="J1800">
        <v>2.1800000000000002</v>
      </c>
      <c r="K1800">
        <v>40.825688073394495</v>
      </c>
      <c r="L1800">
        <f t="shared" si="28"/>
        <v>89</v>
      </c>
      <c r="M1800" s="14">
        <f>Table3[[#This Row],[Rape]]/Table3[[#This Row],[Population_in_lakhs]]</f>
        <v>2.2935779816513762</v>
      </c>
      <c r="N1800">
        <f>Table3[[#This Row],[Kidnapping and Abduction]]/Table3[[#This Row],[Population_in_lakhs]]</f>
        <v>17.431192660550458</v>
      </c>
      <c r="O1800">
        <f>Table3[[#This Row],[Dowry Deaths]]/Table3[[#This Row],[Population_in_lakhs]]</f>
        <v>0</v>
      </c>
      <c r="P1800">
        <f>Table3[[#This Row],[Molestation]]/Table3[[#This Row],[Population_in_lakhs]]</f>
        <v>19.266055045871557</v>
      </c>
      <c r="Q1800">
        <f>Table3[[#This Row],[Sexual_Harassment]]/Table3[[#This Row],[Population_in_lakhs]]</f>
        <v>1.8348623853211008</v>
      </c>
      <c r="R1800">
        <f>Table3[[#This Row],[Cruelty by Husband or his Relatives]]/Table3[[#This Row],[Population_in_lakhs]]</f>
        <v>0</v>
      </c>
    </row>
    <row r="1801" spans="1:18" x14ac:dyDescent="0.3">
      <c r="A1801" t="s">
        <v>222</v>
      </c>
      <c r="B1801" t="s">
        <v>227</v>
      </c>
      <c r="C1801">
        <v>2006</v>
      </c>
      <c r="D1801">
        <v>4</v>
      </c>
      <c r="E1801">
        <v>34</v>
      </c>
      <c r="F1801">
        <v>0</v>
      </c>
      <c r="G1801">
        <v>36</v>
      </c>
      <c r="H1801">
        <v>5</v>
      </c>
      <c r="I1801">
        <v>0</v>
      </c>
      <c r="J1801">
        <v>2.1800000000000002</v>
      </c>
      <c r="K1801">
        <v>36.238532110091739</v>
      </c>
      <c r="L1801">
        <f t="shared" si="28"/>
        <v>79</v>
      </c>
      <c r="M1801" s="14">
        <f>Table3[[#This Row],[Rape]]/Table3[[#This Row],[Population_in_lakhs]]</f>
        <v>1.8348623853211008</v>
      </c>
      <c r="N1801">
        <f>Table3[[#This Row],[Kidnapping and Abduction]]/Table3[[#This Row],[Population_in_lakhs]]</f>
        <v>15.596330275229356</v>
      </c>
      <c r="O1801">
        <f>Table3[[#This Row],[Dowry Deaths]]/Table3[[#This Row],[Population_in_lakhs]]</f>
        <v>0</v>
      </c>
      <c r="P1801">
        <f>Table3[[#This Row],[Molestation]]/Table3[[#This Row],[Population_in_lakhs]]</f>
        <v>16.513761467889907</v>
      </c>
      <c r="Q1801">
        <f>Table3[[#This Row],[Sexual_Harassment]]/Table3[[#This Row],[Population_in_lakhs]]</f>
        <v>2.2935779816513762</v>
      </c>
      <c r="R1801">
        <f>Table3[[#This Row],[Cruelty by Husband or his Relatives]]/Table3[[#This Row],[Population_in_lakhs]]</f>
        <v>0</v>
      </c>
    </row>
    <row r="1802" spans="1:18" x14ac:dyDescent="0.3">
      <c r="A1802" t="s">
        <v>222</v>
      </c>
      <c r="B1802" t="s">
        <v>227</v>
      </c>
      <c r="C1802">
        <v>2007</v>
      </c>
      <c r="D1802">
        <v>5</v>
      </c>
      <c r="E1802">
        <v>45</v>
      </c>
      <c r="F1802">
        <v>0</v>
      </c>
      <c r="G1802">
        <v>73</v>
      </c>
      <c r="H1802">
        <v>3</v>
      </c>
      <c r="I1802">
        <v>5</v>
      </c>
      <c r="J1802">
        <v>2.1800000000000002</v>
      </c>
      <c r="K1802">
        <v>60.091743119266049</v>
      </c>
      <c r="L1802">
        <f t="shared" si="28"/>
        <v>131</v>
      </c>
      <c r="M1802" s="14">
        <f>Table3[[#This Row],[Rape]]/Table3[[#This Row],[Population_in_lakhs]]</f>
        <v>2.2935779816513762</v>
      </c>
      <c r="N1802">
        <f>Table3[[#This Row],[Kidnapping and Abduction]]/Table3[[#This Row],[Population_in_lakhs]]</f>
        <v>20.642201834862384</v>
      </c>
      <c r="O1802">
        <f>Table3[[#This Row],[Dowry Deaths]]/Table3[[#This Row],[Population_in_lakhs]]</f>
        <v>0</v>
      </c>
      <c r="P1802">
        <f>Table3[[#This Row],[Molestation]]/Table3[[#This Row],[Population_in_lakhs]]</f>
        <v>33.486238532110086</v>
      </c>
      <c r="Q1802">
        <f>Table3[[#This Row],[Sexual_Harassment]]/Table3[[#This Row],[Population_in_lakhs]]</f>
        <v>1.3761467889908257</v>
      </c>
      <c r="R1802">
        <f>Table3[[#This Row],[Cruelty by Husband or his Relatives]]/Table3[[#This Row],[Population_in_lakhs]]</f>
        <v>2.2935779816513762</v>
      </c>
    </row>
    <row r="1803" spans="1:18" x14ac:dyDescent="0.3">
      <c r="A1803" t="s">
        <v>222</v>
      </c>
      <c r="B1803" t="s">
        <v>227</v>
      </c>
      <c r="C1803">
        <v>2008</v>
      </c>
      <c r="D1803">
        <v>2</v>
      </c>
      <c r="E1803">
        <v>21</v>
      </c>
      <c r="F1803">
        <v>0</v>
      </c>
      <c r="G1803">
        <v>36</v>
      </c>
      <c r="H1803">
        <v>1</v>
      </c>
      <c r="I1803">
        <v>2</v>
      </c>
      <c r="J1803">
        <v>2.1800000000000002</v>
      </c>
      <c r="K1803">
        <v>28.440366972477062</v>
      </c>
      <c r="L1803">
        <f t="shared" si="28"/>
        <v>62</v>
      </c>
      <c r="M1803" s="14">
        <f>Table3[[#This Row],[Rape]]/Table3[[#This Row],[Population_in_lakhs]]</f>
        <v>0.9174311926605504</v>
      </c>
      <c r="N1803">
        <f>Table3[[#This Row],[Kidnapping and Abduction]]/Table3[[#This Row],[Population_in_lakhs]]</f>
        <v>9.6330275229357785</v>
      </c>
      <c r="O1803">
        <f>Table3[[#This Row],[Dowry Deaths]]/Table3[[#This Row],[Population_in_lakhs]]</f>
        <v>0</v>
      </c>
      <c r="P1803">
        <f>Table3[[#This Row],[Molestation]]/Table3[[#This Row],[Population_in_lakhs]]</f>
        <v>16.513761467889907</v>
      </c>
      <c r="Q1803">
        <f>Table3[[#This Row],[Sexual_Harassment]]/Table3[[#This Row],[Population_in_lakhs]]</f>
        <v>0.4587155963302752</v>
      </c>
      <c r="R1803">
        <f>Table3[[#This Row],[Cruelty by Husband or his Relatives]]/Table3[[#This Row],[Population_in_lakhs]]</f>
        <v>0.9174311926605504</v>
      </c>
    </row>
    <row r="1804" spans="1:18" x14ac:dyDescent="0.3">
      <c r="A1804" t="s">
        <v>222</v>
      </c>
      <c r="B1804" t="s">
        <v>227</v>
      </c>
      <c r="C1804">
        <v>2009</v>
      </c>
      <c r="D1804">
        <v>7</v>
      </c>
      <c r="E1804">
        <v>25</v>
      </c>
      <c r="F1804">
        <v>0</v>
      </c>
      <c r="G1804">
        <v>45</v>
      </c>
      <c r="H1804">
        <v>2</v>
      </c>
      <c r="I1804">
        <v>3</v>
      </c>
      <c r="J1804">
        <v>2.1800000000000002</v>
      </c>
      <c r="K1804">
        <v>37.614678899082563</v>
      </c>
      <c r="L1804">
        <f t="shared" si="28"/>
        <v>82</v>
      </c>
      <c r="M1804" s="14">
        <f>Table3[[#This Row],[Rape]]/Table3[[#This Row],[Population_in_lakhs]]</f>
        <v>3.2110091743119265</v>
      </c>
      <c r="N1804">
        <f>Table3[[#This Row],[Kidnapping and Abduction]]/Table3[[#This Row],[Population_in_lakhs]]</f>
        <v>11.467889908256879</v>
      </c>
      <c r="O1804">
        <f>Table3[[#This Row],[Dowry Deaths]]/Table3[[#This Row],[Population_in_lakhs]]</f>
        <v>0</v>
      </c>
      <c r="P1804">
        <f>Table3[[#This Row],[Molestation]]/Table3[[#This Row],[Population_in_lakhs]]</f>
        <v>20.642201834862384</v>
      </c>
      <c r="Q1804">
        <f>Table3[[#This Row],[Sexual_Harassment]]/Table3[[#This Row],[Population_in_lakhs]]</f>
        <v>0.9174311926605504</v>
      </c>
      <c r="R1804">
        <f>Table3[[#This Row],[Cruelty by Husband or his Relatives]]/Table3[[#This Row],[Population_in_lakhs]]</f>
        <v>1.3761467889908257</v>
      </c>
    </row>
    <row r="1805" spans="1:18" x14ac:dyDescent="0.3">
      <c r="A1805" t="s">
        <v>222</v>
      </c>
      <c r="B1805" t="s">
        <v>227</v>
      </c>
      <c r="C1805">
        <v>2010</v>
      </c>
      <c r="D1805">
        <v>1</v>
      </c>
      <c r="E1805">
        <v>15</v>
      </c>
      <c r="F1805">
        <v>0</v>
      </c>
      <c r="G1805">
        <v>44</v>
      </c>
      <c r="H1805">
        <v>0</v>
      </c>
      <c r="I1805">
        <v>1</v>
      </c>
      <c r="J1805">
        <v>2.1800000000000002</v>
      </c>
      <c r="K1805">
        <v>27.981651376146786</v>
      </c>
      <c r="L1805">
        <f t="shared" si="28"/>
        <v>61</v>
      </c>
      <c r="M1805" s="14">
        <f>Table3[[#This Row],[Rape]]/Table3[[#This Row],[Population_in_lakhs]]</f>
        <v>0.4587155963302752</v>
      </c>
      <c r="N1805">
        <f>Table3[[#This Row],[Kidnapping and Abduction]]/Table3[[#This Row],[Population_in_lakhs]]</f>
        <v>6.8807339449541276</v>
      </c>
      <c r="O1805">
        <f>Table3[[#This Row],[Dowry Deaths]]/Table3[[#This Row],[Population_in_lakhs]]</f>
        <v>0</v>
      </c>
      <c r="P1805">
        <f>Table3[[#This Row],[Molestation]]/Table3[[#This Row],[Population_in_lakhs]]</f>
        <v>20.183486238532108</v>
      </c>
      <c r="Q1805">
        <f>Table3[[#This Row],[Sexual_Harassment]]/Table3[[#This Row],[Population_in_lakhs]]</f>
        <v>0</v>
      </c>
      <c r="R1805">
        <f>Table3[[#This Row],[Cruelty by Husband or his Relatives]]/Table3[[#This Row],[Population_in_lakhs]]</f>
        <v>0.4587155963302752</v>
      </c>
    </row>
    <row r="1806" spans="1:18" x14ac:dyDescent="0.3">
      <c r="A1806" t="s">
        <v>222</v>
      </c>
      <c r="B1806" t="s">
        <v>227</v>
      </c>
      <c r="C1806">
        <v>2011</v>
      </c>
      <c r="D1806">
        <v>9</v>
      </c>
      <c r="E1806">
        <v>30</v>
      </c>
      <c r="F1806">
        <v>0</v>
      </c>
      <c r="G1806">
        <v>57</v>
      </c>
      <c r="H1806">
        <v>1</v>
      </c>
      <c r="I1806">
        <v>1</v>
      </c>
      <c r="J1806">
        <v>2.97</v>
      </c>
      <c r="K1806">
        <v>32.996632996632997</v>
      </c>
      <c r="L1806">
        <f t="shared" si="28"/>
        <v>98</v>
      </c>
      <c r="M1806" s="14">
        <f>Table3[[#This Row],[Rape]]/Table3[[#This Row],[Population_in_lakhs]]</f>
        <v>3.0303030303030303</v>
      </c>
      <c r="N1806">
        <f>Table3[[#This Row],[Kidnapping and Abduction]]/Table3[[#This Row],[Population_in_lakhs]]</f>
        <v>10.1010101010101</v>
      </c>
      <c r="O1806">
        <f>Table3[[#This Row],[Dowry Deaths]]/Table3[[#This Row],[Population_in_lakhs]]</f>
        <v>0</v>
      </c>
      <c r="P1806">
        <f>Table3[[#This Row],[Molestation]]/Table3[[#This Row],[Population_in_lakhs]]</f>
        <v>19.19191919191919</v>
      </c>
      <c r="Q1806">
        <f>Table3[[#This Row],[Sexual_Harassment]]/Table3[[#This Row],[Population_in_lakhs]]</f>
        <v>0.33670033670033667</v>
      </c>
      <c r="R1806">
        <f>Table3[[#This Row],[Cruelty by Husband or his Relatives]]/Table3[[#This Row],[Population_in_lakhs]]</f>
        <v>0.33670033670033667</v>
      </c>
    </row>
    <row r="1807" spans="1:18" x14ac:dyDescent="0.3">
      <c r="A1807" t="s">
        <v>222</v>
      </c>
      <c r="B1807" t="s">
        <v>227</v>
      </c>
      <c r="C1807">
        <v>2012</v>
      </c>
      <c r="D1807">
        <v>9</v>
      </c>
      <c r="E1807">
        <v>32</v>
      </c>
      <c r="F1807">
        <v>0</v>
      </c>
      <c r="G1807">
        <v>97</v>
      </c>
      <c r="H1807">
        <v>3</v>
      </c>
      <c r="I1807">
        <v>2</v>
      </c>
      <c r="J1807">
        <v>2.97</v>
      </c>
      <c r="K1807">
        <v>48.148148148148145</v>
      </c>
      <c r="L1807">
        <f t="shared" si="28"/>
        <v>143</v>
      </c>
      <c r="M1807" s="14">
        <f>Table3[[#This Row],[Rape]]/Table3[[#This Row],[Population_in_lakhs]]</f>
        <v>3.0303030303030303</v>
      </c>
      <c r="N1807">
        <f>Table3[[#This Row],[Kidnapping and Abduction]]/Table3[[#This Row],[Population_in_lakhs]]</f>
        <v>10.774410774410773</v>
      </c>
      <c r="O1807">
        <f>Table3[[#This Row],[Dowry Deaths]]/Table3[[#This Row],[Population_in_lakhs]]</f>
        <v>0</v>
      </c>
      <c r="P1807">
        <f>Table3[[#This Row],[Molestation]]/Table3[[#This Row],[Population_in_lakhs]]</f>
        <v>32.659932659932657</v>
      </c>
      <c r="Q1807">
        <f>Table3[[#This Row],[Sexual_Harassment]]/Table3[[#This Row],[Population_in_lakhs]]</f>
        <v>1.0101010101010099</v>
      </c>
      <c r="R1807">
        <f>Table3[[#This Row],[Cruelty by Husband or his Relatives]]/Table3[[#This Row],[Population_in_lakhs]]</f>
        <v>0.67340067340067333</v>
      </c>
    </row>
    <row r="1808" spans="1:18" x14ac:dyDescent="0.3">
      <c r="A1808" t="s">
        <v>222</v>
      </c>
      <c r="B1808" t="s">
        <v>227</v>
      </c>
      <c r="C1808">
        <v>2013</v>
      </c>
      <c r="D1808">
        <v>5</v>
      </c>
      <c r="E1808">
        <v>28</v>
      </c>
      <c r="F1808">
        <v>0</v>
      </c>
      <c r="G1808">
        <v>64</v>
      </c>
      <c r="H1808">
        <v>4</v>
      </c>
      <c r="I1808">
        <v>5</v>
      </c>
      <c r="J1808">
        <v>2.97</v>
      </c>
      <c r="K1808">
        <v>35.690235690235689</v>
      </c>
      <c r="L1808">
        <f t="shared" si="28"/>
        <v>106</v>
      </c>
      <c r="M1808" s="14">
        <f>Table3[[#This Row],[Rape]]/Table3[[#This Row],[Population_in_lakhs]]</f>
        <v>1.6835016835016834</v>
      </c>
      <c r="N1808">
        <f>Table3[[#This Row],[Kidnapping and Abduction]]/Table3[[#This Row],[Population_in_lakhs]]</f>
        <v>9.4276094276094273</v>
      </c>
      <c r="O1808">
        <f>Table3[[#This Row],[Dowry Deaths]]/Table3[[#This Row],[Population_in_lakhs]]</f>
        <v>0</v>
      </c>
      <c r="P1808">
        <f>Table3[[#This Row],[Molestation]]/Table3[[#This Row],[Population_in_lakhs]]</f>
        <v>21.548821548821547</v>
      </c>
      <c r="Q1808">
        <f>Table3[[#This Row],[Sexual_Harassment]]/Table3[[#This Row],[Population_in_lakhs]]</f>
        <v>1.3468013468013467</v>
      </c>
      <c r="R1808">
        <f>Table3[[#This Row],[Cruelty by Husband or his Relatives]]/Table3[[#This Row],[Population_in_lakhs]]</f>
        <v>1.6835016835016834</v>
      </c>
    </row>
    <row r="1809" spans="1:18" x14ac:dyDescent="0.3">
      <c r="A1809" t="s">
        <v>222</v>
      </c>
      <c r="B1809" t="s">
        <v>228</v>
      </c>
      <c r="C1809">
        <v>2001</v>
      </c>
      <c r="D1809">
        <v>13</v>
      </c>
      <c r="E1809">
        <v>43</v>
      </c>
      <c r="F1809">
        <v>5</v>
      </c>
      <c r="G1809">
        <v>40</v>
      </c>
      <c r="H1809">
        <v>94</v>
      </c>
      <c r="I1809">
        <v>26</v>
      </c>
      <c r="J1809">
        <v>13.57</v>
      </c>
      <c r="K1809">
        <v>16.285924834193072</v>
      </c>
      <c r="L1809">
        <f t="shared" si="28"/>
        <v>221</v>
      </c>
      <c r="M1809" s="14">
        <f>Table3[[#This Row],[Rape]]/Table3[[#This Row],[Population_in_lakhs]]</f>
        <v>0.9579955784819455</v>
      </c>
      <c r="N1809">
        <f>Table3[[#This Row],[Kidnapping and Abduction]]/Table3[[#This Row],[Population_in_lakhs]]</f>
        <v>3.1687546057479734</v>
      </c>
      <c r="O1809">
        <f>Table3[[#This Row],[Dowry Deaths]]/Table3[[#This Row],[Population_in_lakhs]]</f>
        <v>0.36845983787767134</v>
      </c>
      <c r="P1809">
        <f>Table3[[#This Row],[Molestation]]/Table3[[#This Row],[Population_in_lakhs]]</f>
        <v>2.9476787030213707</v>
      </c>
      <c r="Q1809">
        <f>Table3[[#This Row],[Sexual_Harassment]]/Table3[[#This Row],[Population_in_lakhs]]</f>
        <v>6.9270449521002213</v>
      </c>
      <c r="R1809">
        <f>Table3[[#This Row],[Cruelty by Husband or his Relatives]]/Table3[[#This Row],[Population_in_lakhs]]</f>
        <v>1.915991156963891</v>
      </c>
    </row>
    <row r="1810" spans="1:18" x14ac:dyDescent="0.3">
      <c r="A1810" t="s">
        <v>222</v>
      </c>
      <c r="B1810" t="s">
        <v>228</v>
      </c>
      <c r="C1810">
        <v>2002</v>
      </c>
      <c r="D1810">
        <v>7</v>
      </c>
      <c r="E1810">
        <v>56</v>
      </c>
      <c r="F1810">
        <v>10</v>
      </c>
      <c r="G1810">
        <v>20</v>
      </c>
      <c r="H1810">
        <v>74</v>
      </c>
      <c r="I1810">
        <v>17</v>
      </c>
      <c r="J1810">
        <v>13.57</v>
      </c>
      <c r="K1810">
        <v>13.559322033898304</v>
      </c>
      <c r="L1810">
        <f t="shared" si="28"/>
        <v>184</v>
      </c>
      <c r="M1810" s="14">
        <f>Table3[[#This Row],[Rape]]/Table3[[#This Row],[Population_in_lakhs]]</f>
        <v>0.51584377302873985</v>
      </c>
      <c r="N1810">
        <f>Table3[[#This Row],[Kidnapping and Abduction]]/Table3[[#This Row],[Population_in_lakhs]]</f>
        <v>4.1267501842299188</v>
      </c>
      <c r="O1810">
        <f>Table3[[#This Row],[Dowry Deaths]]/Table3[[#This Row],[Population_in_lakhs]]</f>
        <v>0.73691967575534267</v>
      </c>
      <c r="P1810">
        <f>Table3[[#This Row],[Molestation]]/Table3[[#This Row],[Population_in_lakhs]]</f>
        <v>1.4738393515106853</v>
      </c>
      <c r="Q1810">
        <f>Table3[[#This Row],[Sexual_Harassment]]/Table3[[#This Row],[Population_in_lakhs]]</f>
        <v>5.453205600589536</v>
      </c>
      <c r="R1810">
        <f>Table3[[#This Row],[Cruelty by Husband or his Relatives]]/Table3[[#This Row],[Population_in_lakhs]]</f>
        <v>1.2527634487840824</v>
      </c>
    </row>
    <row r="1811" spans="1:18" x14ac:dyDescent="0.3">
      <c r="A1811" t="s">
        <v>222</v>
      </c>
      <c r="B1811" t="s">
        <v>228</v>
      </c>
      <c r="C1811">
        <v>2003</v>
      </c>
      <c r="D1811">
        <v>20</v>
      </c>
      <c r="E1811">
        <v>50</v>
      </c>
      <c r="F1811">
        <v>3</v>
      </c>
      <c r="G1811">
        <v>12</v>
      </c>
      <c r="H1811">
        <v>66</v>
      </c>
      <c r="I1811">
        <v>21</v>
      </c>
      <c r="J1811">
        <v>13.57</v>
      </c>
      <c r="K1811">
        <v>12.675018422991894</v>
      </c>
      <c r="L1811">
        <f t="shared" si="28"/>
        <v>172</v>
      </c>
      <c r="M1811" s="14">
        <f>Table3[[#This Row],[Rape]]/Table3[[#This Row],[Population_in_lakhs]]</f>
        <v>1.4738393515106853</v>
      </c>
      <c r="N1811">
        <f>Table3[[#This Row],[Kidnapping and Abduction]]/Table3[[#This Row],[Population_in_lakhs]]</f>
        <v>3.6845983787767134</v>
      </c>
      <c r="O1811">
        <f>Table3[[#This Row],[Dowry Deaths]]/Table3[[#This Row],[Population_in_lakhs]]</f>
        <v>0.2210759027266028</v>
      </c>
      <c r="P1811">
        <f>Table3[[#This Row],[Molestation]]/Table3[[#This Row],[Population_in_lakhs]]</f>
        <v>0.88430361090641119</v>
      </c>
      <c r="Q1811">
        <f>Table3[[#This Row],[Sexual_Harassment]]/Table3[[#This Row],[Population_in_lakhs]]</f>
        <v>4.8636698599852615</v>
      </c>
      <c r="R1811">
        <f>Table3[[#This Row],[Cruelty by Husband or his Relatives]]/Table3[[#This Row],[Population_in_lakhs]]</f>
        <v>1.5475313190862197</v>
      </c>
    </row>
    <row r="1812" spans="1:18" x14ac:dyDescent="0.3">
      <c r="A1812" t="s">
        <v>222</v>
      </c>
      <c r="B1812" t="s">
        <v>228</v>
      </c>
      <c r="C1812">
        <v>2004</v>
      </c>
      <c r="D1812">
        <v>19</v>
      </c>
      <c r="E1812">
        <v>54</v>
      </c>
      <c r="F1812">
        <v>5</v>
      </c>
      <c r="G1812">
        <v>24</v>
      </c>
      <c r="H1812">
        <v>65</v>
      </c>
      <c r="I1812">
        <v>38</v>
      </c>
      <c r="J1812">
        <v>13.57</v>
      </c>
      <c r="K1812">
        <v>15.106853352984524</v>
      </c>
      <c r="L1812">
        <f t="shared" si="28"/>
        <v>205</v>
      </c>
      <c r="M1812" s="14">
        <f>Table3[[#This Row],[Rape]]/Table3[[#This Row],[Population_in_lakhs]]</f>
        <v>1.400147383935151</v>
      </c>
      <c r="N1812">
        <f>Table3[[#This Row],[Kidnapping and Abduction]]/Table3[[#This Row],[Population_in_lakhs]]</f>
        <v>3.9793662490788502</v>
      </c>
      <c r="O1812">
        <f>Table3[[#This Row],[Dowry Deaths]]/Table3[[#This Row],[Population_in_lakhs]]</f>
        <v>0.36845983787767134</v>
      </c>
      <c r="P1812">
        <f>Table3[[#This Row],[Molestation]]/Table3[[#This Row],[Population_in_lakhs]]</f>
        <v>1.7686072218128224</v>
      </c>
      <c r="Q1812">
        <f>Table3[[#This Row],[Sexual_Harassment]]/Table3[[#This Row],[Population_in_lakhs]]</f>
        <v>4.7899778924097269</v>
      </c>
      <c r="R1812">
        <f>Table3[[#This Row],[Cruelty by Husband or his Relatives]]/Table3[[#This Row],[Population_in_lakhs]]</f>
        <v>2.8002947678703021</v>
      </c>
    </row>
    <row r="1813" spans="1:18" x14ac:dyDescent="0.3">
      <c r="A1813" t="s">
        <v>222</v>
      </c>
      <c r="B1813" t="s">
        <v>228</v>
      </c>
      <c r="C1813">
        <v>2005</v>
      </c>
      <c r="D1813">
        <v>20</v>
      </c>
      <c r="E1813">
        <v>40</v>
      </c>
      <c r="F1813">
        <v>4</v>
      </c>
      <c r="G1813">
        <v>22</v>
      </c>
      <c r="H1813">
        <v>36</v>
      </c>
      <c r="I1813">
        <v>28</v>
      </c>
      <c r="J1813">
        <v>13.57</v>
      </c>
      <c r="K1813">
        <v>11.053795136330139</v>
      </c>
      <c r="L1813">
        <f t="shared" si="28"/>
        <v>150</v>
      </c>
      <c r="M1813" s="14">
        <f>Table3[[#This Row],[Rape]]/Table3[[#This Row],[Population_in_lakhs]]</f>
        <v>1.4738393515106853</v>
      </c>
      <c r="N1813">
        <f>Table3[[#This Row],[Kidnapping and Abduction]]/Table3[[#This Row],[Population_in_lakhs]]</f>
        <v>2.9476787030213707</v>
      </c>
      <c r="O1813">
        <f>Table3[[#This Row],[Dowry Deaths]]/Table3[[#This Row],[Population_in_lakhs]]</f>
        <v>0.29476787030213708</v>
      </c>
      <c r="P1813">
        <f>Table3[[#This Row],[Molestation]]/Table3[[#This Row],[Population_in_lakhs]]</f>
        <v>1.6212232866617537</v>
      </c>
      <c r="Q1813">
        <f>Table3[[#This Row],[Sexual_Harassment]]/Table3[[#This Row],[Population_in_lakhs]]</f>
        <v>2.6529108327192334</v>
      </c>
      <c r="R1813">
        <f>Table3[[#This Row],[Cruelty by Husband or his Relatives]]/Table3[[#This Row],[Population_in_lakhs]]</f>
        <v>2.0633750921149594</v>
      </c>
    </row>
    <row r="1814" spans="1:18" x14ac:dyDescent="0.3">
      <c r="A1814" t="s">
        <v>222</v>
      </c>
      <c r="B1814" t="s">
        <v>228</v>
      </c>
      <c r="C1814">
        <v>2006</v>
      </c>
      <c r="D1814">
        <v>21</v>
      </c>
      <c r="E1814">
        <v>52</v>
      </c>
      <c r="F1814">
        <v>3</v>
      </c>
      <c r="G1814">
        <v>28</v>
      </c>
      <c r="H1814">
        <v>59</v>
      </c>
      <c r="I1814">
        <v>41</v>
      </c>
      <c r="J1814">
        <v>13.57</v>
      </c>
      <c r="K1814">
        <v>15.03316138540899</v>
      </c>
      <c r="L1814">
        <f t="shared" si="28"/>
        <v>204</v>
      </c>
      <c r="M1814" s="14">
        <f>Table3[[#This Row],[Rape]]/Table3[[#This Row],[Population_in_lakhs]]</f>
        <v>1.5475313190862197</v>
      </c>
      <c r="N1814">
        <f>Table3[[#This Row],[Kidnapping and Abduction]]/Table3[[#This Row],[Population_in_lakhs]]</f>
        <v>3.831982313927782</v>
      </c>
      <c r="O1814">
        <f>Table3[[#This Row],[Dowry Deaths]]/Table3[[#This Row],[Population_in_lakhs]]</f>
        <v>0.2210759027266028</v>
      </c>
      <c r="P1814">
        <f>Table3[[#This Row],[Molestation]]/Table3[[#This Row],[Population_in_lakhs]]</f>
        <v>2.0633750921149594</v>
      </c>
      <c r="Q1814">
        <f>Table3[[#This Row],[Sexual_Harassment]]/Table3[[#This Row],[Population_in_lakhs]]</f>
        <v>4.3478260869565215</v>
      </c>
      <c r="R1814">
        <f>Table3[[#This Row],[Cruelty by Husband or his Relatives]]/Table3[[#This Row],[Population_in_lakhs]]</f>
        <v>3.0213706705969048</v>
      </c>
    </row>
    <row r="1815" spans="1:18" x14ac:dyDescent="0.3">
      <c r="A1815" t="s">
        <v>222</v>
      </c>
      <c r="B1815" t="s">
        <v>228</v>
      </c>
      <c r="C1815">
        <v>2007</v>
      </c>
      <c r="D1815">
        <v>25</v>
      </c>
      <c r="E1815">
        <v>52</v>
      </c>
      <c r="F1815">
        <v>3</v>
      </c>
      <c r="G1815">
        <v>23</v>
      </c>
      <c r="H1815">
        <v>41</v>
      </c>
      <c r="I1815">
        <v>45</v>
      </c>
      <c r="J1815">
        <v>13.57</v>
      </c>
      <c r="K1815">
        <v>13.927781871775975</v>
      </c>
      <c r="L1815">
        <f t="shared" si="28"/>
        <v>189</v>
      </c>
      <c r="M1815" s="14">
        <f>Table3[[#This Row],[Rape]]/Table3[[#This Row],[Population_in_lakhs]]</f>
        <v>1.8422991893883567</v>
      </c>
      <c r="N1815">
        <f>Table3[[#This Row],[Kidnapping and Abduction]]/Table3[[#This Row],[Population_in_lakhs]]</f>
        <v>3.831982313927782</v>
      </c>
      <c r="O1815">
        <f>Table3[[#This Row],[Dowry Deaths]]/Table3[[#This Row],[Population_in_lakhs]]</f>
        <v>0.2210759027266028</v>
      </c>
      <c r="P1815">
        <f>Table3[[#This Row],[Molestation]]/Table3[[#This Row],[Population_in_lakhs]]</f>
        <v>1.6949152542372881</v>
      </c>
      <c r="Q1815">
        <f>Table3[[#This Row],[Sexual_Harassment]]/Table3[[#This Row],[Population_in_lakhs]]</f>
        <v>3.0213706705969048</v>
      </c>
      <c r="R1815">
        <f>Table3[[#This Row],[Cruelty by Husband or his Relatives]]/Table3[[#This Row],[Population_in_lakhs]]</f>
        <v>3.316138540899042</v>
      </c>
    </row>
    <row r="1816" spans="1:18" x14ac:dyDescent="0.3">
      <c r="A1816" t="s">
        <v>222</v>
      </c>
      <c r="B1816" t="s">
        <v>228</v>
      </c>
      <c r="C1816">
        <v>2008</v>
      </c>
      <c r="D1816">
        <v>28</v>
      </c>
      <c r="E1816">
        <v>58</v>
      </c>
      <c r="F1816">
        <v>8</v>
      </c>
      <c r="G1816">
        <v>38</v>
      </c>
      <c r="H1816">
        <v>59</v>
      </c>
      <c r="I1816">
        <v>57</v>
      </c>
      <c r="J1816">
        <v>13.57</v>
      </c>
      <c r="K1816">
        <v>18.275607958732497</v>
      </c>
      <c r="L1816">
        <f t="shared" si="28"/>
        <v>248</v>
      </c>
      <c r="M1816" s="14">
        <f>Table3[[#This Row],[Rape]]/Table3[[#This Row],[Population_in_lakhs]]</f>
        <v>2.0633750921149594</v>
      </c>
      <c r="N1816">
        <f>Table3[[#This Row],[Kidnapping and Abduction]]/Table3[[#This Row],[Population_in_lakhs]]</f>
        <v>4.274134119380987</v>
      </c>
      <c r="O1816">
        <f>Table3[[#This Row],[Dowry Deaths]]/Table3[[#This Row],[Population_in_lakhs]]</f>
        <v>0.58953574060427416</v>
      </c>
      <c r="P1816">
        <f>Table3[[#This Row],[Molestation]]/Table3[[#This Row],[Population_in_lakhs]]</f>
        <v>2.8002947678703021</v>
      </c>
      <c r="Q1816">
        <f>Table3[[#This Row],[Sexual_Harassment]]/Table3[[#This Row],[Population_in_lakhs]]</f>
        <v>4.3478260869565215</v>
      </c>
      <c r="R1816">
        <f>Table3[[#This Row],[Cruelty by Husband or his Relatives]]/Table3[[#This Row],[Population_in_lakhs]]</f>
        <v>4.2004421518054533</v>
      </c>
    </row>
    <row r="1817" spans="1:18" x14ac:dyDescent="0.3">
      <c r="A1817" t="s">
        <v>222</v>
      </c>
      <c r="B1817" t="s">
        <v>228</v>
      </c>
      <c r="C1817">
        <v>2009</v>
      </c>
      <c r="D1817">
        <v>35</v>
      </c>
      <c r="E1817">
        <v>73</v>
      </c>
      <c r="F1817">
        <v>10</v>
      </c>
      <c r="G1817">
        <v>33</v>
      </c>
      <c r="H1817">
        <v>63</v>
      </c>
      <c r="I1817">
        <v>67</v>
      </c>
      <c r="J1817">
        <v>13.57</v>
      </c>
      <c r="K1817">
        <v>20.707442888725129</v>
      </c>
      <c r="L1817">
        <f t="shared" si="28"/>
        <v>281</v>
      </c>
      <c r="M1817" s="14">
        <f>Table3[[#This Row],[Rape]]/Table3[[#This Row],[Population_in_lakhs]]</f>
        <v>2.5792188651436994</v>
      </c>
      <c r="N1817">
        <f>Table3[[#This Row],[Kidnapping and Abduction]]/Table3[[#This Row],[Population_in_lakhs]]</f>
        <v>5.3795136330140014</v>
      </c>
      <c r="O1817">
        <f>Table3[[#This Row],[Dowry Deaths]]/Table3[[#This Row],[Population_in_lakhs]]</f>
        <v>0.73691967575534267</v>
      </c>
      <c r="P1817">
        <f>Table3[[#This Row],[Molestation]]/Table3[[#This Row],[Population_in_lakhs]]</f>
        <v>2.4318349299926307</v>
      </c>
      <c r="Q1817">
        <f>Table3[[#This Row],[Sexual_Harassment]]/Table3[[#This Row],[Population_in_lakhs]]</f>
        <v>4.6425939572586588</v>
      </c>
      <c r="R1817">
        <f>Table3[[#This Row],[Cruelty by Husband or his Relatives]]/Table3[[#This Row],[Population_in_lakhs]]</f>
        <v>4.937361827560796</v>
      </c>
    </row>
    <row r="1818" spans="1:18" x14ac:dyDescent="0.3">
      <c r="A1818" t="s">
        <v>222</v>
      </c>
      <c r="B1818" t="s">
        <v>228</v>
      </c>
      <c r="C1818">
        <v>2010</v>
      </c>
      <c r="D1818">
        <v>41</v>
      </c>
      <c r="E1818">
        <v>82</v>
      </c>
      <c r="F1818">
        <v>7</v>
      </c>
      <c r="G1818">
        <v>43</v>
      </c>
      <c r="H1818">
        <v>43</v>
      </c>
      <c r="I1818">
        <v>76</v>
      </c>
      <c r="J1818">
        <v>13.57</v>
      </c>
      <c r="K1818">
        <v>21.518054532056006</v>
      </c>
      <c r="L1818">
        <f t="shared" si="28"/>
        <v>292</v>
      </c>
      <c r="M1818" s="14">
        <f>Table3[[#This Row],[Rape]]/Table3[[#This Row],[Population_in_lakhs]]</f>
        <v>3.0213706705969048</v>
      </c>
      <c r="N1818">
        <f>Table3[[#This Row],[Kidnapping and Abduction]]/Table3[[#This Row],[Population_in_lakhs]]</f>
        <v>6.0427413411938096</v>
      </c>
      <c r="O1818">
        <f>Table3[[#This Row],[Dowry Deaths]]/Table3[[#This Row],[Population_in_lakhs]]</f>
        <v>0.51584377302873985</v>
      </c>
      <c r="P1818">
        <f>Table3[[#This Row],[Molestation]]/Table3[[#This Row],[Population_in_lakhs]]</f>
        <v>3.1687546057479734</v>
      </c>
      <c r="Q1818">
        <f>Table3[[#This Row],[Sexual_Harassment]]/Table3[[#This Row],[Population_in_lakhs]]</f>
        <v>3.1687546057479734</v>
      </c>
      <c r="R1818">
        <f>Table3[[#This Row],[Cruelty by Husband or his Relatives]]/Table3[[#This Row],[Population_in_lakhs]]</f>
        <v>5.6005895357406041</v>
      </c>
    </row>
    <row r="1819" spans="1:18" x14ac:dyDescent="0.3">
      <c r="A1819" t="s">
        <v>222</v>
      </c>
      <c r="B1819" t="s">
        <v>228</v>
      </c>
      <c r="C1819">
        <v>2011</v>
      </c>
      <c r="D1819">
        <v>38</v>
      </c>
      <c r="E1819">
        <v>72</v>
      </c>
      <c r="F1819">
        <v>5</v>
      </c>
      <c r="G1819">
        <v>44</v>
      </c>
      <c r="H1819">
        <v>62</v>
      </c>
      <c r="I1819">
        <v>56</v>
      </c>
      <c r="J1819">
        <v>15.3</v>
      </c>
      <c r="K1819">
        <v>18.104575163398692</v>
      </c>
      <c r="L1819">
        <f t="shared" si="28"/>
        <v>277</v>
      </c>
      <c r="M1819" s="14">
        <f>Table3[[#This Row],[Rape]]/Table3[[#This Row],[Population_in_lakhs]]</f>
        <v>2.4836601307189543</v>
      </c>
      <c r="N1819">
        <f>Table3[[#This Row],[Kidnapping and Abduction]]/Table3[[#This Row],[Population_in_lakhs]]</f>
        <v>4.7058823529411766</v>
      </c>
      <c r="O1819">
        <f>Table3[[#This Row],[Dowry Deaths]]/Table3[[#This Row],[Population_in_lakhs]]</f>
        <v>0.32679738562091504</v>
      </c>
      <c r="P1819">
        <f>Table3[[#This Row],[Molestation]]/Table3[[#This Row],[Population_in_lakhs]]</f>
        <v>2.8758169934640523</v>
      </c>
      <c r="Q1819">
        <f>Table3[[#This Row],[Sexual_Harassment]]/Table3[[#This Row],[Population_in_lakhs]]</f>
        <v>4.0522875816993462</v>
      </c>
      <c r="R1819">
        <f>Table3[[#This Row],[Cruelty by Husband or his Relatives]]/Table3[[#This Row],[Population_in_lakhs]]</f>
        <v>3.6601307189542482</v>
      </c>
    </row>
    <row r="1820" spans="1:18" x14ac:dyDescent="0.3">
      <c r="A1820" t="s">
        <v>222</v>
      </c>
      <c r="B1820" t="s">
        <v>228</v>
      </c>
      <c r="C1820">
        <v>2012</v>
      </c>
      <c r="D1820">
        <v>47</v>
      </c>
      <c r="E1820">
        <v>101</v>
      </c>
      <c r="F1820">
        <v>6</v>
      </c>
      <c r="G1820">
        <v>54</v>
      </c>
      <c r="H1820">
        <v>44</v>
      </c>
      <c r="I1820">
        <v>71</v>
      </c>
      <c r="J1820">
        <v>15.3</v>
      </c>
      <c r="K1820">
        <v>21.111111111111111</v>
      </c>
      <c r="L1820">
        <f t="shared" si="28"/>
        <v>323</v>
      </c>
      <c r="M1820" s="14">
        <f>Table3[[#This Row],[Rape]]/Table3[[#This Row],[Population_in_lakhs]]</f>
        <v>3.0718954248366011</v>
      </c>
      <c r="N1820">
        <f>Table3[[#This Row],[Kidnapping and Abduction]]/Table3[[#This Row],[Population_in_lakhs]]</f>
        <v>6.6013071895424833</v>
      </c>
      <c r="O1820">
        <f>Table3[[#This Row],[Dowry Deaths]]/Table3[[#This Row],[Population_in_lakhs]]</f>
        <v>0.39215686274509803</v>
      </c>
      <c r="P1820">
        <f>Table3[[#This Row],[Molestation]]/Table3[[#This Row],[Population_in_lakhs]]</f>
        <v>3.5294117647058822</v>
      </c>
      <c r="Q1820">
        <f>Table3[[#This Row],[Sexual_Harassment]]/Table3[[#This Row],[Population_in_lakhs]]</f>
        <v>2.8758169934640523</v>
      </c>
      <c r="R1820">
        <f>Table3[[#This Row],[Cruelty by Husband or his Relatives]]/Table3[[#This Row],[Population_in_lakhs]]</f>
        <v>4.640522875816993</v>
      </c>
    </row>
    <row r="1821" spans="1:18" x14ac:dyDescent="0.3">
      <c r="A1821" t="s">
        <v>222</v>
      </c>
      <c r="B1821" t="s">
        <v>228</v>
      </c>
      <c r="C1821">
        <v>2013</v>
      </c>
      <c r="D1821">
        <v>50</v>
      </c>
      <c r="E1821">
        <v>96</v>
      </c>
      <c r="F1821">
        <v>5</v>
      </c>
      <c r="G1821">
        <v>72</v>
      </c>
      <c r="H1821">
        <v>53</v>
      </c>
      <c r="I1821">
        <v>92</v>
      </c>
      <c r="J1821">
        <v>15.3</v>
      </c>
      <c r="K1821">
        <v>24.052287581699346</v>
      </c>
      <c r="L1821">
        <f t="shared" si="28"/>
        <v>368</v>
      </c>
      <c r="M1821" s="14">
        <f>Table3[[#This Row],[Rape]]/Table3[[#This Row],[Population_in_lakhs]]</f>
        <v>3.2679738562091503</v>
      </c>
      <c r="N1821">
        <f>Table3[[#This Row],[Kidnapping and Abduction]]/Table3[[#This Row],[Population_in_lakhs]]</f>
        <v>6.2745098039215685</v>
      </c>
      <c r="O1821">
        <f>Table3[[#This Row],[Dowry Deaths]]/Table3[[#This Row],[Population_in_lakhs]]</f>
        <v>0.32679738562091504</v>
      </c>
      <c r="P1821">
        <f>Table3[[#This Row],[Molestation]]/Table3[[#This Row],[Population_in_lakhs]]</f>
        <v>4.7058823529411766</v>
      </c>
      <c r="Q1821">
        <f>Table3[[#This Row],[Sexual_Harassment]]/Table3[[#This Row],[Population_in_lakhs]]</f>
        <v>3.464052287581699</v>
      </c>
      <c r="R1821">
        <f>Table3[[#This Row],[Cruelty by Husband or his Relatives]]/Table3[[#This Row],[Population_in_lakhs]]</f>
        <v>6.0130718954248366</v>
      </c>
    </row>
    <row r="1822" spans="1:18" x14ac:dyDescent="0.3">
      <c r="A1822" t="s">
        <v>222</v>
      </c>
      <c r="B1822" t="s">
        <v>230</v>
      </c>
      <c r="C1822">
        <v>2001</v>
      </c>
      <c r="D1822">
        <v>13</v>
      </c>
      <c r="E1822">
        <v>10</v>
      </c>
      <c r="F1822">
        <v>3</v>
      </c>
      <c r="G1822">
        <v>14</v>
      </c>
      <c r="H1822">
        <v>4</v>
      </c>
      <c r="I1822">
        <v>1</v>
      </c>
      <c r="J1822">
        <v>5.1100000000000003</v>
      </c>
      <c r="K1822">
        <v>8.8062622309197653</v>
      </c>
      <c r="L1822">
        <f t="shared" si="28"/>
        <v>45</v>
      </c>
      <c r="M1822" s="14">
        <f>Table3[[#This Row],[Rape]]/Table3[[#This Row],[Population_in_lakhs]]</f>
        <v>2.5440313111545985</v>
      </c>
      <c r="N1822">
        <f>Table3[[#This Row],[Kidnapping and Abduction]]/Table3[[#This Row],[Population_in_lakhs]]</f>
        <v>1.9569471624266144</v>
      </c>
      <c r="O1822">
        <f>Table3[[#This Row],[Dowry Deaths]]/Table3[[#This Row],[Population_in_lakhs]]</f>
        <v>0.58708414872798431</v>
      </c>
      <c r="P1822">
        <f>Table3[[#This Row],[Molestation]]/Table3[[#This Row],[Population_in_lakhs]]</f>
        <v>2.7397260273972601</v>
      </c>
      <c r="Q1822">
        <f>Table3[[#This Row],[Sexual_Harassment]]/Table3[[#This Row],[Population_in_lakhs]]</f>
        <v>0.78277886497064575</v>
      </c>
      <c r="R1822">
        <f>Table3[[#This Row],[Cruelty by Husband or his Relatives]]/Table3[[#This Row],[Population_in_lakhs]]</f>
        <v>0.19569471624266144</v>
      </c>
    </row>
    <row r="1823" spans="1:18" x14ac:dyDescent="0.3">
      <c r="A1823" t="s">
        <v>222</v>
      </c>
      <c r="B1823" t="s">
        <v>230</v>
      </c>
      <c r="C1823">
        <v>2002</v>
      </c>
      <c r="D1823">
        <v>11</v>
      </c>
      <c r="E1823">
        <v>13</v>
      </c>
      <c r="F1823">
        <v>3</v>
      </c>
      <c r="G1823">
        <v>11</v>
      </c>
      <c r="H1823">
        <v>13</v>
      </c>
      <c r="I1823">
        <v>4</v>
      </c>
      <c r="J1823">
        <v>5.1100000000000003</v>
      </c>
      <c r="K1823">
        <v>10.763209393346379</v>
      </c>
      <c r="L1823">
        <f t="shared" si="28"/>
        <v>55</v>
      </c>
      <c r="M1823" s="14">
        <f>Table3[[#This Row],[Rape]]/Table3[[#This Row],[Population_in_lakhs]]</f>
        <v>2.1526418786692756</v>
      </c>
      <c r="N1823">
        <f>Table3[[#This Row],[Kidnapping and Abduction]]/Table3[[#This Row],[Population_in_lakhs]]</f>
        <v>2.5440313111545985</v>
      </c>
      <c r="O1823">
        <f>Table3[[#This Row],[Dowry Deaths]]/Table3[[#This Row],[Population_in_lakhs]]</f>
        <v>0.58708414872798431</v>
      </c>
      <c r="P1823">
        <f>Table3[[#This Row],[Molestation]]/Table3[[#This Row],[Population_in_lakhs]]</f>
        <v>2.1526418786692756</v>
      </c>
      <c r="Q1823">
        <f>Table3[[#This Row],[Sexual_Harassment]]/Table3[[#This Row],[Population_in_lakhs]]</f>
        <v>2.5440313111545985</v>
      </c>
      <c r="R1823">
        <f>Table3[[#This Row],[Cruelty by Husband or his Relatives]]/Table3[[#This Row],[Population_in_lakhs]]</f>
        <v>0.78277886497064575</v>
      </c>
    </row>
    <row r="1824" spans="1:18" x14ac:dyDescent="0.3">
      <c r="A1824" t="s">
        <v>222</v>
      </c>
      <c r="B1824" t="s">
        <v>230</v>
      </c>
      <c r="C1824">
        <v>2003</v>
      </c>
      <c r="D1824">
        <v>13</v>
      </c>
      <c r="E1824">
        <v>20</v>
      </c>
      <c r="F1824">
        <v>0</v>
      </c>
      <c r="G1824">
        <v>8</v>
      </c>
      <c r="H1824">
        <v>9</v>
      </c>
      <c r="I1824">
        <v>7</v>
      </c>
      <c r="J1824">
        <v>5.1100000000000003</v>
      </c>
      <c r="K1824">
        <v>11.154598825831702</v>
      </c>
      <c r="L1824">
        <f t="shared" si="28"/>
        <v>57</v>
      </c>
      <c r="M1824" s="14">
        <f>Table3[[#This Row],[Rape]]/Table3[[#This Row],[Population_in_lakhs]]</f>
        <v>2.5440313111545985</v>
      </c>
      <c r="N1824">
        <f>Table3[[#This Row],[Kidnapping and Abduction]]/Table3[[#This Row],[Population_in_lakhs]]</f>
        <v>3.9138943248532287</v>
      </c>
      <c r="O1824">
        <f>Table3[[#This Row],[Dowry Deaths]]/Table3[[#This Row],[Population_in_lakhs]]</f>
        <v>0</v>
      </c>
      <c r="P1824">
        <f>Table3[[#This Row],[Molestation]]/Table3[[#This Row],[Population_in_lakhs]]</f>
        <v>1.5655577299412915</v>
      </c>
      <c r="Q1824">
        <f>Table3[[#This Row],[Sexual_Harassment]]/Table3[[#This Row],[Population_in_lakhs]]</f>
        <v>1.7612524461839529</v>
      </c>
      <c r="R1824">
        <f>Table3[[#This Row],[Cruelty by Husband or his Relatives]]/Table3[[#This Row],[Population_in_lakhs]]</f>
        <v>1.3698630136986301</v>
      </c>
    </row>
    <row r="1825" spans="1:18" x14ac:dyDescent="0.3">
      <c r="A1825" t="s">
        <v>222</v>
      </c>
      <c r="B1825" t="s">
        <v>230</v>
      </c>
      <c r="C1825">
        <v>2004</v>
      </c>
      <c r="D1825">
        <v>10</v>
      </c>
      <c r="E1825">
        <v>15</v>
      </c>
      <c r="F1825">
        <v>0</v>
      </c>
      <c r="G1825">
        <v>11</v>
      </c>
      <c r="H1825">
        <v>7</v>
      </c>
      <c r="I1825">
        <v>6</v>
      </c>
      <c r="J1825">
        <v>5.1100000000000003</v>
      </c>
      <c r="K1825">
        <v>9.5890410958904102</v>
      </c>
      <c r="L1825">
        <f t="shared" si="28"/>
        <v>49</v>
      </c>
      <c r="M1825" s="14">
        <f>Table3[[#This Row],[Rape]]/Table3[[#This Row],[Population_in_lakhs]]</f>
        <v>1.9569471624266144</v>
      </c>
      <c r="N1825">
        <f>Table3[[#This Row],[Kidnapping and Abduction]]/Table3[[#This Row],[Population_in_lakhs]]</f>
        <v>2.9354207436399213</v>
      </c>
      <c r="O1825">
        <f>Table3[[#This Row],[Dowry Deaths]]/Table3[[#This Row],[Population_in_lakhs]]</f>
        <v>0</v>
      </c>
      <c r="P1825">
        <f>Table3[[#This Row],[Molestation]]/Table3[[#This Row],[Population_in_lakhs]]</f>
        <v>2.1526418786692756</v>
      </c>
      <c r="Q1825">
        <f>Table3[[#This Row],[Sexual_Harassment]]/Table3[[#This Row],[Population_in_lakhs]]</f>
        <v>1.3698630136986301</v>
      </c>
      <c r="R1825">
        <f>Table3[[#This Row],[Cruelty by Husband or his Relatives]]/Table3[[#This Row],[Population_in_lakhs]]</f>
        <v>1.1741682974559686</v>
      </c>
    </row>
    <row r="1826" spans="1:18" x14ac:dyDescent="0.3">
      <c r="A1826" t="s">
        <v>222</v>
      </c>
      <c r="B1826" t="s">
        <v>230</v>
      </c>
      <c r="C1826">
        <v>2005</v>
      </c>
      <c r="D1826">
        <v>12</v>
      </c>
      <c r="E1826">
        <v>12</v>
      </c>
      <c r="F1826">
        <v>0</v>
      </c>
      <c r="G1826">
        <v>7</v>
      </c>
      <c r="H1826">
        <v>8</v>
      </c>
      <c r="I1826">
        <v>4</v>
      </c>
      <c r="J1826">
        <v>5.1100000000000003</v>
      </c>
      <c r="K1826">
        <v>8.4148727984344411</v>
      </c>
      <c r="L1826">
        <f t="shared" si="28"/>
        <v>43</v>
      </c>
      <c r="M1826" s="14">
        <f>Table3[[#This Row],[Rape]]/Table3[[#This Row],[Population_in_lakhs]]</f>
        <v>2.3483365949119372</v>
      </c>
      <c r="N1826">
        <f>Table3[[#This Row],[Kidnapping and Abduction]]/Table3[[#This Row],[Population_in_lakhs]]</f>
        <v>2.3483365949119372</v>
      </c>
      <c r="O1826">
        <f>Table3[[#This Row],[Dowry Deaths]]/Table3[[#This Row],[Population_in_lakhs]]</f>
        <v>0</v>
      </c>
      <c r="P1826">
        <f>Table3[[#This Row],[Molestation]]/Table3[[#This Row],[Population_in_lakhs]]</f>
        <v>1.3698630136986301</v>
      </c>
      <c r="Q1826">
        <f>Table3[[#This Row],[Sexual_Harassment]]/Table3[[#This Row],[Population_in_lakhs]]</f>
        <v>1.5655577299412915</v>
      </c>
      <c r="R1826">
        <f>Table3[[#This Row],[Cruelty by Husband or his Relatives]]/Table3[[#This Row],[Population_in_lakhs]]</f>
        <v>0.78277886497064575</v>
      </c>
    </row>
    <row r="1827" spans="1:18" x14ac:dyDescent="0.3">
      <c r="A1827" t="s">
        <v>222</v>
      </c>
      <c r="B1827" t="s">
        <v>230</v>
      </c>
      <c r="C1827">
        <v>2006</v>
      </c>
      <c r="D1827">
        <v>12</v>
      </c>
      <c r="E1827">
        <v>26</v>
      </c>
      <c r="F1827">
        <v>3</v>
      </c>
      <c r="G1827">
        <v>17</v>
      </c>
      <c r="H1827">
        <v>7</v>
      </c>
      <c r="I1827">
        <v>12</v>
      </c>
      <c r="J1827">
        <v>5.1100000000000003</v>
      </c>
      <c r="K1827">
        <v>15.068493150684931</v>
      </c>
      <c r="L1827">
        <f t="shared" si="28"/>
        <v>77</v>
      </c>
      <c r="M1827" s="14">
        <f>Table3[[#This Row],[Rape]]/Table3[[#This Row],[Population_in_lakhs]]</f>
        <v>2.3483365949119372</v>
      </c>
      <c r="N1827">
        <f>Table3[[#This Row],[Kidnapping and Abduction]]/Table3[[#This Row],[Population_in_lakhs]]</f>
        <v>5.0880626223091969</v>
      </c>
      <c r="O1827">
        <f>Table3[[#This Row],[Dowry Deaths]]/Table3[[#This Row],[Population_in_lakhs]]</f>
        <v>0.58708414872798431</v>
      </c>
      <c r="P1827">
        <f>Table3[[#This Row],[Molestation]]/Table3[[#This Row],[Population_in_lakhs]]</f>
        <v>3.3268101761252442</v>
      </c>
      <c r="Q1827">
        <f>Table3[[#This Row],[Sexual_Harassment]]/Table3[[#This Row],[Population_in_lakhs]]</f>
        <v>1.3698630136986301</v>
      </c>
      <c r="R1827">
        <f>Table3[[#This Row],[Cruelty by Husband or his Relatives]]/Table3[[#This Row],[Population_in_lakhs]]</f>
        <v>2.3483365949119372</v>
      </c>
    </row>
    <row r="1828" spans="1:18" x14ac:dyDescent="0.3">
      <c r="A1828" t="s">
        <v>222</v>
      </c>
      <c r="B1828" t="s">
        <v>230</v>
      </c>
      <c r="C1828">
        <v>2007</v>
      </c>
      <c r="D1828">
        <v>15</v>
      </c>
      <c r="E1828">
        <v>17</v>
      </c>
      <c r="F1828">
        <v>1</v>
      </c>
      <c r="G1828">
        <v>15</v>
      </c>
      <c r="H1828">
        <v>21</v>
      </c>
      <c r="I1828">
        <v>7</v>
      </c>
      <c r="J1828">
        <v>5.1100000000000003</v>
      </c>
      <c r="K1828">
        <v>14.872798434442268</v>
      </c>
      <c r="L1828">
        <f t="shared" si="28"/>
        <v>76</v>
      </c>
      <c r="M1828" s="14">
        <f>Table3[[#This Row],[Rape]]/Table3[[#This Row],[Population_in_lakhs]]</f>
        <v>2.9354207436399213</v>
      </c>
      <c r="N1828">
        <f>Table3[[#This Row],[Kidnapping and Abduction]]/Table3[[#This Row],[Population_in_lakhs]]</f>
        <v>3.3268101761252442</v>
      </c>
      <c r="O1828">
        <f>Table3[[#This Row],[Dowry Deaths]]/Table3[[#This Row],[Population_in_lakhs]]</f>
        <v>0.19569471624266144</v>
      </c>
      <c r="P1828">
        <f>Table3[[#This Row],[Molestation]]/Table3[[#This Row],[Population_in_lakhs]]</f>
        <v>2.9354207436399213</v>
      </c>
      <c r="Q1828">
        <f>Table3[[#This Row],[Sexual_Harassment]]/Table3[[#This Row],[Population_in_lakhs]]</f>
        <v>4.10958904109589</v>
      </c>
      <c r="R1828">
        <f>Table3[[#This Row],[Cruelty by Husband or his Relatives]]/Table3[[#This Row],[Population_in_lakhs]]</f>
        <v>1.3698630136986301</v>
      </c>
    </row>
    <row r="1829" spans="1:18" x14ac:dyDescent="0.3">
      <c r="A1829" t="s">
        <v>222</v>
      </c>
      <c r="B1829" t="s">
        <v>230</v>
      </c>
      <c r="C1829">
        <v>2008</v>
      </c>
      <c r="D1829">
        <v>15</v>
      </c>
      <c r="E1829">
        <v>13</v>
      </c>
      <c r="F1829">
        <v>7</v>
      </c>
      <c r="G1829">
        <v>17</v>
      </c>
      <c r="H1829">
        <v>4</v>
      </c>
      <c r="I1829">
        <v>7</v>
      </c>
      <c r="J1829">
        <v>5.1100000000000003</v>
      </c>
      <c r="K1829">
        <v>12.328767123287671</v>
      </c>
      <c r="L1829">
        <f t="shared" si="28"/>
        <v>63</v>
      </c>
      <c r="M1829" s="14">
        <f>Table3[[#This Row],[Rape]]/Table3[[#This Row],[Population_in_lakhs]]</f>
        <v>2.9354207436399213</v>
      </c>
      <c r="N1829">
        <f>Table3[[#This Row],[Kidnapping and Abduction]]/Table3[[#This Row],[Population_in_lakhs]]</f>
        <v>2.5440313111545985</v>
      </c>
      <c r="O1829">
        <f>Table3[[#This Row],[Dowry Deaths]]/Table3[[#This Row],[Population_in_lakhs]]</f>
        <v>1.3698630136986301</v>
      </c>
      <c r="P1829">
        <f>Table3[[#This Row],[Molestation]]/Table3[[#This Row],[Population_in_lakhs]]</f>
        <v>3.3268101761252442</v>
      </c>
      <c r="Q1829">
        <f>Table3[[#This Row],[Sexual_Harassment]]/Table3[[#This Row],[Population_in_lakhs]]</f>
        <v>0.78277886497064575</v>
      </c>
      <c r="R1829">
        <f>Table3[[#This Row],[Cruelty by Husband or his Relatives]]/Table3[[#This Row],[Population_in_lakhs]]</f>
        <v>1.3698630136986301</v>
      </c>
    </row>
    <row r="1830" spans="1:18" x14ac:dyDescent="0.3">
      <c r="A1830" t="s">
        <v>222</v>
      </c>
      <c r="B1830" t="s">
        <v>230</v>
      </c>
      <c r="C1830">
        <v>2009</v>
      </c>
      <c r="D1830">
        <v>9</v>
      </c>
      <c r="E1830">
        <v>23</v>
      </c>
      <c r="F1830">
        <v>1</v>
      </c>
      <c r="G1830">
        <v>16</v>
      </c>
      <c r="H1830">
        <v>8</v>
      </c>
      <c r="I1830">
        <v>4</v>
      </c>
      <c r="J1830">
        <v>5.1100000000000003</v>
      </c>
      <c r="K1830">
        <v>11.937377690802348</v>
      </c>
      <c r="L1830">
        <f t="shared" si="28"/>
        <v>61</v>
      </c>
      <c r="M1830" s="14">
        <f>Table3[[#This Row],[Rape]]/Table3[[#This Row],[Population_in_lakhs]]</f>
        <v>1.7612524461839529</v>
      </c>
      <c r="N1830">
        <f>Table3[[#This Row],[Kidnapping and Abduction]]/Table3[[#This Row],[Population_in_lakhs]]</f>
        <v>4.5009784735812133</v>
      </c>
      <c r="O1830">
        <f>Table3[[#This Row],[Dowry Deaths]]/Table3[[#This Row],[Population_in_lakhs]]</f>
        <v>0.19569471624266144</v>
      </c>
      <c r="P1830">
        <f>Table3[[#This Row],[Molestation]]/Table3[[#This Row],[Population_in_lakhs]]</f>
        <v>3.131115459882583</v>
      </c>
      <c r="Q1830">
        <f>Table3[[#This Row],[Sexual_Harassment]]/Table3[[#This Row],[Population_in_lakhs]]</f>
        <v>1.5655577299412915</v>
      </c>
      <c r="R1830">
        <f>Table3[[#This Row],[Cruelty by Husband or his Relatives]]/Table3[[#This Row],[Population_in_lakhs]]</f>
        <v>0.78277886497064575</v>
      </c>
    </row>
    <row r="1831" spans="1:18" x14ac:dyDescent="0.3">
      <c r="A1831" t="s">
        <v>222</v>
      </c>
      <c r="B1831" t="s">
        <v>230</v>
      </c>
      <c r="C1831">
        <v>2010</v>
      </c>
      <c r="D1831">
        <v>17</v>
      </c>
      <c r="E1831">
        <v>17</v>
      </c>
      <c r="F1831">
        <v>2</v>
      </c>
      <c r="G1831">
        <v>26</v>
      </c>
      <c r="H1831">
        <v>4</v>
      </c>
      <c r="I1831">
        <v>5</v>
      </c>
      <c r="J1831">
        <v>5.1100000000000003</v>
      </c>
      <c r="K1831">
        <v>13.894324853228962</v>
      </c>
      <c r="L1831">
        <f t="shared" si="28"/>
        <v>71</v>
      </c>
      <c r="M1831" s="14">
        <f>Table3[[#This Row],[Rape]]/Table3[[#This Row],[Population_in_lakhs]]</f>
        <v>3.3268101761252442</v>
      </c>
      <c r="N1831">
        <f>Table3[[#This Row],[Kidnapping and Abduction]]/Table3[[#This Row],[Population_in_lakhs]]</f>
        <v>3.3268101761252442</v>
      </c>
      <c r="O1831">
        <f>Table3[[#This Row],[Dowry Deaths]]/Table3[[#This Row],[Population_in_lakhs]]</f>
        <v>0.39138943248532287</v>
      </c>
      <c r="P1831">
        <f>Table3[[#This Row],[Molestation]]/Table3[[#This Row],[Population_in_lakhs]]</f>
        <v>5.0880626223091969</v>
      </c>
      <c r="Q1831">
        <f>Table3[[#This Row],[Sexual_Harassment]]/Table3[[#This Row],[Population_in_lakhs]]</f>
        <v>0.78277886497064575</v>
      </c>
      <c r="R1831">
        <f>Table3[[#This Row],[Cruelty by Husband or his Relatives]]/Table3[[#This Row],[Population_in_lakhs]]</f>
        <v>0.97847358121330719</v>
      </c>
    </row>
    <row r="1832" spans="1:18" x14ac:dyDescent="0.3">
      <c r="A1832" t="s">
        <v>222</v>
      </c>
      <c r="B1832" t="s">
        <v>230</v>
      </c>
      <c r="C1832">
        <v>2011</v>
      </c>
      <c r="D1832">
        <v>17</v>
      </c>
      <c r="E1832">
        <v>32</v>
      </c>
      <c r="F1832">
        <v>5</v>
      </c>
      <c r="G1832">
        <v>32</v>
      </c>
      <c r="H1832">
        <v>8</v>
      </c>
      <c r="I1832">
        <v>19</v>
      </c>
      <c r="J1832">
        <v>6.16</v>
      </c>
      <c r="K1832">
        <v>18.344155844155843</v>
      </c>
      <c r="L1832">
        <f t="shared" si="28"/>
        <v>113</v>
      </c>
      <c r="M1832" s="14">
        <f>Table3[[#This Row],[Rape]]/Table3[[#This Row],[Population_in_lakhs]]</f>
        <v>2.7597402597402598</v>
      </c>
      <c r="N1832">
        <f>Table3[[#This Row],[Kidnapping and Abduction]]/Table3[[#This Row],[Population_in_lakhs]]</f>
        <v>5.1948051948051948</v>
      </c>
      <c r="O1832">
        <f>Table3[[#This Row],[Dowry Deaths]]/Table3[[#This Row],[Population_in_lakhs]]</f>
        <v>0.81168831168831168</v>
      </c>
      <c r="P1832">
        <f>Table3[[#This Row],[Molestation]]/Table3[[#This Row],[Population_in_lakhs]]</f>
        <v>5.1948051948051948</v>
      </c>
      <c r="Q1832">
        <f>Table3[[#This Row],[Sexual_Harassment]]/Table3[[#This Row],[Population_in_lakhs]]</f>
        <v>1.2987012987012987</v>
      </c>
      <c r="R1832">
        <f>Table3[[#This Row],[Cruelty by Husband or his Relatives]]/Table3[[#This Row],[Population_in_lakhs]]</f>
        <v>3.0844155844155843</v>
      </c>
    </row>
    <row r="1833" spans="1:18" x14ac:dyDescent="0.3">
      <c r="A1833" t="s">
        <v>222</v>
      </c>
      <c r="B1833" t="s">
        <v>230</v>
      </c>
      <c r="C1833">
        <v>2012</v>
      </c>
      <c r="D1833">
        <v>20</v>
      </c>
      <c r="E1833">
        <v>34</v>
      </c>
      <c r="F1833">
        <v>1</v>
      </c>
      <c r="G1833">
        <v>30</v>
      </c>
      <c r="H1833">
        <v>12</v>
      </c>
      <c r="I1833">
        <v>14</v>
      </c>
      <c r="J1833">
        <v>6.16</v>
      </c>
      <c r="K1833">
        <v>18.019480519480521</v>
      </c>
      <c r="L1833">
        <f t="shared" si="28"/>
        <v>111</v>
      </c>
      <c r="M1833" s="14">
        <f>Table3[[#This Row],[Rape]]/Table3[[#This Row],[Population_in_lakhs]]</f>
        <v>3.2467532467532467</v>
      </c>
      <c r="N1833">
        <f>Table3[[#This Row],[Kidnapping and Abduction]]/Table3[[#This Row],[Population_in_lakhs]]</f>
        <v>5.5194805194805197</v>
      </c>
      <c r="O1833">
        <f>Table3[[#This Row],[Dowry Deaths]]/Table3[[#This Row],[Population_in_lakhs]]</f>
        <v>0.16233766233766234</v>
      </c>
      <c r="P1833">
        <f>Table3[[#This Row],[Molestation]]/Table3[[#This Row],[Population_in_lakhs]]</f>
        <v>4.8701298701298699</v>
      </c>
      <c r="Q1833">
        <f>Table3[[#This Row],[Sexual_Harassment]]/Table3[[#This Row],[Population_in_lakhs]]</f>
        <v>1.948051948051948</v>
      </c>
      <c r="R1833">
        <f>Table3[[#This Row],[Cruelty by Husband or his Relatives]]/Table3[[#This Row],[Population_in_lakhs]]</f>
        <v>2.2727272727272725</v>
      </c>
    </row>
    <row r="1834" spans="1:18" x14ac:dyDescent="0.3">
      <c r="A1834" t="s">
        <v>222</v>
      </c>
      <c r="B1834" t="s">
        <v>230</v>
      </c>
      <c r="C1834">
        <v>2013</v>
      </c>
      <c r="D1834">
        <v>20</v>
      </c>
      <c r="E1834">
        <v>24</v>
      </c>
      <c r="F1834">
        <v>0</v>
      </c>
      <c r="G1834">
        <v>37</v>
      </c>
      <c r="H1834">
        <v>15</v>
      </c>
      <c r="I1834">
        <v>21</v>
      </c>
      <c r="J1834">
        <v>6.16</v>
      </c>
      <c r="K1834">
        <v>18.993506493506494</v>
      </c>
      <c r="L1834">
        <f t="shared" si="28"/>
        <v>117</v>
      </c>
      <c r="M1834" s="14">
        <f>Table3[[#This Row],[Rape]]/Table3[[#This Row],[Population_in_lakhs]]</f>
        <v>3.2467532467532467</v>
      </c>
      <c r="N1834">
        <f>Table3[[#This Row],[Kidnapping and Abduction]]/Table3[[#This Row],[Population_in_lakhs]]</f>
        <v>3.8961038961038961</v>
      </c>
      <c r="O1834">
        <f>Table3[[#This Row],[Dowry Deaths]]/Table3[[#This Row],[Population_in_lakhs]]</f>
        <v>0</v>
      </c>
      <c r="P1834">
        <f>Table3[[#This Row],[Molestation]]/Table3[[#This Row],[Population_in_lakhs]]</f>
        <v>6.0064935064935066</v>
      </c>
      <c r="Q1834">
        <f>Table3[[#This Row],[Sexual_Harassment]]/Table3[[#This Row],[Population_in_lakhs]]</f>
        <v>2.4350649350649349</v>
      </c>
      <c r="R1834">
        <f>Table3[[#This Row],[Cruelty by Husband or his Relatives]]/Table3[[#This Row],[Population_in_lakhs]]</f>
        <v>3.4090909090909092</v>
      </c>
    </row>
    <row r="1835" spans="1:18" x14ac:dyDescent="0.3">
      <c r="A1835" t="s">
        <v>222</v>
      </c>
      <c r="B1835" t="s">
        <v>231</v>
      </c>
      <c r="C1835">
        <v>2001</v>
      </c>
      <c r="D1835">
        <v>12</v>
      </c>
      <c r="E1835">
        <v>10</v>
      </c>
      <c r="F1835">
        <v>0</v>
      </c>
      <c r="G1835">
        <v>15</v>
      </c>
      <c r="H1835">
        <v>5</v>
      </c>
      <c r="I1835">
        <v>3</v>
      </c>
      <c r="J1835">
        <v>1.19</v>
      </c>
      <c r="K1835">
        <v>37.815126050420169</v>
      </c>
      <c r="L1835">
        <f t="shared" si="28"/>
        <v>45</v>
      </c>
      <c r="M1835" s="14">
        <f>Table3[[#This Row],[Rape]]/Table3[[#This Row],[Population_in_lakhs]]</f>
        <v>10.084033613445378</v>
      </c>
      <c r="N1835">
        <f>Table3[[#This Row],[Kidnapping and Abduction]]/Table3[[#This Row],[Population_in_lakhs]]</f>
        <v>8.4033613445378155</v>
      </c>
      <c r="O1835">
        <f>Table3[[#This Row],[Dowry Deaths]]/Table3[[#This Row],[Population_in_lakhs]]</f>
        <v>0</v>
      </c>
      <c r="P1835">
        <f>Table3[[#This Row],[Molestation]]/Table3[[#This Row],[Population_in_lakhs]]</f>
        <v>12.605042016806724</v>
      </c>
      <c r="Q1835">
        <f>Table3[[#This Row],[Sexual_Harassment]]/Table3[[#This Row],[Population_in_lakhs]]</f>
        <v>4.2016806722689077</v>
      </c>
      <c r="R1835">
        <f>Table3[[#This Row],[Cruelty by Husband or his Relatives]]/Table3[[#This Row],[Population_in_lakhs]]</f>
        <v>2.5210084033613445</v>
      </c>
    </row>
    <row r="1836" spans="1:18" x14ac:dyDescent="0.3">
      <c r="A1836" t="s">
        <v>222</v>
      </c>
      <c r="B1836" t="s">
        <v>231</v>
      </c>
      <c r="C1836">
        <v>2002</v>
      </c>
      <c r="D1836">
        <v>5</v>
      </c>
      <c r="E1836">
        <v>13</v>
      </c>
      <c r="F1836">
        <v>0</v>
      </c>
      <c r="G1836">
        <v>8</v>
      </c>
      <c r="H1836">
        <v>23</v>
      </c>
      <c r="I1836">
        <v>0</v>
      </c>
      <c r="J1836">
        <v>1.19</v>
      </c>
      <c r="K1836">
        <v>41.176470588235297</v>
      </c>
      <c r="L1836">
        <f t="shared" si="28"/>
        <v>49</v>
      </c>
      <c r="M1836" s="14">
        <f>Table3[[#This Row],[Rape]]/Table3[[#This Row],[Population_in_lakhs]]</f>
        <v>4.2016806722689077</v>
      </c>
      <c r="N1836">
        <f>Table3[[#This Row],[Kidnapping and Abduction]]/Table3[[#This Row],[Population_in_lakhs]]</f>
        <v>10.92436974789916</v>
      </c>
      <c r="O1836">
        <f>Table3[[#This Row],[Dowry Deaths]]/Table3[[#This Row],[Population_in_lakhs]]</f>
        <v>0</v>
      </c>
      <c r="P1836">
        <f>Table3[[#This Row],[Molestation]]/Table3[[#This Row],[Population_in_lakhs]]</f>
        <v>6.7226890756302522</v>
      </c>
      <c r="Q1836">
        <f>Table3[[#This Row],[Sexual_Harassment]]/Table3[[#This Row],[Population_in_lakhs]]</f>
        <v>19.327731092436977</v>
      </c>
      <c r="R1836">
        <f>Table3[[#This Row],[Cruelty by Husband or his Relatives]]/Table3[[#This Row],[Population_in_lakhs]]</f>
        <v>0</v>
      </c>
    </row>
    <row r="1837" spans="1:18" x14ac:dyDescent="0.3">
      <c r="A1837" t="s">
        <v>222</v>
      </c>
      <c r="B1837" t="s">
        <v>231</v>
      </c>
      <c r="C1837">
        <v>2003</v>
      </c>
      <c r="D1837">
        <v>9</v>
      </c>
      <c r="E1837">
        <v>6</v>
      </c>
      <c r="F1837">
        <v>0</v>
      </c>
      <c r="G1837">
        <v>8</v>
      </c>
      <c r="H1837">
        <v>11</v>
      </c>
      <c r="I1837">
        <v>7</v>
      </c>
      <c r="J1837">
        <v>1.19</v>
      </c>
      <c r="K1837">
        <v>34.45378151260504</v>
      </c>
      <c r="L1837">
        <f t="shared" si="28"/>
        <v>41</v>
      </c>
      <c r="M1837" s="14">
        <f>Table3[[#This Row],[Rape]]/Table3[[#This Row],[Population_in_lakhs]]</f>
        <v>7.5630252100840343</v>
      </c>
      <c r="N1837">
        <f>Table3[[#This Row],[Kidnapping and Abduction]]/Table3[[#This Row],[Population_in_lakhs]]</f>
        <v>5.0420168067226889</v>
      </c>
      <c r="O1837">
        <f>Table3[[#This Row],[Dowry Deaths]]/Table3[[#This Row],[Population_in_lakhs]]</f>
        <v>0</v>
      </c>
      <c r="P1837">
        <f>Table3[[#This Row],[Molestation]]/Table3[[#This Row],[Population_in_lakhs]]</f>
        <v>6.7226890756302522</v>
      </c>
      <c r="Q1837">
        <f>Table3[[#This Row],[Sexual_Harassment]]/Table3[[#This Row],[Population_in_lakhs]]</f>
        <v>9.2436974789915975</v>
      </c>
      <c r="R1837">
        <f>Table3[[#This Row],[Cruelty by Husband or his Relatives]]/Table3[[#This Row],[Population_in_lakhs]]</f>
        <v>5.882352941176471</v>
      </c>
    </row>
    <row r="1838" spans="1:18" x14ac:dyDescent="0.3">
      <c r="A1838" t="s">
        <v>222</v>
      </c>
      <c r="B1838" t="s">
        <v>231</v>
      </c>
      <c r="C1838">
        <v>2004</v>
      </c>
      <c r="D1838">
        <v>4</v>
      </c>
      <c r="E1838">
        <v>10</v>
      </c>
      <c r="F1838">
        <v>0</v>
      </c>
      <c r="G1838">
        <v>10</v>
      </c>
      <c r="H1838">
        <v>7</v>
      </c>
      <c r="I1838">
        <v>2</v>
      </c>
      <c r="J1838">
        <v>1.19</v>
      </c>
      <c r="K1838">
        <v>27.731092436974791</v>
      </c>
      <c r="L1838">
        <f t="shared" si="28"/>
        <v>33</v>
      </c>
      <c r="M1838" s="14">
        <f>Table3[[#This Row],[Rape]]/Table3[[#This Row],[Population_in_lakhs]]</f>
        <v>3.3613445378151261</v>
      </c>
      <c r="N1838">
        <f>Table3[[#This Row],[Kidnapping and Abduction]]/Table3[[#This Row],[Population_in_lakhs]]</f>
        <v>8.4033613445378155</v>
      </c>
      <c r="O1838">
        <f>Table3[[#This Row],[Dowry Deaths]]/Table3[[#This Row],[Population_in_lakhs]]</f>
        <v>0</v>
      </c>
      <c r="P1838">
        <f>Table3[[#This Row],[Molestation]]/Table3[[#This Row],[Population_in_lakhs]]</f>
        <v>8.4033613445378155</v>
      </c>
      <c r="Q1838">
        <f>Table3[[#This Row],[Sexual_Harassment]]/Table3[[#This Row],[Population_in_lakhs]]</f>
        <v>5.882352941176471</v>
      </c>
      <c r="R1838">
        <f>Table3[[#This Row],[Cruelty by Husband or his Relatives]]/Table3[[#This Row],[Population_in_lakhs]]</f>
        <v>1.680672268907563</v>
      </c>
    </row>
    <row r="1839" spans="1:18" x14ac:dyDescent="0.3">
      <c r="A1839" t="s">
        <v>222</v>
      </c>
      <c r="B1839" t="s">
        <v>231</v>
      </c>
      <c r="C1839">
        <v>2005</v>
      </c>
      <c r="D1839">
        <v>5</v>
      </c>
      <c r="E1839">
        <v>8</v>
      </c>
      <c r="F1839">
        <v>0</v>
      </c>
      <c r="G1839">
        <v>7</v>
      </c>
      <c r="H1839">
        <v>5</v>
      </c>
      <c r="I1839">
        <v>0</v>
      </c>
      <c r="J1839">
        <v>1.19</v>
      </c>
      <c r="K1839">
        <v>21.008403361344538</v>
      </c>
      <c r="L1839">
        <f t="shared" si="28"/>
        <v>25</v>
      </c>
      <c r="M1839" s="14">
        <f>Table3[[#This Row],[Rape]]/Table3[[#This Row],[Population_in_lakhs]]</f>
        <v>4.2016806722689077</v>
      </c>
      <c r="N1839">
        <f>Table3[[#This Row],[Kidnapping and Abduction]]/Table3[[#This Row],[Population_in_lakhs]]</f>
        <v>6.7226890756302522</v>
      </c>
      <c r="O1839">
        <f>Table3[[#This Row],[Dowry Deaths]]/Table3[[#This Row],[Population_in_lakhs]]</f>
        <v>0</v>
      </c>
      <c r="P1839">
        <f>Table3[[#This Row],[Molestation]]/Table3[[#This Row],[Population_in_lakhs]]</f>
        <v>5.882352941176471</v>
      </c>
      <c r="Q1839">
        <f>Table3[[#This Row],[Sexual_Harassment]]/Table3[[#This Row],[Population_in_lakhs]]</f>
        <v>4.2016806722689077</v>
      </c>
      <c r="R1839">
        <f>Table3[[#This Row],[Cruelty by Husband or his Relatives]]/Table3[[#This Row],[Population_in_lakhs]]</f>
        <v>0</v>
      </c>
    </row>
    <row r="1840" spans="1:18" x14ac:dyDescent="0.3">
      <c r="A1840" t="s">
        <v>222</v>
      </c>
      <c r="B1840" t="s">
        <v>231</v>
      </c>
      <c r="C1840">
        <v>2006</v>
      </c>
      <c r="D1840">
        <v>6</v>
      </c>
      <c r="E1840">
        <v>8</v>
      </c>
      <c r="F1840">
        <v>1</v>
      </c>
      <c r="G1840">
        <v>3</v>
      </c>
      <c r="H1840">
        <v>7</v>
      </c>
      <c r="I1840">
        <v>4</v>
      </c>
      <c r="J1840">
        <v>1.19</v>
      </c>
      <c r="K1840">
        <v>24.369747899159666</v>
      </c>
      <c r="L1840">
        <f t="shared" si="28"/>
        <v>29</v>
      </c>
      <c r="M1840" s="14">
        <f>Table3[[#This Row],[Rape]]/Table3[[#This Row],[Population_in_lakhs]]</f>
        <v>5.0420168067226889</v>
      </c>
      <c r="N1840">
        <f>Table3[[#This Row],[Kidnapping and Abduction]]/Table3[[#This Row],[Population_in_lakhs]]</f>
        <v>6.7226890756302522</v>
      </c>
      <c r="O1840">
        <f>Table3[[#This Row],[Dowry Deaths]]/Table3[[#This Row],[Population_in_lakhs]]</f>
        <v>0.84033613445378152</v>
      </c>
      <c r="P1840">
        <f>Table3[[#This Row],[Molestation]]/Table3[[#This Row],[Population_in_lakhs]]</f>
        <v>2.5210084033613445</v>
      </c>
      <c r="Q1840">
        <f>Table3[[#This Row],[Sexual_Harassment]]/Table3[[#This Row],[Population_in_lakhs]]</f>
        <v>5.882352941176471</v>
      </c>
      <c r="R1840">
        <f>Table3[[#This Row],[Cruelty by Husband or his Relatives]]/Table3[[#This Row],[Population_in_lakhs]]</f>
        <v>3.3613445378151261</v>
      </c>
    </row>
    <row r="1841" spans="1:18" x14ac:dyDescent="0.3">
      <c r="A1841" t="s">
        <v>222</v>
      </c>
      <c r="B1841" t="s">
        <v>231</v>
      </c>
      <c r="C1841">
        <v>2007</v>
      </c>
      <c r="D1841">
        <v>6</v>
      </c>
      <c r="E1841">
        <v>7</v>
      </c>
      <c r="F1841">
        <v>2</v>
      </c>
      <c r="G1841">
        <v>11</v>
      </c>
      <c r="H1841">
        <v>3</v>
      </c>
      <c r="I1841">
        <v>3</v>
      </c>
      <c r="J1841">
        <v>1.19</v>
      </c>
      <c r="K1841">
        <v>26.890756302521009</v>
      </c>
      <c r="L1841">
        <f t="shared" si="28"/>
        <v>32</v>
      </c>
      <c r="M1841" s="14">
        <f>Table3[[#This Row],[Rape]]/Table3[[#This Row],[Population_in_lakhs]]</f>
        <v>5.0420168067226889</v>
      </c>
      <c r="N1841">
        <f>Table3[[#This Row],[Kidnapping and Abduction]]/Table3[[#This Row],[Population_in_lakhs]]</f>
        <v>5.882352941176471</v>
      </c>
      <c r="O1841">
        <f>Table3[[#This Row],[Dowry Deaths]]/Table3[[#This Row],[Population_in_lakhs]]</f>
        <v>1.680672268907563</v>
      </c>
      <c r="P1841">
        <f>Table3[[#This Row],[Molestation]]/Table3[[#This Row],[Population_in_lakhs]]</f>
        <v>9.2436974789915975</v>
      </c>
      <c r="Q1841">
        <f>Table3[[#This Row],[Sexual_Harassment]]/Table3[[#This Row],[Population_in_lakhs]]</f>
        <v>2.5210084033613445</v>
      </c>
      <c r="R1841">
        <f>Table3[[#This Row],[Cruelty by Husband or his Relatives]]/Table3[[#This Row],[Population_in_lakhs]]</f>
        <v>2.5210084033613445</v>
      </c>
    </row>
    <row r="1842" spans="1:18" x14ac:dyDescent="0.3">
      <c r="A1842" t="s">
        <v>222</v>
      </c>
      <c r="B1842" t="s">
        <v>231</v>
      </c>
      <c r="C1842">
        <v>2008</v>
      </c>
      <c r="D1842">
        <v>4</v>
      </c>
      <c r="E1842">
        <v>12</v>
      </c>
      <c r="F1842">
        <v>0</v>
      </c>
      <c r="G1842">
        <v>10</v>
      </c>
      <c r="H1842">
        <v>1</v>
      </c>
      <c r="I1842">
        <v>5</v>
      </c>
      <c r="J1842">
        <v>1.19</v>
      </c>
      <c r="K1842">
        <v>26.890756302521009</v>
      </c>
      <c r="L1842">
        <f t="shared" si="28"/>
        <v>32</v>
      </c>
      <c r="M1842" s="14">
        <f>Table3[[#This Row],[Rape]]/Table3[[#This Row],[Population_in_lakhs]]</f>
        <v>3.3613445378151261</v>
      </c>
      <c r="N1842">
        <f>Table3[[#This Row],[Kidnapping and Abduction]]/Table3[[#This Row],[Population_in_lakhs]]</f>
        <v>10.084033613445378</v>
      </c>
      <c r="O1842">
        <f>Table3[[#This Row],[Dowry Deaths]]/Table3[[#This Row],[Population_in_lakhs]]</f>
        <v>0</v>
      </c>
      <c r="P1842">
        <f>Table3[[#This Row],[Molestation]]/Table3[[#This Row],[Population_in_lakhs]]</f>
        <v>8.4033613445378155</v>
      </c>
      <c r="Q1842">
        <f>Table3[[#This Row],[Sexual_Harassment]]/Table3[[#This Row],[Population_in_lakhs]]</f>
        <v>0.84033613445378152</v>
      </c>
      <c r="R1842">
        <f>Table3[[#This Row],[Cruelty by Husband or his Relatives]]/Table3[[#This Row],[Population_in_lakhs]]</f>
        <v>4.2016806722689077</v>
      </c>
    </row>
    <row r="1843" spans="1:18" x14ac:dyDescent="0.3">
      <c r="A1843" t="s">
        <v>222</v>
      </c>
      <c r="B1843" t="s">
        <v>231</v>
      </c>
      <c r="C1843">
        <v>2009</v>
      </c>
      <c r="D1843">
        <v>3</v>
      </c>
      <c r="E1843">
        <v>23</v>
      </c>
      <c r="F1843">
        <v>0</v>
      </c>
      <c r="G1843">
        <v>3</v>
      </c>
      <c r="H1843">
        <v>5</v>
      </c>
      <c r="I1843">
        <v>5</v>
      </c>
      <c r="J1843">
        <v>1.19</v>
      </c>
      <c r="K1843">
        <v>32.773109243697483</v>
      </c>
      <c r="L1843">
        <f t="shared" si="28"/>
        <v>39</v>
      </c>
      <c r="M1843" s="14">
        <f>Table3[[#This Row],[Rape]]/Table3[[#This Row],[Population_in_lakhs]]</f>
        <v>2.5210084033613445</v>
      </c>
      <c r="N1843">
        <f>Table3[[#This Row],[Kidnapping and Abduction]]/Table3[[#This Row],[Population_in_lakhs]]</f>
        <v>19.327731092436977</v>
      </c>
      <c r="O1843">
        <f>Table3[[#This Row],[Dowry Deaths]]/Table3[[#This Row],[Population_in_lakhs]]</f>
        <v>0</v>
      </c>
      <c r="P1843">
        <f>Table3[[#This Row],[Molestation]]/Table3[[#This Row],[Population_in_lakhs]]</f>
        <v>2.5210084033613445</v>
      </c>
      <c r="Q1843">
        <f>Table3[[#This Row],[Sexual_Harassment]]/Table3[[#This Row],[Population_in_lakhs]]</f>
        <v>4.2016806722689077</v>
      </c>
      <c r="R1843">
        <f>Table3[[#This Row],[Cruelty by Husband or his Relatives]]/Table3[[#This Row],[Population_in_lakhs]]</f>
        <v>4.2016806722689077</v>
      </c>
    </row>
    <row r="1844" spans="1:18" x14ac:dyDescent="0.3">
      <c r="A1844" t="s">
        <v>222</v>
      </c>
      <c r="B1844" t="s">
        <v>231</v>
      </c>
      <c r="C1844">
        <v>2010</v>
      </c>
      <c r="D1844">
        <v>3</v>
      </c>
      <c r="E1844">
        <v>23</v>
      </c>
      <c r="F1844">
        <v>0</v>
      </c>
      <c r="G1844">
        <v>5</v>
      </c>
      <c r="H1844">
        <v>0</v>
      </c>
      <c r="I1844">
        <v>5</v>
      </c>
      <c r="J1844">
        <v>1.19</v>
      </c>
      <c r="K1844">
        <v>30.252100840336137</v>
      </c>
      <c r="L1844">
        <f t="shared" si="28"/>
        <v>36</v>
      </c>
      <c r="M1844" s="14">
        <f>Table3[[#This Row],[Rape]]/Table3[[#This Row],[Population_in_lakhs]]</f>
        <v>2.5210084033613445</v>
      </c>
      <c r="N1844">
        <f>Table3[[#This Row],[Kidnapping and Abduction]]/Table3[[#This Row],[Population_in_lakhs]]</f>
        <v>19.327731092436977</v>
      </c>
      <c r="O1844">
        <f>Table3[[#This Row],[Dowry Deaths]]/Table3[[#This Row],[Population_in_lakhs]]</f>
        <v>0</v>
      </c>
      <c r="P1844">
        <f>Table3[[#This Row],[Molestation]]/Table3[[#This Row],[Population_in_lakhs]]</f>
        <v>4.2016806722689077</v>
      </c>
      <c r="Q1844">
        <f>Table3[[#This Row],[Sexual_Harassment]]/Table3[[#This Row],[Population_in_lakhs]]</f>
        <v>0</v>
      </c>
      <c r="R1844">
        <f>Table3[[#This Row],[Cruelty by Husband or his Relatives]]/Table3[[#This Row],[Population_in_lakhs]]</f>
        <v>4.2016806722689077</v>
      </c>
    </row>
    <row r="1845" spans="1:18" x14ac:dyDescent="0.3">
      <c r="A1845" t="s">
        <v>222</v>
      </c>
      <c r="B1845" t="s">
        <v>231</v>
      </c>
      <c r="C1845">
        <v>2011</v>
      </c>
      <c r="D1845">
        <v>4</v>
      </c>
      <c r="E1845">
        <v>25</v>
      </c>
      <c r="F1845">
        <v>0</v>
      </c>
      <c r="G1845">
        <v>12</v>
      </c>
      <c r="H1845">
        <v>1</v>
      </c>
      <c r="I1845">
        <v>16</v>
      </c>
      <c r="J1845">
        <v>2.31</v>
      </c>
      <c r="K1845">
        <v>25.108225108225106</v>
      </c>
      <c r="L1845">
        <f t="shared" si="28"/>
        <v>58</v>
      </c>
      <c r="M1845" s="14">
        <f>Table3[[#This Row],[Rape]]/Table3[[#This Row],[Population_in_lakhs]]</f>
        <v>1.7316017316017316</v>
      </c>
      <c r="N1845">
        <f>Table3[[#This Row],[Kidnapping and Abduction]]/Table3[[#This Row],[Population_in_lakhs]]</f>
        <v>10.822510822510822</v>
      </c>
      <c r="O1845">
        <f>Table3[[#This Row],[Dowry Deaths]]/Table3[[#This Row],[Population_in_lakhs]]</f>
        <v>0</v>
      </c>
      <c r="P1845">
        <f>Table3[[#This Row],[Molestation]]/Table3[[#This Row],[Population_in_lakhs]]</f>
        <v>5.1948051948051948</v>
      </c>
      <c r="Q1845">
        <f>Table3[[#This Row],[Sexual_Harassment]]/Table3[[#This Row],[Population_in_lakhs]]</f>
        <v>0.4329004329004329</v>
      </c>
      <c r="R1845">
        <f>Table3[[#This Row],[Cruelty by Husband or his Relatives]]/Table3[[#This Row],[Population_in_lakhs]]</f>
        <v>6.9264069264069263</v>
      </c>
    </row>
    <row r="1846" spans="1:18" x14ac:dyDescent="0.3">
      <c r="A1846" t="s">
        <v>222</v>
      </c>
      <c r="B1846" t="s">
        <v>231</v>
      </c>
      <c r="C1846">
        <v>2012</v>
      </c>
      <c r="D1846">
        <v>6</v>
      </c>
      <c r="E1846">
        <v>23</v>
      </c>
      <c r="F1846">
        <v>0</v>
      </c>
      <c r="G1846">
        <v>12</v>
      </c>
      <c r="H1846">
        <v>1</v>
      </c>
      <c r="I1846">
        <v>11</v>
      </c>
      <c r="J1846">
        <v>2.31</v>
      </c>
      <c r="K1846">
        <v>22.943722943722943</v>
      </c>
      <c r="L1846">
        <f t="shared" si="28"/>
        <v>53</v>
      </c>
      <c r="M1846" s="14">
        <f>Table3[[#This Row],[Rape]]/Table3[[#This Row],[Population_in_lakhs]]</f>
        <v>2.5974025974025974</v>
      </c>
      <c r="N1846">
        <f>Table3[[#This Row],[Kidnapping and Abduction]]/Table3[[#This Row],[Population_in_lakhs]]</f>
        <v>9.9567099567099557</v>
      </c>
      <c r="O1846">
        <f>Table3[[#This Row],[Dowry Deaths]]/Table3[[#This Row],[Population_in_lakhs]]</f>
        <v>0</v>
      </c>
      <c r="P1846">
        <f>Table3[[#This Row],[Molestation]]/Table3[[#This Row],[Population_in_lakhs]]</f>
        <v>5.1948051948051948</v>
      </c>
      <c r="Q1846">
        <f>Table3[[#This Row],[Sexual_Harassment]]/Table3[[#This Row],[Population_in_lakhs]]</f>
        <v>0.4329004329004329</v>
      </c>
      <c r="R1846">
        <f>Table3[[#This Row],[Cruelty by Husband or his Relatives]]/Table3[[#This Row],[Population_in_lakhs]]</f>
        <v>4.7619047619047619</v>
      </c>
    </row>
    <row r="1847" spans="1:18" x14ac:dyDescent="0.3">
      <c r="A1847" t="s">
        <v>222</v>
      </c>
      <c r="B1847" t="s">
        <v>231</v>
      </c>
      <c r="C1847">
        <v>2013</v>
      </c>
      <c r="D1847">
        <v>12</v>
      </c>
      <c r="E1847">
        <v>14</v>
      </c>
      <c r="F1847">
        <v>0</v>
      </c>
      <c r="G1847">
        <v>14</v>
      </c>
      <c r="H1847">
        <v>5</v>
      </c>
      <c r="I1847">
        <v>19</v>
      </c>
      <c r="J1847">
        <v>2.31</v>
      </c>
      <c r="K1847">
        <v>27.705627705627705</v>
      </c>
      <c r="L1847">
        <f t="shared" si="28"/>
        <v>64</v>
      </c>
      <c r="M1847" s="14">
        <f>Table3[[#This Row],[Rape]]/Table3[[#This Row],[Population_in_lakhs]]</f>
        <v>5.1948051948051948</v>
      </c>
      <c r="N1847">
        <f>Table3[[#This Row],[Kidnapping and Abduction]]/Table3[[#This Row],[Population_in_lakhs]]</f>
        <v>6.0606060606060606</v>
      </c>
      <c r="O1847">
        <f>Table3[[#This Row],[Dowry Deaths]]/Table3[[#This Row],[Population_in_lakhs]]</f>
        <v>0</v>
      </c>
      <c r="P1847">
        <f>Table3[[#This Row],[Molestation]]/Table3[[#This Row],[Population_in_lakhs]]</f>
        <v>6.0606060606060606</v>
      </c>
      <c r="Q1847">
        <f>Table3[[#This Row],[Sexual_Harassment]]/Table3[[#This Row],[Population_in_lakhs]]</f>
        <v>2.1645021645021645</v>
      </c>
      <c r="R1847">
        <f>Table3[[#This Row],[Cruelty by Husband or his Relatives]]/Table3[[#This Row],[Population_in_lakhs]]</f>
        <v>8.2251082251082241</v>
      </c>
    </row>
    <row r="1848" spans="1:18" x14ac:dyDescent="0.3">
      <c r="A1848" t="s">
        <v>222</v>
      </c>
      <c r="B1848" t="s">
        <v>232</v>
      </c>
      <c r="C1848">
        <v>2001</v>
      </c>
      <c r="D1848">
        <v>6</v>
      </c>
      <c r="E1848">
        <v>31</v>
      </c>
      <c r="F1848">
        <v>0</v>
      </c>
      <c r="G1848">
        <v>7</v>
      </c>
      <c r="H1848">
        <v>11</v>
      </c>
      <c r="I1848">
        <v>0</v>
      </c>
      <c r="J1848">
        <v>3.94</v>
      </c>
      <c r="K1848">
        <v>13.959390862944163</v>
      </c>
      <c r="L1848">
        <f t="shared" si="28"/>
        <v>55</v>
      </c>
      <c r="M1848" s="14">
        <f>Table3[[#This Row],[Rape]]/Table3[[#This Row],[Population_in_lakhs]]</f>
        <v>1.5228426395939088</v>
      </c>
      <c r="N1848">
        <f>Table3[[#This Row],[Kidnapping and Abduction]]/Table3[[#This Row],[Population_in_lakhs]]</f>
        <v>7.8680203045685282</v>
      </c>
      <c r="O1848">
        <f>Table3[[#This Row],[Dowry Deaths]]/Table3[[#This Row],[Population_in_lakhs]]</f>
        <v>0</v>
      </c>
      <c r="P1848">
        <f>Table3[[#This Row],[Molestation]]/Table3[[#This Row],[Population_in_lakhs]]</f>
        <v>1.7766497461928934</v>
      </c>
      <c r="Q1848">
        <f>Table3[[#This Row],[Sexual_Harassment]]/Table3[[#This Row],[Population_in_lakhs]]</f>
        <v>2.7918781725888326</v>
      </c>
      <c r="R1848">
        <f>Table3[[#This Row],[Cruelty by Husband or his Relatives]]/Table3[[#This Row],[Population_in_lakhs]]</f>
        <v>0</v>
      </c>
    </row>
    <row r="1849" spans="1:18" x14ac:dyDescent="0.3">
      <c r="A1849" t="s">
        <v>222</v>
      </c>
      <c r="B1849" t="s">
        <v>232</v>
      </c>
      <c r="C1849">
        <v>2002</v>
      </c>
      <c r="D1849">
        <v>7</v>
      </c>
      <c r="E1849">
        <v>39</v>
      </c>
      <c r="F1849">
        <v>0</v>
      </c>
      <c r="G1849">
        <v>10</v>
      </c>
      <c r="H1849">
        <v>4</v>
      </c>
      <c r="I1849">
        <v>0</v>
      </c>
      <c r="J1849">
        <v>3.94</v>
      </c>
      <c r="K1849">
        <v>15.228426395939087</v>
      </c>
      <c r="L1849">
        <f t="shared" si="28"/>
        <v>60</v>
      </c>
      <c r="M1849" s="14">
        <f>Table3[[#This Row],[Rape]]/Table3[[#This Row],[Population_in_lakhs]]</f>
        <v>1.7766497461928934</v>
      </c>
      <c r="N1849">
        <f>Table3[[#This Row],[Kidnapping and Abduction]]/Table3[[#This Row],[Population_in_lakhs]]</f>
        <v>9.8984771573604053</v>
      </c>
      <c r="O1849">
        <f>Table3[[#This Row],[Dowry Deaths]]/Table3[[#This Row],[Population_in_lakhs]]</f>
        <v>0</v>
      </c>
      <c r="P1849">
        <f>Table3[[#This Row],[Molestation]]/Table3[[#This Row],[Population_in_lakhs]]</f>
        <v>2.5380710659898478</v>
      </c>
      <c r="Q1849">
        <f>Table3[[#This Row],[Sexual_Harassment]]/Table3[[#This Row],[Population_in_lakhs]]</f>
        <v>1.015228426395939</v>
      </c>
      <c r="R1849">
        <f>Table3[[#This Row],[Cruelty by Husband or his Relatives]]/Table3[[#This Row],[Population_in_lakhs]]</f>
        <v>0</v>
      </c>
    </row>
    <row r="1850" spans="1:18" x14ac:dyDescent="0.3">
      <c r="A1850" t="s">
        <v>222</v>
      </c>
      <c r="B1850" t="s">
        <v>232</v>
      </c>
      <c r="C1850">
        <v>2003</v>
      </c>
      <c r="D1850">
        <v>5</v>
      </c>
      <c r="E1850">
        <v>45</v>
      </c>
      <c r="F1850">
        <v>0</v>
      </c>
      <c r="G1850">
        <v>23</v>
      </c>
      <c r="H1850">
        <v>15</v>
      </c>
      <c r="I1850">
        <v>0</v>
      </c>
      <c r="J1850">
        <v>3.94</v>
      </c>
      <c r="K1850">
        <v>22.335025380710661</v>
      </c>
      <c r="L1850">
        <f t="shared" si="28"/>
        <v>88</v>
      </c>
      <c r="M1850" s="14">
        <f>Table3[[#This Row],[Rape]]/Table3[[#This Row],[Population_in_lakhs]]</f>
        <v>1.2690355329949239</v>
      </c>
      <c r="N1850">
        <f>Table3[[#This Row],[Kidnapping and Abduction]]/Table3[[#This Row],[Population_in_lakhs]]</f>
        <v>11.421319796954315</v>
      </c>
      <c r="O1850">
        <f>Table3[[#This Row],[Dowry Deaths]]/Table3[[#This Row],[Population_in_lakhs]]</f>
        <v>0</v>
      </c>
      <c r="P1850">
        <f>Table3[[#This Row],[Molestation]]/Table3[[#This Row],[Population_in_lakhs]]</f>
        <v>5.8375634517766501</v>
      </c>
      <c r="Q1850">
        <f>Table3[[#This Row],[Sexual_Harassment]]/Table3[[#This Row],[Population_in_lakhs]]</f>
        <v>3.8071065989847717</v>
      </c>
      <c r="R1850">
        <f>Table3[[#This Row],[Cruelty by Husband or his Relatives]]/Table3[[#This Row],[Population_in_lakhs]]</f>
        <v>0</v>
      </c>
    </row>
    <row r="1851" spans="1:18" x14ac:dyDescent="0.3">
      <c r="A1851" t="s">
        <v>222</v>
      </c>
      <c r="B1851" t="s">
        <v>232</v>
      </c>
      <c r="C1851">
        <v>2004</v>
      </c>
      <c r="D1851">
        <v>11</v>
      </c>
      <c r="E1851">
        <v>37</v>
      </c>
      <c r="F1851">
        <v>0</v>
      </c>
      <c r="G1851">
        <v>23</v>
      </c>
      <c r="H1851">
        <v>3</v>
      </c>
      <c r="I1851">
        <v>0</v>
      </c>
      <c r="J1851">
        <v>3.94</v>
      </c>
      <c r="K1851">
        <v>18.781725888324875</v>
      </c>
      <c r="L1851">
        <f t="shared" si="28"/>
        <v>74</v>
      </c>
      <c r="M1851" s="14">
        <f>Table3[[#This Row],[Rape]]/Table3[[#This Row],[Population_in_lakhs]]</f>
        <v>2.7918781725888326</v>
      </c>
      <c r="N1851">
        <f>Table3[[#This Row],[Kidnapping and Abduction]]/Table3[[#This Row],[Population_in_lakhs]]</f>
        <v>9.3908629441624374</v>
      </c>
      <c r="O1851">
        <f>Table3[[#This Row],[Dowry Deaths]]/Table3[[#This Row],[Population_in_lakhs]]</f>
        <v>0</v>
      </c>
      <c r="P1851">
        <f>Table3[[#This Row],[Molestation]]/Table3[[#This Row],[Population_in_lakhs]]</f>
        <v>5.8375634517766501</v>
      </c>
      <c r="Q1851">
        <f>Table3[[#This Row],[Sexual_Harassment]]/Table3[[#This Row],[Population_in_lakhs]]</f>
        <v>0.76142131979695438</v>
      </c>
      <c r="R1851">
        <f>Table3[[#This Row],[Cruelty by Husband or his Relatives]]/Table3[[#This Row],[Population_in_lakhs]]</f>
        <v>0</v>
      </c>
    </row>
    <row r="1852" spans="1:18" x14ac:dyDescent="0.3">
      <c r="A1852" t="s">
        <v>222</v>
      </c>
      <c r="B1852" t="s">
        <v>232</v>
      </c>
      <c r="C1852">
        <v>2005</v>
      </c>
      <c r="D1852">
        <v>12</v>
      </c>
      <c r="E1852">
        <v>35</v>
      </c>
      <c r="F1852">
        <v>0</v>
      </c>
      <c r="G1852">
        <v>22</v>
      </c>
      <c r="H1852">
        <v>3</v>
      </c>
      <c r="I1852">
        <v>1</v>
      </c>
      <c r="J1852">
        <v>3.94</v>
      </c>
      <c r="K1852">
        <v>18.527918781725887</v>
      </c>
      <c r="L1852">
        <f t="shared" si="28"/>
        <v>73</v>
      </c>
      <c r="M1852" s="14">
        <f>Table3[[#This Row],[Rape]]/Table3[[#This Row],[Population_in_lakhs]]</f>
        <v>3.0456852791878175</v>
      </c>
      <c r="N1852">
        <f>Table3[[#This Row],[Kidnapping and Abduction]]/Table3[[#This Row],[Population_in_lakhs]]</f>
        <v>8.8832487309644677</v>
      </c>
      <c r="O1852">
        <f>Table3[[#This Row],[Dowry Deaths]]/Table3[[#This Row],[Population_in_lakhs]]</f>
        <v>0</v>
      </c>
      <c r="P1852">
        <f>Table3[[#This Row],[Molestation]]/Table3[[#This Row],[Population_in_lakhs]]</f>
        <v>5.5837563451776653</v>
      </c>
      <c r="Q1852">
        <f>Table3[[#This Row],[Sexual_Harassment]]/Table3[[#This Row],[Population_in_lakhs]]</f>
        <v>0.76142131979695438</v>
      </c>
      <c r="R1852">
        <f>Table3[[#This Row],[Cruelty by Husband or his Relatives]]/Table3[[#This Row],[Population_in_lakhs]]</f>
        <v>0.25380710659898476</v>
      </c>
    </row>
    <row r="1853" spans="1:18" x14ac:dyDescent="0.3">
      <c r="A1853" t="s">
        <v>222</v>
      </c>
      <c r="B1853" t="s">
        <v>232</v>
      </c>
      <c r="C1853">
        <v>2006</v>
      </c>
      <c r="D1853">
        <v>14</v>
      </c>
      <c r="E1853">
        <v>46</v>
      </c>
      <c r="F1853">
        <v>0</v>
      </c>
      <c r="G1853">
        <v>44</v>
      </c>
      <c r="H1853">
        <v>11</v>
      </c>
      <c r="I1853">
        <v>1</v>
      </c>
      <c r="J1853">
        <v>3.94</v>
      </c>
      <c r="K1853">
        <v>29.441624365482234</v>
      </c>
      <c r="L1853">
        <f t="shared" si="28"/>
        <v>116</v>
      </c>
      <c r="M1853" s="14">
        <f>Table3[[#This Row],[Rape]]/Table3[[#This Row],[Population_in_lakhs]]</f>
        <v>3.5532994923857868</v>
      </c>
      <c r="N1853">
        <f>Table3[[#This Row],[Kidnapping and Abduction]]/Table3[[#This Row],[Population_in_lakhs]]</f>
        <v>11.6751269035533</v>
      </c>
      <c r="O1853">
        <f>Table3[[#This Row],[Dowry Deaths]]/Table3[[#This Row],[Population_in_lakhs]]</f>
        <v>0</v>
      </c>
      <c r="P1853">
        <f>Table3[[#This Row],[Molestation]]/Table3[[#This Row],[Population_in_lakhs]]</f>
        <v>11.167512690355331</v>
      </c>
      <c r="Q1853">
        <f>Table3[[#This Row],[Sexual_Harassment]]/Table3[[#This Row],[Population_in_lakhs]]</f>
        <v>2.7918781725888326</v>
      </c>
      <c r="R1853">
        <f>Table3[[#This Row],[Cruelty by Husband or his Relatives]]/Table3[[#This Row],[Population_in_lakhs]]</f>
        <v>0.25380710659898476</v>
      </c>
    </row>
    <row r="1854" spans="1:18" x14ac:dyDescent="0.3">
      <c r="A1854" t="s">
        <v>222</v>
      </c>
      <c r="B1854" t="s">
        <v>232</v>
      </c>
      <c r="C1854">
        <v>2007</v>
      </c>
      <c r="D1854">
        <v>9</v>
      </c>
      <c r="E1854">
        <v>43</v>
      </c>
      <c r="F1854">
        <v>0</v>
      </c>
      <c r="G1854">
        <v>53</v>
      </c>
      <c r="H1854">
        <v>13</v>
      </c>
      <c r="I1854">
        <v>0</v>
      </c>
      <c r="J1854">
        <v>3.94</v>
      </c>
      <c r="K1854">
        <v>29.949238578680202</v>
      </c>
      <c r="L1854">
        <f t="shared" si="28"/>
        <v>118</v>
      </c>
      <c r="M1854" s="14">
        <f>Table3[[#This Row],[Rape]]/Table3[[#This Row],[Population_in_lakhs]]</f>
        <v>2.2842639593908629</v>
      </c>
      <c r="N1854">
        <f>Table3[[#This Row],[Kidnapping and Abduction]]/Table3[[#This Row],[Population_in_lakhs]]</f>
        <v>10.913705583756345</v>
      </c>
      <c r="O1854">
        <f>Table3[[#This Row],[Dowry Deaths]]/Table3[[#This Row],[Population_in_lakhs]]</f>
        <v>0</v>
      </c>
      <c r="P1854">
        <f>Table3[[#This Row],[Molestation]]/Table3[[#This Row],[Population_in_lakhs]]</f>
        <v>13.451776649746193</v>
      </c>
      <c r="Q1854">
        <f>Table3[[#This Row],[Sexual_Harassment]]/Table3[[#This Row],[Population_in_lakhs]]</f>
        <v>3.2994923857868019</v>
      </c>
      <c r="R1854">
        <f>Table3[[#This Row],[Cruelty by Husband or his Relatives]]/Table3[[#This Row],[Population_in_lakhs]]</f>
        <v>0</v>
      </c>
    </row>
    <row r="1855" spans="1:18" x14ac:dyDescent="0.3">
      <c r="A1855" t="s">
        <v>222</v>
      </c>
      <c r="B1855" t="s">
        <v>232</v>
      </c>
      <c r="C1855">
        <v>2008</v>
      </c>
      <c r="D1855">
        <v>5</v>
      </c>
      <c r="E1855">
        <v>43</v>
      </c>
      <c r="F1855">
        <v>0</v>
      </c>
      <c r="G1855">
        <v>63</v>
      </c>
      <c r="H1855">
        <v>4</v>
      </c>
      <c r="I1855">
        <v>1</v>
      </c>
      <c r="J1855">
        <v>3.94</v>
      </c>
      <c r="K1855">
        <v>29.441624365482234</v>
      </c>
      <c r="L1855">
        <f t="shared" si="28"/>
        <v>116</v>
      </c>
      <c r="M1855" s="14">
        <f>Table3[[#This Row],[Rape]]/Table3[[#This Row],[Population_in_lakhs]]</f>
        <v>1.2690355329949239</v>
      </c>
      <c r="N1855">
        <f>Table3[[#This Row],[Kidnapping and Abduction]]/Table3[[#This Row],[Population_in_lakhs]]</f>
        <v>10.913705583756345</v>
      </c>
      <c r="O1855">
        <f>Table3[[#This Row],[Dowry Deaths]]/Table3[[#This Row],[Population_in_lakhs]]</f>
        <v>0</v>
      </c>
      <c r="P1855">
        <f>Table3[[#This Row],[Molestation]]/Table3[[#This Row],[Population_in_lakhs]]</f>
        <v>15.98984771573604</v>
      </c>
      <c r="Q1855">
        <f>Table3[[#This Row],[Sexual_Harassment]]/Table3[[#This Row],[Population_in_lakhs]]</f>
        <v>1.015228426395939</v>
      </c>
      <c r="R1855">
        <f>Table3[[#This Row],[Cruelty by Husband or his Relatives]]/Table3[[#This Row],[Population_in_lakhs]]</f>
        <v>0.25380710659898476</v>
      </c>
    </row>
    <row r="1856" spans="1:18" x14ac:dyDescent="0.3">
      <c r="A1856" t="s">
        <v>222</v>
      </c>
      <c r="B1856" t="s">
        <v>232</v>
      </c>
      <c r="C1856">
        <v>2009</v>
      </c>
      <c r="D1856">
        <v>9</v>
      </c>
      <c r="E1856">
        <v>50</v>
      </c>
      <c r="F1856">
        <v>0</v>
      </c>
      <c r="G1856">
        <v>73</v>
      </c>
      <c r="H1856">
        <v>9</v>
      </c>
      <c r="I1856">
        <v>0</v>
      </c>
      <c r="J1856">
        <v>3.94</v>
      </c>
      <c r="K1856">
        <v>35.786802030456855</v>
      </c>
      <c r="L1856">
        <f t="shared" si="28"/>
        <v>141</v>
      </c>
      <c r="M1856" s="14">
        <f>Table3[[#This Row],[Rape]]/Table3[[#This Row],[Population_in_lakhs]]</f>
        <v>2.2842639593908629</v>
      </c>
      <c r="N1856">
        <f>Table3[[#This Row],[Kidnapping and Abduction]]/Table3[[#This Row],[Population_in_lakhs]]</f>
        <v>12.690355329949238</v>
      </c>
      <c r="O1856">
        <f>Table3[[#This Row],[Dowry Deaths]]/Table3[[#This Row],[Population_in_lakhs]]</f>
        <v>0</v>
      </c>
      <c r="P1856">
        <f>Table3[[#This Row],[Molestation]]/Table3[[#This Row],[Population_in_lakhs]]</f>
        <v>18.527918781725887</v>
      </c>
      <c r="Q1856">
        <f>Table3[[#This Row],[Sexual_Harassment]]/Table3[[#This Row],[Population_in_lakhs]]</f>
        <v>2.2842639593908629</v>
      </c>
      <c r="R1856">
        <f>Table3[[#This Row],[Cruelty by Husband or his Relatives]]/Table3[[#This Row],[Population_in_lakhs]]</f>
        <v>0</v>
      </c>
    </row>
    <row r="1857" spans="1:18" x14ac:dyDescent="0.3">
      <c r="A1857" t="s">
        <v>222</v>
      </c>
      <c r="B1857" t="s">
        <v>232</v>
      </c>
      <c r="C1857">
        <v>2010</v>
      </c>
      <c r="D1857">
        <v>4</v>
      </c>
      <c r="E1857">
        <v>40</v>
      </c>
      <c r="F1857">
        <v>0</v>
      </c>
      <c r="G1857">
        <v>60</v>
      </c>
      <c r="H1857">
        <v>5</v>
      </c>
      <c r="I1857">
        <v>1</v>
      </c>
      <c r="J1857">
        <v>3.94</v>
      </c>
      <c r="K1857">
        <v>27.918781725888326</v>
      </c>
      <c r="L1857">
        <f t="shared" si="28"/>
        <v>110</v>
      </c>
      <c r="M1857" s="14">
        <f>Table3[[#This Row],[Rape]]/Table3[[#This Row],[Population_in_lakhs]]</f>
        <v>1.015228426395939</v>
      </c>
      <c r="N1857">
        <f>Table3[[#This Row],[Kidnapping and Abduction]]/Table3[[#This Row],[Population_in_lakhs]]</f>
        <v>10.152284263959391</v>
      </c>
      <c r="O1857">
        <f>Table3[[#This Row],[Dowry Deaths]]/Table3[[#This Row],[Population_in_lakhs]]</f>
        <v>0</v>
      </c>
      <c r="P1857">
        <f>Table3[[#This Row],[Molestation]]/Table3[[#This Row],[Population_in_lakhs]]</f>
        <v>15.228426395939087</v>
      </c>
      <c r="Q1857">
        <f>Table3[[#This Row],[Sexual_Harassment]]/Table3[[#This Row],[Population_in_lakhs]]</f>
        <v>1.2690355329949239</v>
      </c>
      <c r="R1857">
        <f>Table3[[#This Row],[Cruelty by Husband or his Relatives]]/Table3[[#This Row],[Population_in_lakhs]]</f>
        <v>0.25380710659898476</v>
      </c>
    </row>
    <row r="1858" spans="1:18" x14ac:dyDescent="0.3">
      <c r="A1858" t="s">
        <v>222</v>
      </c>
      <c r="B1858" t="s">
        <v>232</v>
      </c>
      <c r="C1858">
        <v>2011</v>
      </c>
      <c r="D1858">
        <v>10</v>
      </c>
      <c r="E1858">
        <v>44</v>
      </c>
      <c r="F1858">
        <v>0</v>
      </c>
      <c r="G1858">
        <v>68</v>
      </c>
      <c r="H1858">
        <v>12</v>
      </c>
      <c r="I1858">
        <v>1</v>
      </c>
      <c r="J1858">
        <v>4.24</v>
      </c>
      <c r="K1858">
        <v>31.839622641509433</v>
      </c>
      <c r="L1858">
        <f t="shared" ref="L1858:L1921" si="29">SUM(D1858,E1858,F1858,G1858,H1858,I1858)</f>
        <v>135</v>
      </c>
      <c r="M1858" s="14">
        <f>Table3[[#This Row],[Rape]]/Table3[[#This Row],[Population_in_lakhs]]</f>
        <v>2.3584905660377355</v>
      </c>
      <c r="N1858">
        <f>Table3[[#This Row],[Kidnapping and Abduction]]/Table3[[#This Row],[Population_in_lakhs]]</f>
        <v>10.377358490566037</v>
      </c>
      <c r="O1858">
        <f>Table3[[#This Row],[Dowry Deaths]]/Table3[[#This Row],[Population_in_lakhs]]</f>
        <v>0</v>
      </c>
      <c r="P1858">
        <f>Table3[[#This Row],[Molestation]]/Table3[[#This Row],[Population_in_lakhs]]</f>
        <v>16.037735849056602</v>
      </c>
      <c r="Q1858">
        <f>Table3[[#This Row],[Sexual_Harassment]]/Table3[[#This Row],[Population_in_lakhs]]</f>
        <v>2.8301886792452828</v>
      </c>
      <c r="R1858">
        <f>Table3[[#This Row],[Cruelty by Husband or his Relatives]]/Table3[[#This Row],[Population_in_lakhs]]</f>
        <v>0.23584905660377356</v>
      </c>
    </row>
    <row r="1859" spans="1:18" x14ac:dyDescent="0.3">
      <c r="A1859" t="s">
        <v>222</v>
      </c>
      <c r="B1859" t="s">
        <v>232</v>
      </c>
      <c r="C1859">
        <v>2012</v>
      </c>
      <c r="D1859">
        <v>15</v>
      </c>
      <c r="E1859">
        <v>68</v>
      </c>
      <c r="F1859">
        <v>0</v>
      </c>
      <c r="G1859">
        <v>96</v>
      </c>
      <c r="H1859">
        <v>19</v>
      </c>
      <c r="I1859">
        <v>2</v>
      </c>
      <c r="J1859">
        <v>4.24</v>
      </c>
      <c r="K1859">
        <v>47.169811320754718</v>
      </c>
      <c r="L1859">
        <f t="shared" si="29"/>
        <v>200</v>
      </c>
      <c r="M1859" s="14">
        <f>Table3[[#This Row],[Rape]]/Table3[[#This Row],[Population_in_lakhs]]</f>
        <v>3.5377358490566038</v>
      </c>
      <c r="N1859">
        <f>Table3[[#This Row],[Kidnapping and Abduction]]/Table3[[#This Row],[Population_in_lakhs]]</f>
        <v>16.037735849056602</v>
      </c>
      <c r="O1859">
        <f>Table3[[#This Row],[Dowry Deaths]]/Table3[[#This Row],[Population_in_lakhs]]</f>
        <v>0</v>
      </c>
      <c r="P1859">
        <f>Table3[[#This Row],[Molestation]]/Table3[[#This Row],[Population_in_lakhs]]</f>
        <v>22.641509433962263</v>
      </c>
      <c r="Q1859">
        <f>Table3[[#This Row],[Sexual_Harassment]]/Table3[[#This Row],[Population_in_lakhs]]</f>
        <v>4.4811320754716979</v>
      </c>
      <c r="R1859">
        <f>Table3[[#This Row],[Cruelty by Husband or his Relatives]]/Table3[[#This Row],[Population_in_lakhs]]</f>
        <v>0.47169811320754712</v>
      </c>
    </row>
    <row r="1860" spans="1:18" x14ac:dyDescent="0.3">
      <c r="A1860" t="s">
        <v>222</v>
      </c>
      <c r="B1860" t="s">
        <v>232</v>
      </c>
      <c r="C1860">
        <v>2013</v>
      </c>
      <c r="D1860">
        <v>13</v>
      </c>
      <c r="E1860">
        <v>60</v>
      </c>
      <c r="F1860">
        <v>0</v>
      </c>
      <c r="G1860">
        <v>136</v>
      </c>
      <c r="H1860">
        <v>18</v>
      </c>
      <c r="I1860">
        <v>0</v>
      </c>
      <c r="J1860">
        <v>4.24</v>
      </c>
      <c r="K1860">
        <v>53.537735849056602</v>
      </c>
      <c r="L1860">
        <f t="shared" si="29"/>
        <v>227</v>
      </c>
      <c r="M1860" s="14">
        <f>Table3[[#This Row],[Rape]]/Table3[[#This Row],[Population_in_lakhs]]</f>
        <v>3.0660377358490565</v>
      </c>
      <c r="N1860">
        <f>Table3[[#This Row],[Kidnapping and Abduction]]/Table3[[#This Row],[Population_in_lakhs]]</f>
        <v>14.150943396226415</v>
      </c>
      <c r="O1860">
        <f>Table3[[#This Row],[Dowry Deaths]]/Table3[[#This Row],[Population_in_lakhs]]</f>
        <v>0</v>
      </c>
      <c r="P1860">
        <f>Table3[[#This Row],[Molestation]]/Table3[[#This Row],[Population_in_lakhs]]</f>
        <v>32.075471698113205</v>
      </c>
      <c r="Q1860">
        <f>Table3[[#This Row],[Sexual_Harassment]]/Table3[[#This Row],[Population_in_lakhs]]</f>
        <v>4.2452830188679247</v>
      </c>
      <c r="R1860">
        <f>Table3[[#This Row],[Cruelty by Husband or his Relatives]]/Table3[[#This Row],[Population_in_lakhs]]</f>
        <v>0</v>
      </c>
    </row>
    <row r="1861" spans="1:18" x14ac:dyDescent="0.3">
      <c r="A1861" t="s">
        <v>222</v>
      </c>
      <c r="B1861" t="s">
        <v>233</v>
      </c>
      <c r="C1861">
        <v>2001</v>
      </c>
      <c r="D1861">
        <v>6</v>
      </c>
      <c r="E1861">
        <v>29</v>
      </c>
      <c r="F1861">
        <v>0</v>
      </c>
      <c r="G1861">
        <v>62</v>
      </c>
      <c r="H1861">
        <v>2</v>
      </c>
      <c r="I1861">
        <v>0</v>
      </c>
      <c r="J1861">
        <v>6.5</v>
      </c>
      <c r="K1861">
        <v>15.23076923076923</v>
      </c>
      <c r="L1861">
        <f t="shared" si="29"/>
        <v>99</v>
      </c>
      <c r="M1861" s="14">
        <f>Table3[[#This Row],[Rape]]/Table3[[#This Row],[Population_in_lakhs]]</f>
        <v>0.92307692307692313</v>
      </c>
      <c r="N1861">
        <f>Table3[[#This Row],[Kidnapping and Abduction]]/Table3[[#This Row],[Population_in_lakhs]]</f>
        <v>4.4615384615384617</v>
      </c>
      <c r="O1861">
        <f>Table3[[#This Row],[Dowry Deaths]]/Table3[[#This Row],[Population_in_lakhs]]</f>
        <v>0</v>
      </c>
      <c r="P1861">
        <f>Table3[[#This Row],[Molestation]]/Table3[[#This Row],[Population_in_lakhs]]</f>
        <v>9.5384615384615383</v>
      </c>
      <c r="Q1861">
        <f>Table3[[#This Row],[Sexual_Harassment]]/Table3[[#This Row],[Population_in_lakhs]]</f>
        <v>0.30769230769230771</v>
      </c>
      <c r="R1861">
        <f>Table3[[#This Row],[Cruelty by Husband or his Relatives]]/Table3[[#This Row],[Population_in_lakhs]]</f>
        <v>0</v>
      </c>
    </row>
    <row r="1862" spans="1:18" x14ac:dyDescent="0.3">
      <c r="A1862" t="s">
        <v>222</v>
      </c>
      <c r="B1862" t="s">
        <v>233</v>
      </c>
      <c r="C1862">
        <v>2002</v>
      </c>
      <c r="D1862">
        <v>5</v>
      </c>
      <c r="E1862">
        <v>39</v>
      </c>
      <c r="F1862">
        <v>0</v>
      </c>
      <c r="G1862">
        <v>63</v>
      </c>
      <c r="H1862">
        <v>4</v>
      </c>
      <c r="I1862">
        <v>1</v>
      </c>
      <c r="J1862">
        <v>6.5</v>
      </c>
      <c r="K1862">
        <v>17.23076923076923</v>
      </c>
      <c r="L1862">
        <f t="shared" si="29"/>
        <v>112</v>
      </c>
      <c r="M1862" s="14">
        <f>Table3[[#This Row],[Rape]]/Table3[[#This Row],[Population_in_lakhs]]</f>
        <v>0.76923076923076927</v>
      </c>
      <c r="N1862">
        <f>Table3[[#This Row],[Kidnapping and Abduction]]/Table3[[#This Row],[Population_in_lakhs]]</f>
        <v>6</v>
      </c>
      <c r="O1862">
        <f>Table3[[#This Row],[Dowry Deaths]]/Table3[[#This Row],[Population_in_lakhs]]</f>
        <v>0</v>
      </c>
      <c r="P1862">
        <f>Table3[[#This Row],[Molestation]]/Table3[[#This Row],[Population_in_lakhs]]</f>
        <v>9.6923076923076916</v>
      </c>
      <c r="Q1862">
        <f>Table3[[#This Row],[Sexual_Harassment]]/Table3[[#This Row],[Population_in_lakhs]]</f>
        <v>0.61538461538461542</v>
      </c>
      <c r="R1862">
        <f>Table3[[#This Row],[Cruelty by Husband or his Relatives]]/Table3[[#This Row],[Population_in_lakhs]]</f>
        <v>0.15384615384615385</v>
      </c>
    </row>
    <row r="1863" spans="1:18" x14ac:dyDescent="0.3">
      <c r="A1863" t="s">
        <v>222</v>
      </c>
      <c r="B1863" t="s">
        <v>233</v>
      </c>
      <c r="C1863">
        <v>2003</v>
      </c>
      <c r="D1863">
        <v>7</v>
      </c>
      <c r="E1863">
        <v>44</v>
      </c>
      <c r="F1863">
        <v>0</v>
      </c>
      <c r="G1863">
        <v>92</v>
      </c>
      <c r="H1863">
        <v>8</v>
      </c>
      <c r="I1863">
        <v>1</v>
      </c>
      <c r="J1863">
        <v>6.5</v>
      </c>
      <c r="K1863">
        <v>23.384615384615383</v>
      </c>
      <c r="L1863">
        <f t="shared" si="29"/>
        <v>152</v>
      </c>
      <c r="M1863" s="14">
        <f>Table3[[#This Row],[Rape]]/Table3[[#This Row],[Population_in_lakhs]]</f>
        <v>1.0769230769230769</v>
      </c>
      <c r="N1863">
        <f>Table3[[#This Row],[Kidnapping and Abduction]]/Table3[[#This Row],[Population_in_lakhs]]</f>
        <v>6.7692307692307692</v>
      </c>
      <c r="O1863">
        <f>Table3[[#This Row],[Dowry Deaths]]/Table3[[#This Row],[Population_in_lakhs]]</f>
        <v>0</v>
      </c>
      <c r="P1863">
        <f>Table3[[#This Row],[Molestation]]/Table3[[#This Row],[Population_in_lakhs]]</f>
        <v>14.153846153846153</v>
      </c>
      <c r="Q1863">
        <f>Table3[[#This Row],[Sexual_Harassment]]/Table3[[#This Row],[Population_in_lakhs]]</f>
        <v>1.2307692307692308</v>
      </c>
      <c r="R1863">
        <f>Table3[[#This Row],[Cruelty by Husband or his Relatives]]/Table3[[#This Row],[Population_in_lakhs]]</f>
        <v>0.15384615384615385</v>
      </c>
    </row>
    <row r="1864" spans="1:18" x14ac:dyDescent="0.3">
      <c r="A1864" t="s">
        <v>222</v>
      </c>
      <c r="B1864" t="s">
        <v>233</v>
      </c>
      <c r="C1864">
        <v>2004</v>
      </c>
      <c r="D1864">
        <v>27</v>
      </c>
      <c r="E1864">
        <v>70</v>
      </c>
      <c r="F1864">
        <v>0</v>
      </c>
      <c r="G1864">
        <v>104</v>
      </c>
      <c r="H1864">
        <v>11</v>
      </c>
      <c r="I1864">
        <v>0</v>
      </c>
      <c r="J1864">
        <v>6.5</v>
      </c>
      <c r="K1864">
        <v>32.615384615384613</v>
      </c>
      <c r="L1864">
        <f t="shared" si="29"/>
        <v>212</v>
      </c>
      <c r="M1864" s="14">
        <f>Table3[[#This Row],[Rape]]/Table3[[#This Row],[Population_in_lakhs]]</f>
        <v>4.1538461538461542</v>
      </c>
      <c r="N1864">
        <f>Table3[[#This Row],[Kidnapping and Abduction]]/Table3[[#This Row],[Population_in_lakhs]]</f>
        <v>10.76923076923077</v>
      </c>
      <c r="O1864">
        <f>Table3[[#This Row],[Dowry Deaths]]/Table3[[#This Row],[Population_in_lakhs]]</f>
        <v>0</v>
      </c>
      <c r="P1864">
        <f>Table3[[#This Row],[Molestation]]/Table3[[#This Row],[Population_in_lakhs]]</f>
        <v>16</v>
      </c>
      <c r="Q1864">
        <f>Table3[[#This Row],[Sexual_Harassment]]/Table3[[#This Row],[Population_in_lakhs]]</f>
        <v>1.6923076923076923</v>
      </c>
      <c r="R1864">
        <f>Table3[[#This Row],[Cruelty by Husband or his Relatives]]/Table3[[#This Row],[Population_in_lakhs]]</f>
        <v>0</v>
      </c>
    </row>
    <row r="1865" spans="1:18" x14ac:dyDescent="0.3">
      <c r="A1865" t="s">
        <v>222</v>
      </c>
      <c r="B1865" t="s">
        <v>233</v>
      </c>
      <c r="C1865">
        <v>2005</v>
      </c>
      <c r="D1865">
        <v>21</v>
      </c>
      <c r="E1865">
        <v>60</v>
      </c>
      <c r="F1865">
        <v>0</v>
      </c>
      <c r="G1865">
        <v>84</v>
      </c>
      <c r="H1865">
        <v>8</v>
      </c>
      <c r="I1865">
        <v>1</v>
      </c>
      <c r="J1865">
        <v>6.5</v>
      </c>
      <c r="K1865">
        <v>26.76923076923077</v>
      </c>
      <c r="L1865">
        <f t="shared" si="29"/>
        <v>174</v>
      </c>
      <c r="M1865" s="14">
        <f>Table3[[#This Row],[Rape]]/Table3[[#This Row],[Population_in_lakhs]]</f>
        <v>3.2307692307692308</v>
      </c>
      <c r="N1865">
        <f>Table3[[#This Row],[Kidnapping and Abduction]]/Table3[[#This Row],[Population_in_lakhs]]</f>
        <v>9.2307692307692299</v>
      </c>
      <c r="O1865">
        <f>Table3[[#This Row],[Dowry Deaths]]/Table3[[#This Row],[Population_in_lakhs]]</f>
        <v>0</v>
      </c>
      <c r="P1865">
        <f>Table3[[#This Row],[Molestation]]/Table3[[#This Row],[Population_in_lakhs]]</f>
        <v>12.923076923076923</v>
      </c>
      <c r="Q1865">
        <f>Table3[[#This Row],[Sexual_Harassment]]/Table3[[#This Row],[Population_in_lakhs]]</f>
        <v>1.2307692307692308</v>
      </c>
      <c r="R1865">
        <f>Table3[[#This Row],[Cruelty by Husband or his Relatives]]/Table3[[#This Row],[Population_in_lakhs]]</f>
        <v>0.15384615384615385</v>
      </c>
    </row>
    <row r="1866" spans="1:18" x14ac:dyDescent="0.3">
      <c r="A1866" t="s">
        <v>222</v>
      </c>
      <c r="B1866" t="s">
        <v>233</v>
      </c>
      <c r="C1866">
        <v>2006</v>
      </c>
      <c r="D1866">
        <v>19</v>
      </c>
      <c r="E1866">
        <v>50</v>
      </c>
      <c r="F1866">
        <v>0</v>
      </c>
      <c r="G1866">
        <v>150</v>
      </c>
      <c r="H1866">
        <v>17</v>
      </c>
      <c r="I1866">
        <v>4</v>
      </c>
      <c r="J1866">
        <v>6.5</v>
      </c>
      <c r="K1866">
        <v>36.92307692307692</v>
      </c>
      <c r="L1866">
        <f t="shared" si="29"/>
        <v>240</v>
      </c>
      <c r="M1866" s="14">
        <f>Table3[[#This Row],[Rape]]/Table3[[#This Row],[Population_in_lakhs]]</f>
        <v>2.9230769230769229</v>
      </c>
      <c r="N1866">
        <f>Table3[[#This Row],[Kidnapping and Abduction]]/Table3[[#This Row],[Population_in_lakhs]]</f>
        <v>7.6923076923076925</v>
      </c>
      <c r="O1866">
        <f>Table3[[#This Row],[Dowry Deaths]]/Table3[[#This Row],[Population_in_lakhs]]</f>
        <v>0</v>
      </c>
      <c r="P1866">
        <f>Table3[[#This Row],[Molestation]]/Table3[[#This Row],[Population_in_lakhs]]</f>
        <v>23.076923076923077</v>
      </c>
      <c r="Q1866">
        <f>Table3[[#This Row],[Sexual_Harassment]]/Table3[[#This Row],[Population_in_lakhs]]</f>
        <v>2.6153846153846154</v>
      </c>
      <c r="R1866">
        <f>Table3[[#This Row],[Cruelty by Husband or his Relatives]]/Table3[[#This Row],[Population_in_lakhs]]</f>
        <v>0.61538461538461542</v>
      </c>
    </row>
    <row r="1867" spans="1:18" x14ac:dyDescent="0.3">
      <c r="A1867" t="s">
        <v>222</v>
      </c>
      <c r="B1867" t="s">
        <v>233</v>
      </c>
      <c r="C1867">
        <v>2007</v>
      </c>
      <c r="D1867">
        <v>19</v>
      </c>
      <c r="E1867">
        <v>57</v>
      </c>
      <c r="F1867">
        <v>0</v>
      </c>
      <c r="G1867">
        <v>139</v>
      </c>
      <c r="H1867">
        <v>13</v>
      </c>
      <c r="I1867">
        <v>7</v>
      </c>
      <c r="J1867">
        <v>6.5</v>
      </c>
      <c r="K1867">
        <v>36.153846153846153</v>
      </c>
      <c r="L1867">
        <f t="shared" si="29"/>
        <v>235</v>
      </c>
      <c r="M1867" s="14">
        <f>Table3[[#This Row],[Rape]]/Table3[[#This Row],[Population_in_lakhs]]</f>
        <v>2.9230769230769229</v>
      </c>
      <c r="N1867">
        <f>Table3[[#This Row],[Kidnapping and Abduction]]/Table3[[#This Row],[Population_in_lakhs]]</f>
        <v>8.7692307692307701</v>
      </c>
      <c r="O1867">
        <f>Table3[[#This Row],[Dowry Deaths]]/Table3[[#This Row],[Population_in_lakhs]]</f>
        <v>0</v>
      </c>
      <c r="P1867">
        <f>Table3[[#This Row],[Molestation]]/Table3[[#This Row],[Population_in_lakhs]]</f>
        <v>21.384615384615383</v>
      </c>
      <c r="Q1867">
        <f>Table3[[#This Row],[Sexual_Harassment]]/Table3[[#This Row],[Population_in_lakhs]]</f>
        <v>2</v>
      </c>
      <c r="R1867">
        <f>Table3[[#This Row],[Cruelty by Husband or his Relatives]]/Table3[[#This Row],[Population_in_lakhs]]</f>
        <v>1.0769230769230769</v>
      </c>
    </row>
    <row r="1868" spans="1:18" x14ac:dyDescent="0.3">
      <c r="A1868" t="s">
        <v>222</v>
      </c>
      <c r="B1868" t="s">
        <v>233</v>
      </c>
      <c r="C1868">
        <v>2008</v>
      </c>
      <c r="D1868">
        <v>11</v>
      </c>
      <c r="E1868">
        <v>35</v>
      </c>
      <c r="F1868">
        <v>0</v>
      </c>
      <c r="G1868">
        <v>82</v>
      </c>
      <c r="H1868">
        <v>8</v>
      </c>
      <c r="I1868">
        <v>3</v>
      </c>
      <c r="J1868">
        <v>6.5</v>
      </c>
      <c r="K1868">
        <v>21.384615384615383</v>
      </c>
      <c r="L1868">
        <f t="shared" si="29"/>
        <v>139</v>
      </c>
      <c r="M1868" s="14">
        <f>Table3[[#This Row],[Rape]]/Table3[[#This Row],[Population_in_lakhs]]</f>
        <v>1.6923076923076923</v>
      </c>
      <c r="N1868">
        <f>Table3[[#This Row],[Kidnapping and Abduction]]/Table3[[#This Row],[Population_in_lakhs]]</f>
        <v>5.384615384615385</v>
      </c>
      <c r="O1868">
        <f>Table3[[#This Row],[Dowry Deaths]]/Table3[[#This Row],[Population_in_lakhs]]</f>
        <v>0</v>
      </c>
      <c r="P1868">
        <f>Table3[[#This Row],[Molestation]]/Table3[[#This Row],[Population_in_lakhs]]</f>
        <v>12.615384615384615</v>
      </c>
      <c r="Q1868">
        <f>Table3[[#This Row],[Sexual_Harassment]]/Table3[[#This Row],[Population_in_lakhs]]</f>
        <v>1.2307692307692308</v>
      </c>
      <c r="R1868">
        <f>Table3[[#This Row],[Cruelty by Husband or his Relatives]]/Table3[[#This Row],[Population_in_lakhs]]</f>
        <v>0.46153846153846156</v>
      </c>
    </row>
    <row r="1869" spans="1:18" x14ac:dyDescent="0.3">
      <c r="A1869" t="s">
        <v>222</v>
      </c>
      <c r="B1869" t="s">
        <v>233</v>
      </c>
      <c r="C1869">
        <v>2009</v>
      </c>
      <c r="D1869">
        <v>11</v>
      </c>
      <c r="E1869">
        <v>38</v>
      </c>
      <c r="F1869">
        <v>0</v>
      </c>
      <c r="G1869">
        <v>66</v>
      </c>
      <c r="H1869">
        <v>12</v>
      </c>
      <c r="I1869">
        <v>3</v>
      </c>
      <c r="J1869">
        <v>6.5</v>
      </c>
      <c r="K1869">
        <v>20</v>
      </c>
      <c r="L1869">
        <f t="shared" si="29"/>
        <v>130</v>
      </c>
      <c r="M1869" s="14">
        <f>Table3[[#This Row],[Rape]]/Table3[[#This Row],[Population_in_lakhs]]</f>
        <v>1.6923076923076923</v>
      </c>
      <c r="N1869">
        <f>Table3[[#This Row],[Kidnapping and Abduction]]/Table3[[#This Row],[Population_in_lakhs]]</f>
        <v>5.8461538461538458</v>
      </c>
      <c r="O1869">
        <f>Table3[[#This Row],[Dowry Deaths]]/Table3[[#This Row],[Population_in_lakhs]]</f>
        <v>0</v>
      </c>
      <c r="P1869">
        <f>Table3[[#This Row],[Molestation]]/Table3[[#This Row],[Population_in_lakhs]]</f>
        <v>10.153846153846153</v>
      </c>
      <c r="Q1869">
        <f>Table3[[#This Row],[Sexual_Harassment]]/Table3[[#This Row],[Population_in_lakhs]]</f>
        <v>1.8461538461538463</v>
      </c>
      <c r="R1869">
        <f>Table3[[#This Row],[Cruelty by Husband or his Relatives]]/Table3[[#This Row],[Population_in_lakhs]]</f>
        <v>0.46153846153846156</v>
      </c>
    </row>
    <row r="1870" spans="1:18" x14ac:dyDescent="0.3">
      <c r="A1870" t="s">
        <v>222</v>
      </c>
      <c r="B1870" t="s">
        <v>233</v>
      </c>
      <c r="C1870">
        <v>2010</v>
      </c>
      <c r="D1870">
        <v>4</v>
      </c>
      <c r="E1870">
        <v>65</v>
      </c>
      <c r="F1870">
        <v>0</v>
      </c>
      <c r="G1870">
        <v>68</v>
      </c>
      <c r="H1870">
        <v>11</v>
      </c>
      <c r="I1870">
        <v>2</v>
      </c>
      <c r="J1870">
        <v>6.5</v>
      </c>
      <c r="K1870">
        <v>23.076923076923077</v>
      </c>
      <c r="L1870">
        <f t="shared" si="29"/>
        <v>150</v>
      </c>
      <c r="M1870" s="14">
        <f>Table3[[#This Row],[Rape]]/Table3[[#This Row],[Population_in_lakhs]]</f>
        <v>0.61538461538461542</v>
      </c>
      <c r="N1870">
        <f>Table3[[#This Row],[Kidnapping and Abduction]]/Table3[[#This Row],[Population_in_lakhs]]</f>
        <v>10</v>
      </c>
      <c r="O1870">
        <f>Table3[[#This Row],[Dowry Deaths]]/Table3[[#This Row],[Population_in_lakhs]]</f>
        <v>0</v>
      </c>
      <c r="P1870">
        <f>Table3[[#This Row],[Molestation]]/Table3[[#This Row],[Population_in_lakhs]]</f>
        <v>10.461538461538462</v>
      </c>
      <c r="Q1870">
        <f>Table3[[#This Row],[Sexual_Harassment]]/Table3[[#This Row],[Population_in_lakhs]]</f>
        <v>1.6923076923076923</v>
      </c>
      <c r="R1870">
        <f>Table3[[#This Row],[Cruelty by Husband or his Relatives]]/Table3[[#This Row],[Population_in_lakhs]]</f>
        <v>0.30769230769230771</v>
      </c>
    </row>
    <row r="1871" spans="1:18" x14ac:dyDescent="0.3">
      <c r="A1871" t="s">
        <v>222</v>
      </c>
      <c r="B1871" t="s">
        <v>233</v>
      </c>
      <c r="C1871">
        <v>2011</v>
      </c>
      <c r="D1871">
        <v>17</v>
      </c>
      <c r="E1871">
        <v>78</v>
      </c>
      <c r="F1871">
        <v>0</v>
      </c>
      <c r="G1871">
        <v>121</v>
      </c>
      <c r="H1871">
        <v>25</v>
      </c>
      <c r="I1871">
        <v>5</v>
      </c>
      <c r="J1871">
        <v>8.6999999999999993</v>
      </c>
      <c r="K1871">
        <v>28.27586206896552</v>
      </c>
      <c r="L1871">
        <f t="shared" si="29"/>
        <v>246</v>
      </c>
      <c r="M1871" s="14">
        <f>Table3[[#This Row],[Rape]]/Table3[[#This Row],[Population_in_lakhs]]</f>
        <v>1.9540229885057472</v>
      </c>
      <c r="N1871">
        <f>Table3[[#This Row],[Kidnapping and Abduction]]/Table3[[#This Row],[Population_in_lakhs]]</f>
        <v>8.9655172413793114</v>
      </c>
      <c r="O1871">
        <f>Table3[[#This Row],[Dowry Deaths]]/Table3[[#This Row],[Population_in_lakhs]]</f>
        <v>0</v>
      </c>
      <c r="P1871">
        <f>Table3[[#This Row],[Molestation]]/Table3[[#This Row],[Population_in_lakhs]]</f>
        <v>13.908045977011495</v>
      </c>
      <c r="Q1871">
        <f>Table3[[#This Row],[Sexual_Harassment]]/Table3[[#This Row],[Population_in_lakhs]]</f>
        <v>2.8735632183908049</v>
      </c>
      <c r="R1871">
        <f>Table3[[#This Row],[Cruelty by Husband or his Relatives]]/Table3[[#This Row],[Population_in_lakhs]]</f>
        <v>0.57471264367816099</v>
      </c>
    </row>
    <row r="1872" spans="1:18" x14ac:dyDescent="0.3">
      <c r="A1872" t="s">
        <v>222</v>
      </c>
      <c r="B1872" t="s">
        <v>233</v>
      </c>
      <c r="C1872">
        <v>2012</v>
      </c>
      <c r="D1872">
        <v>21</v>
      </c>
      <c r="E1872">
        <v>84</v>
      </c>
      <c r="F1872">
        <v>0</v>
      </c>
      <c r="G1872">
        <v>141</v>
      </c>
      <c r="H1872">
        <v>19</v>
      </c>
      <c r="I1872">
        <v>11</v>
      </c>
      <c r="J1872">
        <v>8.6999999999999993</v>
      </c>
      <c r="K1872">
        <v>31.724137931034484</v>
      </c>
      <c r="L1872">
        <f t="shared" si="29"/>
        <v>276</v>
      </c>
      <c r="M1872" s="14">
        <f>Table3[[#This Row],[Rape]]/Table3[[#This Row],[Population_in_lakhs]]</f>
        <v>2.4137931034482762</v>
      </c>
      <c r="N1872">
        <f>Table3[[#This Row],[Kidnapping and Abduction]]/Table3[[#This Row],[Population_in_lakhs]]</f>
        <v>9.655172413793105</v>
      </c>
      <c r="O1872">
        <f>Table3[[#This Row],[Dowry Deaths]]/Table3[[#This Row],[Population_in_lakhs]]</f>
        <v>0</v>
      </c>
      <c r="P1872">
        <f>Table3[[#This Row],[Molestation]]/Table3[[#This Row],[Population_in_lakhs]]</f>
        <v>16.206896551724139</v>
      </c>
      <c r="Q1872">
        <f>Table3[[#This Row],[Sexual_Harassment]]/Table3[[#This Row],[Population_in_lakhs]]</f>
        <v>2.1839080459770117</v>
      </c>
      <c r="R1872">
        <f>Table3[[#This Row],[Cruelty by Husband or his Relatives]]/Table3[[#This Row],[Population_in_lakhs]]</f>
        <v>1.264367816091954</v>
      </c>
    </row>
    <row r="1873" spans="1:18" x14ac:dyDescent="0.3">
      <c r="A1873" t="s">
        <v>222</v>
      </c>
      <c r="B1873" t="s">
        <v>233</v>
      </c>
      <c r="C1873">
        <v>2013</v>
      </c>
      <c r="D1873">
        <v>29</v>
      </c>
      <c r="E1873">
        <v>79</v>
      </c>
      <c r="F1873">
        <v>0</v>
      </c>
      <c r="G1873">
        <v>124</v>
      </c>
      <c r="H1873">
        <v>19</v>
      </c>
      <c r="I1873">
        <v>15</v>
      </c>
      <c r="J1873">
        <v>8.6999999999999993</v>
      </c>
      <c r="K1873">
        <v>30.574712643678165</v>
      </c>
      <c r="L1873">
        <f t="shared" si="29"/>
        <v>266</v>
      </c>
      <c r="M1873" s="14">
        <f>Table3[[#This Row],[Rape]]/Table3[[#This Row],[Population_in_lakhs]]</f>
        <v>3.3333333333333335</v>
      </c>
      <c r="N1873">
        <f>Table3[[#This Row],[Kidnapping and Abduction]]/Table3[[#This Row],[Population_in_lakhs]]</f>
        <v>9.0804597701149437</v>
      </c>
      <c r="O1873">
        <f>Table3[[#This Row],[Dowry Deaths]]/Table3[[#This Row],[Population_in_lakhs]]</f>
        <v>0</v>
      </c>
      <c r="P1873">
        <f>Table3[[#This Row],[Molestation]]/Table3[[#This Row],[Population_in_lakhs]]</f>
        <v>14.252873563218392</v>
      </c>
      <c r="Q1873">
        <f>Table3[[#This Row],[Sexual_Harassment]]/Table3[[#This Row],[Population_in_lakhs]]</f>
        <v>2.1839080459770117</v>
      </c>
      <c r="R1873">
        <f>Table3[[#This Row],[Cruelty by Husband or his Relatives]]/Table3[[#This Row],[Population_in_lakhs]]</f>
        <v>1.7241379310344829</v>
      </c>
    </row>
    <row r="1874" spans="1:18" x14ac:dyDescent="0.3">
      <c r="A1874" t="s">
        <v>222</v>
      </c>
      <c r="B1874" t="s">
        <v>235</v>
      </c>
      <c r="C1874">
        <v>2001</v>
      </c>
      <c r="D1874">
        <v>13</v>
      </c>
      <c r="E1874">
        <v>10</v>
      </c>
      <c r="F1874">
        <v>0</v>
      </c>
      <c r="G1874">
        <v>4</v>
      </c>
      <c r="H1874">
        <v>6</v>
      </c>
      <c r="I1874">
        <v>2</v>
      </c>
      <c r="J1874">
        <v>3.73</v>
      </c>
      <c r="K1874">
        <v>9.3833780160857909</v>
      </c>
      <c r="L1874">
        <f t="shared" si="29"/>
        <v>35</v>
      </c>
      <c r="M1874" s="14">
        <f>Table3[[#This Row],[Rape]]/Table3[[#This Row],[Population_in_lakhs]]</f>
        <v>3.4852546916890081</v>
      </c>
      <c r="N1874">
        <f>Table3[[#This Row],[Kidnapping and Abduction]]/Table3[[#This Row],[Population_in_lakhs]]</f>
        <v>2.6809651474530831</v>
      </c>
      <c r="O1874">
        <f>Table3[[#This Row],[Dowry Deaths]]/Table3[[#This Row],[Population_in_lakhs]]</f>
        <v>0</v>
      </c>
      <c r="P1874">
        <f>Table3[[#This Row],[Molestation]]/Table3[[#This Row],[Population_in_lakhs]]</f>
        <v>1.0723860589812333</v>
      </c>
      <c r="Q1874">
        <f>Table3[[#This Row],[Sexual_Harassment]]/Table3[[#This Row],[Population_in_lakhs]]</f>
        <v>1.6085790884718498</v>
      </c>
      <c r="R1874">
        <f>Table3[[#This Row],[Cruelty by Husband or his Relatives]]/Table3[[#This Row],[Population_in_lakhs]]</f>
        <v>0.53619302949061665</v>
      </c>
    </row>
    <row r="1875" spans="1:18" x14ac:dyDescent="0.3">
      <c r="A1875" t="s">
        <v>222</v>
      </c>
      <c r="B1875" t="s">
        <v>235</v>
      </c>
      <c r="C1875">
        <v>2002</v>
      </c>
      <c r="D1875">
        <v>9</v>
      </c>
      <c r="E1875">
        <v>7</v>
      </c>
      <c r="F1875">
        <v>0</v>
      </c>
      <c r="G1875">
        <v>4</v>
      </c>
      <c r="H1875">
        <v>0</v>
      </c>
      <c r="I1875">
        <v>0</v>
      </c>
      <c r="J1875">
        <v>3.73</v>
      </c>
      <c r="K1875">
        <v>5.3619302949061662</v>
      </c>
      <c r="L1875">
        <f t="shared" si="29"/>
        <v>20</v>
      </c>
      <c r="M1875" s="14">
        <f>Table3[[#This Row],[Rape]]/Table3[[#This Row],[Population_in_lakhs]]</f>
        <v>2.4128686327077746</v>
      </c>
      <c r="N1875">
        <f>Table3[[#This Row],[Kidnapping and Abduction]]/Table3[[#This Row],[Population_in_lakhs]]</f>
        <v>1.8766756032171581</v>
      </c>
      <c r="O1875">
        <f>Table3[[#This Row],[Dowry Deaths]]/Table3[[#This Row],[Population_in_lakhs]]</f>
        <v>0</v>
      </c>
      <c r="P1875">
        <f>Table3[[#This Row],[Molestation]]/Table3[[#This Row],[Population_in_lakhs]]</f>
        <v>1.0723860589812333</v>
      </c>
      <c r="Q1875">
        <f>Table3[[#This Row],[Sexual_Harassment]]/Table3[[#This Row],[Population_in_lakhs]]</f>
        <v>0</v>
      </c>
      <c r="R1875">
        <f>Table3[[#This Row],[Cruelty by Husband or his Relatives]]/Table3[[#This Row],[Population_in_lakhs]]</f>
        <v>0</v>
      </c>
    </row>
    <row r="1876" spans="1:18" x14ac:dyDescent="0.3">
      <c r="A1876" t="s">
        <v>222</v>
      </c>
      <c r="B1876" t="s">
        <v>235</v>
      </c>
      <c r="C1876">
        <v>2003</v>
      </c>
      <c r="D1876">
        <v>12</v>
      </c>
      <c r="E1876">
        <v>11</v>
      </c>
      <c r="F1876">
        <v>0</v>
      </c>
      <c r="G1876">
        <v>11</v>
      </c>
      <c r="H1876">
        <v>3</v>
      </c>
      <c r="I1876">
        <v>1</v>
      </c>
      <c r="J1876">
        <v>3.73</v>
      </c>
      <c r="K1876">
        <v>10.187667560321715</v>
      </c>
      <c r="L1876">
        <f t="shared" si="29"/>
        <v>38</v>
      </c>
      <c r="M1876" s="14">
        <f>Table3[[#This Row],[Rape]]/Table3[[#This Row],[Population_in_lakhs]]</f>
        <v>3.2171581769436997</v>
      </c>
      <c r="N1876">
        <f>Table3[[#This Row],[Kidnapping and Abduction]]/Table3[[#This Row],[Population_in_lakhs]]</f>
        <v>2.9490616621983916</v>
      </c>
      <c r="O1876">
        <f>Table3[[#This Row],[Dowry Deaths]]/Table3[[#This Row],[Population_in_lakhs]]</f>
        <v>0</v>
      </c>
      <c r="P1876">
        <f>Table3[[#This Row],[Molestation]]/Table3[[#This Row],[Population_in_lakhs]]</f>
        <v>2.9490616621983916</v>
      </c>
      <c r="Q1876">
        <f>Table3[[#This Row],[Sexual_Harassment]]/Table3[[#This Row],[Population_in_lakhs]]</f>
        <v>0.80428954423592491</v>
      </c>
      <c r="R1876">
        <f>Table3[[#This Row],[Cruelty by Husband or his Relatives]]/Table3[[#This Row],[Population_in_lakhs]]</f>
        <v>0.26809651474530832</v>
      </c>
    </row>
    <row r="1877" spans="1:18" x14ac:dyDescent="0.3">
      <c r="A1877" t="s">
        <v>222</v>
      </c>
      <c r="B1877" t="s">
        <v>235</v>
      </c>
      <c r="C1877">
        <v>2004</v>
      </c>
      <c r="D1877">
        <v>11</v>
      </c>
      <c r="E1877">
        <v>18</v>
      </c>
      <c r="F1877">
        <v>0</v>
      </c>
      <c r="G1877">
        <v>7</v>
      </c>
      <c r="H1877">
        <v>3</v>
      </c>
      <c r="I1877">
        <v>2</v>
      </c>
      <c r="J1877">
        <v>3.73</v>
      </c>
      <c r="K1877">
        <v>10.99195710455764</v>
      </c>
      <c r="L1877">
        <f t="shared" si="29"/>
        <v>41</v>
      </c>
      <c r="M1877" s="14">
        <f>Table3[[#This Row],[Rape]]/Table3[[#This Row],[Population_in_lakhs]]</f>
        <v>2.9490616621983916</v>
      </c>
      <c r="N1877">
        <f>Table3[[#This Row],[Kidnapping and Abduction]]/Table3[[#This Row],[Population_in_lakhs]]</f>
        <v>4.8257372654155493</v>
      </c>
      <c r="O1877">
        <f>Table3[[#This Row],[Dowry Deaths]]/Table3[[#This Row],[Population_in_lakhs]]</f>
        <v>0</v>
      </c>
      <c r="P1877">
        <f>Table3[[#This Row],[Molestation]]/Table3[[#This Row],[Population_in_lakhs]]</f>
        <v>1.8766756032171581</v>
      </c>
      <c r="Q1877">
        <f>Table3[[#This Row],[Sexual_Harassment]]/Table3[[#This Row],[Population_in_lakhs]]</f>
        <v>0.80428954423592491</v>
      </c>
      <c r="R1877">
        <f>Table3[[#This Row],[Cruelty by Husband or his Relatives]]/Table3[[#This Row],[Population_in_lakhs]]</f>
        <v>0.53619302949061665</v>
      </c>
    </row>
    <row r="1878" spans="1:18" x14ac:dyDescent="0.3">
      <c r="A1878" t="s">
        <v>222</v>
      </c>
      <c r="B1878" t="s">
        <v>235</v>
      </c>
      <c r="C1878">
        <v>2005</v>
      </c>
      <c r="D1878">
        <v>7</v>
      </c>
      <c r="E1878">
        <v>14</v>
      </c>
      <c r="F1878">
        <v>0</v>
      </c>
      <c r="G1878">
        <v>11</v>
      </c>
      <c r="H1878">
        <v>1</v>
      </c>
      <c r="I1878">
        <v>7</v>
      </c>
      <c r="J1878">
        <v>3.73</v>
      </c>
      <c r="K1878">
        <v>10.723860589812332</v>
      </c>
      <c r="L1878">
        <f t="shared" si="29"/>
        <v>40</v>
      </c>
      <c r="M1878" s="14">
        <f>Table3[[#This Row],[Rape]]/Table3[[#This Row],[Population_in_lakhs]]</f>
        <v>1.8766756032171581</v>
      </c>
      <c r="N1878">
        <f>Table3[[#This Row],[Kidnapping and Abduction]]/Table3[[#This Row],[Population_in_lakhs]]</f>
        <v>3.7533512064343162</v>
      </c>
      <c r="O1878">
        <f>Table3[[#This Row],[Dowry Deaths]]/Table3[[#This Row],[Population_in_lakhs]]</f>
        <v>0</v>
      </c>
      <c r="P1878">
        <f>Table3[[#This Row],[Molestation]]/Table3[[#This Row],[Population_in_lakhs]]</f>
        <v>2.9490616621983916</v>
      </c>
      <c r="Q1878">
        <f>Table3[[#This Row],[Sexual_Harassment]]/Table3[[#This Row],[Population_in_lakhs]]</f>
        <v>0.26809651474530832</v>
      </c>
      <c r="R1878">
        <f>Table3[[#This Row],[Cruelty by Husband or his Relatives]]/Table3[[#This Row],[Population_in_lakhs]]</f>
        <v>1.8766756032171581</v>
      </c>
    </row>
    <row r="1879" spans="1:18" x14ac:dyDescent="0.3">
      <c r="A1879" t="s">
        <v>222</v>
      </c>
      <c r="B1879" t="s">
        <v>235</v>
      </c>
      <c r="C1879">
        <v>2006</v>
      </c>
      <c r="D1879">
        <v>21</v>
      </c>
      <c r="E1879">
        <v>20</v>
      </c>
      <c r="F1879">
        <v>0</v>
      </c>
      <c r="G1879">
        <v>13</v>
      </c>
      <c r="H1879">
        <v>3</v>
      </c>
      <c r="I1879">
        <v>12</v>
      </c>
      <c r="J1879">
        <v>3.73</v>
      </c>
      <c r="K1879">
        <v>18.498659517426272</v>
      </c>
      <c r="L1879">
        <f t="shared" si="29"/>
        <v>69</v>
      </c>
      <c r="M1879" s="14">
        <f>Table3[[#This Row],[Rape]]/Table3[[#This Row],[Population_in_lakhs]]</f>
        <v>5.6300268096514747</v>
      </c>
      <c r="N1879">
        <f>Table3[[#This Row],[Kidnapping and Abduction]]/Table3[[#This Row],[Population_in_lakhs]]</f>
        <v>5.3619302949061662</v>
      </c>
      <c r="O1879">
        <f>Table3[[#This Row],[Dowry Deaths]]/Table3[[#This Row],[Population_in_lakhs]]</f>
        <v>0</v>
      </c>
      <c r="P1879">
        <f>Table3[[#This Row],[Molestation]]/Table3[[#This Row],[Population_in_lakhs]]</f>
        <v>3.4852546916890081</v>
      </c>
      <c r="Q1879">
        <f>Table3[[#This Row],[Sexual_Harassment]]/Table3[[#This Row],[Population_in_lakhs]]</f>
        <v>0.80428954423592491</v>
      </c>
      <c r="R1879">
        <f>Table3[[#This Row],[Cruelty by Husband or his Relatives]]/Table3[[#This Row],[Population_in_lakhs]]</f>
        <v>3.2171581769436997</v>
      </c>
    </row>
    <row r="1880" spans="1:18" x14ac:dyDescent="0.3">
      <c r="A1880" t="s">
        <v>222</v>
      </c>
      <c r="B1880" t="s">
        <v>235</v>
      </c>
      <c r="C1880">
        <v>2007</v>
      </c>
      <c r="D1880">
        <v>13</v>
      </c>
      <c r="E1880">
        <v>17</v>
      </c>
      <c r="F1880">
        <v>0</v>
      </c>
      <c r="G1880">
        <v>28</v>
      </c>
      <c r="H1880">
        <v>3</v>
      </c>
      <c r="I1880">
        <v>15</v>
      </c>
      <c r="J1880">
        <v>3.73</v>
      </c>
      <c r="K1880">
        <v>20.375335120643431</v>
      </c>
      <c r="L1880">
        <f t="shared" si="29"/>
        <v>76</v>
      </c>
      <c r="M1880" s="14">
        <f>Table3[[#This Row],[Rape]]/Table3[[#This Row],[Population_in_lakhs]]</f>
        <v>3.4852546916890081</v>
      </c>
      <c r="N1880">
        <f>Table3[[#This Row],[Kidnapping and Abduction]]/Table3[[#This Row],[Population_in_lakhs]]</f>
        <v>4.5576407506702417</v>
      </c>
      <c r="O1880">
        <f>Table3[[#This Row],[Dowry Deaths]]/Table3[[#This Row],[Population_in_lakhs]]</f>
        <v>0</v>
      </c>
      <c r="P1880">
        <f>Table3[[#This Row],[Molestation]]/Table3[[#This Row],[Population_in_lakhs]]</f>
        <v>7.5067024128686324</v>
      </c>
      <c r="Q1880">
        <f>Table3[[#This Row],[Sexual_Harassment]]/Table3[[#This Row],[Population_in_lakhs]]</f>
        <v>0.80428954423592491</v>
      </c>
      <c r="R1880">
        <f>Table3[[#This Row],[Cruelty by Husband or his Relatives]]/Table3[[#This Row],[Population_in_lakhs]]</f>
        <v>4.0214477211796247</v>
      </c>
    </row>
    <row r="1881" spans="1:18" x14ac:dyDescent="0.3">
      <c r="A1881" t="s">
        <v>222</v>
      </c>
      <c r="B1881" t="s">
        <v>235</v>
      </c>
      <c r="C1881">
        <v>2008</v>
      </c>
      <c r="D1881">
        <v>16</v>
      </c>
      <c r="E1881">
        <v>21</v>
      </c>
      <c r="F1881">
        <v>0</v>
      </c>
      <c r="G1881">
        <v>35</v>
      </c>
      <c r="H1881">
        <v>6</v>
      </c>
      <c r="I1881">
        <v>13</v>
      </c>
      <c r="J1881">
        <v>3.73</v>
      </c>
      <c r="K1881">
        <v>24.396782841823057</v>
      </c>
      <c r="L1881">
        <f t="shared" si="29"/>
        <v>91</v>
      </c>
      <c r="M1881" s="14">
        <f>Table3[[#This Row],[Rape]]/Table3[[#This Row],[Population_in_lakhs]]</f>
        <v>4.2895442359249332</v>
      </c>
      <c r="N1881">
        <f>Table3[[#This Row],[Kidnapping and Abduction]]/Table3[[#This Row],[Population_in_lakhs]]</f>
        <v>5.6300268096514747</v>
      </c>
      <c r="O1881">
        <f>Table3[[#This Row],[Dowry Deaths]]/Table3[[#This Row],[Population_in_lakhs]]</f>
        <v>0</v>
      </c>
      <c r="P1881">
        <f>Table3[[#This Row],[Molestation]]/Table3[[#This Row],[Population_in_lakhs]]</f>
        <v>9.3833780160857909</v>
      </c>
      <c r="Q1881">
        <f>Table3[[#This Row],[Sexual_Harassment]]/Table3[[#This Row],[Population_in_lakhs]]</f>
        <v>1.6085790884718498</v>
      </c>
      <c r="R1881">
        <f>Table3[[#This Row],[Cruelty by Husband or his Relatives]]/Table3[[#This Row],[Population_in_lakhs]]</f>
        <v>3.4852546916890081</v>
      </c>
    </row>
    <row r="1882" spans="1:18" x14ac:dyDescent="0.3">
      <c r="A1882" t="s">
        <v>222</v>
      </c>
      <c r="B1882" t="s">
        <v>235</v>
      </c>
      <c r="C1882">
        <v>2009</v>
      </c>
      <c r="D1882">
        <v>12</v>
      </c>
      <c r="E1882">
        <v>19</v>
      </c>
      <c r="F1882">
        <v>0</v>
      </c>
      <c r="G1882">
        <v>29</v>
      </c>
      <c r="H1882">
        <v>1</v>
      </c>
      <c r="I1882">
        <v>17</v>
      </c>
      <c r="J1882">
        <v>3.73</v>
      </c>
      <c r="K1882">
        <v>20.91152815013405</v>
      </c>
      <c r="L1882">
        <f t="shared" si="29"/>
        <v>78</v>
      </c>
      <c r="M1882" s="14">
        <f>Table3[[#This Row],[Rape]]/Table3[[#This Row],[Population_in_lakhs]]</f>
        <v>3.2171581769436997</v>
      </c>
      <c r="N1882">
        <f>Table3[[#This Row],[Kidnapping and Abduction]]/Table3[[#This Row],[Population_in_lakhs]]</f>
        <v>5.0938337801608577</v>
      </c>
      <c r="O1882">
        <f>Table3[[#This Row],[Dowry Deaths]]/Table3[[#This Row],[Population_in_lakhs]]</f>
        <v>0</v>
      </c>
      <c r="P1882">
        <f>Table3[[#This Row],[Molestation]]/Table3[[#This Row],[Population_in_lakhs]]</f>
        <v>7.7747989276139409</v>
      </c>
      <c r="Q1882">
        <f>Table3[[#This Row],[Sexual_Harassment]]/Table3[[#This Row],[Population_in_lakhs]]</f>
        <v>0.26809651474530832</v>
      </c>
      <c r="R1882">
        <f>Table3[[#This Row],[Cruelty by Husband or his Relatives]]/Table3[[#This Row],[Population_in_lakhs]]</f>
        <v>4.5576407506702417</v>
      </c>
    </row>
    <row r="1883" spans="1:18" x14ac:dyDescent="0.3">
      <c r="A1883" t="s">
        <v>222</v>
      </c>
      <c r="B1883" t="s">
        <v>235</v>
      </c>
      <c r="C1883">
        <v>2010</v>
      </c>
      <c r="D1883">
        <v>20</v>
      </c>
      <c r="E1883">
        <v>34</v>
      </c>
      <c r="F1883">
        <v>0</v>
      </c>
      <c r="G1883">
        <v>30</v>
      </c>
      <c r="H1883">
        <v>10</v>
      </c>
      <c r="I1883">
        <v>16</v>
      </c>
      <c r="J1883">
        <v>3.73</v>
      </c>
      <c r="K1883">
        <v>29.490616621983914</v>
      </c>
      <c r="L1883">
        <f t="shared" si="29"/>
        <v>110</v>
      </c>
      <c r="M1883" s="14">
        <f>Table3[[#This Row],[Rape]]/Table3[[#This Row],[Population_in_lakhs]]</f>
        <v>5.3619302949061662</v>
      </c>
      <c r="N1883">
        <f>Table3[[#This Row],[Kidnapping and Abduction]]/Table3[[#This Row],[Population_in_lakhs]]</f>
        <v>9.1152815013404833</v>
      </c>
      <c r="O1883">
        <f>Table3[[#This Row],[Dowry Deaths]]/Table3[[#This Row],[Population_in_lakhs]]</f>
        <v>0</v>
      </c>
      <c r="P1883">
        <f>Table3[[#This Row],[Molestation]]/Table3[[#This Row],[Population_in_lakhs]]</f>
        <v>8.0428954423592494</v>
      </c>
      <c r="Q1883">
        <f>Table3[[#This Row],[Sexual_Harassment]]/Table3[[#This Row],[Population_in_lakhs]]</f>
        <v>2.6809651474530831</v>
      </c>
      <c r="R1883">
        <f>Table3[[#This Row],[Cruelty by Husband or his Relatives]]/Table3[[#This Row],[Population_in_lakhs]]</f>
        <v>4.2895442359249332</v>
      </c>
    </row>
    <row r="1884" spans="1:18" x14ac:dyDescent="0.3">
      <c r="A1884" t="s">
        <v>222</v>
      </c>
      <c r="B1884" t="s">
        <v>235</v>
      </c>
      <c r="C1884">
        <v>2011</v>
      </c>
      <c r="D1884">
        <v>18</v>
      </c>
      <c r="E1884">
        <v>32</v>
      </c>
      <c r="F1884">
        <v>0</v>
      </c>
      <c r="G1884">
        <v>31</v>
      </c>
      <c r="H1884">
        <v>7</v>
      </c>
      <c r="I1884">
        <v>29</v>
      </c>
      <c r="J1884">
        <v>4.7699999999999996</v>
      </c>
      <c r="K1884">
        <v>24.528301886792455</v>
      </c>
      <c r="L1884">
        <f t="shared" si="29"/>
        <v>117</v>
      </c>
      <c r="M1884" s="14">
        <f>Table3[[#This Row],[Rape]]/Table3[[#This Row],[Population_in_lakhs]]</f>
        <v>3.7735849056603779</v>
      </c>
      <c r="N1884">
        <f>Table3[[#This Row],[Kidnapping and Abduction]]/Table3[[#This Row],[Population_in_lakhs]]</f>
        <v>6.7085953878406714</v>
      </c>
      <c r="O1884">
        <f>Table3[[#This Row],[Dowry Deaths]]/Table3[[#This Row],[Population_in_lakhs]]</f>
        <v>0</v>
      </c>
      <c r="P1884">
        <f>Table3[[#This Row],[Molestation]]/Table3[[#This Row],[Population_in_lakhs]]</f>
        <v>6.4989517819706508</v>
      </c>
      <c r="Q1884">
        <f>Table3[[#This Row],[Sexual_Harassment]]/Table3[[#This Row],[Population_in_lakhs]]</f>
        <v>1.4675052410901468</v>
      </c>
      <c r="R1884">
        <f>Table3[[#This Row],[Cruelty by Husband or his Relatives]]/Table3[[#This Row],[Population_in_lakhs]]</f>
        <v>6.0796645702306087</v>
      </c>
    </row>
    <row r="1885" spans="1:18" x14ac:dyDescent="0.3">
      <c r="A1885" t="s">
        <v>222</v>
      </c>
      <c r="B1885" t="s">
        <v>235</v>
      </c>
      <c r="C1885">
        <v>2012</v>
      </c>
      <c r="D1885">
        <v>9</v>
      </c>
      <c r="E1885">
        <v>41</v>
      </c>
      <c r="F1885">
        <v>0</v>
      </c>
      <c r="G1885">
        <v>31</v>
      </c>
      <c r="H1885">
        <v>6</v>
      </c>
      <c r="I1885">
        <v>14</v>
      </c>
      <c r="J1885">
        <v>4.7699999999999996</v>
      </c>
      <c r="K1885">
        <v>21.174004192872118</v>
      </c>
      <c r="L1885">
        <f t="shared" si="29"/>
        <v>101</v>
      </c>
      <c r="M1885" s="14">
        <f>Table3[[#This Row],[Rape]]/Table3[[#This Row],[Population_in_lakhs]]</f>
        <v>1.8867924528301889</v>
      </c>
      <c r="N1885">
        <f>Table3[[#This Row],[Kidnapping and Abduction]]/Table3[[#This Row],[Population_in_lakhs]]</f>
        <v>8.5953878406708597</v>
      </c>
      <c r="O1885">
        <f>Table3[[#This Row],[Dowry Deaths]]/Table3[[#This Row],[Population_in_lakhs]]</f>
        <v>0</v>
      </c>
      <c r="P1885">
        <f>Table3[[#This Row],[Molestation]]/Table3[[#This Row],[Population_in_lakhs]]</f>
        <v>6.4989517819706508</v>
      </c>
      <c r="Q1885">
        <f>Table3[[#This Row],[Sexual_Harassment]]/Table3[[#This Row],[Population_in_lakhs]]</f>
        <v>1.257861635220126</v>
      </c>
      <c r="R1885">
        <f>Table3[[#This Row],[Cruelty by Husband or his Relatives]]/Table3[[#This Row],[Population_in_lakhs]]</f>
        <v>2.9350104821802936</v>
      </c>
    </row>
    <row r="1886" spans="1:18" x14ac:dyDescent="0.3">
      <c r="A1886" t="s">
        <v>222</v>
      </c>
      <c r="B1886" t="s">
        <v>235</v>
      </c>
      <c r="C1886">
        <v>2013</v>
      </c>
      <c r="D1886">
        <v>20</v>
      </c>
      <c r="E1886">
        <v>24</v>
      </c>
      <c r="F1886">
        <v>0</v>
      </c>
      <c r="G1886">
        <v>45</v>
      </c>
      <c r="H1886">
        <v>4</v>
      </c>
      <c r="I1886">
        <v>14</v>
      </c>
      <c r="J1886">
        <v>4.7699999999999996</v>
      </c>
      <c r="K1886">
        <v>22.431865828092246</v>
      </c>
      <c r="L1886">
        <f t="shared" si="29"/>
        <v>107</v>
      </c>
      <c r="M1886" s="14">
        <f>Table3[[#This Row],[Rape]]/Table3[[#This Row],[Population_in_lakhs]]</f>
        <v>4.1928721174004195</v>
      </c>
      <c r="N1886">
        <f>Table3[[#This Row],[Kidnapping and Abduction]]/Table3[[#This Row],[Population_in_lakhs]]</f>
        <v>5.0314465408805038</v>
      </c>
      <c r="O1886">
        <f>Table3[[#This Row],[Dowry Deaths]]/Table3[[#This Row],[Population_in_lakhs]]</f>
        <v>0</v>
      </c>
      <c r="P1886">
        <f>Table3[[#This Row],[Molestation]]/Table3[[#This Row],[Population_in_lakhs]]</f>
        <v>9.433962264150944</v>
      </c>
      <c r="Q1886">
        <f>Table3[[#This Row],[Sexual_Harassment]]/Table3[[#This Row],[Population_in_lakhs]]</f>
        <v>0.83857442348008393</v>
      </c>
      <c r="R1886">
        <f>Table3[[#This Row],[Cruelty by Husband or his Relatives]]/Table3[[#This Row],[Population_in_lakhs]]</f>
        <v>2.9350104821802936</v>
      </c>
    </row>
    <row r="1887" spans="1:18" x14ac:dyDescent="0.3">
      <c r="A1887" t="s">
        <v>222</v>
      </c>
      <c r="B1887" t="s">
        <v>236</v>
      </c>
      <c r="C1887">
        <v>2001</v>
      </c>
      <c r="D1887">
        <v>8</v>
      </c>
      <c r="E1887">
        <v>46</v>
      </c>
      <c r="F1887">
        <v>0</v>
      </c>
      <c r="G1887">
        <v>27</v>
      </c>
      <c r="H1887">
        <v>14</v>
      </c>
      <c r="I1887">
        <v>0</v>
      </c>
      <c r="J1887">
        <v>4.41</v>
      </c>
      <c r="K1887">
        <v>21.541950113378682</v>
      </c>
      <c r="L1887">
        <f t="shared" si="29"/>
        <v>95</v>
      </c>
      <c r="M1887" s="14">
        <f>Table3[[#This Row],[Rape]]/Table3[[#This Row],[Population_in_lakhs]]</f>
        <v>1.8140589569160996</v>
      </c>
      <c r="N1887">
        <f>Table3[[#This Row],[Kidnapping and Abduction]]/Table3[[#This Row],[Population_in_lakhs]]</f>
        <v>10.430839002267573</v>
      </c>
      <c r="O1887">
        <f>Table3[[#This Row],[Dowry Deaths]]/Table3[[#This Row],[Population_in_lakhs]]</f>
        <v>0</v>
      </c>
      <c r="P1887">
        <f>Table3[[#This Row],[Molestation]]/Table3[[#This Row],[Population_in_lakhs]]</f>
        <v>6.1224489795918364</v>
      </c>
      <c r="Q1887">
        <f>Table3[[#This Row],[Sexual_Harassment]]/Table3[[#This Row],[Population_in_lakhs]]</f>
        <v>3.1746031746031744</v>
      </c>
      <c r="R1887">
        <f>Table3[[#This Row],[Cruelty by Husband or his Relatives]]/Table3[[#This Row],[Population_in_lakhs]]</f>
        <v>0</v>
      </c>
    </row>
    <row r="1888" spans="1:18" x14ac:dyDescent="0.3">
      <c r="A1888" t="s">
        <v>222</v>
      </c>
      <c r="B1888" t="s">
        <v>236</v>
      </c>
      <c r="C1888">
        <v>2002</v>
      </c>
      <c r="D1888">
        <v>13</v>
      </c>
      <c r="E1888">
        <v>56</v>
      </c>
      <c r="F1888">
        <v>0</v>
      </c>
      <c r="G1888">
        <v>63</v>
      </c>
      <c r="H1888">
        <v>18</v>
      </c>
      <c r="I1888">
        <v>0</v>
      </c>
      <c r="J1888">
        <v>4.41</v>
      </c>
      <c r="K1888">
        <v>34.013605442176868</v>
      </c>
      <c r="L1888">
        <f t="shared" si="29"/>
        <v>150</v>
      </c>
      <c r="M1888" s="14">
        <f>Table3[[#This Row],[Rape]]/Table3[[#This Row],[Population_in_lakhs]]</f>
        <v>2.947845804988662</v>
      </c>
      <c r="N1888">
        <f>Table3[[#This Row],[Kidnapping and Abduction]]/Table3[[#This Row],[Population_in_lakhs]]</f>
        <v>12.698412698412698</v>
      </c>
      <c r="O1888">
        <f>Table3[[#This Row],[Dowry Deaths]]/Table3[[#This Row],[Population_in_lakhs]]</f>
        <v>0</v>
      </c>
      <c r="P1888">
        <f>Table3[[#This Row],[Molestation]]/Table3[[#This Row],[Population_in_lakhs]]</f>
        <v>14.285714285714285</v>
      </c>
      <c r="Q1888">
        <f>Table3[[#This Row],[Sexual_Harassment]]/Table3[[#This Row],[Population_in_lakhs]]</f>
        <v>4.0816326530612246</v>
      </c>
      <c r="R1888">
        <f>Table3[[#This Row],[Cruelty by Husband or his Relatives]]/Table3[[#This Row],[Population_in_lakhs]]</f>
        <v>0</v>
      </c>
    </row>
    <row r="1889" spans="1:18" x14ac:dyDescent="0.3">
      <c r="A1889" t="s">
        <v>222</v>
      </c>
      <c r="B1889" t="s">
        <v>236</v>
      </c>
      <c r="C1889">
        <v>2003</v>
      </c>
      <c r="D1889">
        <v>12</v>
      </c>
      <c r="E1889">
        <v>56</v>
      </c>
      <c r="F1889">
        <v>2</v>
      </c>
      <c r="G1889">
        <v>59</v>
      </c>
      <c r="H1889">
        <v>12</v>
      </c>
      <c r="I1889">
        <v>0</v>
      </c>
      <c r="J1889">
        <v>4.41</v>
      </c>
      <c r="K1889">
        <v>31.972789115646258</v>
      </c>
      <c r="L1889">
        <f t="shared" si="29"/>
        <v>141</v>
      </c>
      <c r="M1889" s="14">
        <f>Table3[[#This Row],[Rape]]/Table3[[#This Row],[Population_in_lakhs]]</f>
        <v>2.7210884353741496</v>
      </c>
      <c r="N1889">
        <f>Table3[[#This Row],[Kidnapping and Abduction]]/Table3[[#This Row],[Population_in_lakhs]]</f>
        <v>12.698412698412698</v>
      </c>
      <c r="O1889">
        <f>Table3[[#This Row],[Dowry Deaths]]/Table3[[#This Row],[Population_in_lakhs]]</f>
        <v>0.45351473922902491</v>
      </c>
      <c r="P1889">
        <f>Table3[[#This Row],[Molestation]]/Table3[[#This Row],[Population_in_lakhs]]</f>
        <v>13.378684807256235</v>
      </c>
      <c r="Q1889">
        <f>Table3[[#This Row],[Sexual_Harassment]]/Table3[[#This Row],[Population_in_lakhs]]</f>
        <v>2.7210884353741496</v>
      </c>
      <c r="R1889">
        <f>Table3[[#This Row],[Cruelty by Husband or his Relatives]]/Table3[[#This Row],[Population_in_lakhs]]</f>
        <v>0</v>
      </c>
    </row>
    <row r="1890" spans="1:18" x14ac:dyDescent="0.3">
      <c r="A1890" t="s">
        <v>222</v>
      </c>
      <c r="B1890" t="s">
        <v>236</v>
      </c>
      <c r="C1890">
        <v>2004</v>
      </c>
      <c r="D1890">
        <v>8</v>
      </c>
      <c r="E1890">
        <v>49</v>
      </c>
      <c r="F1890">
        <v>1</v>
      </c>
      <c r="G1890">
        <v>58</v>
      </c>
      <c r="H1890">
        <v>6</v>
      </c>
      <c r="I1890">
        <v>1</v>
      </c>
      <c r="J1890">
        <v>4.41</v>
      </c>
      <c r="K1890">
        <v>27.891156462585034</v>
      </c>
      <c r="L1890">
        <f t="shared" si="29"/>
        <v>123</v>
      </c>
      <c r="M1890" s="14">
        <f>Table3[[#This Row],[Rape]]/Table3[[#This Row],[Population_in_lakhs]]</f>
        <v>1.8140589569160996</v>
      </c>
      <c r="N1890">
        <f>Table3[[#This Row],[Kidnapping and Abduction]]/Table3[[#This Row],[Population_in_lakhs]]</f>
        <v>11.111111111111111</v>
      </c>
      <c r="O1890">
        <f>Table3[[#This Row],[Dowry Deaths]]/Table3[[#This Row],[Population_in_lakhs]]</f>
        <v>0.22675736961451246</v>
      </c>
      <c r="P1890">
        <f>Table3[[#This Row],[Molestation]]/Table3[[#This Row],[Population_in_lakhs]]</f>
        <v>13.151927437641723</v>
      </c>
      <c r="Q1890">
        <f>Table3[[#This Row],[Sexual_Harassment]]/Table3[[#This Row],[Population_in_lakhs]]</f>
        <v>1.3605442176870748</v>
      </c>
      <c r="R1890">
        <f>Table3[[#This Row],[Cruelty by Husband or his Relatives]]/Table3[[#This Row],[Population_in_lakhs]]</f>
        <v>0.22675736961451246</v>
      </c>
    </row>
    <row r="1891" spans="1:18" x14ac:dyDescent="0.3">
      <c r="A1891" t="s">
        <v>222</v>
      </c>
      <c r="B1891" t="s">
        <v>236</v>
      </c>
      <c r="C1891">
        <v>2005</v>
      </c>
      <c r="D1891">
        <v>14</v>
      </c>
      <c r="E1891">
        <v>45</v>
      </c>
      <c r="F1891">
        <v>0</v>
      </c>
      <c r="G1891">
        <v>65</v>
      </c>
      <c r="H1891">
        <v>7</v>
      </c>
      <c r="I1891">
        <v>0</v>
      </c>
      <c r="J1891">
        <v>4.41</v>
      </c>
      <c r="K1891">
        <v>29.705215419501133</v>
      </c>
      <c r="L1891">
        <f t="shared" si="29"/>
        <v>131</v>
      </c>
      <c r="M1891" s="14">
        <f>Table3[[#This Row],[Rape]]/Table3[[#This Row],[Population_in_lakhs]]</f>
        <v>3.1746031746031744</v>
      </c>
      <c r="N1891">
        <f>Table3[[#This Row],[Kidnapping and Abduction]]/Table3[[#This Row],[Population_in_lakhs]]</f>
        <v>10.204081632653061</v>
      </c>
      <c r="O1891">
        <f>Table3[[#This Row],[Dowry Deaths]]/Table3[[#This Row],[Population_in_lakhs]]</f>
        <v>0</v>
      </c>
      <c r="P1891">
        <f>Table3[[#This Row],[Molestation]]/Table3[[#This Row],[Population_in_lakhs]]</f>
        <v>14.73922902494331</v>
      </c>
      <c r="Q1891">
        <f>Table3[[#This Row],[Sexual_Harassment]]/Table3[[#This Row],[Population_in_lakhs]]</f>
        <v>1.5873015873015872</v>
      </c>
      <c r="R1891">
        <f>Table3[[#This Row],[Cruelty by Husband or his Relatives]]/Table3[[#This Row],[Population_in_lakhs]]</f>
        <v>0</v>
      </c>
    </row>
    <row r="1892" spans="1:18" x14ac:dyDescent="0.3">
      <c r="A1892" t="s">
        <v>222</v>
      </c>
      <c r="B1892" t="s">
        <v>236</v>
      </c>
      <c r="C1892">
        <v>2006</v>
      </c>
      <c r="D1892">
        <v>18</v>
      </c>
      <c r="E1892">
        <v>62</v>
      </c>
      <c r="F1892">
        <v>0</v>
      </c>
      <c r="G1892">
        <v>62</v>
      </c>
      <c r="H1892">
        <v>10</v>
      </c>
      <c r="I1892">
        <v>1</v>
      </c>
      <c r="J1892">
        <v>4.41</v>
      </c>
      <c r="K1892">
        <v>34.693877551020407</v>
      </c>
      <c r="L1892">
        <f t="shared" si="29"/>
        <v>153</v>
      </c>
      <c r="M1892" s="14">
        <f>Table3[[#This Row],[Rape]]/Table3[[#This Row],[Population_in_lakhs]]</f>
        <v>4.0816326530612246</v>
      </c>
      <c r="N1892">
        <f>Table3[[#This Row],[Kidnapping and Abduction]]/Table3[[#This Row],[Population_in_lakhs]]</f>
        <v>14.058956916099772</v>
      </c>
      <c r="O1892">
        <f>Table3[[#This Row],[Dowry Deaths]]/Table3[[#This Row],[Population_in_lakhs]]</f>
        <v>0</v>
      </c>
      <c r="P1892">
        <f>Table3[[#This Row],[Molestation]]/Table3[[#This Row],[Population_in_lakhs]]</f>
        <v>14.058956916099772</v>
      </c>
      <c r="Q1892">
        <f>Table3[[#This Row],[Sexual_Harassment]]/Table3[[#This Row],[Population_in_lakhs]]</f>
        <v>2.2675736961451247</v>
      </c>
      <c r="R1892">
        <f>Table3[[#This Row],[Cruelty by Husband or his Relatives]]/Table3[[#This Row],[Population_in_lakhs]]</f>
        <v>0.22675736961451246</v>
      </c>
    </row>
    <row r="1893" spans="1:18" x14ac:dyDescent="0.3">
      <c r="A1893" t="s">
        <v>222</v>
      </c>
      <c r="B1893" t="s">
        <v>236</v>
      </c>
      <c r="C1893">
        <v>2007</v>
      </c>
      <c r="D1893">
        <v>16</v>
      </c>
      <c r="E1893">
        <v>56</v>
      </c>
      <c r="F1893">
        <v>0</v>
      </c>
      <c r="G1893">
        <v>65</v>
      </c>
      <c r="H1893">
        <v>15</v>
      </c>
      <c r="I1893">
        <v>2</v>
      </c>
      <c r="J1893">
        <v>4.41</v>
      </c>
      <c r="K1893">
        <v>34.920634920634917</v>
      </c>
      <c r="L1893">
        <f t="shared" si="29"/>
        <v>154</v>
      </c>
      <c r="M1893" s="14">
        <f>Table3[[#This Row],[Rape]]/Table3[[#This Row],[Population_in_lakhs]]</f>
        <v>3.6281179138321993</v>
      </c>
      <c r="N1893">
        <f>Table3[[#This Row],[Kidnapping and Abduction]]/Table3[[#This Row],[Population_in_lakhs]]</f>
        <v>12.698412698412698</v>
      </c>
      <c r="O1893">
        <f>Table3[[#This Row],[Dowry Deaths]]/Table3[[#This Row],[Population_in_lakhs]]</f>
        <v>0</v>
      </c>
      <c r="P1893">
        <f>Table3[[#This Row],[Molestation]]/Table3[[#This Row],[Population_in_lakhs]]</f>
        <v>14.73922902494331</v>
      </c>
      <c r="Q1893">
        <f>Table3[[#This Row],[Sexual_Harassment]]/Table3[[#This Row],[Population_in_lakhs]]</f>
        <v>3.4013605442176869</v>
      </c>
      <c r="R1893">
        <f>Table3[[#This Row],[Cruelty by Husband or his Relatives]]/Table3[[#This Row],[Population_in_lakhs]]</f>
        <v>0.45351473922902491</v>
      </c>
    </row>
    <row r="1894" spans="1:18" x14ac:dyDescent="0.3">
      <c r="A1894" t="s">
        <v>222</v>
      </c>
      <c r="B1894" t="s">
        <v>236</v>
      </c>
      <c r="C1894">
        <v>2008</v>
      </c>
      <c r="D1894">
        <v>12</v>
      </c>
      <c r="E1894">
        <v>56</v>
      </c>
      <c r="F1894">
        <v>0</v>
      </c>
      <c r="G1894">
        <v>102</v>
      </c>
      <c r="H1894">
        <v>14</v>
      </c>
      <c r="I1894">
        <v>2</v>
      </c>
      <c r="J1894">
        <v>4.41</v>
      </c>
      <c r="K1894">
        <v>42.176870748299315</v>
      </c>
      <c r="L1894">
        <f t="shared" si="29"/>
        <v>186</v>
      </c>
      <c r="M1894" s="14">
        <f>Table3[[#This Row],[Rape]]/Table3[[#This Row],[Population_in_lakhs]]</f>
        <v>2.7210884353741496</v>
      </c>
      <c r="N1894">
        <f>Table3[[#This Row],[Kidnapping and Abduction]]/Table3[[#This Row],[Population_in_lakhs]]</f>
        <v>12.698412698412698</v>
      </c>
      <c r="O1894">
        <f>Table3[[#This Row],[Dowry Deaths]]/Table3[[#This Row],[Population_in_lakhs]]</f>
        <v>0</v>
      </c>
      <c r="P1894">
        <f>Table3[[#This Row],[Molestation]]/Table3[[#This Row],[Population_in_lakhs]]</f>
        <v>23.129251700680271</v>
      </c>
      <c r="Q1894">
        <f>Table3[[#This Row],[Sexual_Harassment]]/Table3[[#This Row],[Population_in_lakhs]]</f>
        <v>3.1746031746031744</v>
      </c>
      <c r="R1894">
        <f>Table3[[#This Row],[Cruelty by Husband or his Relatives]]/Table3[[#This Row],[Population_in_lakhs]]</f>
        <v>0.45351473922902491</v>
      </c>
    </row>
    <row r="1895" spans="1:18" x14ac:dyDescent="0.3">
      <c r="A1895" t="s">
        <v>222</v>
      </c>
      <c r="B1895" t="s">
        <v>236</v>
      </c>
      <c r="C1895">
        <v>2009</v>
      </c>
      <c r="D1895">
        <v>15</v>
      </c>
      <c r="E1895">
        <v>77</v>
      </c>
      <c r="F1895">
        <v>0</v>
      </c>
      <c r="G1895">
        <v>83</v>
      </c>
      <c r="H1895">
        <v>12</v>
      </c>
      <c r="I1895">
        <v>0</v>
      </c>
      <c r="J1895">
        <v>4.41</v>
      </c>
      <c r="K1895">
        <v>42.403628117913833</v>
      </c>
      <c r="L1895">
        <f t="shared" si="29"/>
        <v>187</v>
      </c>
      <c r="M1895" s="14">
        <f>Table3[[#This Row],[Rape]]/Table3[[#This Row],[Population_in_lakhs]]</f>
        <v>3.4013605442176869</v>
      </c>
      <c r="N1895">
        <f>Table3[[#This Row],[Kidnapping and Abduction]]/Table3[[#This Row],[Population_in_lakhs]]</f>
        <v>17.460317460317459</v>
      </c>
      <c r="O1895">
        <f>Table3[[#This Row],[Dowry Deaths]]/Table3[[#This Row],[Population_in_lakhs]]</f>
        <v>0</v>
      </c>
      <c r="P1895">
        <f>Table3[[#This Row],[Molestation]]/Table3[[#This Row],[Population_in_lakhs]]</f>
        <v>18.820861678004533</v>
      </c>
      <c r="Q1895">
        <f>Table3[[#This Row],[Sexual_Harassment]]/Table3[[#This Row],[Population_in_lakhs]]</f>
        <v>2.7210884353741496</v>
      </c>
      <c r="R1895">
        <f>Table3[[#This Row],[Cruelty by Husband or his Relatives]]/Table3[[#This Row],[Population_in_lakhs]]</f>
        <v>0</v>
      </c>
    </row>
    <row r="1896" spans="1:18" x14ac:dyDescent="0.3">
      <c r="A1896" t="s">
        <v>222</v>
      </c>
      <c r="B1896" t="s">
        <v>236</v>
      </c>
      <c r="C1896">
        <v>2010</v>
      </c>
      <c r="D1896">
        <v>19</v>
      </c>
      <c r="E1896">
        <v>93</v>
      </c>
      <c r="F1896">
        <v>0</v>
      </c>
      <c r="G1896">
        <v>126</v>
      </c>
      <c r="H1896">
        <v>21</v>
      </c>
      <c r="I1896">
        <v>1</v>
      </c>
      <c r="J1896">
        <v>4.41</v>
      </c>
      <c r="K1896">
        <v>58.956916099773238</v>
      </c>
      <c r="L1896">
        <f t="shared" si="29"/>
        <v>260</v>
      </c>
      <c r="M1896" s="14">
        <f>Table3[[#This Row],[Rape]]/Table3[[#This Row],[Population_in_lakhs]]</f>
        <v>4.308390022675737</v>
      </c>
      <c r="N1896">
        <f>Table3[[#This Row],[Kidnapping and Abduction]]/Table3[[#This Row],[Population_in_lakhs]]</f>
        <v>21.088435374149658</v>
      </c>
      <c r="O1896">
        <f>Table3[[#This Row],[Dowry Deaths]]/Table3[[#This Row],[Population_in_lakhs]]</f>
        <v>0</v>
      </c>
      <c r="P1896">
        <f>Table3[[#This Row],[Molestation]]/Table3[[#This Row],[Population_in_lakhs]]</f>
        <v>28.571428571428569</v>
      </c>
      <c r="Q1896">
        <f>Table3[[#This Row],[Sexual_Harassment]]/Table3[[#This Row],[Population_in_lakhs]]</f>
        <v>4.7619047619047619</v>
      </c>
      <c r="R1896">
        <f>Table3[[#This Row],[Cruelty by Husband or his Relatives]]/Table3[[#This Row],[Population_in_lakhs]]</f>
        <v>0.22675736961451246</v>
      </c>
    </row>
    <row r="1897" spans="1:18" x14ac:dyDescent="0.3">
      <c r="A1897" t="s">
        <v>222</v>
      </c>
      <c r="B1897" t="s">
        <v>236</v>
      </c>
      <c r="C1897">
        <v>2011</v>
      </c>
      <c r="D1897">
        <v>17</v>
      </c>
      <c r="E1897">
        <v>89</v>
      </c>
      <c r="F1897">
        <v>0</v>
      </c>
      <c r="G1897">
        <v>101</v>
      </c>
      <c r="H1897">
        <v>20</v>
      </c>
      <c r="I1897">
        <v>3</v>
      </c>
      <c r="J1897">
        <v>5.6</v>
      </c>
      <c r="K1897">
        <v>41.071428571428577</v>
      </c>
      <c r="L1897">
        <f t="shared" si="29"/>
        <v>230</v>
      </c>
      <c r="M1897" s="14">
        <f>Table3[[#This Row],[Rape]]/Table3[[#This Row],[Population_in_lakhs]]</f>
        <v>3.035714285714286</v>
      </c>
      <c r="N1897">
        <f>Table3[[#This Row],[Kidnapping and Abduction]]/Table3[[#This Row],[Population_in_lakhs]]</f>
        <v>15.892857142857144</v>
      </c>
      <c r="O1897">
        <f>Table3[[#This Row],[Dowry Deaths]]/Table3[[#This Row],[Population_in_lakhs]]</f>
        <v>0</v>
      </c>
      <c r="P1897">
        <f>Table3[[#This Row],[Molestation]]/Table3[[#This Row],[Population_in_lakhs]]</f>
        <v>18.035714285714288</v>
      </c>
      <c r="Q1897">
        <f>Table3[[#This Row],[Sexual_Harassment]]/Table3[[#This Row],[Population_in_lakhs]]</f>
        <v>3.5714285714285716</v>
      </c>
      <c r="R1897">
        <f>Table3[[#This Row],[Cruelty by Husband or his Relatives]]/Table3[[#This Row],[Population_in_lakhs]]</f>
        <v>0.5357142857142857</v>
      </c>
    </row>
    <row r="1898" spans="1:18" x14ac:dyDescent="0.3">
      <c r="A1898" t="s">
        <v>222</v>
      </c>
      <c r="B1898" t="s">
        <v>236</v>
      </c>
      <c r="C1898">
        <v>2012</v>
      </c>
      <c r="D1898">
        <v>10</v>
      </c>
      <c r="E1898">
        <v>97</v>
      </c>
      <c r="F1898">
        <v>0</v>
      </c>
      <c r="G1898">
        <v>48</v>
      </c>
      <c r="H1898">
        <v>35</v>
      </c>
      <c r="I1898">
        <v>1</v>
      </c>
      <c r="J1898">
        <v>5.6</v>
      </c>
      <c r="K1898">
        <v>34.107142857142861</v>
      </c>
      <c r="L1898">
        <f t="shared" si="29"/>
        <v>191</v>
      </c>
      <c r="M1898" s="14">
        <f>Table3[[#This Row],[Rape]]/Table3[[#This Row],[Population_in_lakhs]]</f>
        <v>1.7857142857142858</v>
      </c>
      <c r="N1898">
        <f>Table3[[#This Row],[Kidnapping and Abduction]]/Table3[[#This Row],[Population_in_lakhs]]</f>
        <v>17.321428571428573</v>
      </c>
      <c r="O1898">
        <f>Table3[[#This Row],[Dowry Deaths]]/Table3[[#This Row],[Population_in_lakhs]]</f>
        <v>0</v>
      </c>
      <c r="P1898">
        <f>Table3[[#This Row],[Molestation]]/Table3[[#This Row],[Population_in_lakhs]]</f>
        <v>8.5714285714285712</v>
      </c>
      <c r="Q1898">
        <f>Table3[[#This Row],[Sexual_Harassment]]/Table3[[#This Row],[Population_in_lakhs]]</f>
        <v>6.25</v>
      </c>
      <c r="R1898">
        <f>Table3[[#This Row],[Cruelty by Husband or his Relatives]]/Table3[[#This Row],[Population_in_lakhs]]</f>
        <v>0.17857142857142858</v>
      </c>
    </row>
    <row r="1899" spans="1:18" x14ac:dyDescent="0.3">
      <c r="A1899" t="s">
        <v>222</v>
      </c>
      <c r="B1899" t="s">
        <v>236</v>
      </c>
      <c r="C1899">
        <v>2013</v>
      </c>
      <c r="D1899">
        <v>20</v>
      </c>
      <c r="E1899">
        <v>59</v>
      </c>
      <c r="F1899">
        <v>0</v>
      </c>
      <c r="G1899">
        <v>64</v>
      </c>
      <c r="H1899">
        <v>17</v>
      </c>
      <c r="I1899">
        <v>6</v>
      </c>
      <c r="J1899">
        <v>5.6</v>
      </c>
      <c r="K1899">
        <v>29.642857142857146</v>
      </c>
      <c r="L1899">
        <f t="shared" si="29"/>
        <v>166</v>
      </c>
      <c r="M1899" s="14">
        <f>Table3[[#This Row],[Rape]]/Table3[[#This Row],[Population_in_lakhs]]</f>
        <v>3.5714285714285716</v>
      </c>
      <c r="N1899">
        <f>Table3[[#This Row],[Kidnapping and Abduction]]/Table3[[#This Row],[Population_in_lakhs]]</f>
        <v>10.535714285714286</v>
      </c>
      <c r="O1899">
        <f>Table3[[#This Row],[Dowry Deaths]]/Table3[[#This Row],[Population_in_lakhs]]</f>
        <v>0</v>
      </c>
      <c r="P1899">
        <f>Table3[[#This Row],[Molestation]]/Table3[[#This Row],[Population_in_lakhs]]</f>
        <v>11.428571428571429</v>
      </c>
      <c r="Q1899">
        <f>Table3[[#This Row],[Sexual_Harassment]]/Table3[[#This Row],[Population_in_lakhs]]</f>
        <v>3.035714285714286</v>
      </c>
      <c r="R1899">
        <f>Table3[[#This Row],[Cruelty by Husband or his Relatives]]/Table3[[#This Row],[Population_in_lakhs]]</f>
        <v>1.0714285714285714</v>
      </c>
    </row>
    <row r="1900" spans="1:18" x14ac:dyDescent="0.3">
      <c r="A1900" t="s">
        <v>222</v>
      </c>
      <c r="B1900" t="s">
        <v>237</v>
      </c>
      <c r="C1900">
        <v>2001</v>
      </c>
      <c r="D1900">
        <v>17</v>
      </c>
      <c r="E1900">
        <v>20</v>
      </c>
      <c r="F1900">
        <v>3</v>
      </c>
      <c r="G1900">
        <v>7</v>
      </c>
      <c r="H1900">
        <v>6</v>
      </c>
      <c r="I1900">
        <v>6</v>
      </c>
      <c r="J1900">
        <v>4.83</v>
      </c>
      <c r="K1900">
        <v>12.215320910973086</v>
      </c>
      <c r="L1900">
        <f t="shared" si="29"/>
        <v>59</v>
      </c>
      <c r="M1900" s="14">
        <f>Table3[[#This Row],[Rape]]/Table3[[#This Row],[Population_in_lakhs]]</f>
        <v>3.5196687370600412</v>
      </c>
      <c r="N1900">
        <f>Table3[[#This Row],[Kidnapping and Abduction]]/Table3[[#This Row],[Population_in_lakhs]]</f>
        <v>4.1407867494824018</v>
      </c>
      <c r="O1900">
        <f>Table3[[#This Row],[Dowry Deaths]]/Table3[[#This Row],[Population_in_lakhs]]</f>
        <v>0.6211180124223602</v>
      </c>
      <c r="P1900">
        <f>Table3[[#This Row],[Molestation]]/Table3[[#This Row],[Population_in_lakhs]]</f>
        <v>1.4492753623188406</v>
      </c>
      <c r="Q1900">
        <f>Table3[[#This Row],[Sexual_Harassment]]/Table3[[#This Row],[Population_in_lakhs]]</f>
        <v>1.2422360248447204</v>
      </c>
      <c r="R1900">
        <f>Table3[[#This Row],[Cruelty by Husband or his Relatives]]/Table3[[#This Row],[Population_in_lakhs]]</f>
        <v>1.2422360248447204</v>
      </c>
    </row>
    <row r="1901" spans="1:18" x14ac:dyDescent="0.3">
      <c r="A1901" t="s">
        <v>222</v>
      </c>
      <c r="B1901" t="s">
        <v>237</v>
      </c>
      <c r="C1901">
        <v>2002</v>
      </c>
      <c r="D1901">
        <v>13</v>
      </c>
      <c r="E1901">
        <v>13</v>
      </c>
      <c r="F1901">
        <v>1</v>
      </c>
      <c r="G1901">
        <v>11</v>
      </c>
      <c r="H1901">
        <v>5</v>
      </c>
      <c r="I1901">
        <v>9</v>
      </c>
      <c r="J1901">
        <v>4.83</v>
      </c>
      <c r="K1901">
        <v>10.766045548654244</v>
      </c>
      <c r="L1901">
        <f t="shared" si="29"/>
        <v>52</v>
      </c>
      <c r="M1901" s="14">
        <f>Table3[[#This Row],[Rape]]/Table3[[#This Row],[Population_in_lakhs]]</f>
        <v>2.691511387163561</v>
      </c>
      <c r="N1901">
        <f>Table3[[#This Row],[Kidnapping and Abduction]]/Table3[[#This Row],[Population_in_lakhs]]</f>
        <v>2.691511387163561</v>
      </c>
      <c r="O1901">
        <f>Table3[[#This Row],[Dowry Deaths]]/Table3[[#This Row],[Population_in_lakhs]]</f>
        <v>0.20703933747412007</v>
      </c>
      <c r="P1901">
        <f>Table3[[#This Row],[Molestation]]/Table3[[#This Row],[Population_in_lakhs]]</f>
        <v>2.2774327122153211</v>
      </c>
      <c r="Q1901">
        <f>Table3[[#This Row],[Sexual_Harassment]]/Table3[[#This Row],[Population_in_lakhs]]</f>
        <v>1.0351966873706004</v>
      </c>
      <c r="R1901">
        <f>Table3[[#This Row],[Cruelty by Husband or his Relatives]]/Table3[[#This Row],[Population_in_lakhs]]</f>
        <v>1.8633540372670807</v>
      </c>
    </row>
    <row r="1902" spans="1:18" x14ac:dyDescent="0.3">
      <c r="A1902" t="s">
        <v>222</v>
      </c>
      <c r="B1902" t="s">
        <v>237</v>
      </c>
      <c r="C1902">
        <v>2003</v>
      </c>
      <c r="D1902">
        <v>28</v>
      </c>
      <c r="E1902">
        <v>19</v>
      </c>
      <c r="F1902">
        <v>2</v>
      </c>
      <c r="G1902">
        <v>8</v>
      </c>
      <c r="H1902">
        <v>7</v>
      </c>
      <c r="I1902">
        <v>14</v>
      </c>
      <c r="J1902">
        <v>4.83</v>
      </c>
      <c r="K1902">
        <v>16.149068322981368</v>
      </c>
      <c r="L1902">
        <f t="shared" si="29"/>
        <v>78</v>
      </c>
      <c r="M1902" s="14">
        <f>Table3[[#This Row],[Rape]]/Table3[[#This Row],[Population_in_lakhs]]</f>
        <v>5.7971014492753623</v>
      </c>
      <c r="N1902">
        <f>Table3[[#This Row],[Kidnapping and Abduction]]/Table3[[#This Row],[Population_in_lakhs]]</f>
        <v>3.9337474120082816</v>
      </c>
      <c r="O1902">
        <f>Table3[[#This Row],[Dowry Deaths]]/Table3[[#This Row],[Population_in_lakhs]]</f>
        <v>0.41407867494824013</v>
      </c>
      <c r="P1902">
        <f>Table3[[#This Row],[Molestation]]/Table3[[#This Row],[Population_in_lakhs]]</f>
        <v>1.6563146997929605</v>
      </c>
      <c r="Q1902">
        <f>Table3[[#This Row],[Sexual_Harassment]]/Table3[[#This Row],[Population_in_lakhs]]</f>
        <v>1.4492753623188406</v>
      </c>
      <c r="R1902">
        <f>Table3[[#This Row],[Cruelty by Husband or his Relatives]]/Table3[[#This Row],[Population_in_lakhs]]</f>
        <v>2.8985507246376812</v>
      </c>
    </row>
    <row r="1903" spans="1:18" x14ac:dyDescent="0.3">
      <c r="A1903" t="s">
        <v>222</v>
      </c>
      <c r="B1903" t="s">
        <v>237</v>
      </c>
      <c r="C1903">
        <v>2004</v>
      </c>
      <c r="D1903">
        <v>22</v>
      </c>
      <c r="E1903">
        <v>27</v>
      </c>
      <c r="F1903">
        <v>2</v>
      </c>
      <c r="G1903">
        <v>23</v>
      </c>
      <c r="H1903">
        <v>2</v>
      </c>
      <c r="I1903">
        <v>7</v>
      </c>
      <c r="J1903">
        <v>4.83</v>
      </c>
      <c r="K1903">
        <v>17.184265010351968</v>
      </c>
      <c r="L1903">
        <f t="shared" si="29"/>
        <v>83</v>
      </c>
      <c r="M1903" s="14">
        <f>Table3[[#This Row],[Rape]]/Table3[[#This Row],[Population_in_lakhs]]</f>
        <v>4.5548654244306421</v>
      </c>
      <c r="N1903">
        <f>Table3[[#This Row],[Kidnapping and Abduction]]/Table3[[#This Row],[Population_in_lakhs]]</f>
        <v>5.5900621118012426</v>
      </c>
      <c r="O1903">
        <f>Table3[[#This Row],[Dowry Deaths]]/Table3[[#This Row],[Population_in_lakhs]]</f>
        <v>0.41407867494824013</v>
      </c>
      <c r="P1903">
        <f>Table3[[#This Row],[Molestation]]/Table3[[#This Row],[Population_in_lakhs]]</f>
        <v>4.7619047619047619</v>
      </c>
      <c r="Q1903">
        <f>Table3[[#This Row],[Sexual_Harassment]]/Table3[[#This Row],[Population_in_lakhs]]</f>
        <v>0.41407867494824013</v>
      </c>
      <c r="R1903">
        <f>Table3[[#This Row],[Cruelty by Husband or his Relatives]]/Table3[[#This Row],[Population_in_lakhs]]</f>
        <v>1.4492753623188406</v>
      </c>
    </row>
    <row r="1904" spans="1:18" x14ac:dyDescent="0.3">
      <c r="A1904" t="s">
        <v>222</v>
      </c>
      <c r="B1904" t="s">
        <v>237</v>
      </c>
      <c r="C1904">
        <v>2005</v>
      </c>
      <c r="D1904">
        <v>21</v>
      </c>
      <c r="E1904">
        <v>23</v>
      </c>
      <c r="F1904">
        <v>0</v>
      </c>
      <c r="G1904">
        <v>15</v>
      </c>
      <c r="H1904">
        <v>7</v>
      </c>
      <c r="I1904">
        <v>14</v>
      </c>
      <c r="J1904">
        <v>4.83</v>
      </c>
      <c r="K1904">
        <v>16.563146997929607</v>
      </c>
      <c r="L1904">
        <f t="shared" si="29"/>
        <v>80</v>
      </c>
      <c r="M1904" s="14">
        <f>Table3[[#This Row],[Rape]]/Table3[[#This Row],[Population_in_lakhs]]</f>
        <v>4.3478260869565215</v>
      </c>
      <c r="N1904">
        <f>Table3[[#This Row],[Kidnapping and Abduction]]/Table3[[#This Row],[Population_in_lakhs]]</f>
        <v>4.7619047619047619</v>
      </c>
      <c r="O1904">
        <f>Table3[[#This Row],[Dowry Deaths]]/Table3[[#This Row],[Population_in_lakhs]]</f>
        <v>0</v>
      </c>
      <c r="P1904">
        <f>Table3[[#This Row],[Molestation]]/Table3[[#This Row],[Population_in_lakhs]]</f>
        <v>3.1055900621118013</v>
      </c>
      <c r="Q1904">
        <f>Table3[[#This Row],[Sexual_Harassment]]/Table3[[#This Row],[Population_in_lakhs]]</f>
        <v>1.4492753623188406</v>
      </c>
      <c r="R1904">
        <f>Table3[[#This Row],[Cruelty by Husband or his Relatives]]/Table3[[#This Row],[Population_in_lakhs]]</f>
        <v>2.8985507246376812</v>
      </c>
    </row>
    <row r="1905" spans="1:18" x14ac:dyDescent="0.3">
      <c r="A1905" t="s">
        <v>222</v>
      </c>
      <c r="B1905" t="s">
        <v>237</v>
      </c>
      <c r="C1905">
        <v>2006</v>
      </c>
      <c r="D1905">
        <v>26</v>
      </c>
      <c r="E1905">
        <v>33</v>
      </c>
      <c r="F1905">
        <v>3</v>
      </c>
      <c r="G1905">
        <v>34</v>
      </c>
      <c r="H1905">
        <v>13</v>
      </c>
      <c r="I1905">
        <v>33</v>
      </c>
      <c r="J1905">
        <v>4.83</v>
      </c>
      <c r="K1905">
        <v>29.399585921325052</v>
      </c>
      <c r="L1905">
        <f t="shared" si="29"/>
        <v>142</v>
      </c>
      <c r="M1905" s="14">
        <f>Table3[[#This Row],[Rape]]/Table3[[#This Row],[Population_in_lakhs]]</f>
        <v>5.383022774327122</v>
      </c>
      <c r="N1905">
        <f>Table3[[#This Row],[Kidnapping and Abduction]]/Table3[[#This Row],[Population_in_lakhs]]</f>
        <v>6.8322981366459627</v>
      </c>
      <c r="O1905">
        <f>Table3[[#This Row],[Dowry Deaths]]/Table3[[#This Row],[Population_in_lakhs]]</f>
        <v>0.6211180124223602</v>
      </c>
      <c r="P1905">
        <f>Table3[[#This Row],[Molestation]]/Table3[[#This Row],[Population_in_lakhs]]</f>
        <v>7.0393374741200825</v>
      </c>
      <c r="Q1905">
        <f>Table3[[#This Row],[Sexual_Harassment]]/Table3[[#This Row],[Population_in_lakhs]]</f>
        <v>2.691511387163561</v>
      </c>
      <c r="R1905">
        <f>Table3[[#This Row],[Cruelty by Husband or his Relatives]]/Table3[[#This Row],[Population_in_lakhs]]</f>
        <v>6.8322981366459627</v>
      </c>
    </row>
    <row r="1906" spans="1:18" x14ac:dyDescent="0.3">
      <c r="A1906" t="s">
        <v>222</v>
      </c>
      <c r="B1906" t="s">
        <v>237</v>
      </c>
      <c r="C1906">
        <v>2007</v>
      </c>
      <c r="D1906">
        <v>25</v>
      </c>
      <c r="E1906">
        <v>47</v>
      </c>
      <c r="F1906">
        <v>3</v>
      </c>
      <c r="G1906">
        <v>30</v>
      </c>
      <c r="H1906">
        <v>6</v>
      </c>
      <c r="I1906">
        <v>45</v>
      </c>
      <c r="J1906">
        <v>4.83</v>
      </c>
      <c r="K1906">
        <v>32.298136645962735</v>
      </c>
      <c r="L1906">
        <f t="shared" si="29"/>
        <v>156</v>
      </c>
      <c r="M1906" s="14">
        <f>Table3[[#This Row],[Rape]]/Table3[[#This Row],[Population_in_lakhs]]</f>
        <v>5.1759834368530022</v>
      </c>
      <c r="N1906">
        <f>Table3[[#This Row],[Kidnapping and Abduction]]/Table3[[#This Row],[Population_in_lakhs]]</f>
        <v>9.7308488612836435</v>
      </c>
      <c r="O1906">
        <f>Table3[[#This Row],[Dowry Deaths]]/Table3[[#This Row],[Population_in_lakhs]]</f>
        <v>0.6211180124223602</v>
      </c>
      <c r="P1906">
        <f>Table3[[#This Row],[Molestation]]/Table3[[#This Row],[Population_in_lakhs]]</f>
        <v>6.2111801242236027</v>
      </c>
      <c r="Q1906">
        <f>Table3[[#This Row],[Sexual_Harassment]]/Table3[[#This Row],[Population_in_lakhs]]</f>
        <v>1.2422360248447204</v>
      </c>
      <c r="R1906">
        <f>Table3[[#This Row],[Cruelty by Husband or his Relatives]]/Table3[[#This Row],[Population_in_lakhs]]</f>
        <v>9.316770186335404</v>
      </c>
    </row>
    <row r="1907" spans="1:18" x14ac:dyDescent="0.3">
      <c r="A1907" t="s">
        <v>222</v>
      </c>
      <c r="B1907" t="s">
        <v>237</v>
      </c>
      <c r="C1907">
        <v>2008</v>
      </c>
      <c r="D1907">
        <v>21</v>
      </c>
      <c r="E1907">
        <v>27</v>
      </c>
      <c r="F1907">
        <v>6</v>
      </c>
      <c r="G1907">
        <v>34</v>
      </c>
      <c r="H1907">
        <v>7</v>
      </c>
      <c r="I1907">
        <v>39</v>
      </c>
      <c r="J1907">
        <v>4.83</v>
      </c>
      <c r="K1907">
        <v>27.74327122153209</v>
      </c>
      <c r="L1907">
        <f t="shared" si="29"/>
        <v>134</v>
      </c>
      <c r="M1907" s="14">
        <f>Table3[[#This Row],[Rape]]/Table3[[#This Row],[Population_in_lakhs]]</f>
        <v>4.3478260869565215</v>
      </c>
      <c r="N1907">
        <f>Table3[[#This Row],[Kidnapping and Abduction]]/Table3[[#This Row],[Population_in_lakhs]]</f>
        <v>5.5900621118012426</v>
      </c>
      <c r="O1907">
        <f>Table3[[#This Row],[Dowry Deaths]]/Table3[[#This Row],[Population_in_lakhs]]</f>
        <v>1.2422360248447204</v>
      </c>
      <c r="P1907">
        <f>Table3[[#This Row],[Molestation]]/Table3[[#This Row],[Population_in_lakhs]]</f>
        <v>7.0393374741200825</v>
      </c>
      <c r="Q1907">
        <f>Table3[[#This Row],[Sexual_Harassment]]/Table3[[#This Row],[Population_in_lakhs]]</f>
        <v>1.4492753623188406</v>
      </c>
      <c r="R1907">
        <f>Table3[[#This Row],[Cruelty by Husband or his Relatives]]/Table3[[#This Row],[Population_in_lakhs]]</f>
        <v>8.0745341614906838</v>
      </c>
    </row>
    <row r="1908" spans="1:18" x14ac:dyDescent="0.3">
      <c r="A1908" t="s">
        <v>222</v>
      </c>
      <c r="B1908" t="s">
        <v>237</v>
      </c>
      <c r="C1908">
        <v>2009</v>
      </c>
      <c r="D1908">
        <v>22</v>
      </c>
      <c r="E1908">
        <v>33</v>
      </c>
      <c r="F1908">
        <v>1</v>
      </c>
      <c r="G1908">
        <v>25</v>
      </c>
      <c r="H1908">
        <v>3</v>
      </c>
      <c r="I1908">
        <v>44</v>
      </c>
      <c r="J1908">
        <v>4.83</v>
      </c>
      <c r="K1908">
        <v>26.501035196687369</v>
      </c>
      <c r="L1908">
        <f t="shared" si="29"/>
        <v>128</v>
      </c>
      <c r="M1908" s="14">
        <f>Table3[[#This Row],[Rape]]/Table3[[#This Row],[Population_in_lakhs]]</f>
        <v>4.5548654244306421</v>
      </c>
      <c r="N1908">
        <f>Table3[[#This Row],[Kidnapping and Abduction]]/Table3[[#This Row],[Population_in_lakhs]]</f>
        <v>6.8322981366459627</v>
      </c>
      <c r="O1908">
        <f>Table3[[#This Row],[Dowry Deaths]]/Table3[[#This Row],[Population_in_lakhs]]</f>
        <v>0.20703933747412007</v>
      </c>
      <c r="P1908">
        <f>Table3[[#This Row],[Molestation]]/Table3[[#This Row],[Population_in_lakhs]]</f>
        <v>5.1759834368530022</v>
      </c>
      <c r="Q1908">
        <f>Table3[[#This Row],[Sexual_Harassment]]/Table3[[#This Row],[Population_in_lakhs]]</f>
        <v>0.6211180124223602</v>
      </c>
      <c r="R1908">
        <f>Table3[[#This Row],[Cruelty by Husband or his Relatives]]/Table3[[#This Row],[Population_in_lakhs]]</f>
        <v>9.1097308488612843</v>
      </c>
    </row>
    <row r="1909" spans="1:18" x14ac:dyDescent="0.3">
      <c r="A1909" t="s">
        <v>222</v>
      </c>
      <c r="B1909" t="s">
        <v>237</v>
      </c>
      <c r="C1909">
        <v>2010</v>
      </c>
      <c r="D1909">
        <v>36</v>
      </c>
      <c r="E1909">
        <v>42</v>
      </c>
      <c r="F1909">
        <v>0</v>
      </c>
      <c r="G1909">
        <v>26</v>
      </c>
      <c r="H1909">
        <v>4</v>
      </c>
      <c r="I1909">
        <v>44</v>
      </c>
      <c r="J1909">
        <v>4.83</v>
      </c>
      <c r="K1909">
        <v>31.469979296066253</v>
      </c>
      <c r="L1909">
        <f t="shared" si="29"/>
        <v>152</v>
      </c>
      <c r="M1909" s="14">
        <f>Table3[[#This Row],[Rape]]/Table3[[#This Row],[Population_in_lakhs]]</f>
        <v>7.4534161490683228</v>
      </c>
      <c r="N1909">
        <f>Table3[[#This Row],[Kidnapping and Abduction]]/Table3[[#This Row],[Population_in_lakhs]]</f>
        <v>8.695652173913043</v>
      </c>
      <c r="O1909">
        <f>Table3[[#This Row],[Dowry Deaths]]/Table3[[#This Row],[Population_in_lakhs]]</f>
        <v>0</v>
      </c>
      <c r="P1909">
        <f>Table3[[#This Row],[Molestation]]/Table3[[#This Row],[Population_in_lakhs]]</f>
        <v>5.383022774327122</v>
      </c>
      <c r="Q1909">
        <f>Table3[[#This Row],[Sexual_Harassment]]/Table3[[#This Row],[Population_in_lakhs]]</f>
        <v>0.82815734989648027</v>
      </c>
      <c r="R1909">
        <f>Table3[[#This Row],[Cruelty by Husband or his Relatives]]/Table3[[#This Row],[Population_in_lakhs]]</f>
        <v>9.1097308488612843</v>
      </c>
    </row>
    <row r="1910" spans="1:18" x14ac:dyDescent="0.3">
      <c r="A1910" t="s">
        <v>222</v>
      </c>
      <c r="B1910" t="s">
        <v>237</v>
      </c>
      <c r="C1910">
        <v>2011</v>
      </c>
      <c r="D1910">
        <v>32</v>
      </c>
      <c r="E1910">
        <v>43</v>
      </c>
      <c r="F1910">
        <v>1</v>
      </c>
      <c r="G1910">
        <v>30</v>
      </c>
      <c r="H1910">
        <v>4</v>
      </c>
      <c r="I1910">
        <v>49</v>
      </c>
      <c r="J1910">
        <v>6.42</v>
      </c>
      <c r="K1910">
        <v>24.766355140186917</v>
      </c>
      <c r="L1910">
        <f t="shared" si="29"/>
        <v>159</v>
      </c>
      <c r="M1910" s="14">
        <f>Table3[[#This Row],[Rape]]/Table3[[#This Row],[Population_in_lakhs]]</f>
        <v>4.9844236760124607</v>
      </c>
      <c r="N1910">
        <f>Table3[[#This Row],[Kidnapping and Abduction]]/Table3[[#This Row],[Population_in_lakhs]]</f>
        <v>6.6978193146417446</v>
      </c>
      <c r="O1910">
        <f>Table3[[#This Row],[Dowry Deaths]]/Table3[[#This Row],[Population_in_lakhs]]</f>
        <v>0.1557632398753894</v>
      </c>
      <c r="P1910">
        <f>Table3[[#This Row],[Molestation]]/Table3[[#This Row],[Population_in_lakhs]]</f>
        <v>4.6728971962616823</v>
      </c>
      <c r="Q1910">
        <f>Table3[[#This Row],[Sexual_Harassment]]/Table3[[#This Row],[Population_in_lakhs]]</f>
        <v>0.62305295950155759</v>
      </c>
      <c r="R1910">
        <f>Table3[[#This Row],[Cruelty by Husband or his Relatives]]/Table3[[#This Row],[Population_in_lakhs]]</f>
        <v>7.6323987538940807</v>
      </c>
    </row>
    <row r="1911" spans="1:18" x14ac:dyDescent="0.3">
      <c r="A1911" t="s">
        <v>222</v>
      </c>
      <c r="B1911" t="s">
        <v>237</v>
      </c>
      <c r="C1911">
        <v>2012</v>
      </c>
      <c r="D1911">
        <v>32</v>
      </c>
      <c r="E1911">
        <v>54</v>
      </c>
      <c r="F1911">
        <v>1</v>
      </c>
      <c r="G1911">
        <v>51</v>
      </c>
      <c r="H1911">
        <v>11</v>
      </c>
      <c r="I1911">
        <v>44</v>
      </c>
      <c r="J1911">
        <v>6.42</v>
      </c>
      <c r="K1911">
        <v>30.062305295950157</v>
      </c>
      <c r="L1911">
        <f t="shared" si="29"/>
        <v>193</v>
      </c>
      <c r="M1911" s="14">
        <f>Table3[[#This Row],[Rape]]/Table3[[#This Row],[Population_in_lakhs]]</f>
        <v>4.9844236760124607</v>
      </c>
      <c r="N1911">
        <f>Table3[[#This Row],[Kidnapping and Abduction]]/Table3[[#This Row],[Population_in_lakhs]]</f>
        <v>8.4112149532710276</v>
      </c>
      <c r="O1911">
        <f>Table3[[#This Row],[Dowry Deaths]]/Table3[[#This Row],[Population_in_lakhs]]</f>
        <v>0.1557632398753894</v>
      </c>
      <c r="P1911">
        <f>Table3[[#This Row],[Molestation]]/Table3[[#This Row],[Population_in_lakhs]]</f>
        <v>7.94392523364486</v>
      </c>
      <c r="Q1911">
        <f>Table3[[#This Row],[Sexual_Harassment]]/Table3[[#This Row],[Population_in_lakhs]]</f>
        <v>1.7133956386292835</v>
      </c>
      <c r="R1911">
        <f>Table3[[#This Row],[Cruelty by Husband or his Relatives]]/Table3[[#This Row],[Population_in_lakhs]]</f>
        <v>6.8535825545171338</v>
      </c>
    </row>
    <row r="1912" spans="1:18" x14ac:dyDescent="0.3">
      <c r="A1912" t="s">
        <v>222</v>
      </c>
      <c r="B1912" t="s">
        <v>237</v>
      </c>
      <c r="C1912">
        <v>2013</v>
      </c>
      <c r="D1912">
        <v>30</v>
      </c>
      <c r="E1912">
        <v>58</v>
      </c>
      <c r="F1912">
        <v>1</v>
      </c>
      <c r="G1912">
        <v>46</v>
      </c>
      <c r="H1912">
        <v>16</v>
      </c>
      <c r="I1912">
        <v>57</v>
      </c>
      <c r="J1912">
        <v>6.42</v>
      </c>
      <c r="K1912">
        <v>32.398753894080997</v>
      </c>
      <c r="L1912">
        <f t="shared" si="29"/>
        <v>208</v>
      </c>
      <c r="M1912" s="14">
        <f>Table3[[#This Row],[Rape]]/Table3[[#This Row],[Population_in_lakhs]]</f>
        <v>4.6728971962616823</v>
      </c>
      <c r="N1912">
        <f>Table3[[#This Row],[Kidnapping and Abduction]]/Table3[[#This Row],[Population_in_lakhs]]</f>
        <v>9.0342679127725862</v>
      </c>
      <c r="O1912">
        <f>Table3[[#This Row],[Dowry Deaths]]/Table3[[#This Row],[Population_in_lakhs]]</f>
        <v>0.1557632398753894</v>
      </c>
      <c r="P1912">
        <f>Table3[[#This Row],[Molestation]]/Table3[[#This Row],[Population_in_lakhs]]</f>
        <v>7.1651090342679131</v>
      </c>
      <c r="Q1912">
        <f>Table3[[#This Row],[Sexual_Harassment]]/Table3[[#This Row],[Population_in_lakhs]]</f>
        <v>2.4922118380062304</v>
      </c>
      <c r="R1912">
        <f>Table3[[#This Row],[Cruelty by Husband or his Relatives]]/Table3[[#This Row],[Population_in_lakhs]]</f>
        <v>8.878504672897197</v>
      </c>
    </row>
    <row r="1913" spans="1:18" x14ac:dyDescent="0.3">
      <c r="A1913" t="s">
        <v>222</v>
      </c>
      <c r="B1913" t="s">
        <v>238</v>
      </c>
      <c r="C1913">
        <v>2001</v>
      </c>
      <c r="D1913">
        <v>3</v>
      </c>
      <c r="E1913">
        <v>3</v>
      </c>
      <c r="F1913">
        <v>0</v>
      </c>
      <c r="G1913">
        <v>3</v>
      </c>
      <c r="H1913">
        <v>2</v>
      </c>
      <c r="I1913">
        <v>0</v>
      </c>
      <c r="J1913">
        <v>2.15</v>
      </c>
      <c r="K1913">
        <v>5.1162790697674421</v>
      </c>
      <c r="L1913">
        <f t="shared" si="29"/>
        <v>11</v>
      </c>
      <c r="M1913" s="14">
        <f>Table3[[#This Row],[Rape]]/Table3[[#This Row],[Population_in_lakhs]]</f>
        <v>1.3953488372093024</v>
      </c>
      <c r="N1913">
        <f>Table3[[#This Row],[Kidnapping and Abduction]]/Table3[[#This Row],[Population_in_lakhs]]</f>
        <v>1.3953488372093024</v>
      </c>
      <c r="O1913">
        <f>Table3[[#This Row],[Dowry Deaths]]/Table3[[#This Row],[Population_in_lakhs]]</f>
        <v>0</v>
      </c>
      <c r="P1913">
        <f>Table3[[#This Row],[Molestation]]/Table3[[#This Row],[Population_in_lakhs]]</f>
        <v>1.3953488372093024</v>
      </c>
      <c r="Q1913">
        <f>Table3[[#This Row],[Sexual_Harassment]]/Table3[[#This Row],[Population_in_lakhs]]</f>
        <v>0.93023255813953487</v>
      </c>
      <c r="R1913">
        <f>Table3[[#This Row],[Cruelty by Husband or his Relatives]]/Table3[[#This Row],[Population_in_lakhs]]</f>
        <v>0</v>
      </c>
    </row>
    <row r="1914" spans="1:18" x14ac:dyDescent="0.3">
      <c r="A1914" t="s">
        <v>222</v>
      </c>
      <c r="B1914" t="s">
        <v>238</v>
      </c>
      <c r="C1914">
        <v>2002</v>
      </c>
      <c r="D1914">
        <v>7</v>
      </c>
      <c r="E1914">
        <v>6</v>
      </c>
      <c r="F1914">
        <v>0</v>
      </c>
      <c r="G1914">
        <v>3</v>
      </c>
      <c r="H1914">
        <v>3</v>
      </c>
      <c r="I1914">
        <v>0</v>
      </c>
      <c r="J1914">
        <v>2.15</v>
      </c>
      <c r="K1914">
        <v>8.8372093023255811</v>
      </c>
      <c r="L1914">
        <f t="shared" si="29"/>
        <v>19</v>
      </c>
      <c r="M1914" s="14">
        <f>Table3[[#This Row],[Rape]]/Table3[[#This Row],[Population_in_lakhs]]</f>
        <v>3.2558139534883721</v>
      </c>
      <c r="N1914">
        <f>Table3[[#This Row],[Kidnapping and Abduction]]/Table3[[#This Row],[Population_in_lakhs]]</f>
        <v>2.7906976744186047</v>
      </c>
      <c r="O1914">
        <f>Table3[[#This Row],[Dowry Deaths]]/Table3[[#This Row],[Population_in_lakhs]]</f>
        <v>0</v>
      </c>
      <c r="P1914">
        <f>Table3[[#This Row],[Molestation]]/Table3[[#This Row],[Population_in_lakhs]]</f>
        <v>1.3953488372093024</v>
      </c>
      <c r="Q1914">
        <f>Table3[[#This Row],[Sexual_Harassment]]/Table3[[#This Row],[Population_in_lakhs]]</f>
        <v>1.3953488372093024</v>
      </c>
      <c r="R1914">
        <f>Table3[[#This Row],[Cruelty by Husband or his Relatives]]/Table3[[#This Row],[Population_in_lakhs]]</f>
        <v>0</v>
      </c>
    </row>
    <row r="1915" spans="1:18" x14ac:dyDescent="0.3">
      <c r="A1915" t="s">
        <v>222</v>
      </c>
      <c r="B1915" t="s">
        <v>238</v>
      </c>
      <c r="C1915">
        <v>2003</v>
      </c>
      <c r="D1915">
        <v>10</v>
      </c>
      <c r="E1915">
        <v>5</v>
      </c>
      <c r="F1915">
        <v>0</v>
      </c>
      <c r="G1915">
        <v>8</v>
      </c>
      <c r="H1915">
        <v>3</v>
      </c>
      <c r="I1915">
        <v>0</v>
      </c>
      <c r="J1915">
        <v>2.15</v>
      </c>
      <c r="K1915">
        <v>12.093023255813954</v>
      </c>
      <c r="L1915">
        <f t="shared" si="29"/>
        <v>26</v>
      </c>
      <c r="M1915" s="14">
        <f>Table3[[#This Row],[Rape]]/Table3[[#This Row],[Population_in_lakhs]]</f>
        <v>4.6511627906976747</v>
      </c>
      <c r="N1915">
        <f>Table3[[#This Row],[Kidnapping and Abduction]]/Table3[[#This Row],[Population_in_lakhs]]</f>
        <v>2.3255813953488373</v>
      </c>
      <c r="O1915">
        <f>Table3[[#This Row],[Dowry Deaths]]/Table3[[#This Row],[Population_in_lakhs]]</f>
        <v>0</v>
      </c>
      <c r="P1915">
        <f>Table3[[#This Row],[Molestation]]/Table3[[#This Row],[Population_in_lakhs]]</f>
        <v>3.7209302325581395</v>
      </c>
      <c r="Q1915">
        <f>Table3[[#This Row],[Sexual_Harassment]]/Table3[[#This Row],[Population_in_lakhs]]</f>
        <v>1.3953488372093024</v>
      </c>
      <c r="R1915">
        <f>Table3[[#This Row],[Cruelty by Husband or his Relatives]]/Table3[[#This Row],[Population_in_lakhs]]</f>
        <v>0</v>
      </c>
    </row>
    <row r="1916" spans="1:18" x14ac:dyDescent="0.3">
      <c r="A1916" t="s">
        <v>222</v>
      </c>
      <c r="B1916" t="s">
        <v>238</v>
      </c>
      <c r="C1916">
        <v>2004</v>
      </c>
      <c r="D1916">
        <v>7</v>
      </c>
      <c r="E1916">
        <v>12</v>
      </c>
      <c r="F1916">
        <v>0</v>
      </c>
      <c r="G1916">
        <v>8</v>
      </c>
      <c r="H1916">
        <v>1</v>
      </c>
      <c r="I1916">
        <v>0</v>
      </c>
      <c r="J1916">
        <v>2.15</v>
      </c>
      <c r="K1916">
        <v>13.023255813953488</v>
      </c>
      <c r="L1916">
        <f t="shared" si="29"/>
        <v>28</v>
      </c>
      <c r="M1916" s="14">
        <f>Table3[[#This Row],[Rape]]/Table3[[#This Row],[Population_in_lakhs]]</f>
        <v>3.2558139534883721</v>
      </c>
      <c r="N1916">
        <f>Table3[[#This Row],[Kidnapping and Abduction]]/Table3[[#This Row],[Population_in_lakhs]]</f>
        <v>5.5813953488372094</v>
      </c>
      <c r="O1916">
        <f>Table3[[#This Row],[Dowry Deaths]]/Table3[[#This Row],[Population_in_lakhs]]</f>
        <v>0</v>
      </c>
      <c r="P1916">
        <f>Table3[[#This Row],[Molestation]]/Table3[[#This Row],[Population_in_lakhs]]</f>
        <v>3.7209302325581395</v>
      </c>
      <c r="Q1916">
        <f>Table3[[#This Row],[Sexual_Harassment]]/Table3[[#This Row],[Population_in_lakhs]]</f>
        <v>0.46511627906976744</v>
      </c>
      <c r="R1916">
        <f>Table3[[#This Row],[Cruelty by Husband or his Relatives]]/Table3[[#This Row],[Population_in_lakhs]]</f>
        <v>0</v>
      </c>
    </row>
    <row r="1917" spans="1:18" x14ac:dyDescent="0.3">
      <c r="A1917" t="s">
        <v>222</v>
      </c>
      <c r="B1917" t="s">
        <v>238</v>
      </c>
      <c r="C1917">
        <v>2005</v>
      </c>
      <c r="D1917">
        <v>6</v>
      </c>
      <c r="E1917">
        <v>10</v>
      </c>
      <c r="F1917">
        <v>0</v>
      </c>
      <c r="G1917">
        <v>4</v>
      </c>
      <c r="H1917">
        <v>1</v>
      </c>
      <c r="I1917">
        <v>4</v>
      </c>
      <c r="J1917">
        <v>2.15</v>
      </c>
      <c r="K1917">
        <v>11.627906976744187</v>
      </c>
      <c r="L1917">
        <f t="shared" si="29"/>
        <v>25</v>
      </c>
      <c r="M1917" s="14">
        <f>Table3[[#This Row],[Rape]]/Table3[[#This Row],[Population_in_lakhs]]</f>
        <v>2.7906976744186047</v>
      </c>
      <c r="N1917">
        <f>Table3[[#This Row],[Kidnapping and Abduction]]/Table3[[#This Row],[Population_in_lakhs]]</f>
        <v>4.6511627906976747</v>
      </c>
      <c r="O1917">
        <f>Table3[[#This Row],[Dowry Deaths]]/Table3[[#This Row],[Population_in_lakhs]]</f>
        <v>0</v>
      </c>
      <c r="P1917">
        <f>Table3[[#This Row],[Molestation]]/Table3[[#This Row],[Population_in_lakhs]]</f>
        <v>1.8604651162790697</v>
      </c>
      <c r="Q1917">
        <f>Table3[[#This Row],[Sexual_Harassment]]/Table3[[#This Row],[Population_in_lakhs]]</f>
        <v>0.46511627906976744</v>
      </c>
      <c r="R1917">
        <f>Table3[[#This Row],[Cruelty by Husband or his Relatives]]/Table3[[#This Row],[Population_in_lakhs]]</f>
        <v>1.8604651162790697</v>
      </c>
    </row>
    <row r="1918" spans="1:18" x14ac:dyDescent="0.3">
      <c r="A1918" t="s">
        <v>222</v>
      </c>
      <c r="B1918" t="s">
        <v>238</v>
      </c>
      <c r="C1918">
        <v>2006</v>
      </c>
      <c r="D1918">
        <v>14</v>
      </c>
      <c r="E1918">
        <v>4</v>
      </c>
      <c r="F1918">
        <v>0</v>
      </c>
      <c r="G1918">
        <v>6</v>
      </c>
      <c r="H1918">
        <v>4</v>
      </c>
      <c r="I1918">
        <v>0</v>
      </c>
      <c r="J1918">
        <v>2.15</v>
      </c>
      <c r="K1918">
        <v>13.023255813953488</v>
      </c>
      <c r="L1918">
        <f t="shared" si="29"/>
        <v>28</v>
      </c>
      <c r="M1918" s="14">
        <f>Table3[[#This Row],[Rape]]/Table3[[#This Row],[Population_in_lakhs]]</f>
        <v>6.5116279069767442</v>
      </c>
      <c r="N1918">
        <f>Table3[[#This Row],[Kidnapping and Abduction]]/Table3[[#This Row],[Population_in_lakhs]]</f>
        <v>1.8604651162790697</v>
      </c>
      <c r="O1918">
        <f>Table3[[#This Row],[Dowry Deaths]]/Table3[[#This Row],[Population_in_lakhs]]</f>
        <v>0</v>
      </c>
      <c r="P1918">
        <f>Table3[[#This Row],[Molestation]]/Table3[[#This Row],[Population_in_lakhs]]</f>
        <v>2.7906976744186047</v>
      </c>
      <c r="Q1918">
        <f>Table3[[#This Row],[Sexual_Harassment]]/Table3[[#This Row],[Population_in_lakhs]]</f>
        <v>1.8604651162790697</v>
      </c>
      <c r="R1918">
        <f>Table3[[#This Row],[Cruelty by Husband or his Relatives]]/Table3[[#This Row],[Population_in_lakhs]]</f>
        <v>0</v>
      </c>
    </row>
    <row r="1919" spans="1:18" x14ac:dyDescent="0.3">
      <c r="A1919" t="s">
        <v>222</v>
      </c>
      <c r="B1919" t="s">
        <v>238</v>
      </c>
      <c r="C1919">
        <v>2007</v>
      </c>
      <c r="D1919">
        <v>15</v>
      </c>
      <c r="E1919">
        <v>7</v>
      </c>
      <c r="F1919">
        <v>0</v>
      </c>
      <c r="G1919">
        <v>6</v>
      </c>
      <c r="H1919">
        <v>5</v>
      </c>
      <c r="I1919">
        <v>0</v>
      </c>
      <c r="J1919">
        <v>2.15</v>
      </c>
      <c r="K1919">
        <v>15.348837209302326</v>
      </c>
      <c r="L1919">
        <f t="shared" si="29"/>
        <v>33</v>
      </c>
      <c r="M1919" s="14">
        <f>Table3[[#This Row],[Rape]]/Table3[[#This Row],[Population_in_lakhs]]</f>
        <v>6.9767441860465116</v>
      </c>
      <c r="N1919">
        <f>Table3[[#This Row],[Kidnapping and Abduction]]/Table3[[#This Row],[Population_in_lakhs]]</f>
        <v>3.2558139534883721</v>
      </c>
      <c r="O1919">
        <f>Table3[[#This Row],[Dowry Deaths]]/Table3[[#This Row],[Population_in_lakhs]]</f>
        <v>0</v>
      </c>
      <c r="P1919">
        <f>Table3[[#This Row],[Molestation]]/Table3[[#This Row],[Population_in_lakhs]]</f>
        <v>2.7906976744186047</v>
      </c>
      <c r="Q1919">
        <f>Table3[[#This Row],[Sexual_Harassment]]/Table3[[#This Row],[Population_in_lakhs]]</f>
        <v>2.3255813953488373</v>
      </c>
      <c r="R1919">
        <f>Table3[[#This Row],[Cruelty by Husband or his Relatives]]/Table3[[#This Row],[Population_in_lakhs]]</f>
        <v>0</v>
      </c>
    </row>
    <row r="1920" spans="1:18" x14ac:dyDescent="0.3">
      <c r="A1920" t="s">
        <v>222</v>
      </c>
      <c r="B1920" t="s">
        <v>238</v>
      </c>
      <c r="C1920">
        <v>2008</v>
      </c>
      <c r="D1920">
        <v>9</v>
      </c>
      <c r="E1920">
        <v>14</v>
      </c>
      <c r="F1920">
        <v>0</v>
      </c>
      <c r="G1920">
        <v>4</v>
      </c>
      <c r="H1920">
        <v>4</v>
      </c>
      <c r="I1920">
        <v>0</v>
      </c>
      <c r="J1920">
        <v>2.15</v>
      </c>
      <c r="K1920">
        <v>14.418604651162791</v>
      </c>
      <c r="L1920">
        <f t="shared" si="29"/>
        <v>31</v>
      </c>
      <c r="M1920" s="14">
        <f>Table3[[#This Row],[Rape]]/Table3[[#This Row],[Population_in_lakhs]]</f>
        <v>4.1860465116279073</v>
      </c>
      <c r="N1920">
        <f>Table3[[#This Row],[Kidnapping and Abduction]]/Table3[[#This Row],[Population_in_lakhs]]</f>
        <v>6.5116279069767442</v>
      </c>
      <c r="O1920">
        <f>Table3[[#This Row],[Dowry Deaths]]/Table3[[#This Row],[Population_in_lakhs]]</f>
        <v>0</v>
      </c>
      <c r="P1920">
        <f>Table3[[#This Row],[Molestation]]/Table3[[#This Row],[Population_in_lakhs]]</f>
        <v>1.8604651162790697</v>
      </c>
      <c r="Q1920">
        <f>Table3[[#This Row],[Sexual_Harassment]]/Table3[[#This Row],[Population_in_lakhs]]</f>
        <v>1.8604651162790697</v>
      </c>
      <c r="R1920">
        <f>Table3[[#This Row],[Cruelty by Husband or his Relatives]]/Table3[[#This Row],[Population_in_lakhs]]</f>
        <v>0</v>
      </c>
    </row>
    <row r="1921" spans="1:18" x14ac:dyDescent="0.3">
      <c r="A1921" t="s">
        <v>222</v>
      </c>
      <c r="B1921" t="s">
        <v>238</v>
      </c>
      <c r="C1921">
        <v>2009</v>
      </c>
      <c r="D1921">
        <v>12</v>
      </c>
      <c r="E1921">
        <v>15</v>
      </c>
      <c r="F1921">
        <v>0</v>
      </c>
      <c r="G1921">
        <v>8</v>
      </c>
      <c r="H1921">
        <v>6</v>
      </c>
      <c r="I1921">
        <v>0</v>
      </c>
      <c r="J1921">
        <v>2.15</v>
      </c>
      <c r="K1921">
        <v>19.069767441860467</v>
      </c>
      <c r="L1921">
        <f t="shared" si="29"/>
        <v>41</v>
      </c>
      <c r="M1921" s="14">
        <f>Table3[[#This Row],[Rape]]/Table3[[#This Row],[Population_in_lakhs]]</f>
        <v>5.5813953488372094</v>
      </c>
      <c r="N1921">
        <f>Table3[[#This Row],[Kidnapping and Abduction]]/Table3[[#This Row],[Population_in_lakhs]]</f>
        <v>6.9767441860465116</v>
      </c>
      <c r="O1921">
        <f>Table3[[#This Row],[Dowry Deaths]]/Table3[[#This Row],[Population_in_lakhs]]</f>
        <v>0</v>
      </c>
      <c r="P1921">
        <f>Table3[[#This Row],[Molestation]]/Table3[[#This Row],[Population_in_lakhs]]</f>
        <v>3.7209302325581395</v>
      </c>
      <c r="Q1921">
        <f>Table3[[#This Row],[Sexual_Harassment]]/Table3[[#This Row],[Population_in_lakhs]]</f>
        <v>2.7906976744186047</v>
      </c>
      <c r="R1921">
        <f>Table3[[#This Row],[Cruelty by Husband or his Relatives]]/Table3[[#This Row],[Population_in_lakhs]]</f>
        <v>0</v>
      </c>
    </row>
    <row r="1922" spans="1:18" x14ac:dyDescent="0.3">
      <c r="A1922" t="s">
        <v>222</v>
      </c>
      <c r="B1922" t="s">
        <v>238</v>
      </c>
      <c r="C1922">
        <v>2010</v>
      </c>
      <c r="D1922">
        <v>6</v>
      </c>
      <c r="E1922">
        <v>17</v>
      </c>
      <c r="F1922">
        <v>0</v>
      </c>
      <c r="G1922">
        <v>11</v>
      </c>
      <c r="H1922">
        <v>2</v>
      </c>
      <c r="I1922">
        <v>0</v>
      </c>
      <c r="J1922">
        <v>2.15</v>
      </c>
      <c r="K1922">
        <v>16.744186046511629</v>
      </c>
      <c r="L1922">
        <f t="shared" ref="L1922:L1985" si="30">SUM(D1922,E1922,F1922,G1922,H1922,I1922)</f>
        <v>36</v>
      </c>
      <c r="M1922" s="14">
        <f>Table3[[#This Row],[Rape]]/Table3[[#This Row],[Population_in_lakhs]]</f>
        <v>2.7906976744186047</v>
      </c>
      <c r="N1922">
        <f>Table3[[#This Row],[Kidnapping and Abduction]]/Table3[[#This Row],[Population_in_lakhs]]</f>
        <v>7.9069767441860472</v>
      </c>
      <c r="O1922">
        <f>Table3[[#This Row],[Dowry Deaths]]/Table3[[#This Row],[Population_in_lakhs]]</f>
        <v>0</v>
      </c>
      <c r="P1922">
        <f>Table3[[#This Row],[Molestation]]/Table3[[#This Row],[Population_in_lakhs]]</f>
        <v>5.1162790697674421</v>
      </c>
      <c r="Q1922">
        <f>Table3[[#This Row],[Sexual_Harassment]]/Table3[[#This Row],[Population_in_lakhs]]</f>
        <v>0.93023255813953487</v>
      </c>
      <c r="R1922">
        <f>Table3[[#This Row],[Cruelty by Husband or his Relatives]]/Table3[[#This Row],[Population_in_lakhs]]</f>
        <v>0</v>
      </c>
    </row>
    <row r="1923" spans="1:18" x14ac:dyDescent="0.3">
      <c r="A1923" t="s">
        <v>222</v>
      </c>
      <c r="B1923" t="s">
        <v>238</v>
      </c>
      <c r="C1923">
        <v>2011</v>
      </c>
      <c r="D1923">
        <v>13</v>
      </c>
      <c r="E1923">
        <v>15</v>
      </c>
      <c r="F1923">
        <v>0</v>
      </c>
      <c r="G1923">
        <v>12</v>
      </c>
      <c r="H1923">
        <v>4</v>
      </c>
      <c r="I1923">
        <v>0</v>
      </c>
      <c r="J1923">
        <v>2.84</v>
      </c>
      <c r="K1923">
        <v>15.492957746478874</v>
      </c>
      <c r="L1923">
        <f t="shared" si="30"/>
        <v>44</v>
      </c>
      <c r="M1923" s="14">
        <f>Table3[[#This Row],[Rape]]/Table3[[#This Row],[Population_in_lakhs]]</f>
        <v>4.5774647887323949</v>
      </c>
      <c r="N1923">
        <f>Table3[[#This Row],[Kidnapping and Abduction]]/Table3[[#This Row],[Population_in_lakhs]]</f>
        <v>5.2816901408450709</v>
      </c>
      <c r="O1923">
        <f>Table3[[#This Row],[Dowry Deaths]]/Table3[[#This Row],[Population_in_lakhs]]</f>
        <v>0</v>
      </c>
      <c r="P1923">
        <f>Table3[[#This Row],[Molestation]]/Table3[[#This Row],[Population_in_lakhs]]</f>
        <v>4.2253521126760569</v>
      </c>
      <c r="Q1923">
        <f>Table3[[#This Row],[Sexual_Harassment]]/Table3[[#This Row],[Population_in_lakhs]]</f>
        <v>1.4084507042253522</v>
      </c>
      <c r="R1923">
        <f>Table3[[#This Row],[Cruelty by Husband or his Relatives]]/Table3[[#This Row],[Population_in_lakhs]]</f>
        <v>0</v>
      </c>
    </row>
    <row r="1924" spans="1:18" x14ac:dyDescent="0.3">
      <c r="A1924" t="s">
        <v>222</v>
      </c>
      <c r="B1924" t="s">
        <v>238</v>
      </c>
      <c r="C1924">
        <v>2012</v>
      </c>
      <c r="D1924">
        <v>7</v>
      </c>
      <c r="E1924">
        <v>22</v>
      </c>
      <c r="F1924">
        <v>0</v>
      </c>
      <c r="G1924">
        <v>9</v>
      </c>
      <c r="H1924">
        <v>6</v>
      </c>
      <c r="I1924">
        <v>0</v>
      </c>
      <c r="J1924">
        <v>2.84</v>
      </c>
      <c r="K1924">
        <v>15.492957746478874</v>
      </c>
      <c r="L1924">
        <f t="shared" si="30"/>
        <v>44</v>
      </c>
      <c r="M1924" s="14">
        <f>Table3[[#This Row],[Rape]]/Table3[[#This Row],[Population_in_lakhs]]</f>
        <v>2.4647887323943665</v>
      </c>
      <c r="N1924">
        <f>Table3[[#This Row],[Kidnapping and Abduction]]/Table3[[#This Row],[Population_in_lakhs]]</f>
        <v>7.746478873239437</v>
      </c>
      <c r="O1924">
        <f>Table3[[#This Row],[Dowry Deaths]]/Table3[[#This Row],[Population_in_lakhs]]</f>
        <v>0</v>
      </c>
      <c r="P1924">
        <f>Table3[[#This Row],[Molestation]]/Table3[[#This Row],[Population_in_lakhs]]</f>
        <v>3.1690140845070425</v>
      </c>
      <c r="Q1924">
        <f>Table3[[#This Row],[Sexual_Harassment]]/Table3[[#This Row],[Population_in_lakhs]]</f>
        <v>2.1126760563380285</v>
      </c>
      <c r="R1924">
        <f>Table3[[#This Row],[Cruelty by Husband or his Relatives]]/Table3[[#This Row],[Population_in_lakhs]]</f>
        <v>0</v>
      </c>
    </row>
    <row r="1925" spans="1:18" x14ac:dyDescent="0.3">
      <c r="A1925" t="s">
        <v>222</v>
      </c>
      <c r="B1925" t="s">
        <v>238</v>
      </c>
      <c r="C1925">
        <v>2013</v>
      </c>
      <c r="D1925">
        <v>13</v>
      </c>
      <c r="E1925">
        <v>21</v>
      </c>
      <c r="F1925">
        <v>0</v>
      </c>
      <c r="G1925">
        <v>21</v>
      </c>
      <c r="H1925">
        <v>6</v>
      </c>
      <c r="I1925">
        <v>9</v>
      </c>
      <c r="J1925">
        <v>2.84</v>
      </c>
      <c r="K1925">
        <v>24.647887323943664</v>
      </c>
      <c r="L1925">
        <f t="shared" si="30"/>
        <v>70</v>
      </c>
      <c r="M1925" s="14">
        <f>Table3[[#This Row],[Rape]]/Table3[[#This Row],[Population_in_lakhs]]</f>
        <v>4.5774647887323949</v>
      </c>
      <c r="N1925">
        <f>Table3[[#This Row],[Kidnapping and Abduction]]/Table3[[#This Row],[Population_in_lakhs]]</f>
        <v>7.394366197183099</v>
      </c>
      <c r="O1925">
        <f>Table3[[#This Row],[Dowry Deaths]]/Table3[[#This Row],[Population_in_lakhs]]</f>
        <v>0</v>
      </c>
      <c r="P1925">
        <f>Table3[[#This Row],[Molestation]]/Table3[[#This Row],[Population_in_lakhs]]</f>
        <v>7.394366197183099</v>
      </c>
      <c r="Q1925">
        <f>Table3[[#This Row],[Sexual_Harassment]]/Table3[[#This Row],[Population_in_lakhs]]</f>
        <v>2.1126760563380285</v>
      </c>
      <c r="R1925">
        <f>Table3[[#This Row],[Cruelty by Husband or his Relatives]]/Table3[[#This Row],[Population_in_lakhs]]</f>
        <v>3.1690140845070425</v>
      </c>
    </row>
    <row r="1926" spans="1:18" x14ac:dyDescent="0.3">
      <c r="A1926" t="s">
        <v>222</v>
      </c>
      <c r="B1926" t="s">
        <v>239</v>
      </c>
      <c r="C1926">
        <v>2001</v>
      </c>
      <c r="D1926">
        <v>7</v>
      </c>
      <c r="E1926">
        <v>9</v>
      </c>
      <c r="F1926">
        <v>0</v>
      </c>
      <c r="G1926">
        <v>5</v>
      </c>
      <c r="H1926">
        <v>4</v>
      </c>
      <c r="I1926">
        <v>0</v>
      </c>
      <c r="J1926">
        <v>2.48</v>
      </c>
      <c r="K1926">
        <v>10.080645161290322</v>
      </c>
      <c r="L1926">
        <f t="shared" si="30"/>
        <v>25</v>
      </c>
      <c r="M1926" s="14">
        <f>Table3[[#This Row],[Rape]]/Table3[[#This Row],[Population_in_lakhs]]</f>
        <v>2.8225806451612905</v>
      </c>
      <c r="N1926">
        <f>Table3[[#This Row],[Kidnapping and Abduction]]/Table3[[#This Row],[Population_in_lakhs]]</f>
        <v>3.629032258064516</v>
      </c>
      <c r="O1926">
        <f>Table3[[#This Row],[Dowry Deaths]]/Table3[[#This Row],[Population_in_lakhs]]</f>
        <v>0</v>
      </c>
      <c r="P1926">
        <f>Table3[[#This Row],[Molestation]]/Table3[[#This Row],[Population_in_lakhs]]</f>
        <v>2.0161290322580645</v>
      </c>
      <c r="Q1926">
        <f>Table3[[#This Row],[Sexual_Harassment]]/Table3[[#This Row],[Population_in_lakhs]]</f>
        <v>1.6129032258064517</v>
      </c>
      <c r="R1926">
        <f>Table3[[#This Row],[Cruelty by Husband or his Relatives]]/Table3[[#This Row],[Population_in_lakhs]]</f>
        <v>0</v>
      </c>
    </row>
    <row r="1927" spans="1:18" x14ac:dyDescent="0.3">
      <c r="A1927" t="s">
        <v>222</v>
      </c>
      <c r="B1927" t="s">
        <v>239</v>
      </c>
      <c r="C1927">
        <v>2002</v>
      </c>
      <c r="D1927">
        <v>8</v>
      </c>
      <c r="E1927">
        <v>11</v>
      </c>
      <c r="F1927">
        <v>0</v>
      </c>
      <c r="G1927">
        <v>3</v>
      </c>
      <c r="H1927">
        <v>1</v>
      </c>
      <c r="I1927">
        <v>2</v>
      </c>
      <c r="J1927">
        <v>2.48</v>
      </c>
      <c r="K1927">
        <v>10.080645161290322</v>
      </c>
      <c r="L1927">
        <f t="shared" si="30"/>
        <v>25</v>
      </c>
      <c r="M1927" s="14">
        <f>Table3[[#This Row],[Rape]]/Table3[[#This Row],[Population_in_lakhs]]</f>
        <v>3.2258064516129035</v>
      </c>
      <c r="N1927">
        <f>Table3[[#This Row],[Kidnapping and Abduction]]/Table3[[#This Row],[Population_in_lakhs]]</f>
        <v>4.435483870967742</v>
      </c>
      <c r="O1927">
        <f>Table3[[#This Row],[Dowry Deaths]]/Table3[[#This Row],[Population_in_lakhs]]</f>
        <v>0</v>
      </c>
      <c r="P1927">
        <f>Table3[[#This Row],[Molestation]]/Table3[[#This Row],[Population_in_lakhs]]</f>
        <v>1.2096774193548387</v>
      </c>
      <c r="Q1927">
        <f>Table3[[#This Row],[Sexual_Harassment]]/Table3[[#This Row],[Population_in_lakhs]]</f>
        <v>0.40322580645161293</v>
      </c>
      <c r="R1927">
        <f>Table3[[#This Row],[Cruelty by Husband or his Relatives]]/Table3[[#This Row],[Population_in_lakhs]]</f>
        <v>0.80645161290322587</v>
      </c>
    </row>
    <row r="1928" spans="1:18" x14ac:dyDescent="0.3">
      <c r="A1928" t="s">
        <v>222</v>
      </c>
      <c r="B1928" t="s">
        <v>239</v>
      </c>
      <c r="C1928">
        <v>2003</v>
      </c>
      <c r="D1928">
        <v>8</v>
      </c>
      <c r="E1928">
        <v>5</v>
      </c>
      <c r="F1928">
        <v>0</v>
      </c>
      <c r="G1928">
        <v>2</v>
      </c>
      <c r="H1928">
        <v>3</v>
      </c>
      <c r="I1928">
        <v>0</v>
      </c>
      <c r="J1928">
        <v>2.48</v>
      </c>
      <c r="K1928">
        <v>7.258064516129032</v>
      </c>
      <c r="L1928">
        <f t="shared" si="30"/>
        <v>18</v>
      </c>
      <c r="M1928" s="14">
        <f>Table3[[#This Row],[Rape]]/Table3[[#This Row],[Population_in_lakhs]]</f>
        <v>3.2258064516129035</v>
      </c>
      <c r="N1928">
        <f>Table3[[#This Row],[Kidnapping and Abduction]]/Table3[[#This Row],[Population_in_lakhs]]</f>
        <v>2.0161290322580645</v>
      </c>
      <c r="O1928">
        <f>Table3[[#This Row],[Dowry Deaths]]/Table3[[#This Row],[Population_in_lakhs]]</f>
        <v>0</v>
      </c>
      <c r="P1928">
        <f>Table3[[#This Row],[Molestation]]/Table3[[#This Row],[Population_in_lakhs]]</f>
        <v>0.80645161290322587</v>
      </c>
      <c r="Q1928">
        <f>Table3[[#This Row],[Sexual_Harassment]]/Table3[[#This Row],[Population_in_lakhs]]</f>
        <v>1.2096774193548387</v>
      </c>
      <c r="R1928">
        <f>Table3[[#This Row],[Cruelty by Husband or his Relatives]]/Table3[[#This Row],[Population_in_lakhs]]</f>
        <v>0</v>
      </c>
    </row>
    <row r="1929" spans="1:18" x14ac:dyDescent="0.3">
      <c r="A1929" t="s">
        <v>222</v>
      </c>
      <c r="B1929" t="s">
        <v>239</v>
      </c>
      <c r="C1929">
        <v>2004</v>
      </c>
      <c r="D1929">
        <v>5</v>
      </c>
      <c r="E1929">
        <v>9</v>
      </c>
      <c r="F1929">
        <v>0</v>
      </c>
      <c r="G1929">
        <v>5</v>
      </c>
      <c r="H1929">
        <v>7</v>
      </c>
      <c r="I1929">
        <v>4</v>
      </c>
      <c r="J1929">
        <v>2.48</v>
      </c>
      <c r="K1929">
        <v>12.096774193548388</v>
      </c>
      <c r="L1929">
        <f t="shared" si="30"/>
        <v>30</v>
      </c>
      <c r="M1929" s="14">
        <f>Table3[[#This Row],[Rape]]/Table3[[#This Row],[Population_in_lakhs]]</f>
        <v>2.0161290322580645</v>
      </c>
      <c r="N1929">
        <f>Table3[[#This Row],[Kidnapping and Abduction]]/Table3[[#This Row],[Population_in_lakhs]]</f>
        <v>3.629032258064516</v>
      </c>
      <c r="O1929">
        <f>Table3[[#This Row],[Dowry Deaths]]/Table3[[#This Row],[Population_in_lakhs]]</f>
        <v>0</v>
      </c>
      <c r="P1929">
        <f>Table3[[#This Row],[Molestation]]/Table3[[#This Row],[Population_in_lakhs]]</f>
        <v>2.0161290322580645</v>
      </c>
      <c r="Q1929">
        <f>Table3[[#This Row],[Sexual_Harassment]]/Table3[[#This Row],[Population_in_lakhs]]</f>
        <v>2.8225806451612905</v>
      </c>
      <c r="R1929">
        <f>Table3[[#This Row],[Cruelty by Husband or his Relatives]]/Table3[[#This Row],[Population_in_lakhs]]</f>
        <v>1.6129032258064517</v>
      </c>
    </row>
    <row r="1930" spans="1:18" x14ac:dyDescent="0.3">
      <c r="A1930" t="s">
        <v>222</v>
      </c>
      <c r="B1930" t="s">
        <v>239</v>
      </c>
      <c r="C1930">
        <v>2005</v>
      </c>
      <c r="D1930">
        <v>1</v>
      </c>
      <c r="E1930">
        <v>11</v>
      </c>
      <c r="F1930">
        <v>0</v>
      </c>
      <c r="G1930">
        <v>2</v>
      </c>
      <c r="H1930">
        <v>3</v>
      </c>
      <c r="I1930">
        <v>1</v>
      </c>
      <c r="J1930">
        <v>2.48</v>
      </c>
      <c r="K1930">
        <v>7.258064516129032</v>
      </c>
      <c r="L1930">
        <f t="shared" si="30"/>
        <v>18</v>
      </c>
      <c r="M1930" s="14">
        <f>Table3[[#This Row],[Rape]]/Table3[[#This Row],[Population_in_lakhs]]</f>
        <v>0.40322580645161293</v>
      </c>
      <c r="N1930">
        <f>Table3[[#This Row],[Kidnapping and Abduction]]/Table3[[#This Row],[Population_in_lakhs]]</f>
        <v>4.435483870967742</v>
      </c>
      <c r="O1930">
        <f>Table3[[#This Row],[Dowry Deaths]]/Table3[[#This Row],[Population_in_lakhs]]</f>
        <v>0</v>
      </c>
      <c r="P1930">
        <f>Table3[[#This Row],[Molestation]]/Table3[[#This Row],[Population_in_lakhs]]</f>
        <v>0.80645161290322587</v>
      </c>
      <c r="Q1930">
        <f>Table3[[#This Row],[Sexual_Harassment]]/Table3[[#This Row],[Population_in_lakhs]]</f>
        <v>1.2096774193548387</v>
      </c>
      <c r="R1930">
        <f>Table3[[#This Row],[Cruelty by Husband or his Relatives]]/Table3[[#This Row],[Population_in_lakhs]]</f>
        <v>0.40322580645161293</v>
      </c>
    </row>
    <row r="1931" spans="1:18" x14ac:dyDescent="0.3">
      <c r="A1931" t="s">
        <v>222</v>
      </c>
      <c r="B1931" t="s">
        <v>239</v>
      </c>
      <c r="C1931">
        <v>2006</v>
      </c>
      <c r="D1931">
        <v>7</v>
      </c>
      <c r="E1931">
        <v>10</v>
      </c>
      <c r="F1931">
        <v>0</v>
      </c>
      <c r="G1931">
        <v>9</v>
      </c>
      <c r="H1931">
        <v>3</v>
      </c>
      <c r="I1931">
        <v>3</v>
      </c>
      <c r="J1931">
        <v>2.48</v>
      </c>
      <c r="K1931">
        <v>12.903225806451614</v>
      </c>
      <c r="L1931">
        <f t="shared" si="30"/>
        <v>32</v>
      </c>
      <c r="M1931" s="14">
        <f>Table3[[#This Row],[Rape]]/Table3[[#This Row],[Population_in_lakhs]]</f>
        <v>2.8225806451612905</v>
      </c>
      <c r="N1931">
        <f>Table3[[#This Row],[Kidnapping and Abduction]]/Table3[[#This Row],[Population_in_lakhs]]</f>
        <v>4.032258064516129</v>
      </c>
      <c r="O1931">
        <f>Table3[[#This Row],[Dowry Deaths]]/Table3[[#This Row],[Population_in_lakhs]]</f>
        <v>0</v>
      </c>
      <c r="P1931">
        <f>Table3[[#This Row],[Molestation]]/Table3[[#This Row],[Population_in_lakhs]]</f>
        <v>3.629032258064516</v>
      </c>
      <c r="Q1931">
        <f>Table3[[#This Row],[Sexual_Harassment]]/Table3[[#This Row],[Population_in_lakhs]]</f>
        <v>1.2096774193548387</v>
      </c>
      <c r="R1931">
        <f>Table3[[#This Row],[Cruelty by Husband or his Relatives]]/Table3[[#This Row],[Population_in_lakhs]]</f>
        <v>1.2096774193548387</v>
      </c>
    </row>
    <row r="1932" spans="1:18" x14ac:dyDescent="0.3">
      <c r="A1932" t="s">
        <v>222</v>
      </c>
      <c r="B1932" t="s">
        <v>239</v>
      </c>
      <c r="C1932">
        <v>2007</v>
      </c>
      <c r="D1932">
        <v>7</v>
      </c>
      <c r="E1932">
        <v>10</v>
      </c>
      <c r="F1932">
        <v>0</v>
      </c>
      <c r="G1932">
        <v>10</v>
      </c>
      <c r="H1932">
        <v>3</v>
      </c>
      <c r="I1932">
        <v>1</v>
      </c>
      <c r="J1932">
        <v>2.48</v>
      </c>
      <c r="K1932">
        <v>12.5</v>
      </c>
      <c r="L1932">
        <f t="shared" si="30"/>
        <v>31</v>
      </c>
      <c r="M1932" s="14">
        <f>Table3[[#This Row],[Rape]]/Table3[[#This Row],[Population_in_lakhs]]</f>
        <v>2.8225806451612905</v>
      </c>
      <c r="N1932">
        <f>Table3[[#This Row],[Kidnapping and Abduction]]/Table3[[#This Row],[Population_in_lakhs]]</f>
        <v>4.032258064516129</v>
      </c>
      <c r="O1932">
        <f>Table3[[#This Row],[Dowry Deaths]]/Table3[[#This Row],[Population_in_lakhs]]</f>
        <v>0</v>
      </c>
      <c r="P1932">
        <f>Table3[[#This Row],[Molestation]]/Table3[[#This Row],[Population_in_lakhs]]</f>
        <v>4.032258064516129</v>
      </c>
      <c r="Q1932">
        <f>Table3[[#This Row],[Sexual_Harassment]]/Table3[[#This Row],[Population_in_lakhs]]</f>
        <v>1.2096774193548387</v>
      </c>
      <c r="R1932">
        <f>Table3[[#This Row],[Cruelty by Husband or his Relatives]]/Table3[[#This Row],[Population_in_lakhs]]</f>
        <v>0.40322580645161293</v>
      </c>
    </row>
    <row r="1933" spans="1:18" x14ac:dyDescent="0.3">
      <c r="A1933" t="s">
        <v>222</v>
      </c>
      <c r="B1933" t="s">
        <v>239</v>
      </c>
      <c r="C1933">
        <v>2008</v>
      </c>
      <c r="D1933">
        <v>5</v>
      </c>
      <c r="E1933">
        <v>9</v>
      </c>
      <c r="F1933">
        <v>0</v>
      </c>
      <c r="G1933">
        <v>11</v>
      </c>
      <c r="H1933">
        <v>4</v>
      </c>
      <c r="I1933">
        <v>2</v>
      </c>
      <c r="J1933">
        <v>2.48</v>
      </c>
      <c r="K1933">
        <v>12.5</v>
      </c>
      <c r="L1933">
        <f t="shared" si="30"/>
        <v>31</v>
      </c>
      <c r="M1933" s="14">
        <f>Table3[[#This Row],[Rape]]/Table3[[#This Row],[Population_in_lakhs]]</f>
        <v>2.0161290322580645</v>
      </c>
      <c r="N1933">
        <f>Table3[[#This Row],[Kidnapping and Abduction]]/Table3[[#This Row],[Population_in_lakhs]]</f>
        <v>3.629032258064516</v>
      </c>
      <c r="O1933">
        <f>Table3[[#This Row],[Dowry Deaths]]/Table3[[#This Row],[Population_in_lakhs]]</f>
        <v>0</v>
      </c>
      <c r="P1933">
        <f>Table3[[#This Row],[Molestation]]/Table3[[#This Row],[Population_in_lakhs]]</f>
        <v>4.435483870967742</v>
      </c>
      <c r="Q1933">
        <f>Table3[[#This Row],[Sexual_Harassment]]/Table3[[#This Row],[Population_in_lakhs]]</f>
        <v>1.6129032258064517</v>
      </c>
      <c r="R1933">
        <f>Table3[[#This Row],[Cruelty by Husband or his Relatives]]/Table3[[#This Row],[Population_in_lakhs]]</f>
        <v>0.80645161290322587</v>
      </c>
    </row>
    <row r="1934" spans="1:18" x14ac:dyDescent="0.3">
      <c r="A1934" t="s">
        <v>222</v>
      </c>
      <c r="B1934" t="s">
        <v>239</v>
      </c>
      <c r="C1934">
        <v>2009</v>
      </c>
      <c r="D1934">
        <v>9</v>
      </c>
      <c r="E1934">
        <v>13</v>
      </c>
      <c r="F1934">
        <v>0</v>
      </c>
      <c r="G1934">
        <v>10</v>
      </c>
      <c r="H1934">
        <v>7</v>
      </c>
      <c r="I1934">
        <v>0</v>
      </c>
      <c r="J1934">
        <v>2.48</v>
      </c>
      <c r="K1934">
        <v>15.725806451612904</v>
      </c>
      <c r="L1934">
        <f t="shared" si="30"/>
        <v>39</v>
      </c>
      <c r="M1934" s="14">
        <f>Table3[[#This Row],[Rape]]/Table3[[#This Row],[Population_in_lakhs]]</f>
        <v>3.629032258064516</v>
      </c>
      <c r="N1934">
        <f>Table3[[#This Row],[Kidnapping and Abduction]]/Table3[[#This Row],[Population_in_lakhs]]</f>
        <v>5.241935483870968</v>
      </c>
      <c r="O1934">
        <f>Table3[[#This Row],[Dowry Deaths]]/Table3[[#This Row],[Population_in_lakhs]]</f>
        <v>0</v>
      </c>
      <c r="P1934">
        <f>Table3[[#This Row],[Molestation]]/Table3[[#This Row],[Population_in_lakhs]]</f>
        <v>4.032258064516129</v>
      </c>
      <c r="Q1934">
        <f>Table3[[#This Row],[Sexual_Harassment]]/Table3[[#This Row],[Population_in_lakhs]]</f>
        <v>2.8225806451612905</v>
      </c>
      <c r="R1934">
        <f>Table3[[#This Row],[Cruelty by Husband or his Relatives]]/Table3[[#This Row],[Population_in_lakhs]]</f>
        <v>0</v>
      </c>
    </row>
    <row r="1935" spans="1:18" x14ac:dyDescent="0.3">
      <c r="A1935" t="s">
        <v>222</v>
      </c>
      <c r="B1935" t="s">
        <v>239</v>
      </c>
      <c r="C1935">
        <v>2010</v>
      </c>
      <c r="D1935">
        <v>8</v>
      </c>
      <c r="E1935">
        <v>12</v>
      </c>
      <c r="F1935">
        <v>0</v>
      </c>
      <c r="G1935">
        <v>13</v>
      </c>
      <c r="H1935">
        <v>1</v>
      </c>
      <c r="I1935">
        <v>0</v>
      </c>
      <c r="J1935">
        <v>2.48</v>
      </c>
      <c r="K1935">
        <v>13.709677419354838</v>
      </c>
      <c r="L1935">
        <f t="shared" si="30"/>
        <v>34</v>
      </c>
      <c r="M1935" s="14">
        <f>Table3[[#This Row],[Rape]]/Table3[[#This Row],[Population_in_lakhs]]</f>
        <v>3.2258064516129035</v>
      </c>
      <c r="N1935">
        <f>Table3[[#This Row],[Kidnapping and Abduction]]/Table3[[#This Row],[Population_in_lakhs]]</f>
        <v>4.838709677419355</v>
      </c>
      <c r="O1935">
        <f>Table3[[#This Row],[Dowry Deaths]]/Table3[[#This Row],[Population_in_lakhs]]</f>
        <v>0</v>
      </c>
      <c r="P1935">
        <f>Table3[[#This Row],[Molestation]]/Table3[[#This Row],[Population_in_lakhs]]</f>
        <v>5.241935483870968</v>
      </c>
      <c r="Q1935">
        <f>Table3[[#This Row],[Sexual_Harassment]]/Table3[[#This Row],[Population_in_lakhs]]</f>
        <v>0.40322580645161293</v>
      </c>
      <c r="R1935">
        <f>Table3[[#This Row],[Cruelty by Husband or his Relatives]]/Table3[[#This Row],[Population_in_lakhs]]</f>
        <v>0</v>
      </c>
    </row>
    <row r="1936" spans="1:18" x14ac:dyDescent="0.3">
      <c r="A1936" t="s">
        <v>222</v>
      </c>
      <c r="B1936" t="s">
        <v>239</v>
      </c>
      <c r="C1936">
        <v>2011</v>
      </c>
      <c r="D1936">
        <v>11</v>
      </c>
      <c r="E1936">
        <v>15</v>
      </c>
      <c r="F1936">
        <v>0</v>
      </c>
      <c r="G1936">
        <v>11</v>
      </c>
      <c r="H1936">
        <v>5</v>
      </c>
      <c r="I1936">
        <v>1</v>
      </c>
      <c r="J1936">
        <v>3.15</v>
      </c>
      <c r="K1936">
        <v>13.650793650793652</v>
      </c>
      <c r="L1936">
        <f t="shared" si="30"/>
        <v>43</v>
      </c>
      <c r="M1936" s="14">
        <f>Table3[[#This Row],[Rape]]/Table3[[#This Row],[Population_in_lakhs]]</f>
        <v>3.4920634920634921</v>
      </c>
      <c r="N1936">
        <f>Table3[[#This Row],[Kidnapping and Abduction]]/Table3[[#This Row],[Population_in_lakhs]]</f>
        <v>4.7619047619047619</v>
      </c>
      <c r="O1936">
        <f>Table3[[#This Row],[Dowry Deaths]]/Table3[[#This Row],[Population_in_lakhs]]</f>
        <v>0</v>
      </c>
      <c r="P1936">
        <f>Table3[[#This Row],[Molestation]]/Table3[[#This Row],[Population_in_lakhs]]</f>
        <v>3.4920634920634921</v>
      </c>
      <c r="Q1936">
        <f>Table3[[#This Row],[Sexual_Harassment]]/Table3[[#This Row],[Population_in_lakhs]]</f>
        <v>1.5873015873015874</v>
      </c>
      <c r="R1936">
        <f>Table3[[#This Row],[Cruelty by Husband or his Relatives]]/Table3[[#This Row],[Population_in_lakhs]]</f>
        <v>0.31746031746031744</v>
      </c>
    </row>
    <row r="1937" spans="1:18" x14ac:dyDescent="0.3">
      <c r="A1937" t="s">
        <v>222</v>
      </c>
      <c r="B1937" t="s">
        <v>239</v>
      </c>
      <c r="C1937">
        <v>2012</v>
      </c>
      <c r="D1937">
        <v>12</v>
      </c>
      <c r="E1937">
        <v>18</v>
      </c>
      <c r="F1937">
        <v>0</v>
      </c>
      <c r="G1937">
        <v>14</v>
      </c>
      <c r="H1937">
        <v>6</v>
      </c>
      <c r="I1937">
        <v>2</v>
      </c>
      <c r="J1937">
        <v>3.15</v>
      </c>
      <c r="K1937">
        <v>16.50793650793651</v>
      </c>
      <c r="L1937">
        <f t="shared" si="30"/>
        <v>52</v>
      </c>
      <c r="M1937" s="14">
        <f>Table3[[#This Row],[Rape]]/Table3[[#This Row],[Population_in_lakhs]]</f>
        <v>3.8095238095238098</v>
      </c>
      <c r="N1937">
        <f>Table3[[#This Row],[Kidnapping and Abduction]]/Table3[[#This Row],[Population_in_lakhs]]</f>
        <v>5.7142857142857144</v>
      </c>
      <c r="O1937">
        <f>Table3[[#This Row],[Dowry Deaths]]/Table3[[#This Row],[Population_in_lakhs]]</f>
        <v>0</v>
      </c>
      <c r="P1937">
        <f>Table3[[#This Row],[Molestation]]/Table3[[#This Row],[Population_in_lakhs]]</f>
        <v>4.4444444444444446</v>
      </c>
      <c r="Q1937">
        <f>Table3[[#This Row],[Sexual_Harassment]]/Table3[[#This Row],[Population_in_lakhs]]</f>
        <v>1.9047619047619049</v>
      </c>
      <c r="R1937">
        <f>Table3[[#This Row],[Cruelty by Husband or his Relatives]]/Table3[[#This Row],[Population_in_lakhs]]</f>
        <v>0.63492063492063489</v>
      </c>
    </row>
    <row r="1938" spans="1:18" x14ac:dyDescent="0.3">
      <c r="A1938" t="s">
        <v>222</v>
      </c>
      <c r="B1938" t="s">
        <v>239</v>
      </c>
      <c r="C1938">
        <v>2013</v>
      </c>
      <c r="D1938">
        <v>13</v>
      </c>
      <c r="E1938">
        <v>17</v>
      </c>
      <c r="F1938">
        <v>0</v>
      </c>
      <c r="G1938">
        <v>5</v>
      </c>
      <c r="H1938">
        <v>8</v>
      </c>
      <c r="I1938">
        <v>14</v>
      </c>
      <c r="J1938">
        <v>3.15</v>
      </c>
      <c r="K1938">
        <v>18.095238095238095</v>
      </c>
      <c r="L1938">
        <f t="shared" si="30"/>
        <v>57</v>
      </c>
      <c r="M1938" s="14">
        <f>Table3[[#This Row],[Rape]]/Table3[[#This Row],[Population_in_lakhs]]</f>
        <v>4.1269841269841274</v>
      </c>
      <c r="N1938">
        <f>Table3[[#This Row],[Kidnapping and Abduction]]/Table3[[#This Row],[Population_in_lakhs]]</f>
        <v>5.3968253968253972</v>
      </c>
      <c r="O1938">
        <f>Table3[[#This Row],[Dowry Deaths]]/Table3[[#This Row],[Population_in_lakhs]]</f>
        <v>0</v>
      </c>
      <c r="P1938">
        <f>Table3[[#This Row],[Molestation]]/Table3[[#This Row],[Population_in_lakhs]]</f>
        <v>1.5873015873015874</v>
      </c>
      <c r="Q1938">
        <f>Table3[[#This Row],[Sexual_Harassment]]/Table3[[#This Row],[Population_in_lakhs]]</f>
        <v>2.5396825396825395</v>
      </c>
      <c r="R1938">
        <f>Table3[[#This Row],[Cruelty by Husband or his Relatives]]/Table3[[#This Row],[Population_in_lakhs]]</f>
        <v>4.4444444444444446</v>
      </c>
    </row>
    <row r="1939" spans="1:18" x14ac:dyDescent="0.3">
      <c r="A1939" t="s">
        <v>222</v>
      </c>
      <c r="B1939" t="s">
        <v>240</v>
      </c>
      <c r="C1939">
        <v>2001</v>
      </c>
      <c r="D1939">
        <v>8</v>
      </c>
      <c r="E1939">
        <v>102</v>
      </c>
      <c r="F1939">
        <v>0</v>
      </c>
      <c r="G1939">
        <v>207</v>
      </c>
      <c r="H1939">
        <v>88</v>
      </c>
      <c r="I1939">
        <v>2</v>
      </c>
      <c r="J1939">
        <v>10.28</v>
      </c>
      <c r="K1939">
        <v>39.591439688715958</v>
      </c>
      <c r="L1939">
        <f t="shared" si="30"/>
        <v>407</v>
      </c>
      <c r="M1939" s="14">
        <f>Table3[[#This Row],[Rape]]/Table3[[#This Row],[Population_in_lakhs]]</f>
        <v>0.77821011673151752</v>
      </c>
      <c r="N1939">
        <f>Table3[[#This Row],[Kidnapping and Abduction]]/Table3[[#This Row],[Population_in_lakhs]]</f>
        <v>9.9221789883268485</v>
      </c>
      <c r="O1939">
        <f>Table3[[#This Row],[Dowry Deaths]]/Table3[[#This Row],[Population_in_lakhs]]</f>
        <v>0</v>
      </c>
      <c r="P1939">
        <f>Table3[[#This Row],[Molestation]]/Table3[[#This Row],[Population_in_lakhs]]</f>
        <v>20.136186770428015</v>
      </c>
      <c r="Q1939">
        <f>Table3[[#This Row],[Sexual_Harassment]]/Table3[[#This Row],[Population_in_lakhs]]</f>
        <v>8.5603112840466924</v>
      </c>
      <c r="R1939">
        <f>Table3[[#This Row],[Cruelty by Husband or his Relatives]]/Table3[[#This Row],[Population_in_lakhs]]</f>
        <v>0.19455252918287938</v>
      </c>
    </row>
    <row r="1940" spans="1:18" x14ac:dyDescent="0.3">
      <c r="A1940" t="s">
        <v>222</v>
      </c>
      <c r="B1940" t="s">
        <v>240</v>
      </c>
      <c r="C1940">
        <v>2002</v>
      </c>
      <c r="D1940">
        <v>24</v>
      </c>
      <c r="E1940">
        <v>106</v>
      </c>
      <c r="F1940">
        <v>0</v>
      </c>
      <c r="G1940">
        <v>270</v>
      </c>
      <c r="H1940">
        <v>86</v>
      </c>
      <c r="I1940">
        <v>12</v>
      </c>
      <c r="J1940">
        <v>10.28</v>
      </c>
      <c r="K1940">
        <v>48.443579766536971</v>
      </c>
      <c r="L1940">
        <f t="shared" si="30"/>
        <v>498</v>
      </c>
      <c r="M1940" s="14">
        <f>Table3[[#This Row],[Rape]]/Table3[[#This Row],[Population_in_lakhs]]</f>
        <v>2.3346303501945527</v>
      </c>
      <c r="N1940">
        <f>Table3[[#This Row],[Kidnapping and Abduction]]/Table3[[#This Row],[Population_in_lakhs]]</f>
        <v>10.311284046692608</v>
      </c>
      <c r="O1940">
        <f>Table3[[#This Row],[Dowry Deaths]]/Table3[[#This Row],[Population_in_lakhs]]</f>
        <v>0</v>
      </c>
      <c r="P1940">
        <f>Table3[[#This Row],[Molestation]]/Table3[[#This Row],[Population_in_lakhs]]</f>
        <v>26.264591439688719</v>
      </c>
      <c r="Q1940">
        <f>Table3[[#This Row],[Sexual_Harassment]]/Table3[[#This Row],[Population_in_lakhs]]</f>
        <v>8.3657587548638137</v>
      </c>
      <c r="R1940">
        <f>Table3[[#This Row],[Cruelty by Husband or his Relatives]]/Table3[[#This Row],[Population_in_lakhs]]</f>
        <v>1.1673151750972763</v>
      </c>
    </row>
    <row r="1941" spans="1:18" x14ac:dyDescent="0.3">
      <c r="A1941" t="s">
        <v>222</v>
      </c>
      <c r="B1941" t="s">
        <v>240</v>
      </c>
      <c r="C1941">
        <v>2003</v>
      </c>
      <c r="D1941">
        <v>23</v>
      </c>
      <c r="E1941">
        <v>91</v>
      </c>
      <c r="F1941">
        <v>0</v>
      </c>
      <c r="G1941">
        <v>249</v>
      </c>
      <c r="H1941">
        <v>130</v>
      </c>
      <c r="I1941">
        <v>6</v>
      </c>
      <c r="J1941">
        <v>10.28</v>
      </c>
      <c r="K1941">
        <v>48.540856031128406</v>
      </c>
      <c r="L1941">
        <f t="shared" si="30"/>
        <v>499</v>
      </c>
      <c r="M1941" s="14">
        <f>Table3[[#This Row],[Rape]]/Table3[[#This Row],[Population_in_lakhs]]</f>
        <v>2.2373540856031129</v>
      </c>
      <c r="N1941">
        <f>Table3[[#This Row],[Kidnapping and Abduction]]/Table3[[#This Row],[Population_in_lakhs]]</f>
        <v>8.8521400778210122</v>
      </c>
      <c r="O1941">
        <f>Table3[[#This Row],[Dowry Deaths]]/Table3[[#This Row],[Population_in_lakhs]]</f>
        <v>0</v>
      </c>
      <c r="P1941">
        <f>Table3[[#This Row],[Molestation]]/Table3[[#This Row],[Population_in_lakhs]]</f>
        <v>24.221789883268485</v>
      </c>
      <c r="Q1941">
        <f>Table3[[#This Row],[Sexual_Harassment]]/Table3[[#This Row],[Population_in_lakhs]]</f>
        <v>12.645914396887161</v>
      </c>
      <c r="R1941">
        <f>Table3[[#This Row],[Cruelty by Husband or his Relatives]]/Table3[[#This Row],[Population_in_lakhs]]</f>
        <v>0.58365758754863817</v>
      </c>
    </row>
    <row r="1942" spans="1:18" x14ac:dyDescent="0.3">
      <c r="A1942" t="s">
        <v>222</v>
      </c>
      <c r="B1942" t="s">
        <v>240</v>
      </c>
      <c r="C1942">
        <v>2004</v>
      </c>
      <c r="D1942">
        <v>24</v>
      </c>
      <c r="E1942">
        <v>92</v>
      </c>
      <c r="F1942">
        <v>0</v>
      </c>
      <c r="G1942">
        <v>261</v>
      </c>
      <c r="H1942">
        <v>55</v>
      </c>
      <c r="I1942">
        <v>16</v>
      </c>
      <c r="J1942">
        <v>10.28</v>
      </c>
      <c r="K1942">
        <v>43.579766536964982</v>
      </c>
      <c r="L1942">
        <f t="shared" si="30"/>
        <v>448</v>
      </c>
      <c r="M1942" s="14">
        <f>Table3[[#This Row],[Rape]]/Table3[[#This Row],[Population_in_lakhs]]</f>
        <v>2.3346303501945527</v>
      </c>
      <c r="N1942">
        <f>Table3[[#This Row],[Kidnapping and Abduction]]/Table3[[#This Row],[Population_in_lakhs]]</f>
        <v>8.9494163424124515</v>
      </c>
      <c r="O1942">
        <f>Table3[[#This Row],[Dowry Deaths]]/Table3[[#This Row],[Population_in_lakhs]]</f>
        <v>0</v>
      </c>
      <c r="P1942">
        <f>Table3[[#This Row],[Molestation]]/Table3[[#This Row],[Population_in_lakhs]]</f>
        <v>25.389105058365761</v>
      </c>
      <c r="Q1942">
        <f>Table3[[#This Row],[Sexual_Harassment]]/Table3[[#This Row],[Population_in_lakhs]]</f>
        <v>5.3501945525291834</v>
      </c>
      <c r="R1942">
        <f>Table3[[#This Row],[Cruelty by Husband or his Relatives]]/Table3[[#This Row],[Population_in_lakhs]]</f>
        <v>1.556420233463035</v>
      </c>
    </row>
    <row r="1943" spans="1:18" x14ac:dyDescent="0.3">
      <c r="A1943" t="s">
        <v>222</v>
      </c>
      <c r="B1943" t="s">
        <v>240</v>
      </c>
      <c r="C1943">
        <v>2005</v>
      </c>
      <c r="D1943">
        <v>18</v>
      </c>
      <c r="E1943">
        <v>103</v>
      </c>
      <c r="F1943">
        <v>0</v>
      </c>
      <c r="G1943">
        <v>219</v>
      </c>
      <c r="H1943">
        <v>181</v>
      </c>
      <c r="I1943">
        <v>11</v>
      </c>
      <c r="J1943">
        <v>10.28</v>
      </c>
      <c r="K1943">
        <v>51.750972762645915</v>
      </c>
      <c r="L1943">
        <f t="shared" si="30"/>
        <v>532</v>
      </c>
      <c r="M1943" s="14">
        <f>Table3[[#This Row],[Rape]]/Table3[[#This Row],[Population_in_lakhs]]</f>
        <v>1.7509727626459146</v>
      </c>
      <c r="N1943">
        <f>Table3[[#This Row],[Kidnapping and Abduction]]/Table3[[#This Row],[Population_in_lakhs]]</f>
        <v>10.019455252918288</v>
      </c>
      <c r="O1943">
        <f>Table3[[#This Row],[Dowry Deaths]]/Table3[[#This Row],[Population_in_lakhs]]</f>
        <v>0</v>
      </c>
      <c r="P1943">
        <f>Table3[[#This Row],[Molestation]]/Table3[[#This Row],[Population_in_lakhs]]</f>
        <v>21.303501945525294</v>
      </c>
      <c r="Q1943">
        <f>Table3[[#This Row],[Sexual_Harassment]]/Table3[[#This Row],[Population_in_lakhs]]</f>
        <v>17.607003891050585</v>
      </c>
      <c r="R1943">
        <f>Table3[[#This Row],[Cruelty by Husband or his Relatives]]/Table3[[#This Row],[Population_in_lakhs]]</f>
        <v>1.0700389105058365</v>
      </c>
    </row>
    <row r="1944" spans="1:18" x14ac:dyDescent="0.3">
      <c r="A1944" t="s">
        <v>222</v>
      </c>
      <c r="B1944" t="s">
        <v>240</v>
      </c>
      <c r="C1944">
        <v>2006</v>
      </c>
      <c r="D1944">
        <v>22</v>
      </c>
      <c r="E1944">
        <v>93</v>
      </c>
      <c r="F1944">
        <v>0</v>
      </c>
      <c r="G1944">
        <v>208</v>
      </c>
      <c r="H1944">
        <v>95</v>
      </c>
      <c r="I1944">
        <v>10</v>
      </c>
      <c r="J1944">
        <v>10.28</v>
      </c>
      <c r="K1944">
        <v>41.634241245136188</v>
      </c>
      <c r="L1944">
        <f t="shared" si="30"/>
        <v>428</v>
      </c>
      <c r="M1944" s="14">
        <f>Table3[[#This Row],[Rape]]/Table3[[#This Row],[Population_in_lakhs]]</f>
        <v>2.1400778210116731</v>
      </c>
      <c r="N1944">
        <f>Table3[[#This Row],[Kidnapping and Abduction]]/Table3[[#This Row],[Population_in_lakhs]]</f>
        <v>9.0466926070038909</v>
      </c>
      <c r="O1944">
        <f>Table3[[#This Row],[Dowry Deaths]]/Table3[[#This Row],[Population_in_lakhs]]</f>
        <v>0</v>
      </c>
      <c r="P1944">
        <f>Table3[[#This Row],[Molestation]]/Table3[[#This Row],[Population_in_lakhs]]</f>
        <v>20.233463035019458</v>
      </c>
      <c r="Q1944">
        <f>Table3[[#This Row],[Sexual_Harassment]]/Table3[[#This Row],[Population_in_lakhs]]</f>
        <v>9.2412451361867713</v>
      </c>
      <c r="R1944">
        <f>Table3[[#This Row],[Cruelty by Husband or his Relatives]]/Table3[[#This Row],[Population_in_lakhs]]</f>
        <v>0.97276264591439698</v>
      </c>
    </row>
    <row r="1945" spans="1:18" x14ac:dyDescent="0.3">
      <c r="A1945" t="s">
        <v>222</v>
      </c>
      <c r="B1945" t="s">
        <v>240</v>
      </c>
      <c r="C1945">
        <v>2007</v>
      </c>
      <c r="D1945">
        <v>27</v>
      </c>
      <c r="E1945">
        <v>81</v>
      </c>
      <c r="F1945">
        <v>0</v>
      </c>
      <c r="G1945">
        <v>219</v>
      </c>
      <c r="H1945">
        <v>121</v>
      </c>
      <c r="I1945">
        <v>31</v>
      </c>
      <c r="J1945">
        <v>10.28</v>
      </c>
      <c r="K1945">
        <v>46.595330739299612</v>
      </c>
      <c r="L1945">
        <f t="shared" si="30"/>
        <v>479</v>
      </c>
      <c r="M1945" s="14">
        <f>Table3[[#This Row],[Rape]]/Table3[[#This Row],[Population_in_lakhs]]</f>
        <v>2.6264591439688716</v>
      </c>
      <c r="N1945">
        <f>Table3[[#This Row],[Kidnapping and Abduction]]/Table3[[#This Row],[Population_in_lakhs]]</f>
        <v>7.8793774319066152</v>
      </c>
      <c r="O1945">
        <f>Table3[[#This Row],[Dowry Deaths]]/Table3[[#This Row],[Population_in_lakhs]]</f>
        <v>0</v>
      </c>
      <c r="P1945">
        <f>Table3[[#This Row],[Molestation]]/Table3[[#This Row],[Population_in_lakhs]]</f>
        <v>21.303501945525294</v>
      </c>
      <c r="Q1945">
        <f>Table3[[#This Row],[Sexual_Harassment]]/Table3[[#This Row],[Population_in_lakhs]]</f>
        <v>11.770428015564203</v>
      </c>
      <c r="R1945">
        <f>Table3[[#This Row],[Cruelty by Husband or his Relatives]]/Table3[[#This Row],[Population_in_lakhs]]</f>
        <v>3.0155642023346307</v>
      </c>
    </row>
    <row r="1946" spans="1:18" x14ac:dyDescent="0.3">
      <c r="A1946" t="s">
        <v>222</v>
      </c>
      <c r="B1946" t="s">
        <v>240</v>
      </c>
      <c r="C1946">
        <v>2008</v>
      </c>
      <c r="D1946">
        <v>16</v>
      </c>
      <c r="E1946">
        <v>69</v>
      </c>
      <c r="F1946">
        <v>0</v>
      </c>
      <c r="G1946">
        <v>162</v>
      </c>
      <c r="H1946">
        <v>104</v>
      </c>
      <c r="I1946">
        <v>18</v>
      </c>
      <c r="J1946">
        <v>10.28</v>
      </c>
      <c r="K1946">
        <v>35.894941634241249</v>
      </c>
      <c r="L1946">
        <f t="shared" si="30"/>
        <v>369</v>
      </c>
      <c r="M1946" s="14">
        <f>Table3[[#This Row],[Rape]]/Table3[[#This Row],[Population_in_lakhs]]</f>
        <v>1.556420233463035</v>
      </c>
      <c r="N1946">
        <f>Table3[[#This Row],[Kidnapping and Abduction]]/Table3[[#This Row],[Population_in_lakhs]]</f>
        <v>6.7120622568093387</v>
      </c>
      <c r="O1946">
        <f>Table3[[#This Row],[Dowry Deaths]]/Table3[[#This Row],[Population_in_lakhs]]</f>
        <v>0</v>
      </c>
      <c r="P1946">
        <f>Table3[[#This Row],[Molestation]]/Table3[[#This Row],[Population_in_lakhs]]</f>
        <v>15.75875486381323</v>
      </c>
      <c r="Q1946">
        <f>Table3[[#This Row],[Sexual_Harassment]]/Table3[[#This Row],[Population_in_lakhs]]</f>
        <v>10.116731517509729</v>
      </c>
      <c r="R1946">
        <f>Table3[[#This Row],[Cruelty by Husband or his Relatives]]/Table3[[#This Row],[Population_in_lakhs]]</f>
        <v>1.7509727626459146</v>
      </c>
    </row>
    <row r="1947" spans="1:18" x14ac:dyDescent="0.3">
      <c r="A1947" t="s">
        <v>222</v>
      </c>
      <c r="B1947" t="s">
        <v>240</v>
      </c>
      <c r="C1947">
        <v>2009</v>
      </c>
      <c r="D1947">
        <v>21</v>
      </c>
      <c r="E1947">
        <v>106</v>
      </c>
      <c r="F1947">
        <v>0</v>
      </c>
      <c r="G1947">
        <v>165</v>
      </c>
      <c r="H1947">
        <v>118</v>
      </c>
      <c r="I1947">
        <v>27</v>
      </c>
      <c r="J1947">
        <v>10.28</v>
      </c>
      <c r="K1947">
        <v>42.509727626459146</v>
      </c>
      <c r="L1947">
        <f t="shared" si="30"/>
        <v>437</v>
      </c>
      <c r="M1947" s="14">
        <f>Table3[[#This Row],[Rape]]/Table3[[#This Row],[Population_in_lakhs]]</f>
        <v>2.0428015564202338</v>
      </c>
      <c r="N1947">
        <f>Table3[[#This Row],[Kidnapping and Abduction]]/Table3[[#This Row],[Population_in_lakhs]]</f>
        <v>10.311284046692608</v>
      </c>
      <c r="O1947">
        <f>Table3[[#This Row],[Dowry Deaths]]/Table3[[#This Row],[Population_in_lakhs]]</f>
        <v>0</v>
      </c>
      <c r="P1947">
        <f>Table3[[#This Row],[Molestation]]/Table3[[#This Row],[Population_in_lakhs]]</f>
        <v>16.050583657587548</v>
      </c>
      <c r="Q1947">
        <f>Table3[[#This Row],[Sexual_Harassment]]/Table3[[#This Row],[Population_in_lakhs]]</f>
        <v>11.478599221789883</v>
      </c>
      <c r="R1947">
        <f>Table3[[#This Row],[Cruelty by Husband or his Relatives]]/Table3[[#This Row],[Population_in_lakhs]]</f>
        <v>2.6264591439688716</v>
      </c>
    </row>
    <row r="1948" spans="1:18" x14ac:dyDescent="0.3">
      <c r="A1948" t="s">
        <v>222</v>
      </c>
      <c r="B1948" t="s">
        <v>240</v>
      </c>
      <c r="C1948">
        <v>2010</v>
      </c>
      <c r="D1948">
        <v>13</v>
      </c>
      <c r="E1948">
        <v>60</v>
      </c>
      <c r="F1948">
        <v>0</v>
      </c>
      <c r="G1948">
        <v>130</v>
      </c>
      <c r="H1948">
        <v>58</v>
      </c>
      <c r="I1948">
        <v>17</v>
      </c>
      <c r="J1948">
        <v>10.28</v>
      </c>
      <c r="K1948">
        <v>27.042801556420237</v>
      </c>
      <c r="L1948">
        <f t="shared" si="30"/>
        <v>278</v>
      </c>
      <c r="M1948" s="14">
        <f>Table3[[#This Row],[Rape]]/Table3[[#This Row],[Population_in_lakhs]]</f>
        <v>1.2645914396887161</v>
      </c>
      <c r="N1948">
        <f>Table3[[#This Row],[Kidnapping and Abduction]]/Table3[[#This Row],[Population_in_lakhs]]</f>
        <v>5.8365758754863819</v>
      </c>
      <c r="O1948">
        <f>Table3[[#This Row],[Dowry Deaths]]/Table3[[#This Row],[Population_in_lakhs]]</f>
        <v>0</v>
      </c>
      <c r="P1948">
        <f>Table3[[#This Row],[Molestation]]/Table3[[#This Row],[Population_in_lakhs]]</f>
        <v>12.645914396887161</v>
      </c>
      <c r="Q1948">
        <f>Table3[[#This Row],[Sexual_Harassment]]/Table3[[#This Row],[Population_in_lakhs]]</f>
        <v>5.6420233463035023</v>
      </c>
      <c r="R1948">
        <f>Table3[[#This Row],[Cruelty by Husband or his Relatives]]/Table3[[#This Row],[Population_in_lakhs]]</f>
        <v>1.6536964980544748</v>
      </c>
    </row>
    <row r="1949" spans="1:18" x14ac:dyDescent="0.3">
      <c r="A1949" t="s">
        <v>222</v>
      </c>
      <c r="B1949" t="s">
        <v>240</v>
      </c>
      <c r="C1949">
        <v>2011</v>
      </c>
      <c r="D1949">
        <v>14</v>
      </c>
      <c r="E1949">
        <v>110</v>
      </c>
      <c r="F1949">
        <v>0</v>
      </c>
      <c r="G1949">
        <v>171</v>
      </c>
      <c r="H1949">
        <v>70</v>
      </c>
      <c r="I1949">
        <v>54</v>
      </c>
      <c r="J1949">
        <v>12.37</v>
      </c>
      <c r="K1949">
        <v>33.87227162489895</v>
      </c>
      <c r="L1949">
        <f t="shared" si="30"/>
        <v>419</v>
      </c>
      <c r="M1949" s="14">
        <f>Table3[[#This Row],[Rape]]/Table3[[#This Row],[Population_in_lakhs]]</f>
        <v>1.1317704122877932</v>
      </c>
      <c r="N1949">
        <f>Table3[[#This Row],[Kidnapping and Abduction]]/Table3[[#This Row],[Population_in_lakhs]]</f>
        <v>8.8924818108326598</v>
      </c>
      <c r="O1949">
        <f>Table3[[#This Row],[Dowry Deaths]]/Table3[[#This Row],[Population_in_lakhs]]</f>
        <v>0</v>
      </c>
      <c r="P1949">
        <f>Table3[[#This Row],[Molestation]]/Table3[[#This Row],[Population_in_lakhs]]</f>
        <v>13.823767178658045</v>
      </c>
      <c r="Q1949">
        <f>Table3[[#This Row],[Sexual_Harassment]]/Table3[[#This Row],[Population_in_lakhs]]</f>
        <v>5.6588520614389655</v>
      </c>
      <c r="R1949">
        <f>Table3[[#This Row],[Cruelty by Husband or his Relatives]]/Table3[[#This Row],[Population_in_lakhs]]</f>
        <v>4.3654001616814879</v>
      </c>
    </row>
    <row r="1950" spans="1:18" x14ac:dyDescent="0.3">
      <c r="A1950" t="s">
        <v>222</v>
      </c>
      <c r="B1950" t="s">
        <v>240</v>
      </c>
      <c r="C1950">
        <v>2012</v>
      </c>
      <c r="D1950">
        <v>19</v>
      </c>
      <c r="E1950">
        <v>89</v>
      </c>
      <c r="F1950">
        <v>0</v>
      </c>
      <c r="G1950">
        <v>201</v>
      </c>
      <c r="H1950">
        <v>82</v>
      </c>
      <c r="I1950">
        <v>63</v>
      </c>
      <c r="J1950">
        <v>12.37</v>
      </c>
      <c r="K1950">
        <v>36.701697655618432</v>
      </c>
      <c r="L1950">
        <f t="shared" si="30"/>
        <v>454</v>
      </c>
      <c r="M1950" s="14">
        <f>Table3[[#This Row],[Rape]]/Table3[[#This Row],[Population_in_lakhs]]</f>
        <v>1.535974130962005</v>
      </c>
      <c r="N1950">
        <f>Table3[[#This Row],[Kidnapping and Abduction]]/Table3[[#This Row],[Population_in_lakhs]]</f>
        <v>7.1948261924009707</v>
      </c>
      <c r="O1950">
        <f>Table3[[#This Row],[Dowry Deaths]]/Table3[[#This Row],[Population_in_lakhs]]</f>
        <v>0</v>
      </c>
      <c r="P1950">
        <f>Table3[[#This Row],[Molestation]]/Table3[[#This Row],[Population_in_lakhs]]</f>
        <v>16.248989490703316</v>
      </c>
      <c r="Q1950">
        <f>Table3[[#This Row],[Sexual_Harassment]]/Table3[[#This Row],[Population_in_lakhs]]</f>
        <v>6.6289409862570743</v>
      </c>
      <c r="R1950">
        <f>Table3[[#This Row],[Cruelty by Husband or his Relatives]]/Table3[[#This Row],[Population_in_lakhs]]</f>
        <v>5.0929668552950691</v>
      </c>
    </row>
    <row r="1951" spans="1:18" x14ac:dyDescent="0.3">
      <c r="A1951" t="s">
        <v>222</v>
      </c>
      <c r="B1951" t="s">
        <v>240</v>
      </c>
      <c r="C1951">
        <v>2013</v>
      </c>
      <c r="D1951">
        <v>22</v>
      </c>
      <c r="E1951">
        <v>86</v>
      </c>
      <c r="F1951">
        <v>0</v>
      </c>
      <c r="G1951">
        <v>266</v>
      </c>
      <c r="H1951">
        <v>90</v>
      </c>
      <c r="I1951">
        <v>72</v>
      </c>
      <c r="J1951">
        <v>12.37</v>
      </c>
      <c r="K1951">
        <v>43.33063864187551</v>
      </c>
      <c r="L1951">
        <f t="shared" si="30"/>
        <v>536</v>
      </c>
      <c r="M1951" s="14">
        <f>Table3[[#This Row],[Rape]]/Table3[[#This Row],[Population_in_lakhs]]</f>
        <v>1.778496362166532</v>
      </c>
      <c r="N1951">
        <f>Table3[[#This Row],[Kidnapping and Abduction]]/Table3[[#This Row],[Population_in_lakhs]]</f>
        <v>6.952303961196443</v>
      </c>
      <c r="O1951">
        <f>Table3[[#This Row],[Dowry Deaths]]/Table3[[#This Row],[Population_in_lakhs]]</f>
        <v>0</v>
      </c>
      <c r="P1951">
        <f>Table3[[#This Row],[Molestation]]/Table3[[#This Row],[Population_in_lakhs]]</f>
        <v>21.503637833468069</v>
      </c>
      <c r="Q1951">
        <f>Table3[[#This Row],[Sexual_Harassment]]/Table3[[#This Row],[Population_in_lakhs]]</f>
        <v>7.2756669361358126</v>
      </c>
      <c r="R1951">
        <f>Table3[[#This Row],[Cruelty by Husband or his Relatives]]/Table3[[#This Row],[Population_in_lakhs]]</f>
        <v>5.8205335489086503</v>
      </c>
    </row>
    <row r="1952" spans="1:18" x14ac:dyDescent="0.3">
      <c r="A1952" t="s">
        <v>222</v>
      </c>
      <c r="B1952" t="s">
        <v>241</v>
      </c>
      <c r="C1952">
        <v>2001</v>
      </c>
      <c r="D1952">
        <v>10</v>
      </c>
      <c r="E1952">
        <v>14</v>
      </c>
      <c r="F1952">
        <v>2</v>
      </c>
      <c r="G1952">
        <v>12</v>
      </c>
      <c r="H1952">
        <v>11</v>
      </c>
      <c r="I1952">
        <v>9</v>
      </c>
      <c r="J1952">
        <v>4.59</v>
      </c>
      <c r="K1952">
        <v>12.636165577342048</v>
      </c>
      <c r="L1952">
        <f t="shared" si="30"/>
        <v>58</v>
      </c>
      <c r="M1952" s="14">
        <f>Table3[[#This Row],[Rape]]/Table3[[#This Row],[Population_in_lakhs]]</f>
        <v>2.1786492374727668</v>
      </c>
      <c r="N1952">
        <f>Table3[[#This Row],[Kidnapping and Abduction]]/Table3[[#This Row],[Population_in_lakhs]]</f>
        <v>3.0501089324618738</v>
      </c>
      <c r="O1952">
        <f>Table3[[#This Row],[Dowry Deaths]]/Table3[[#This Row],[Population_in_lakhs]]</f>
        <v>0.4357298474945534</v>
      </c>
      <c r="P1952">
        <f>Table3[[#This Row],[Molestation]]/Table3[[#This Row],[Population_in_lakhs]]</f>
        <v>2.6143790849673203</v>
      </c>
      <c r="Q1952">
        <f>Table3[[#This Row],[Sexual_Harassment]]/Table3[[#This Row],[Population_in_lakhs]]</f>
        <v>2.3965141612200438</v>
      </c>
      <c r="R1952">
        <f>Table3[[#This Row],[Cruelty by Husband or his Relatives]]/Table3[[#This Row],[Population_in_lakhs]]</f>
        <v>1.9607843137254903</v>
      </c>
    </row>
    <row r="1953" spans="1:18" x14ac:dyDescent="0.3">
      <c r="A1953" t="s">
        <v>222</v>
      </c>
      <c r="B1953" t="s">
        <v>241</v>
      </c>
      <c r="C1953">
        <v>2002</v>
      </c>
      <c r="D1953">
        <v>15</v>
      </c>
      <c r="E1953">
        <v>7</v>
      </c>
      <c r="F1953">
        <v>4</v>
      </c>
      <c r="G1953">
        <v>10</v>
      </c>
      <c r="H1953">
        <v>25</v>
      </c>
      <c r="I1953">
        <v>9</v>
      </c>
      <c r="J1953">
        <v>4.59</v>
      </c>
      <c r="K1953">
        <v>15.250544662309368</v>
      </c>
      <c r="L1953">
        <f t="shared" si="30"/>
        <v>70</v>
      </c>
      <c r="M1953" s="14">
        <f>Table3[[#This Row],[Rape]]/Table3[[#This Row],[Population_in_lakhs]]</f>
        <v>3.2679738562091503</v>
      </c>
      <c r="N1953">
        <f>Table3[[#This Row],[Kidnapping and Abduction]]/Table3[[#This Row],[Population_in_lakhs]]</f>
        <v>1.5250544662309369</v>
      </c>
      <c r="O1953">
        <f>Table3[[#This Row],[Dowry Deaths]]/Table3[[#This Row],[Population_in_lakhs]]</f>
        <v>0.8714596949891068</v>
      </c>
      <c r="P1953">
        <f>Table3[[#This Row],[Molestation]]/Table3[[#This Row],[Population_in_lakhs]]</f>
        <v>2.1786492374727668</v>
      </c>
      <c r="Q1953">
        <f>Table3[[#This Row],[Sexual_Harassment]]/Table3[[#This Row],[Population_in_lakhs]]</f>
        <v>5.4466230936819171</v>
      </c>
      <c r="R1953">
        <f>Table3[[#This Row],[Cruelty by Husband or his Relatives]]/Table3[[#This Row],[Population_in_lakhs]]</f>
        <v>1.9607843137254903</v>
      </c>
    </row>
    <row r="1954" spans="1:18" x14ac:dyDescent="0.3">
      <c r="A1954" t="s">
        <v>222</v>
      </c>
      <c r="B1954" t="s">
        <v>241</v>
      </c>
      <c r="C1954">
        <v>2003</v>
      </c>
      <c r="D1954">
        <v>7</v>
      </c>
      <c r="E1954">
        <v>4</v>
      </c>
      <c r="F1954">
        <v>3</v>
      </c>
      <c r="G1954">
        <v>11</v>
      </c>
      <c r="H1954">
        <v>19</v>
      </c>
      <c r="I1954">
        <v>8</v>
      </c>
      <c r="J1954">
        <v>4.59</v>
      </c>
      <c r="K1954">
        <v>11.328976034858389</v>
      </c>
      <c r="L1954">
        <f t="shared" si="30"/>
        <v>52</v>
      </c>
      <c r="M1954" s="14">
        <f>Table3[[#This Row],[Rape]]/Table3[[#This Row],[Population_in_lakhs]]</f>
        <v>1.5250544662309369</v>
      </c>
      <c r="N1954">
        <f>Table3[[#This Row],[Kidnapping and Abduction]]/Table3[[#This Row],[Population_in_lakhs]]</f>
        <v>0.8714596949891068</v>
      </c>
      <c r="O1954">
        <f>Table3[[#This Row],[Dowry Deaths]]/Table3[[#This Row],[Population_in_lakhs]]</f>
        <v>0.65359477124183007</v>
      </c>
      <c r="P1954">
        <f>Table3[[#This Row],[Molestation]]/Table3[[#This Row],[Population_in_lakhs]]</f>
        <v>2.3965141612200438</v>
      </c>
      <c r="Q1954">
        <f>Table3[[#This Row],[Sexual_Harassment]]/Table3[[#This Row],[Population_in_lakhs]]</f>
        <v>4.1394335511982572</v>
      </c>
      <c r="R1954">
        <f>Table3[[#This Row],[Cruelty by Husband or his Relatives]]/Table3[[#This Row],[Population_in_lakhs]]</f>
        <v>1.7429193899782136</v>
      </c>
    </row>
    <row r="1955" spans="1:18" x14ac:dyDescent="0.3">
      <c r="A1955" t="s">
        <v>222</v>
      </c>
      <c r="B1955" t="s">
        <v>241</v>
      </c>
      <c r="C1955">
        <v>2004</v>
      </c>
      <c r="D1955">
        <v>11</v>
      </c>
      <c r="E1955">
        <v>8</v>
      </c>
      <c r="F1955">
        <v>0</v>
      </c>
      <c r="G1955">
        <v>17</v>
      </c>
      <c r="H1955">
        <v>13</v>
      </c>
      <c r="I1955">
        <v>4</v>
      </c>
      <c r="J1955">
        <v>4.59</v>
      </c>
      <c r="K1955">
        <v>11.546840958605666</v>
      </c>
      <c r="L1955">
        <f t="shared" si="30"/>
        <v>53</v>
      </c>
      <c r="M1955" s="14">
        <f>Table3[[#This Row],[Rape]]/Table3[[#This Row],[Population_in_lakhs]]</f>
        <v>2.3965141612200438</v>
      </c>
      <c r="N1955">
        <f>Table3[[#This Row],[Kidnapping and Abduction]]/Table3[[#This Row],[Population_in_lakhs]]</f>
        <v>1.7429193899782136</v>
      </c>
      <c r="O1955">
        <f>Table3[[#This Row],[Dowry Deaths]]/Table3[[#This Row],[Population_in_lakhs]]</f>
        <v>0</v>
      </c>
      <c r="P1955">
        <f>Table3[[#This Row],[Molestation]]/Table3[[#This Row],[Population_in_lakhs]]</f>
        <v>3.7037037037037037</v>
      </c>
      <c r="Q1955">
        <f>Table3[[#This Row],[Sexual_Harassment]]/Table3[[#This Row],[Population_in_lakhs]]</f>
        <v>2.8322440087145972</v>
      </c>
      <c r="R1955">
        <f>Table3[[#This Row],[Cruelty by Husband or his Relatives]]/Table3[[#This Row],[Population_in_lakhs]]</f>
        <v>0.8714596949891068</v>
      </c>
    </row>
    <row r="1956" spans="1:18" x14ac:dyDescent="0.3">
      <c r="A1956" t="s">
        <v>222</v>
      </c>
      <c r="B1956" t="s">
        <v>241</v>
      </c>
      <c r="C1956">
        <v>2005</v>
      </c>
      <c r="D1956">
        <v>15</v>
      </c>
      <c r="E1956">
        <v>9</v>
      </c>
      <c r="F1956">
        <v>1</v>
      </c>
      <c r="G1956">
        <v>13</v>
      </c>
      <c r="H1956">
        <v>17</v>
      </c>
      <c r="I1956">
        <v>3</v>
      </c>
      <c r="J1956">
        <v>4.59</v>
      </c>
      <c r="K1956">
        <v>12.636165577342048</v>
      </c>
      <c r="L1956">
        <f t="shared" si="30"/>
        <v>58</v>
      </c>
      <c r="M1956" s="14">
        <f>Table3[[#This Row],[Rape]]/Table3[[#This Row],[Population_in_lakhs]]</f>
        <v>3.2679738562091503</v>
      </c>
      <c r="N1956">
        <f>Table3[[#This Row],[Kidnapping and Abduction]]/Table3[[#This Row],[Population_in_lakhs]]</f>
        <v>1.9607843137254903</v>
      </c>
      <c r="O1956">
        <f>Table3[[#This Row],[Dowry Deaths]]/Table3[[#This Row],[Population_in_lakhs]]</f>
        <v>0.2178649237472767</v>
      </c>
      <c r="P1956">
        <f>Table3[[#This Row],[Molestation]]/Table3[[#This Row],[Population_in_lakhs]]</f>
        <v>2.8322440087145972</v>
      </c>
      <c r="Q1956">
        <f>Table3[[#This Row],[Sexual_Harassment]]/Table3[[#This Row],[Population_in_lakhs]]</f>
        <v>3.7037037037037037</v>
      </c>
      <c r="R1956">
        <f>Table3[[#This Row],[Cruelty by Husband or his Relatives]]/Table3[[#This Row],[Population_in_lakhs]]</f>
        <v>0.65359477124183007</v>
      </c>
    </row>
    <row r="1957" spans="1:18" x14ac:dyDescent="0.3">
      <c r="A1957" t="s">
        <v>222</v>
      </c>
      <c r="B1957" t="s">
        <v>241</v>
      </c>
      <c r="C1957">
        <v>2006</v>
      </c>
      <c r="D1957">
        <v>11</v>
      </c>
      <c r="E1957">
        <v>10</v>
      </c>
      <c r="F1957">
        <v>0</v>
      </c>
      <c r="G1957">
        <v>19</v>
      </c>
      <c r="H1957">
        <v>11</v>
      </c>
      <c r="I1957">
        <v>3</v>
      </c>
      <c r="J1957">
        <v>4.59</v>
      </c>
      <c r="K1957">
        <v>11.764705882352942</v>
      </c>
      <c r="L1957">
        <f t="shared" si="30"/>
        <v>54</v>
      </c>
      <c r="M1957" s="14">
        <f>Table3[[#This Row],[Rape]]/Table3[[#This Row],[Population_in_lakhs]]</f>
        <v>2.3965141612200438</v>
      </c>
      <c r="N1957">
        <f>Table3[[#This Row],[Kidnapping and Abduction]]/Table3[[#This Row],[Population_in_lakhs]]</f>
        <v>2.1786492374727668</v>
      </c>
      <c r="O1957">
        <f>Table3[[#This Row],[Dowry Deaths]]/Table3[[#This Row],[Population_in_lakhs]]</f>
        <v>0</v>
      </c>
      <c r="P1957">
        <f>Table3[[#This Row],[Molestation]]/Table3[[#This Row],[Population_in_lakhs]]</f>
        <v>4.1394335511982572</v>
      </c>
      <c r="Q1957">
        <f>Table3[[#This Row],[Sexual_Harassment]]/Table3[[#This Row],[Population_in_lakhs]]</f>
        <v>2.3965141612200438</v>
      </c>
      <c r="R1957">
        <f>Table3[[#This Row],[Cruelty by Husband or his Relatives]]/Table3[[#This Row],[Population_in_lakhs]]</f>
        <v>0.65359477124183007</v>
      </c>
    </row>
    <row r="1958" spans="1:18" x14ac:dyDescent="0.3">
      <c r="A1958" t="s">
        <v>222</v>
      </c>
      <c r="B1958" t="s">
        <v>241</v>
      </c>
      <c r="C1958">
        <v>2007</v>
      </c>
      <c r="D1958">
        <v>12</v>
      </c>
      <c r="E1958">
        <v>9</v>
      </c>
      <c r="F1958">
        <v>0</v>
      </c>
      <c r="G1958">
        <v>14</v>
      </c>
      <c r="H1958">
        <v>12</v>
      </c>
      <c r="I1958">
        <v>0</v>
      </c>
      <c r="J1958">
        <v>4.59</v>
      </c>
      <c r="K1958">
        <v>10.239651416122005</v>
      </c>
      <c r="L1958">
        <f t="shared" si="30"/>
        <v>47</v>
      </c>
      <c r="M1958" s="14">
        <f>Table3[[#This Row],[Rape]]/Table3[[#This Row],[Population_in_lakhs]]</f>
        <v>2.6143790849673203</v>
      </c>
      <c r="N1958">
        <f>Table3[[#This Row],[Kidnapping and Abduction]]/Table3[[#This Row],[Population_in_lakhs]]</f>
        <v>1.9607843137254903</v>
      </c>
      <c r="O1958">
        <f>Table3[[#This Row],[Dowry Deaths]]/Table3[[#This Row],[Population_in_lakhs]]</f>
        <v>0</v>
      </c>
      <c r="P1958">
        <f>Table3[[#This Row],[Molestation]]/Table3[[#This Row],[Population_in_lakhs]]</f>
        <v>3.0501089324618738</v>
      </c>
      <c r="Q1958">
        <f>Table3[[#This Row],[Sexual_Harassment]]/Table3[[#This Row],[Population_in_lakhs]]</f>
        <v>2.6143790849673203</v>
      </c>
      <c r="R1958">
        <f>Table3[[#This Row],[Cruelty by Husband or his Relatives]]/Table3[[#This Row],[Population_in_lakhs]]</f>
        <v>0</v>
      </c>
    </row>
    <row r="1959" spans="1:18" x14ac:dyDescent="0.3">
      <c r="A1959" t="s">
        <v>222</v>
      </c>
      <c r="B1959" t="s">
        <v>241</v>
      </c>
      <c r="C1959">
        <v>2008</v>
      </c>
      <c r="D1959">
        <v>13</v>
      </c>
      <c r="E1959">
        <v>14</v>
      </c>
      <c r="F1959">
        <v>0</v>
      </c>
      <c r="G1959">
        <v>10</v>
      </c>
      <c r="H1959">
        <v>11</v>
      </c>
      <c r="I1959">
        <v>4</v>
      </c>
      <c r="J1959">
        <v>4.59</v>
      </c>
      <c r="K1959">
        <v>11.328976034858389</v>
      </c>
      <c r="L1959">
        <f t="shared" si="30"/>
        <v>52</v>
      </c>
      <c r="M1959" s="14">
        <f>Table3[[#This Row],[Rape]]/Table3[[#This Row],[Population_in_lakhs]]</f>
        <v>2.8322440087145972</v>
      </c>
      <c r="N1959">
        <f>Table3[[#This Row],[Kidnapping and Abduction]]/Table3[[#This Row],[Population_in_lakhs]]</f>
        <v>3.0501089324618738</v>
      </c>
      <c r="O1959">
        <f>Table3[[#This Row],[Dowry Deaths]]/Table3[[#This Row],[Population_in_lakhs]]</f>
        <v>0</v>
      </c>
      <c r="P1959">
        <f>Table3[[#This Row],[Molestation]]/Table3[[#This Row],[Population_in_lakhs]]</f>
        <v>2.1786492374727668</v>
      </c>
      <c r="Q1959">
        <f>Table3[[#This Row],[Sexual_Harassment]]/Table3[[#This Row],[Population_in_lakhs]]</f>
        <v>2.3965141612200438</v>
      </c>
      <c r="R1959">
        <f>Table3[[#This Row],[Cruelty by Husband or his Relatives]]/Table3[[#This Row],[Population_in_lakhs]]</f>
        <v>0.8714596949891068</v>
      </c>
    </row>
    <row r="1960" spans="1:18" x14ac:dyDescent="0.3">
      <c r="A1960" t="s">
        <v>222</v>
      </c>
      <c r="B1960" t="s">
        <v>241</v>
      </c>
      <c r="C1960">
        <v>2009</v>
      </c>
      <c r="D1960">
        <v>15</v>
      </c>
      <c r="E1960">
        <v>9</v>
      </c>
      <c r="F1960">
        <v>0</v>
      </c>
      <c r="G1960">
        <v>7</v>
      </c>
      <c r="H1960">
        <v>5</v>
      </c>
      <c r="I1960">
        <v>2</v>
      </c>
      <c r="J1960">
        <v>4.59</v>
      </c>
      <c r="K1960">
        <v>8.2788671023965144</v>
      </c>
      <c r="L1960">
        <f t="shared" si="30"/>
        <v>38</v>
      </c>
      <c r="M1960" s="14">
        <f>Table3[[#This Row],[Rape]]/Table3[[#This Row],[Population_in_lakhs]]</f>
        <v>3.2679738562091503</v>
      </c>
      <c r="N1960">
        <f>Table3[[#This Row],[Kidnapping and Abduction]]/Table3[[#This Row],[Population_in_lakhs]]</f>
        <v>1.9607843137254903</v>
      </c>
      <c r="O1960">
        <f>Table3[[#This Row],[Dowry Deaths]]/Table3[[#This Row],[Population_in_lakhs]]</f>
        <v>0</v>
      </c>
      <c r="P1960">
        <f>Table3[[#This Row],[Molestation]]/Table3[[#This Row],[Population_in_lakhs]]</f>
        <v>1.5250544662309369</v>
      </c>
      <c r="Q1960">
        <f>Table3[[#This Row],[Sexual_Harassment]]/Table3[[#This Row],[Population_in_lakhs]]</f>
        <v>1.0893246187363834</v>
      </c>
      <c r="R1960">
        <f>Table3[[#This Row],[Cruelty by Husband or his Relatives]]/Table3[[#This Row],[Population_in_lakhs]]</f>
        <v>0.4357298474945534</v>
      </c>
    </row>
    <row r="1961" spans="1:18" x14ac:dyDescent="0.3">
      <c r="A1961" t="s">
        <v>222</v>
      </c>
      <c r="B1961" t="s">
        <v>241</v>
      </c>
      <c r="C1961">
        <v>2010</v>
      </c>
      <c r="D1961">
        <v>15</v>
      </c>
      <c r="E1961">
        <v>10</v>
      </c>
      <c r="F1961">
        <v>0</v>
      </c>
      <c r="G1961">
        <v>28</v>
      </c>
      <c r="H1961">
        <v>5</v>
      </c>
      <c r="I1961">
        <v>15</v>
      </c>
      <c r="J1961">
        <v>4.59</v>
      </c>
      <c r="K1961">
        <v>15.904139433551199</v>
      </c>
      <c r="L1961">
        <f t="shared" si="30"/>
        <v>73</v>
      </c>
      <c r="M1961" s="14">
        <f>Table3[[#This Row],[Rape]]/Table3[[#This Row],[Population_in_lakhs]]</f>
        <v>3.2679738562091503</v>
      </c>
      <c r="N1961">
        <f>Table3[[#This Row],[Kidnapping and Abduction]]/Table3[[#This Row],[Population_in_lakhs]]</f>
        <v>2.1786492374727668</v>
      </c>
      <c r="O1961">
        <f>Table3[[#This Row],[Dowry Deaths]]/Table3[[#This Row],[Population_in_lakhs]]</f>
        <v>0</v>
      </c>
      <c r="P1961">
        <f>Table3[[#This Row],[Molestation]]/Table3[[#This Row],[Population_in_lakhs]]</f>
        <v>6.1002178649237475</v>
      </c>
      <c r="Q1961">
        <f>Table3[[#This Row],[Sexual_Harassment]]/Table3[[#This Row],[Population_in_lakhs]]</f>
        <v>1.0893246187363834</v>
      </c>
      <c r="R1961">
        <f>Table3[[#This Row],[Cruelty by Husband or his Relatives]]/Table3[[#This Row],[Population_in_lakhs]]</f>
        <v>3.2679738562091503</v>
      </c>
    </row>
    <row r="1962" spans="1:18" x14ac:dyDescent="0.3">
      <c r="A1962" t="s">
        <v>222</v>
      </c>
      <c r="B1962" t="s">
        <v>241</v>
      </c>
      <c r="C1962">
        <v>2011</v>
      </c>
      <c r="D1962">
        <v>14</v>
      </c>
      <c r="E1962">
        <v>18</v>
      </c>
      <c r="F1962">
        <v>0</v>
      </c>
      <c r="G1962">
        <v>29</v>
      </c>
      <c r="H1962">
        <v>12</v>
      </c>
      <c r="I1962">
        <v>13</v>
      </c>
      <c r="J1962">
        <v>5.55</v>
      </c>
      <c r="K1962">
        <v>15.495495495495495</v>
      </c>
      <c r="L1962">
        <f t="shared" si="30"/>
        <v>86</v>
      </c>
      <c r="M1962" s="14">
        <f>Table3[[#This Row],[Rape]]/Table3[[#This Row],[Population_in_lakhs]]</f>
        <v>2.5225225225225225</v>
      </c>
      <c r="N1962">
        <f>Table3[[#This Row],[Kidnapping and Abduction]]/Table3[[#This Row],[Population_in_lakhs]]</f>
        <v>3.2432432432432434</v>
      </c>
      <c r="O1962">
        <f>Table3[[#This Row],[Dowry Deaths]]/Table3[[#This Row],[Population_in_lakhs]]</f>
        <v>0</v>
      </c>
      <c r="P1962">
        <f>Table3[[#This Row],[Molestation]]/Table3[[#This Row],[Population_in_lakhs]]</f>
        <v>5.2252252252252251</v>
      </c>
      <c r="Q1962">
        <f>Table3[[#This Row],[Sexual_Harassment]]/Table3[[#This Row],[Population_in_lakhs]]</f>
        <v>2.1621621621621623</v>
      </c>
      <c r="R1962">
        <f>Table3[[#This Row],[Cruelty by Husband or his Relatives]]/Table3[[#This Row],[Population_in_lakhs]]</f>
        <v>2.3423423423423424</v>
      </c>
    </row>
    <row r="1963" spans="1:18" x14ac:dyDescent="0.3">
      <c r="A1963" t="s">
        <v>222</v>
      </c>
      <c r="B1963" t="s">
        <v>241</v>
      </c>
      <c r="C1963">
        <v>2012</v>
      </c>
      <c r="D1963">
        <v>30</v>
      </c>
      <c r="E1963">
        <v>22</v>
      </c>
      <c r="F1963">
        <v>0</v>
      </c>
      <c r="G1963">
        <v>20</v>
      </c>
      <c r="H1963">
        <v>12</v>
      </c>
      <c r="I1963">
        <v>12</v>
      </c>
      <c r="J1963">
        <v>5.55</v>
      </c>
      <c r="K1963">
        <v>17.297297297297298</v>
      </c>
      <c r="L1963">
        <f t="shared" si="30"/>
        <v>96</v>
      </c>
      <c r="M1963" s="14">
        <f>Table3[[#This Row],[Rape]]/Table3[[#This Row],[Population_in_lakhs]]</f>
        <v>5.4054054054054053</v>
      </c>
      <c r="N1963">
        <f>Table3[[#This Row],[Kidnapping and Abduction]]/Table3[[#This Row],[Population_in_lakhs]]</f>
        <v>3.9639639639639639</v>
      </c>
      <c r="O1963">
        <f>Table3[[#This Row],[Dowry Deaths]]/Table3[[#This Row],[Population_in_lakhs]]</f>
        <v>0</v>
      </c>
      <c r="P1963">
        <f>Table3[[#This Row],[Molestation]]/Table3[[#This Row],[Population_in_lakhs]]</f>
        <v>3.6036036036036037</v>
      </c>
      <c r="Q1963">
        <f>Table3[[#This Row],[Sexual_Harassment]]/Table3[[#This Row],[Population_in_lakhs]]</f>
        <v>2.1621621621621623</v>
      </c>
      <c r="R1963">
        <f>Table3[[#This Row],[Cruelty by Husband or his Relatives]]/Table3[[#This Row],[Population_in_lakhs]]</f>
        <v>2.1621621621621623</v>
      </c>
    </row>
    <row r="1964" spans="1:18" x14ac:dyDescent="0.3">
      <c r="A1964" t="s">
        <v>222</v>
      </c>
      <c r="B1964" t="s">
        <v>241</v>
      </c>
      <c r="C1964">
        <v>2013</v>
      </c>
      <c r="D1964">
        <v>23</v>
      </c>
      <c r="E1964">
        <v>13</v>
      </c>
      <c r="F1964">
        <v>0</v>
      </c>
      <c r="G1964">
        <v>27</v>
      </c>
      <c r="H1964">
        <v>11</v>
      </c>
      <c r="I1964">
        <v>22</v>
      </c>
      <c r="J1964">
        <v>5.55</v>
      </c>
      <c r="K1964">
        <v>17.297297297297298</v>
      </c>
      <c r="L1964">
        <f t="shared" si="30"/>
        <v>96</v>
      </c>
      <c r="M1964" s="14">
        <f>Table3[[#This Row],[Rape]]/Table3[[#This Row],[Population_in_lakhs]]</f>
        <v>4.1441441441441444</v>
      </c>
      <c r="N1964">
        <f>Table3[[#This Row],[Kidnapping and Abduction]]/Table3[[#This Row],[Population_in_lakhs]]</f>
        <v>2.3423423423423424</v>
      </c>
      <c r="O1964">
        <f>Table3[[#This Row],[Dowry Deaths]]/Table3[[#This Row],[Population_in_lakhs]]</f>
        <v>0</v>
      </c>
      <c r="P1964">
        <f>Table3[[#This Row],[Molestation]]/Table3[[#This Row],[Population_in_lakhs]]</f>
        <v>4.8648648648648649</v>
      </c>
      <c r="Q1964">
        <f>Table3[[#This Row],[Sexual_Harassment]]/Table3[[#This Row],[Population_in_lakhs]]</f>
        <v>1.9819819819819819</v>
      </c>
      <c r="R1964">
        <f>Table3[[#This Row],[Cruelty by Husband or his Relatives]]/Table3[[#This Row],[Population_in_lakhs]]</f>
        <v>3.9639639639639639</v>
      </c>
    </row>
    <row r="1965" spans="1:18" x14ac:dyDescent="0.3">
      <c r="A1965" t="s">
        <v>242</v>
      </c>
      <c r="B1965" t="s">
        <v>249</v>
      </c>
      <c r="C1965">
        <v>2001</v>
      </c>
      <c r="D1965">
        <v>27</v>
      </c>
      <c r="E1965">
        <v>0</v>
      </c>
      <c r="F1965">
        <v>3</v>
      </c>
      <c r="G1965">
        <v>20</v>
      </c>
      <c r="H1965">
        <v>0</v>
      </c>
      <c r="I1965">
        <v>23</v>
      </c>
      <c r="J1965">
        <v>11.07</v>
      </c>
      <c r="K1965">
        <v>6.5943992773261062</v>
      </c>
      <c r="L1965">
        <f t="shared" si="30"/>
        <v>73</v>
      </c>
      <c r="M1965" s="14">
        <f>Table3[[#This Row],[Rape]]/Table3[[#This Row],[Population_in_lakhs]]</f>
        <v>2.4390243902439024</v>
      </c>
      <c r="N1965">
        <f>Table3[[#This Row],[Kidnapping and Abduction]]/Table3[[#This Row],[Population_in_lakhs]]</f>
        <v>0</v>
      </c>
      <c r="O1965">
        <f>Table3[[#This Row],[Dowry Deaths]]/Table3[[#This Row],[Population_in_lakhs]]</f>
        <v>0.27100271002710025</v>
      </c>
      <c r="P1965">
        <f>Table3[[#This Row],[Molestation]]/Table3[[#This Row],[Population_in_lakhs]]</f>
        <v>1.8066847335140017</v>
      </c>
      <c r="Q1965">
        <f>Table3[[#This Row],[Sexual_Harassment]]/Table3[[#This Row],[Population_in_lakhs]]</f>
        <v>0</v>
      </c>
      <c r="R1965">
        <f>Table3[[#This Row],[Cruelty by Husband or his Relatives]]/Table3[[#This Row],[Population_in_lakhs]]</f>
        <v>2.0776874435411021</v>
      </c>
    </row>
    <row r="1966" spans="1:18" x14ac:dyDescent="0.3">
      <c r="A1966" t="s">
        <v>242</v>
      </c>
      <c r="B1966" t="s">
        <v>249</v>
      </c>
      <c r="C1966">
        <v>2002</v>
      </c>
      <c r="D1966">
        <v>50</v>
      </c>
      <c r="E1966">
        <v>3</v>
      </c>
      <c r="F1966">
        <v>8</v>
      </c>
      <c r="G1966">
        <v>31</v>
      </c>
      <c r="H1966">
        <v>0</v>
      </c>
      <c r="I1966">
        <v>37</v>
      </c>
      <c r="J1966">
        <v>11.07</v>
      </c>
      <c r="K1966">
        <v>11.653116531165312</v>
      </c>
      <c r="L1966">
        <f t="shared" si="30"/>
        <v>129</v>
      </c>
      <c r="M1966" s="14">
        <f>Table3[[#This Row],[Rape]]/Table3[[#This Row],[Population_in_lakhs]]</f>
        <v>4.5167118337850045</v>
      </c>
      <c r="N1966">
        <f>Table3[[#This Row],[Kidnapping and Abduction]]/Table3[[#This Row],[Population_in_lakhs]]</f>
        <v>0.27100271002710025</v>
      </c>
      <c r="O1966">
        <f>Table3[[#This Row],[Dowry Deaths]]/Table3[[#This Row],[Population_in_lakhs]]</f>
        <v>0.72267389340560073</v>
      </c>
      <c r="P1966">
        <f>Table3[[#This Row],[Molestation]]/Table3[[#This Row],[Population_in_lakhs]]</f>
        <v>2.8003613369467026</v>
      </c>
      <c r="Q1966">
        <f>Table3[[#This Row],[Sexual_Harassment]]/Table3[[#This Row],[Population_in_lakhs]]</f>
        <v>0</v>
      </c>
      <c r="R1966">
        <f>Table3[[#This Row],[Cruelty by Husband or his Relatives]]/Table3[[#This Row],[Population_in_lakhs]]</f>
        <v>3.3423667570009035</v>
      </c>
    </row>
    <row r="1967" spans="1:18" x14ac:dyDescent="0.3">
      <c r="A1967" t="s">
        <v>242</v>
      </c>
      <c r="B1967" t="s">
        <v>249</v>
      </c>
      <c r="C1967">
        <v>2003</v>
      </c>
      <c r="D1967">
        <v>49</v>
      </c>
      <c r="E1967">
        <v>0</v>
      </c>
      <c r="F1967">
        <v>9</v>
      </c>
      <c r="G1967">
        <v>23</v>
      </c>
      <c r="H1967">
        <v>0</v>
      </c>
      <c r="I1967">
        <v>69</v>
      </c>
      <c r="J1967">
        <v>11.07</v>
      </c>
      <c r="K1967">
        <v>13.550135501355014</v>
      </c>
      <c r="L1967">
        <f t="shared" si="30"/>
        <v>150</v>
      </c>
      <c r="M1967" s="14">
        <f>Table3[[#This Row],[Rape]]/Table3[[#This Row],[Population_in_lakhs]]</f>
        <v>4.4263775971093047</v>
      </c>
      <c r="N1967">
        <f>Table3[[#This Row],[Kidnapping and Abduction]]/Table3[[#This Row],[Population_in_lakhs]]</f>
        <v>0</v>
      </c>
      <c r="O1967">
        <f>Table3[[#This Row],[Dowry Deaths]]/Table3[[#This Row],[Population_in_lakhs]]</f>
        <v>0.81300813008130079</v>
      </c>
      <c r="P1967">
        <f>Table3[[#This Row],[Molestation]]/Table3[[#This Row],[Population_in_lakhs]]</f>
        <v>2.0776874435411021</v>
      </c>
      <c r="Q1967">
        <f>Table3[[#This Row],[Sexual_Harassment]]/Table3[[#This Row],[Population_in_lakhs]]</f>
        <v>0</v>
      </c>
      <c r="R1967">
        <f>Table3[[#This Row],[Cruelty by Husband or his Relatives]]/Table3[[#This Row],[Population_in_lakhs]]</f>
        <v>6.2330623306233059</v>
      </c>
    </row>
    <row r="1968" spans="1:18" x14ac:dyDescent="0.3">
      <c r="A1968" t="s">
        <v>242</v>
      </c>
      <c r="B1968" t="s">
        <v>249</v>
      </c>
      <c r="C1968">
        <v>2004</v>
      </c>
      <c r="D1968">
        <v>50</v>
      </c>
      <c r="E1968">
        <v>3</v>
      </c>
      <c r="F1968">
        <v>8</v>
      </c>
      <c r="G1968">
        <v>31</v>
      </c>
      <c r="H1968">
        <v>0</v>
      </c>
      <c r="I1968">
        <v>37</v>
      </c>
      <c r="J1968">
        <v>11.07</v>
      </c>
      <c r="K1968">
        <v>11.653116531165312</v>
      </c>
      <c r="L1968">
        <f t="shared" si="30"/>
        <v>129</v>
      </c>
      <c r="M1968" s="14">
        <f>Table3[[#This Row],[Rape]]/Table3[[#This Row],[Population_in_lakhs]]</f>
        <v>4.5167118337850045</v>
      </c>
      <c r="N1968">
        <f>Table3[[#This Row],[Kidnapping and Abduction]]/Table3[[#This Row],[Population_in_lakhs]]</f>
        <v>0.27100271002710025</v>
      </c>
      <c r="O1968">
        <f>Table3[[#This Row],[Dowry Deaths]]/Table3[[#This Row],[Population_in_lakhs]]</f>
        <v>0.72267389340560073</v>
      </c>
      <c r="P1968">
        <f>Table3[[#This Row],[Molestation]]/Table3[[#This Row],[Population_in_lakhs]]</f>
        <v>2.8003613369467026</v>
      </c>
      <c r="Q1968">
        <f>Table3[[#This Row],[Sexual_Harassment]]/Table3[[#This Row],[Population_in_lakhs]]</f>
        <v>0</v>
      </c>
      <c r="R1968">
        <f>Table3[[#This Row],[Cruelty by Husband or his Relatives]]/Table3[[#This Row],[Population_in_lakhs]]</f>
        <v>3.3423667570009035</v>
      </c>
    </row>
    <row r="1969" spans="1:18" x14ac:dyDescent="0.3">
      <c r="A1969" t="s">
        <v>242</v>
      </c>
      <c r="B1969" t="s">
        <v>249</v>
      </c>
      <c r="C1969">
        <v>2005</v>
      </c>
      <c r="D1969">
        <v>38</v>
      </c>
      <c r="E1969">
        <v>9</v>
      </c>
      <c r="F1969">
        <v>12</v>
      </c>
      <c r="G1969">
        <v>11</v>
      </c>
      <c r="H1969">
        <v>7</v>
      </c>
      <c r="I1969">
        <v>38</v>
      </c>
      <c r="J1969">
        <v>11.07</v>
      </c>
      <c r="K1969">
        <v>10.38843721770551</v>
      </c>
      <c r="L1969">
        <f t="shared" si="30"/>
        <v>115</v>
      </c>
      <c r="M1969" s="14">
        <f>Table3[[#This Row],[Rape]]/Table3[[#This Row],[Population_in_lakhs]]</f>
        <v>3.4327009936766033</v>
      </c>
      <c r="N1969">
        <f>Table3[[#This Row],[Kidnapping and Abduction]]/Table3[[#This Row],[Population_in_lakhs]]</f>
        <v>0.81300813008130079</v>
      </c>
      <c r="O1969">
        <f>Table3[[#This Row],[Dowry Deaths]]/Table3[[#This Row],[Population_in_lakhs]]</f>
        <v>1.084010840108401</v>
      </c>
      <c r="P1969">
        <f>Table3[[#This Row],[Molestation]]/Table3[[#This Row],[Population_in_lakhs]]</f>
        <v>0.99367660343270092</v>
      </c>
      <c r="Q1969">
        <f>Table3[[#This Row],[Sexual_Harassment]]/Table3[[#This Row],[Population_in_lakhs]]</f>
        <v>0.63233965672990067</v>
      </c>
      <c r="R1969">
        <f>Table3[[#This Row],[Cruelty by Husband or his Relatives]]/Table3[[#This Row],[Population_in_lakhs]]</f>
        <v>3.4327009936766033</v>
      </c>
    </row>
    <row r="1970" spans="1:18" x14ac:dyDescent="0.3">
      <c r="A1970" t="s">
        <v>242</v>
      </c>
      <c r="B1970" t="s">
        <v>249</v>
      </c>
      <c r="C1970">
        <v>2006</v>
      </c>
      <c r="D1970">
        <v>55</v>
      </c>
      <c r="E1970">
        <v>27</v>
      </c>
      <c r="F1970">
        <v>7</v>
      </c>
      <c r="G1970">
        <v>46</v>
      </c>
      <c r="H1970">
        <v>0</v>
      </c>
      <c r="I1970">
        <v>30</v>
      </c>
      <c r="J1970">
        <v>11.07</v>
      </c>
      <c r="K1970">
        <v>14.905149051490515</v>
      </c>
      <c r="L1970">
        <f t="shared" si="30"/>
        <v>165</v>
      </c>
      <c r="M1970" s="14">
        <f>Table3[[#This Row],[Rape]]/Table3[[#This Row],[Population_in_lakhs]]</f>
        <v>4.9683830171635046</v>
      </c>
      <c r="N1970">
        <f>Table3[[#This Row],[Kidnapping and Abduction]]/Table3[[#This Row],[Population_in_lakhs]]</f>
        <v>2.4390243902439024</v>
      </c>
      <c r="O1970">
        <f>Table3[[#This Row],[Dowry Deaths]]/Table3[[#This Row],[Population_in_lakhs]]</f>
        <v>0.63233965672990067</v>
      </c>
      <c r="P1970">
        <f>Table3[[#This Row],[Molestation]]/Table3[[#This Row],[Population_in_lakhs]]</f>
        <v>4.1553748870822043</v>
      </c>
      <c r="Q1970">
        <f>Table3[[#This Row],[Sexual_Harassment]]/Table3[[#This Row],[Population_in_lakhs]]</f>
        <v>0</v>
      </c>
      <c r="R1970">
        <f>Table3[[#This Row],[Cruelty by Husband or his Relatives]]/Table3[[#This Row],[Population_in_lakhs]]</f>
        <v>2.7100271002710028</v>
      </c>
    </row>
    <row r="1971" spans="1:18" x14ac:dyDescent="0.3">
      <c r="A1971" t="s">
        <v>242</v>
      </c>
      <c r="B1971" t="s">
        <v>249</v>
      </c>
      <c r="C1971">
        <v>2007</v>
      </c>
      <c r="D1971">
        <v>52</v>
      </c>
      <c r="E1971">
        <v>22</v>
      </c>
      <c r="F1971">
        <v>23</v>
      </c>
      <c r="G1971">
        <v>35</v>
      </c>
      <c r="H1971">
        <v>0</v>
      </c>
      <c r="I1971">
        <v>49</v>
      </c>
      <c r="J1971">
        <v>11.07</v>
      </c>
      <c r="K1971">
        <v>16.350496838301716</v>
      </c>
      <c r="L1971">
        <f t="shared" si="30"/>
        <v>181</v>
      </c>
      <c r="M1971" s="14">
        <f>Table3[[#This Row],[Rape]]/Table3[[#This Row],[Population_in_lakhs]]</f>
        <v>4.6973803071364042</v>
      </c>
      <c r="N1971">
        <f>Table3[[#This Row],[Kidnapping and Abduction]]/Table3[[#This Row],[Population_in_lakhs]]</f>
        <v>1.9873532068654018</v>
      </c>
      <c r="O1971">
        <f>Table3[[#This Row],[Dowry Deaths]]/Table3[[#This Row],[Population_in_lakhs]]</f>
        <v>2.0776874435411021</v>
      </c>
      <c r="P1971">
        <f>Table3[[#This Row],[Molestation]]/Table3[[#This Row],[Population_in_lakhs]]</f>
        <v>3.1616982836495029</v>
      </c>
      <c r="Q1971">
        <f>Table3[[#This Row],[Sexual_Harassment]]/Table3[[#This Row],[Population_in_lakhs]]</f>
        <v>0</v>
      </c>
      <c r="R1971">
        <f>Table3[[#This Row],[Cruelty by Husband or his Relatives]]/Table3[[#This Row],[Population_in_lakhs]]</f>
        <v>4.4263775971093047</v>
      </c>
    </row>
    <row r="1972" spans="1:18" x14ac:dyDescent="0.3">
      <c r="A1972" t="s">
        <v>242</v>
      </c>
      <c r="B1972" t="s">
        <v>249</v>
      </c>
      <c r="C1972">
        <v>2008</v>
      </c>
      <c r="D1972">
        <v>60</v>
      </c>
      <c r="E1972">
        <v>23</v>
      </c>
      <c r="F1972">
        <v>17</v>
      </c>
      <c r="G1972">
        <v>7</v>
      </c>
      <c r="H1972">
        <v>0</v>
      </c>
      <c r="I1972">
        <v>66</v>
      </c>
      <c r="J1972">
        <v>11.07</v>
      </c>
      <c r="K1972">
        <v>15.627822944896115</v>
      </c>
      <c r="L1972">
        <f t="shared" si="30"/>
        <v>173</v>
      </c>
      <c r="M1972" s="14">
        <f>Table3[[#This Row],[Rape]]/Table3[[#This Row],[Population_in_lakhs]]</f>
        <v>5.4200542005420056</v>
      </c>
      <c r="N1972">
        <f>Table3[[#This Row],[Kidnapping and Abduction]]/Table3[[#This Row],[Population_in_lakhs]]</f>
        <v>2.0776874435411021</v>
      </c>
      <c r="O1972">
        <f>Table3[[#This Row],[Dowry Deaths]]/Table3[[#This Row],[Population_in_lakhs]]</f>
        <v>1.5356820234869015</v>
      </c>
      <c r="P1972">
        <f>Table3[[#This Row],[Molestation]]/Table3[[#This Row],[Population_in_lakhs]]</f>
        <v>0.63233965672990067</v>
      </c>
      <c r="Q1972">
        <f>Table3[[#This Row],[Sexual_Harassment]]/Table3[[#This Row],[Population_in_lakhs]]</f>
        <v>0</v>
      </c>
      <c r="R1972">
        <f>Table3[[#This Row],[Cruelty by Husband or his Relatives]]/Table3[[#This Row],[Population_in_lakhs]]</f>
        <v>5.9620596205962055</v>
      </c>
    </row>
    <row r="1973" spans="1:18" x14ac:dyDescent="0.3">
      <c r="A1973" t="s">
        <v>242</v>
      </c>
      <c r="B1973" t="s">
        <v>249</v>
      </c>
      <c r="C1973">
        <v>2009</v>
      </c>
      <c r="D1973">
        <v>61</v>
      </c>
      <c r="E1973">
        <v>21</v>
      </c>
      <c r="F1973">
        <v>5</v>
      </c>
      <c r="G1973">
        <v>2</v>
      </c>
      <c r="H1973">
        <v>0</v>
      </c>
      <c r="I1973">
        <v>56</v>
      </c>
      <c r="J1973">
        <v>11.07</v>
      </c>
      <c r="K1973">
        <v>13.098464317976513</v>
      </c>
      <c r="L1973">
        <f t="shared" si="30"/>
        <v>145</v>
      </c>
      <c r="M1973" s="14">
        <f>Table3[[#This Row],[Rape]]/Table3[[#This Row],[Population_in_lakhs]]</f>
        <v>5.5103884372177054</v>
      </c>
      <c r="N1973">
        <f>Table3[[#This Row],[Kidnapping and Abduction]]/Table3[[#This Row],[Population_in_lakhs]]</f>
        <v>1.8970189701897018</v>
      </c>
      <c r="O1973">
        <f>Table3[[#This Row],[Dowry Deaths]]/Table3[[#This Row],[Population_in_lakhs]]</f>
        <v>0.45167118337850043</v>
      </c>
      <c r="P1973">
        <f>Table3[[#This Row],[Molestation]]/Table3[[#This Row],[Population_in_lakhs]]</f>
        <v>0.18066847335140018</v>
      </c>
      <c r="Q1973">
        <f>Table3[[#This Row],[Sexual_Harassment]]/Table3[[#This Row],[Population_in_lakhs]]</f>
        <v>0</v>
      </c>
      <c r="R1973">
        <f>Table3[[#This Row],[Cruelty by Husband or his Relatives]]/Table3[[#This Row],[Population_in_lakhs]]</f>
        <v>5.0587172538392053</v>
      </c>
    </row>
    <row r="1974" spans="1:18" x14ac:dyDescent="0.3">
      <c r="A1974" t="s">
        <v>242</v>
      </c>
      <c r="B1974" t="s">
        <v>249</v>
      </c>
      <c r="C1974">
        <v>2010</v>
      </c>
      <c r="D1974">
        <v>52</v>
      </c>
      <c r="E1974">
        <v>27</v>
      </c>
      <c r="F1974">
        <v>6</v>
      </c>
      <c r="G1974">
        <v>8</v>
      </c>
      <c r="H1974">
        <v>0</v>
      </c>
      <c r="I1974">
        <v>46</v>
      </c>
      <c r="J1974">
        <v>11.07</v>
      </c>
      <c r="K1974">
        <v>12.556458897922312</v>
      </c>
      <c r="L1974">
        <f t="shared" si="30"/>
        <v>139</v>
      </c>
      <c r="M1974" s="14">
        <f>Table3[[#This Row],[Rape]]/Table3[[#This Row],[Population_in_lakhs]]</f>
        <v>4.6973803071364042</v>
      </c>
      <c r="N1974">
        <f>Table3[[#This Row],[Kidnapping and Abduction]]/Table3[[#This Row],[Population_in_lakhs]]</f>
        <v>2.4390243902439024</v>
      </c>
      <c r="O1974">
        <f>Table3[[#This Row],[Dowry Deaths]]/Table3[[#This Row],[Population_in_lakhs]]</f>
        <v>0.54200542005420049</v>
      </c>
      <c r="P1974">
        <f>Table3[[#This Row],[Molestation]]/Table3[[#This Row],[Population_in_lakhs]]</f>
        <v>0.72267389340560073</v>
      </c>
      <c r="Q1974">
        <f>Table3[[#This Row],[Sexual_Harassment]]/Table3[[#This Row],[Population_in_lakhs]]</f>
        <v>0</v>
      </c>
      <c r="R1974">
        <f>Table3[[#This Row],[Cruelty by Husband or his Relatives]]/Table3[[#This Row],[Population_in_lakhs]]</f>
        <v>4.1553748870822043</v>
      </c>
    </row>
    <row r="1975" spans="1:18" x14ac:dyDescent="0.3">
      <c r="A1975" t="s">
        <v>242</v>
      </c>
      <c r="B1975" t="s">
        <v>249</v>
      </c>
      <c r="C1975">
        <v>2011</v>
      </c>
      <c r="D1975">
        <v>34</v>
      </c>
      <c r="E1975">
        <v>18</v>
      </c>
      <c r="F1975">
        <v>7</v>
      </c>
      <c r="G1975">
        <v>19</v>
      </c>
      <c r="H1975">
        <v>0</v>
      </c>
      <c r="I1975">
        <v>40</v>
      </c>
      <c r="J1975">
        <v>13.21</v>
      </c>
      <c r="K1975">
        <v>8.9326267978803937</v>
      </c>
      <c r="L1975">
        <f t="shared" si="30"/>
        <v>118</v>
      </c>
      <c r="M1975" s="14">
        <f>Table3[[#This Row],[Rape]]/Table3[[#This Row],[Population_in_lakhs]]</f>
        <v>2.5738077214231643</v>
      </c>
      <c r="N1975">
        <f>Table3[[#This Row],[Kidnapping and Abduction]]/Table3[[#This Row],[Population_in_lakhs]]</f>
        <v>1.3626040878122634</v>
      </c>
      <c r="O1975">
        <f>Table3[[#This Row],[Dowry Deaths]]/Table3[[#This Row],[Population_in_lakhs]]</f>
        <v>0.52990158970476908</v>
      </c>
      <c r="P1975">
        <f>Table3[[#This Row],[Molestation]]/Table3[[#This Row],[Population_in_lakhs]]</f>
        <v>1.4383043149129446</v>
      </c>
      <c r="Q1975">
        <f>Table3[[#This Row],[Sexual_Harassment]]/Table3[[#This Row],[Population_in_lakhs]]</f>
        <v>0</v>
      </c>
      <c r="R1975">
        <f>Table3[[#This Row],[Cruelty by Husband or his Relatives]]/Table3[[#This Row],[Population_in_lakhs]]</f>
        <v>3.0280090840272518</v>
      </c>
    </row>
    <row r="1976" spans="1:18" x14ac:dyDescent="0.3">
      <c r="A1976" t="s">
        <v>242</v>
      </c>
      <c r="B1976" t="s">
        <v>249</v>
      </c>
      <c r="C1976">
        <v>2012</v>
      </c>
      <c r="D1976">
        <v>29</v>
      </c>
      <c r="E1976">
        <v>26</v>
      </c>
      <c r="F1976">
        <v>8</v>
      </c>
      <c r="G1976">
        <v>12</v>
      </c>
      <c r="H1976">
        <v>0</v>
      </c>
      <c r="I1976">
        <v>43</v>
      </c>
      <c r="J1976">
        <v>13.21</v>
      </c>
      <c r="K1976">
        <v>8.9326267978803937</v>
      </c>
      <c r="L1976">
        <f t="shared" si="30"/>
        <v>118</v>
      </c>
      <c r="M1976" s="14">
        <f>Table3[[#This Row],[Rape]]/Table3[[#This Row],[Population_in_lakhs]]</f>
        <v>2.1953065859197576</v>
      </c>
      <c r="N1976">
        <f>Table3[[#This Row],[Kidnapping and Abduction]]/Table3[[#This Row],[Population_in_lakhs]]</f>
        <v>1.9682059046177138</v>
      </c>
      <c r="O1976">
        <f>Table3[[#This Row],[Dowry Deaths]]/Table3[[#This Row],[Population_in_lakhs]]</f>
        <v>0.60560181680545033</v>
      </c>
      <c r="P1976">
        <f>Table3[[#This Row],[Molestation]]/Table3[[#This Row],[Population_in_lakhs]]</f>
        <v>0.90840272520817555</v>
      </c>
      <c r="Q1976">
        <f>Table3[[#This Row],[Sexual_Harassment]]/Table3[[#This Row],[Population_in_lakhs]]</f>
        <v>0</v>
      </c>
      <c r="R1976">
        <f>Table3[[#This Row],[Cruelty by Husband or his Relatives]]/Table3[[#This Row],[Population_in_lakhs]]</f>
        <v>3.255109765329296</v>
      </c>
    </row>
    <row r="1977" spans="1:18" x14ac:dyDescent="0.3">
      <c r="A1977" t="s">
        <v>242</v>
      </c>
      <c r="B1977" t="s">
        <v>249</v>
      </c>
      <c r="C1977">
        <v>2013</v>
      </c>
      <c r="D1977">
        <v>41</v>
      </c>
      <c r="E1977">
        <v>26</v>
      </c>
      <c r="F1977">
        <v>10</v>
      </c>
      <c r="G1977">
        <v>15</v>
      </c>
      <c r="H1977">
        <v>0</v>
      </c>
      <c r="I1977">
        <v>73</v>
      </c>
      <c r="J1977">
        <v>13.21</v>
      </c>
      <c r="K1977">
        <v>12.490537471612415</v>
      </c>
      <c r="L1977">
        <f t="shared" si="30"/>
        <v>165</v>
      </c>
      <c r="M1977" s="14">
        <f>Table3[[#This Row],[Rape]]/Table3[[#This Row],[Population_in_lakhs]]</f>
        <v>3.103709311127933</v>
      </c>
      <c r="N1977">
        <f>Table3[[#This Row],[Kidnapping and Abduction]]/Table3[[#This Row],[Population_in_lakhs]]</f>
        <v>1.9682059046177138</v>
      </c>
      <c r="O1977">
        <f>Table3[[#This Row],[Dowry Deaths]]/Table3[[#This Row],[Population_in_lakhs]]</f>
        <v>0.75700227100681294</v>
      </c>
      <c r="P1977">
        <f>Table3[[#This Row],[Molestation]]/Table3[[#This Row],[Population_in_lakhs]]</f>
        <v>1.1355034065102194</v>
      </c>
      <c r="Q1977">
        <f>Table3[[#This Row],[Sexual_Harassment]]/Table3[[#This Row],[Population_in_lakhs]]</f>
        <v>0</v>
      </c>
      <c r="R1977">
        <f>Table3[[#This Row],[Cruelty by Husband or his Relatives]]/Table3[[#This Row],[Population_in_lakhs]]</f>
        <v>5.5261165783497344</v>
      </c>
    </row>
    <row r="1978" spans="1:18" x14ac:dyDescent="0.3">
      <c r="A1978" t="s">
        <v>242</v>
      </c>
      <c r="B1978" t="s">
        <v>254</v>
      </c>
      <c r="C1978">
        <v>2001</v>
      </c>
      <c r="D1978">
        <v>41</v>
      </c>
      <c r="E1978">
        <v>31</v>
      </c>
      <c r="F1978">
        <v>31</v>
      </c>
      <c r="G1978">
        <v>15</v>
      </c>
      <c r="H1978">
        <v>0</v>
      </c>
      <c r="I1978">
        <v>18</v>
      </c>
      <c r="J1978">
        <v>14.38</v>
      </c>
      <c r="K1978">
        <v>9.4575799721835878</v>
      </c>
      <c r="L1978">
        <f t="shared" si="30"/>
        <v>136</v>
      </c>
      <c r="M1978" s="14">
        <f>Table3[[#This Row],[Rape]]/Table3[[#This Row],[Population_in_lakhs]]</f>
        <v>2.8511821974965228</v>
      </c>
      <c r="N1978">
        <f>Table3[[#This Row],[Kidnapping and Abduction]]/Table3[[#This Row],[Population_in_lakhs]]</f>
        <v>2.1557719054242002</v>
      </c>
      <c r="O1978">
        <f>Table3[[#This Row],[Dowry Deaths]]/Table3[[#This Row],[Population_in_lakhs]]</f>
        <v>2.1557719054242002</v>
      </c>
      <c r="P1978">
        <f>Table3[[#This Row],[Molestation]]/Table3[[#This Row],[Population_in_lakhs]]</f>
        <v>1.0431154381084839</v>
      </c>
      <c r="Q1978">
        <f>Table3[[#This Row],[Sexual_Harassment]]/Table3[[#This Row],[Population_in_lakhs]]</f>
        <v>0</v>
      </c>
      <c r="R1978">
        <f>Table3[[#This Row],[Cruelty by Husband or his Relatives]]/Table3[[#This Row],[Population_in_lakhs]]</f>
        <v>1.2517385257301807</v>
      </c>
    </row>
    <row r="1979" spans="1:18" x14ac:dyDescent="0.3">
      <c r="A1979" t="s">
        <v>242</v>
      </c>
      <c r="B1979" t="s">
        <v>254</v>
      </c>
      <c r="C1979">
        <v>2002</v>
      </c>
      <c r="D1979">
        <v>71</v>
      </c>
      <c r="E1979">
        <v>18</v>
      </c>
      <c r="F1979">
        <v>31</v>
      </c>
      <c r="G1979">
        <v>27</v>
      </c>
      <c r="H1979">
        <v>0</v>
      </c>
      <c r="I1979">
        <v>90</v>
      </c>
      <c r="J1979">
        <v>14.38</v>
      </c>
      <c r="K1979">
        <v>16.481223922114047</v>
      </c>
      <c r="L1979">
        <f t="shared" si="30"/>
        <v>237</v>
      </c>
      <c r="M1979" s="14">
        <f>Table3[[#This Row],[Rape]]/Table3[[#This Row],[Population_in_lakhs]]</f>
        <v>4.9374130737134907</v>
      </c>
      <c r="N1979">
        <f>Table3[[#This Row],[Kidnapping and Abduction]]/Table3[[#This Row],[Population_in_lakhs]]</f>
        <v>1.2517385257301807</v>
      </c>
      <c r="O1979">
        <f>Table3[[#This Row],[Dowry Deaths]]/Table3[[#This Row],[Population_in_lakhs]]</f>
        <v>2.1557719054242002</v>
      </c>
      <c r="P1979">
        <f>Table3[[#This Row],[Molestation]]/Table3[[#This Row],[Population_in_lakhs]]</f>
        <v>1.8776077885952711</v>
      </c>
      <c r="Q1979">
        <f>Table3[[#This Row],[Sexual_Harassment]]/Table3[[#This Row],[Population_in_lakhs]]</f>
        <v>0</v>
      </c>
      <c r="R1979">
        <f>Table3[[#This Row],[Cruelty by Husband or his Relatives]]/Table3[[#This Row],[Population_in_lakhs]]</f>
        <v>6.2586926286509037</v>
      </c>
    </row>
    <row r="1980" spans="1:18" x14ac:dyDescent="0.3">
      <c r="A1980" t="s">
        <v>242</v>
      </c>
      <c r="B1980" t="s">
        <v>254</v>
      </c>
      <c r="C1980">
        <v>2003</v>
      </c>
      <c r="D1980">
        <v>40</v>
      </c>
      <c r="E1980">
        <v>20</v>
      </c>
      <c r="F1980">
        <v>41</v>
      </c>
      <c r="G1980">
        <v>57</v>
      </c>
      <c r="H1980">
        <v>0</v>
      </c>
      <c r="I1980">
        <v>30</v>
      </c>
      <c r="J1980">
        <v>14.38</v>
      </c>
      <c r="K1980">
        <v>13.073713490959666</v>
      </c>
      <c r="L1980">
        <f t="shared" si="30"/>
        <v>188</v>
      </c>
      <c r="M1980" s="14">
        <f>Table3[[#This Row],[Rape]]/Table3[[#This Row],[Population_in_lakhs]]</f>
        <v>2.7816411682892905</v>
      </c>
      <c r="N1980">
        <f>Table3[[#This Row],[Kidnapping and Abduction]]/Table3[[#This Row],[Population_in_lakhs]]</f>
        <v>1.3908205841446453</v>
      </c>
      <c r="O1980">
        <f>Table3[[#This Row],[Dowry Deaths]]/Table3[[#This Row],[Population_in_lakhs]]</f>
        <v>2.8511821974965228</v>
      </c>
      <c r="P1980">
        <f>Table3[[#This Row],[Molestation]]/Table3[[#This Row],[Population_in_lakhs]]</f>
        <v>3.963838664812239</v>
      </c>
      <c r="Q1980">
        <f>Table3[[#This Row],[Sexual_Harassment]]/Table3[[#This Row],[Population_in_lakhs]]</f>
        <v>0</v>
      </c>
      <c r="R1980">
        <f>Table3[[#This Row],[Cruelty by Husband or his Relatives]]/Table3[[#This Row],[Population_in_lakhs]]</f>
        <v>2.0862308762169679</v>
      </c>
    </row>
    <row r="1981" spans="1:18" x14ac:dyDescent="0.3">
      <c r="A1981" t="s">
        <v>242</v>
      </c>
      <c r="B1981" t="s">
        <v>254</v>
      </c>
      <c r="C1981">
        <v>2004</v>
      </c>
      <c r="D1981">
        <v>71</v>
      </c>
      <c r="E1981">
        <v>18</v>
      </c>
      <c r="F1981">
        <v>31</v>
      </c>
      <c r="G1981">
        <v>27</v>
      </c>
      <c r="H1981">
        <v>0</v>
      </c>
      <c r="I1981">
        <v>90</v>
      </c>
      <c r="J1981">
        <v>14.38</v>
      </c>
      <c r="K1981">
        <v>16.481223922114047</v>
      </c>
      <c r="L1981">
        <f t="shared" si="30"/>
        <v>237</v>
      </c>
      <c r="M1981" s="14">
        <f>Table3[[#This Row],[Rape]]/Table3[[#This Row],[Population_in_lakhs]]</f>
        <v>4.9374130737134907</v>
      </c>
      <c r="N1981">
        <f>Table3[[#This Row],[Kidnapping and Abduction]]/Table3[[#This Row],[Population_in_lakhs]]</f>
        <v>1.2517385257301807</v>
      </c>
      <c r="O1981">
        <f>Table3[[#This Row],[Dowry Deaths]]/Table3[[#This Row],[Population_in_lakhs]]</f>
        <v>2.1557719054242002</v>
      </c>
      <c r="P1981">
        <f>Table3[[#This Row],[Molestation]]/Table3[[#This Row],[Population_in_lakhs]]</f>
        <v>1.8776077885952711</v>
      </c>
      <c r="Q1981">
        <f>Table3[[#This Row],[Sexual_Harassment]]/Table3[[#This Row],[Population_in_lakhs]]</f>
        <v>0</v>
      </c>
      <c r="R1981">
        <f>Table3[[#This Row],[Cruelty by Husband or his Relatives]]/Table3[[#This Row],[Population_in_lakhs]]</f>
        <v>6.2586926286509037</v>
      </c>
    </row>
    <row r="1982" spans="1:18" x14ac:dyDescent="0.3">
      <c r="A1982" t="s">
        <v>242</v>
      </c>
      <c r="B1982" t="s">
        <v>254</v>
      </c>
      <c r="C1982">
        <v>2005</v>
      </c>
      <c r="D1982">
        <v>57</v>
      </c>
      <c r="E1982">
        <v>32</v>
      </c>
      <c r="F1982">
        <v>31</v>
      </c>
      <c r="G1982">
        <v>32</v>
      </c>
      <c r="H1982">
        <v>0</v>
      </c>
      <c r="I1982">
        <v>55</v>
      </c>
      <c r="J1982">
        <v>14.38</v>
      </c>
      <c r="K1982">
        <v>14.394993045897078</v>
      </c>
      <c r="L1982">
        <f t="shared" si="30"/>
        <v>207</v>
      </c>
      <c r="M1982" s="14">
        <f>Table3[[#This Row],[Rape]]/Table3[[#This Row],[Population_in_lakhs]]</f>
        <v>3.963838664812239</v>
      </c>
      <c r="N1982">
        <f>Table3[[#This Row],[Kidnapping and Abduction]]/Table3[[#This Row],[Population_in_lakhs]]</f>
        <v>2.2253129346314324</v>
      </c>
      <c r="O1982">
        <f>Table3[[#This Row],[Dowry Deaths]]/Table3[[#This Row],[Population_in_lakhs]]</f>
        <v>2.1557719054242002</v>
      </c>
      <c r="P1982">
        <f>Table3[[#This Row],[Molestation]]/Table3[[#This Row],[Population_in_lakhs]]</f>
        <v>2.2253129346314324</v>
      </c>
      <c r="Q1982">
        <f>Table3[[#This Row],[Sexual_Harassment]]/Table3[[#This Row],[Population_in_lakhs]]</f>
        <v>0</v>
      </c>
      <c r="R1982">
        <f>Table3[[#This Row],[Cruelty by Husband or his Relatives]]/Table3[[#This Row],[Population_in_lakhs]]</f>
        <v>3.8247566063977745</v>
      </c>
    </row>
    <row r="1983" spans="1:18" x14ac:dyDescent="0.3">
      <c r="A1983" t="s">
        <v>242</v>
      </c>
      <c r="B1983" t="s">
        <v>254</v>
      </c>
      <c r="C1983">
        <v>2006</v>
      </c>
      <c r="D1983">
        <v>45</v>
      </c>
      <c r="E1983">
        <v>54</v>
      </c>
      <c r="F1983">
        <v>39</v>
      </c>
      <c r="G1983">
        <v>70</v>
      </c>
      <c r="H1983">
        <v>0</v>
      </c>
      <c r="I1983">
        <v>69</v>
      </c>
      <c r="J1983">
        <v>14.38</v>
      </c>
      <c r="K1983">
        <v>19.262865090403338</v>
      </c>
      <c r="L1983">
        <f t="shared" si="30"/>
        <v>277</v>
      </c>
      <c r="M1983" s="14">
        <f>Table3[[#This Row],[Rape]]/Table3[[#This Row],[Population_in_lakhs]]</f>
        <v>3.1293463143254518</v>
      </c>
      <c r="N1983">
        <f>Table3[[#This Row],[Kidnapping and Abduction]]/Table3[[#This Row],[Population_in_lakhs]]</f>
        <v>3.7552155771905422</v>
      </c>
      <c r="O1983">
        <f>Table3[[#This Row],[Dowry Deaths]]/Table3[[#This Row],[Population_in_lakhs]]</f>
        <v>2.7121001390820583</v>
      </c>
      <c r="P1983">
        <f>Table3[[#This Row],[Molestation]]/Table3[[#This Row],[Population_in_lakhs]]</f>
        <v>4.8678720445062584</v>
      </c>
      <c r="Q1983">
        <f>Table3[[#This Row],[Sexual_Harassment]]/Table3[[#This Row],[Population_in_lakhs]]</f>
        <v>0</v>
      </c>
      <c r="R1983">
        <f>Table3[[#This Row],[Cruelty by Husband or his Relatives]]/Table3[[#This Row],[Population_in_lakhs]]</f>
        <v>4.7983310152990262</v>
      </c>
    </row>
    <row r="1984" spans="1:18" x14ac:dyDescent="0.3">
      <c r="A1984" t="s">
        <v>242</v>
      </c>
      <c r="B1984" t="s">
        <v>254</v>
      </c>
      <c r="C1984">
        <v>2007</v>
      </c>
      <c r="D1984">
        <v>69</v>
      </c>
      <c r="E1984">
        <v>51</v>
      </c>
      <c r="F1984">
        <v>56</v>
      </c>
      <c r="G1984">
        <v>51</v>
      </c>
      <c r="H1984">
        <v>0</v>
      </c>
      <c r="I1984">
        <v>132</v>
      </c>
      <c r="J1984">
        <v>14.38</v>
      </c>
      <c r="K1984">
        <v>24.965229485396382</v>
      </c>
      <c r="L1984">
        <f t="shared" si="30"/>
        <v>359</v>
      </c>
      <c r="M1984" s="14">
        <f>Table3[[#This Row],[Rape]]/Table3[[#This Row],[Population_in_lakhs]]</f>
        <v>4.7983310152990262</v>
      </c>
      <c r="N1984">
        <f>Table3[[#This Row],[Kidnapping and Abduction]]/Table3[[#This Row],[Population_in_lakhs]]</f>
        <v>3.5465924895688454</v>
      </c>
      <c r="O1984">
        <f>Table3[[#This Row],[Dowry Deaths]]/Table3[[#This Row],[Population_in_lakhs]]</f>
        <v>3.8942976356050067</v>
      </c>
      <c r="P1984">
        <f>Table3[[#This Row],[Molestation]]/Table3[[#This Row],[Population_in_lakhs]]</f>
        <v>3.5465924895688454</v>
      </c>
      <c r="Q1984">
        <f>Table3[[#This Row],[Sexual_Harassment]]/Table3[[#This Row],[Population_in_lakhs]]</f>
        <v>0</v>
      </c>
      <c r="R1984">
        <f>Table3[[#This Row],[Cruelty by Husband or his Relatives]]/Table3[[#This Row],[Population_in_lakhs]]</f>
        <v>9.1794158553546588</v>
      </c>
    </row>
    <row r="1985" spans="1:18" x14ac:dyDescent="0.3">
      <c r="A1985" t="s">
        <v>242</v>
      </c>
      <c r="B1985" t="s">
        <v>254</v>
      </c>
      <c r="C1985">
        <v>2008</v>
      </c>
      <c r="D1985">
        <v>68</v>
      </c>
      <c r="E1985">
        <v>79</v>
      </c>
      <c r="F1985">
        <v>41</v>
      </c>
      <c r="G1985">
        <v>37</v>
      </c>
      <c r="H1985">
        <v>0</v>
      </c>
      <c r="I1985">
        <v>110</v>
      </c>
      <c r="J1985">
        <v>14.38</v>
      </c>
      <c r="K1985">
        <v>23.296244784422807</v>
      </c>
      <c r="L1985">
        <f t="shared" si="30"/>
        <v>335</v>
      </c>
      <c r="M1985" s="14">
        <f>Table3[[#This Row],[Rape]]/Table3[[#This Row],[Population_in_lakhs]]</f>
        <v>4.7287899860917939</v>
      </c>
      <c r="N1985">
        <f>Table3[[#This Row],[Kidnapping and Abduction]]/Table3[[#This Row],[Population_in_lakhs]]</f>
        <v>5.4937413073713488</v>
      </c>
      <c r="O1985">
        <f>Table3[[#This Row],[Dowry Deaths]]/Table3[[#This Row],[Population_in_lakhs]]</f>
        <v>2.8511821974965228</v>
      </c>
      <c r="P1985">
        <f>Table3[[#This Row],[Molestation]]/Table3[[#This Row],[Population_in_lakhs]]</f>
        <v>2.5730180806675937</v>
      </c>
      <c r="Q1985">
        <f>Table3[[#This Row],[Sexual_Harassment]]/Table3[[#This Row],[Population_in_lakhs]]</f>
        <v>0</v>
      </c>
      <c r="R1985">
        <f>Table3[[#This Row],[Cruelty by Husband or his Relatives]]/Table3[[#This Row],[Population_in_lakhs]]</f>
        <v>7.649513212795549</v>
      </c>
    </row>
    <row r="1986" spans="1:18" x14ac:dyDescent="0.3">
      <c r="A1986" t="s">
        <v>242</v>
      </c>
      <c r="B1986" t="s">
        <v>254</v>
      </c>
      <c r="C1986">
        <v>2009</v>
      </c>
      <c r="D1986">
        <v>49</v>
      </c>
      <c r="E1986">
        <v>66</v>
      </c>
      <c r="F1986">
        <v>44</v>
      </c>
      <c r="G1986">
        <v>14</v>
      </c>
      <c r="H1986">
        <v>0</v>
      </c>
      <c r="I1986">
        <v>29</v>
      </c>
      <c r="J1986">
        <v>14.38</v>
      </c>
      <c r="K1986">
        <v>14.047287899860917</v>
      </c>
      <c r="L1986">
        <f t="shared" ref="L1986:L2049" si="31">SUM(D1986,E1986,F1986,G1986,H1986,I1986)</f>
        <v>202</v>
      </c>
      <c r="M1986" s="14">
        <f>Table3[[#This Row],[Rape]]/Table3[[#This Row],[Population_in_lakhs]]</f>
        <v>3.4075104311543809</v>
      </c>
      <c r="N1986">
        <f>Table3[[#This Row],[Kidnapping and Abduction]]/Table3[[#This Row],[Population_in_lakhs]]</f>
        <v>4.5897079276773294</v>
      </c>
      <c r="O1986">
        <f>Table3[[#This Row],[Dowry Deaths]]/Table3[[#This Row],[Population_in_lakhs]]</f>
        <v>3.0598052851182196</v>
      </c>
      <c r="P1986">
        <f>Table3[[#This Row],[Molestation]]/Table3[[#This Row],[Population_in_lakhs]]</f>
        <v>0.97357440890125169</v>
      </c>
      <c r="Q1986">
        <f>Table3[[#This Row],[Sexual_Harassment]]/Table3[[#This Row],[Population_in_lakhs]]</f>
        <v>0</v>
      </c>
      <c r="R1986">
        <f>Table3[[#This Row],[Cruelty by Husband or his Relatives]]/Table3[[#This Row],[Population_in_lakhs]]</f>
        <v>2.0166898470097356</v>
      </c>
    </row>
    <row r="1987" spans="1:18" x14ac:dyDescent="0.3">
      <c r="A1987" t="s">
        <v>242</v>
      </c>
      <c r="B1987" t="s">
        <v>254</v>
      </c>
      <c r="C1987">
        <v>2010</v>
      </c>
      <c r="D1987">
        <v>43</v>
      </c>
      <c r="E1987">
        <v>66</v>
      </c>
      <c r="F1987">
        <v>32</v>
      </c>
      <c r="G1987">
        <v>28</v>
      </c>
      <c r="H1987">
        <v>2</v>
      </c>
      <c r="I1987">
        <v>81</v>
      </c>
      <c r="J1987">
        <v>14.38</v>
      </c>
      <c r="K1987">
        <v>17.52433936022253</v>
      </c>
      <c r="L1987">
        <f t="shared" si="31"/>
        <v>252</v>
      </c>
      <c r="M1987" s="14">
        <f>Table3[[#This Row],[Rape]]/Table3[[#This Row],[Population_in_lakhs]]</f>
        <v>2.9902642559109873</v>
      </c>
      <c r="N1987">
        <f>Table3[[#This Row],[Kidnapping and Abduction]]/Table3[[#This Row],[Population_in_lakhs]]</f>
        <v>4.5897079276773294</v>
      </c>
      <c r="O1987">
        <f>Table3[[#This Row],[Dowry Deaths]]/Table3[[#This Row],[Population_in_lakhs]]</f>
        <v>2.2253129346314324</v>
      </c>
      <c r="P1987">
        <f>Table3[[#This Row],[Molestation]]/Table3[[#This Row],[Population_in_lakhs]]</f>
        <v>1.9471488178025034</v>
      </c>
      <c r="Q1987">
        <f>Table3[[#This Row],[Sexual_Harassment]]/Table3[[#This Row],[Population_in_lakhs]]</f>
        <v>0.13908205841446453</v>
      </c>
      <c r="R1987">
        <f>Table3[[#This Row],[Cruelty by Husband or his Relatives]]/Table3[[#This Row],[Population_in_lakhs]]</f>
        <v>5.6328233657858133</v>
      </c>
    </row>
    <row r="1988" spans="1:18" x14ac:dyDescent="0.3">
      <c r="A1988" t="s">
        <v>242</v>
      </c>
      <c r="B1988" t="s">
        <v>254</v>
      </c>
      <c r="C1988">
        <v>2011</v>
      </c>
      <c r="D1988">
        <v>46</v>
      </c>
      <c r="E1988">
        <v>75</v>
      </c>
      <c r="F1988">
        <v>33</v>
      </c>
      <c r="G1988">
        <v>33</v>
      </c>
      <c r="H1988">
        <v>0</v>
      </c>
      <c r="I1988">
        <v>25</v>
      </c>
      <c r="J1988">
        <v>17.32</v>
      </c>
      <c r="K1988">
        <v>12.240184757505773</v>
      </c>
      <c r="L1988">
        <f t="shared" si="31"/>
        <v>212</v>
      </c>
      <c r="M1988" s="14">
        <f>Table3[[#This Row],[Rape]]/Table3[[#This Row],[Population_in_lakhs]]</f>
        <v>2.6558891454965359</v>
      </c>
      <c r="N1988">
        <f>Table3[[#This Row],[Kidnapping and Abduction]]/Table3[[#This Row],[Population_in_lakhs]]</f>
        <v>4.3302540415704387</v>
      </c>
      <c r="O1988">
        <f>Table3[[#This Row],[Dowry Deaths]]/Table3[[#This Row],[Population_in_lakhs]]</f>
        <v>1.905311778290993</v>
      </c>
      <c r="P1988">
        <f>Table3[[#This Row],[Molestation]]/Table3[[#This Row],[Population_in_lakhs]]</f>
        <v>1.905311778290993</v>
      </c>
      <c r="Q1988">
        <f>Table3[[#This Row],[Sexual_Harassment]]/Table3[[#This Row],[Population_in_lakhs]]</f>
        <v>0</v>
      </c>
      <c r="R1988">
        <f>Table3[[#This Row],[Cruelty by Husband or his Relatives]]/Table3[[#This Row],[Population_in_lakhs]]</f>
        <v>1.4434180138568129</v>
      </c>
    </row>
    <row r="1989" spans="1:18" x14ac:dyDescent="0.3">
      <c r="A1989" t="s">
        <v>242</v>
      </c>
      <c r="B1989" t="s">
        <v>254</v>
      </c>
      <c r="C1989">
        <v>2012</v>
      </c>
      <c r="D1989">
        <v>68</v>
      </c>
      <c r="E1989">
        <v>68</v>
      </c>
      <c r="F1989">
        <v>31</v>
      </c>
      <c r="G1989">
        <v>19</v>
      </c>
      <c r="H1989">
        <v>2</v>
      </c>
      <c r="I1989">
        <v>61</v>
      </c>
      <c r="J1989">
        <v>17.32</v>
      </c>
      <c r="K1989">
        <v>14.376443418013857</v>
      </c>
      <c r="L1989">
        <f t="shared" si="31"/>
        <v>249</v>
      </c>
      <c r="M1989" s="14">
        <f>Table3[[#This Row],[Rape]]/Table3[[#This Row],[Population_in_lakhs]]</f>
        <v>3.9260969976905313</v>
      </c>
      <c r="N1989">
        <f>Table3[[#This Row],[Kidnapping and Abduction]]/Table3[[#This Row],[Population_in_lakhs]]</f>
        <v>3.9260969976905313</v>
      </c>
      <c r="O1989">
        <f>Table3[[#This Row],[Dowry Deaths]]/Table3[[#This Row],[Population_in_lakhs]]</f>
        <v>1.789838337182448</v>
      </c>
      <c r="P1989">
        <f>Table3[[#This Row],[Molestation]]/Table3[[#This Row],[Population_in_lakhs]]</f>
        <v>1.0969976905311778</v>
      </c>
      <c r="Q1989">
        <f>Table3[[#This Row],[Sexual_Harassment]]/Table3[[#This Row],[Population_in_lakhs]]</f>
        <v>0.11547344110854503</v>
      </c>
      <c r="R1989">
        <f>Table3[[#This Row],[Cruelty by Husband or his Relatives]]/Table3[[#This Row],[Population_in_lakhs]]</f>
        <v>3.5219399538106235</v>
      </c>
    </row>
    <row r="1990" spans="1:18" x14ac:dyDescent="0.3">
      <c r="A1990" t="s">
        <v>242</v>
      </c>
      <c r="B1990" t="s">
        <v>254</v>
      </c>
      <c r="C1990">
        <v>2013</v>
      </c>
      <c r="D1990">
        <v>99</v>
      </c>
      <c r="E1990">
        <v>97</v>
      </c>
      <c r="F1990">
        <v>42</v>
      </c>
      <c r="G1990">
        <v>53</v>
      </c>
      <c r="H1990">
        <v>9</v>
      </c>
      <c r="I1990">
        <v>75</v>
      </c>
      <c r="J1990">
        <v>17.32</v>
      </c>
      <c r="K1990">
        <v>21.651270207852193</v>
      </c>
      <c r="L1990">
        <f t="shared" si="31"/>
        <v>375</v>
      </c>
      <c r="M1990" s="14">
        <f>Table3[[#This Row],[Rape]]/Table3[[#This Row],[Population_in_lakhs]]</f>
        <v>5.7159353348729791</v>
      </c>
      <c r="N1990">
        <f>Table3[[#This Row],[Kidnapping and Abduction]]/Table3[[#This Row],[Population_in_lakhs]]</f>
        <v>5.6004618937644342</v>
      </c>
      <c r="O1990">
        <f>Table3[[#This Row],[Dowry Deaths]]/Table3[[#This Row],[Population_in_lakhs]]</f>
        <v>2.4249422632794455</v>
      </c>
      <c r="P1990">
        <f>Table3[[#This Row],[Molestation]]/Table3[[#This Row],[Population_in_lakhs]]</f>
        <v>3.0600461893764432</v>
      </c>
      <c r="Q1990">
        <f>Table3[[#This Row],[Sexual_Harassment]]/Table3[[#This Row],[Population_in_lakhs]]</f>
        <v>0.51963048498845266</v>
      </c>
      <c r="R1990">
        <f>Table3[[#This Row],[Cruelty by Husband or his Relatives]]/Table3[[#This Row],[Population_in_lakhs]]</f>
        <v>4.3302540415704387</v>
      </c>
    </row>
    <row r="1991" spans="1:18" x14ac:dyDescent="0.3">
      <c r="A1991" t="s">
        <v>242</v>
      </c>
      <c r="B1991" t="s">
        <v>255</v>
      </c>
      <c r="C1991">
        <v>2001</v>
      </c>
      <c r="D1991">
        <v>50</v>
      </c>
      <c r="E1991">
        <v>51</v>
      </c>
      <c r="F1991">
        <v>6</v>
      </c>
      <c r="G1991">
        <v>58</v>
      </c>
      <c r="H1991">
        <v>0</v>
      </c>
      <c r="I1991">
        <v>88</v>
      </c>
      <c r="J1991">
        <v>6.31</v>
      </c>
      <c r="K1991">
        <v>40.095087163232968</v>
      </c>
      <c r="L1991">
        <f t="shared" si="31"/>
        <v>253</v>
      </c>
      <c r="M1991" s="14">
        <f>Table3[[#This Row],[Rape]]/Table3[[#This Row],[Population_in_lakhs]]</f>
        <v>7.9239302694136295</v>
      </c>
      <c r="N1991">
        <f>Table3[[#This Row],[Kidnapping and Abduction]]/Table3[[#This Row],[Population_in_lakhs]]</f>
        <v>8.082408874801903</v>
      </c>
      <c r="O1991">
        <f>Table3[[#This Row],[Dowry Deaths]]/Table3[[#This Row],[Population_in_lakhs]]</f>
        <v>0.95087163232963556</v>
      </c>
      <c r="P1991">
        <f>Table3[[#This Row],[Molestation]]/Table3[[#This Row],[Population_in_lakhs]]</f>
        <v>9.1917591125198097</v>
      </c>
      <c r="Q1991">
        <f>Table3[[#This Row],[Sexual_Harassment]]/Table3[[#This Row],[Population_in_lakhs]]</f>
        <v>0</v>
      </c>
      <c r="R1991">
        <f>Table3[[#This Row],[Cruelty by Husband or his Relatives]]/Table3[[#This Row],[Population_in_lakhs]]</f>
        <v>13.946117274167989</v>
      </c>
    </row>
    <row r="1992" spans="1:18" x14ac:dyDescent="0.3">
      <c r="A1992" t="s">
        <v>242</v>
      </c>
      <c r="B1992" t="s">
        <v>255</v>
      </c>
      <c r="C1992">
        <v>2002</v>
      </c>
      <c r="D1992">
        <v>76</v>
      </c>
      <c r="E1992">
        <v>18</v>
      </c>
      <c r="F1992">
        <v>12</v>
      </c>
      <c r="G1992">
        <v>40</v>
      </c>
      <c r="H1992">
        <v>0</v>
      </c>
      <c r="I1992">
        <v>72</v>
      </c>
      <c r="J1992">
        <v>6.31</v>
      </c>
      <c r="K1992">
        <v>34.548335974643422</v>
      </c>
      <c r="L1992">
        <f t="shared" si="31"/>
        <v>218</v>
      </c>
      <c r="M1992" s="14">
        <f>Table3[[#This Row],[Rape]]/Table3[[#This Row],[Population_in_lakhs]]</f>
        <v>12.044374009508717</v>
      </c>
      <c r="N1992">
        <f>Table3[[#This Row],[Kidnapping and Abduction]]/Table3[[#This Row],[Population_in_lakhs]]</f>
        <v>2.8526148969889067</v>
      </c>
      <c r="O1992">
        <f>Table3[[#This Row],[Dowry Deaths]]/Table3[[#This Row],[Population_in_lakhs]]</f>
        <v>1.9017432646592711</v>
      </c>
      <c r="P1992">
        <f>Table3[[#This Row],[Molestation]]/Table3[[#This Row],[Population_in_lakhs]]</f>
        <v>6.3391442155309035</v>
      </c>
      <c r="Q1992">
        <f>Table3[[#This Row],[Sexual_Harassment]]/Table3[[#This Row],[Population_in_lakhs]]</f>
        <v>0</v>
      </c>
      <c r="R1992">
        <f>Table3[[#This Row],[Cruelty by Husband or his Relatives]]/Table3[[#This Row],[Population_in_lakhs]]</f>
        <v>11.410459587955627</v>
      </c>
    </row>
    <row r="1993" spans="1:18" x14ac:dyDescent="0.3">
      <c r="A1993" t="s">
        <v>242</v>
      </c>
      <c r="B1993" t="s">
        <v>255</v>
      </c>
      <c r="C1993">
        <v>2003</v>
      </c>
      <c r="D1993">
        <v>28</v>
      </c>
      <c r="E1993">
        <v>34</v>
      </c>
      <c r="F1993">
        <v>12</v>
      </c>
      <c r="G1993">
        <v>23</v>
      </c>
      <c r="H1993">
        <v>0</v>
      </c>
      <c r="I1993">
        <v>58</v>
      </c>
      <c r="J1993">
        <v>6.31</v>
      </c>
      <c r="K1993">
        <v>24.564183835182252</v>
      </c>
      <c r="L1993">
        <f t="shared" si="31"/>
        <v>155</v>
      </c>
      <c r="M1993" s="14">
        <f>Table3[[#This Row],[Rape]]/Table3[[#This Row],[Population_in_lakhs]]</f>
        <v>4.4374009508716323</v>
      </c>
      <c r="N1993">
        <f>Table3[[#This Row],[Kidnapping and Abduction]]/Table3[[#This Row],[Population_in_lakhs]]</f>
        <v>5.3882725832012683</v>
      </c>
      <c r="O1993">
        <f>Table3[[#This Row],[Dowry Deaths]]/Table3[[#This Row],[Population_in_lakhs]]</f>
        <v>1.9017432646592711</v>
      </c>
      <c r="P1993">
        <f>Table3[[#This Row],[Molestation]]/Table3[[#This Row],[Population_in_lakhs]]</f>
        <v>3.6450079239302697</v>
      </c>
      <c r="Q1993">
        <f>Table3[[#This Row],[Sexual_Harassment]]/Table3[[#This Row],[Population_in_lakhs]]</f>
        <v>0</v>
      </c>
      <c r="R1993">
        <f>Table3[[#This Row],[Cruelty by Husband or his Relatives]]/Table3[[#This Row],[Population_in_lakhs]]</f>
        <v>9.1917591125198097</v>
      </c>
    </row>
    <row r="1994" spans="1:18" x14ac:dyDescent="0.3">
      <c r="A1994" t="s">
        <v>242</v>
      </c>
      <c r="B1994" t="s">
        <v>255</v>
      </c>
      <c r="C1994">
        <v>2004</v>
      </c>
      <c r="D1994">
        <v>76</v>
      </c>
      <c r="E1994">
        <v>18</v>
      </c>
      <c r="F1994">
        <v>12</v>
      </c>
      <c r="G1994">
        <v>40</v>
      </c>
      <c r="H1994">
        <v>0</v>
      </c>
      <c r="I1994">
        <v>72</v>
      </c>
      <c r="J1994">
        <v>6.31</v>
      </c>
      <c r="K1994">
        <v>34.548335974643422</v>
      </c>
      <c r="L1994">
        <f t="shared" si="31"/>
        <v>218</v>
      </c>
      <c r="M1994" s="14">
        <f>Table3[[#This Row],[Rape]]/Table3[[#This Row],[Population_in_lakhs]]</f>
        <v>12.044374009508717</v>
      </c>
      <c r="N1994">
        <f>Table3[[#This Row],[Kidnapping and Abduction]]/Table3[[#This Row],[Population_in_lakhs]]</f>
        <v>2.8526148969889067</v>
      </c>
      <c r="O1994">
        <f>Table3[[#This Row],[Dowry Deaths]]/Table3[[#This Row],[Population_in_lakhs]]</f>
        <v>1.9017432646592711</v>
      </c>
      <c r="P1994">
        <f>Table3[[#This Row],[Molestation]]/Table3[[#This Row],[Population_in_lakhs]]</f>
        <v>6.3391442155309035</v>
      </c>
      <c r="Q1994">
        <f>Table3[[#This Row],[Sexual_Harassment]]/Table3[[#This Row],[Population_in_lakhs]]</f>
        <v>0</v>
      </c>
      <c r="R1994">
        <f>Table3[[#This Row],[Cruelty by Husband or his Relatives]]/Table3[[#This Row],[Population_in_lakhs]]</f>
        <v>11.410459587955627</v>
      </c>
    </row>
    <row r="1995" spans="1:18" x14ac:dyDescent="0.3">
      <c r="A1995" t="s">
        <v>242</v>
      </c>
      <c r="B1995" t="s">
        <v>255</v>
      </c>
      <c r="C1995">
        <v>2005</v>
      </c>
      <c r="D1995">
        <v>37</v>
      </c>
      <c r="E1995">
        <v>9</v>
      </c>
      <c r="F1995">
        <v>10</v>
      </c>
      <c r="G1995">
        <v>34</v>
      </c>
      <c r="H1995">
        <v>1</v>
      </c>
      <c r="I1995">
        <v>56</v>
      </c>
      <c r="J1995">
        <v>6.31</v>
      </c>
      <c r="K1995">
        <v>23.296354992076072</v>
      </c>
      <c r="L1995">
        <f t="shared" si="31"/>
        <v>147</v>
      </c>
      <c r="M1995" s="14">
        <f>Table3[[#This Row],[Rape]]/Table3[[#This Row],[Population_in_lakhs]]</f>
        <v>5.8637083993660859</v>
      </c>
      <c r="N1995">
        <f>Table3[[#This Row],[Kidnapping and Abduction]]/Table3[[#This Row],[Population_in_lakhs]]</f>
        <v>1.4263074484944533</v>
      </c>
      <c r="O1995">
        <f>Table3[[#This Row],[Dowry Deaths]]/Table3[[#This Row],[Population_in_lakhs]]</f>
        <v>1.5847860538827259</v>
      </c>
      <c r="P1995">
        <f>Table3[[#This Row],[Molestation]]/Table3[[#This Row],[Population_in_lakhs]]</f>
        <v>5.3882725832012683</v>
      </c>
      <c r="Q1995">
        <f>Table3[[#This Row],[Sexual_Harassment]]/Table3[[#This Row],[Population_in_lakhs]]</f>
        <v>0.1584786053882726</v>
      </c>
      <c r="R1995">
        <f>Table3[[#This Row],[Cruelty by Husband or his Relatives]]/Table3[[#This Row],[Population_in_lakhs]]</f>
        <v>8.8748019017432647</v>
      </c>
    </row>
    <row r="1996" spans="1:18" x14ac:dyDescent="0.3">
      <c r="A1996" t="s">
        <v>242</v>
      </c>
      <c r="B1996" t="s">
        <v>255</v>
      </c>
      <c r="C1996">
        <v>2006</v>
      </c>
      <c r="D1996">
        <v>54</v>
      </c>
      <c r="E1996">
        <v>24</v>
      </c>
      <c r="F1996">
        <v>16</v>
      </c>
      <c r="G1996">
        <v>43</v>
      </c>
      <c r="H1996">
        <v>2</v>
      </c>
      <c r="I1996">
        <v>90</v>
      </c>
      <c r="J1996">
        <v>6.31</v>
      </c>
      <c r="K1996">
        <v>36.29160063391442</v>
      </c>
      <c r="L1996">
        <f t="shared" si="31"/>
        <v>229</v>
      </c>
      <c r="M1996" s="14">
        <f>Table3[[#This Row],[Rape]]/Table3[[#This Row],[Population_in_lakhs]]</f>
        <v>8.5578446909667196</v>
      </c>
      <c r="N1996">
        <f>Table3[[#This Row],[Kidnapping and Abduction]]/Table3[[#This Row],[Population_in_lakhs]]</f>
        <v>3.8034865293185423</v>
      </c>
      <c r="O1996">
        <f>Table3[[#This Row],[Dowry Deaths]]/Table3[[#This Row],[Population_in_lakhs]]</f>
        <v>2.5356576862123617</v>
      </c>
      <c r="P1996">
        <f>Table3[[#This Row],[Molestation]]/Table3[[#This Row],[Population_in_lakhs]]</f>
        <v>6.8145800316957219</v>
      </c>
      <c r="Q1996">
        <f>Table3[[#This Row],[Sexual_Harassment]]/Table3[[#This Row],[Population_in_lakhs]]</f>
        <v>0.31695721077654521</v>
      </c>
      <c r="R1996">
        <f>Table3[[#This Row],[Cruelty by Husband or his Relatives]]/Table3[[#This Row],[Population_in_lakhs]]</f>
        <v>14.263074484944534</v>
      </c>
    </row>
    <row r="1997" spans="1:18" x14ac:dyDescent="0.3">
      <c r="A1997" t="s">
        <v>242</v>
      </c>
      <c r="B1997" t="s">
        <v>255</v>
      </c>
      <c r="C1997">
        <v>2007</v>
      </c>
      <c r="D1997">
        <v>65</v>
      </c>
      <c r="E1997">
        <v>31</v>
      </c>
      <c r="F1997">
        <v>20</v>
      </c>
      <c r="G1997">
        <v>30</v>
      </c>
      <c r="H1997">
        <v>0</v>
      </c>
      <c r="I1997">
        <v>56</v>
      </c>
      <c r="J1997">
        <v>6.31</v>
      </c>
      <c r="K1997">
        <v>32.012678288431061</v>
      </c>
      <c r="L1997">
        <f t="shared" si="31"/>
        <v>202</v>
      </c>
      <c r="M1997" s="14">
        <f>Table3[[#This Row],[Rape]]/Table3[[#This Row],[Population_in_lakhs]]</f>
        <v>10.301109350237718</v>
      </c>
      <c r="N1997">
        <f>Table3[[#This Row],[Kidnapping and Abduction]]/Table3[[#This Row],[Population_in_lakhs]]</f>
        <v>4.9128367670364508</v>
      </c>
      <c r="O1997">
        <f>Table3[[#This Row],[Dowry Deaths]]/Table3[[#This Row],[Population_in_lakhs]]</f>
        <v>3.1695721077654517</v>
      </c>
      <c r="P1997">
        <f>Table3[[#This Row],[Molestation]]/Table3[[#This Row],[Population_in_lakhs]]</f>
        <v>4.7543581616481774</v>
      </c>
      <c r="Q1997">
        <f>Table3[[#This Row],[Sexual_Harassment]]/Table3[[#This Row],[Population_in_lakhs]]</f>
        <v>0</v>
      </c>
      <c r="R1997">
        <f>Table3[[#This Row],[Cruelty by Husband or his Relatives]]/Table3[[#This Row],[Population_in_lakhs]]</f>
        <v>8.8748019017432647</v>
      </c>
    </row>
    <row r="1998" spans="1:18" x14ac:dyDescent="0.3">
      <c r="A1998" t="s">
        <v>242</v>
      </c>
      <c r="B1998" t="s">
        <v>255</v>
      </c>
      <c r="C1998">
        <v>2008</v>
      </c>
      <c r="D1998">
        <v>41</v>
      </c>
      <c r="E1998">
        <v>16</v>
      </c>
      <c r="F1998">
        <v>14</v>
      </c>
      <c r="G1998">
        <v>18</v>
      </c>
      <c r="H1998">
        <v>5</v>
      </c>
      <c r="I1998">
        <v>74</v>
      </c>
      <c r="J1998">
        <v>6.31</v>
      </c>
      <c r="K1998">
        <v>26.624405705229794</v>
      </c>
      <c r="L1998">
        <f t="shared" si="31"/>
        <v>168</v>
      </c>
      <c r="M1998" s="14">
        <f>Table3[[#This Row],[Rape]]/Table3[[#This Row],[Population_in_lakhs]]</f>
        <v>6.497622820919176</v>
      </c>
      <c r="N1998">
        <f>Table3[[#This Row],[Kidnapping and Abduction]]/Table3[[#This Row],[Population_in_lakhs]]</f>
        <v>2.5356576862123617</v>
      </c>
      <c r="O1998">
        <f>Table3[[#This Row],[Dowry Deaths]]/Table3[[#This Row],[Population_in_lakhs]]</f>
        <v>2.2187004754358162</v>
      </c>
      <c r="P1998">
        <f>Table3[[#This Row],[Molestation]]/Table3[[#This Row],[Population_in_lakhs]]</f>
        <v>2.8526148969889067</v>
      </c>
      <c r="Q1998">
        <f>Table3[[#This Row],[Sexual_Harassment]]/Table3[[#This Row],[Population_in_lakhs]]</f>
        <v>0.79239302694136293</v>
      </c>
      <c r="R1998">
        <f>Table3[[#This Row],[Cruelty by Husband or his Relatives]]/Table3[[#This Row],[Population_in_lakhs]]</f>
        <v>11.727416798732172</v>
      </c>
    </row>
    <row r="1999" spans="1:18" x14ac:dyDescent="0.3">
      <c r="A1999" t="s">
        <v>242</v>
      </c>
      <c r="B1999" t="s">
        <v>255</v>
      </c>
      <c r="C1999">
        <v>2009</v>
      </c>
      <c r="D1999">
        <v>46</v>
      </c>
      <c r="E1999">
        <v>40</v>
      </c>
      <c r="F1999">
        <v>8</v>
      </c>
      <c r="G1999">
        <v>33</v>
      </c>
      <c r="H1999">
        <v>4</v>
      </c>
      <c r="I1999">
        <v>78</v>
      </c>
      <c r="J1999">
        <v>6.31</v>
      </c>
      <c r="K1999">
        <v>33.122028526148974</v>
      </c>
      <c r="L1999">
        <f t="shared" si="31"/>
        <v>209</v>
      </c>
      <c r="M1999" s="14">
        <f>Table3[[#This Row],[Rape]]/Table3[[#This Row],[Population_in_lakhs]]</f>
        <v>7.2900158478605395</v>
      </c>
      <c r="N1999">
        <f>Table3[[#This Row],[Kidnapping and Abduction]]/Table3[[#This Row],[Population_in_lakhs]]</f>
        <v>6.3391442155309035</v>
      </c>
      <c r="O1999">
        <f>Table3[[#This Row],[Dowry Deaths]]/Table3[[#This Row],[Population_in_lakhs]]</f>
        <v>1.2678288431061808</v>
      </c>
      <c r="P1999">
        <f>Table3[[#This Row],[Molestation]]/Table3[[#This Row],[Population_in_lakhs]]</f>
        <v>5.2297939778129958</v>
      </c>
      <c r="Q1999">
        <f>Table3[[#This Row],[Sexual_Harassment]]/Table3[[#This Row],[Population_in_lakhs]]</f>
        <v>0.63391442155309041</v>
      </c>
      <c r="R1999">
        <f>Table3[[#This Row],[Cruelty by Husband or his Relatives]]/Table3[[#This Row],[Population_in_lakhs]]</f>
        <v>12.361331220285262</v>
      </c>
    </row>
    <row r="2000" spans="1:18" x14ac:dyDescent="0.3">
      <c r="A2000" t="s">
        <v>242</v>
      </c>
      <c r="B2000" t="s">
        <v>255</v>
      </c>
      <c r="C2000">
        <v>2010</v>
      </c>
      <c r="D2000">
        <v>38</v>
      </c>
      <c r="E2000">
        <v>58</v>
      </c>
      <c r="F2000">
        <v>15</v>
      </c>
      <c r="G2000">
        <v>9</v>
      </c>
      <c r="H2000">
        <v>3</v>
      </c>
      <c r="I2000">
        <v>55</v>
      </c>
      <c r="J2000">
        <v>6.31</v>
      </c>
      <c r="K2000">
        <v>28.209191759112521</v>
      </c>
      <c r="L2000">
        <f t="shared" si="31"/>
        <v>178</v>
      </c>
      <c r="M2000" s="14">
        <f>Table3[[#This Row],[Rape]]/Table3[[#This Row],[Population_in_lakhs]]</f>
        <v>6.0221870047543584</v>
      </c>
      <c r="N2000">
        <f>Table3[[#This Row],[Kidnapping and Abduction]]/Table3[[#This Row],[Population_in_lakhs]]</f>
        <v>9.1917591125198097</v>
      </c>
      <c r="O2000">
        <f>Table3[[#This Row],[Dowry Deaths]]/Table3[[#This Row],[Population_in_lakhs]]</f>
        <v>2.3771790808240887</v>
      </c>
      <c r="P2000">
        <f>Table3[[#This Row],[Molestation]]/Table3[[#This Row],[Population_in_lakhs]]</f>
        <v>1.4263074484944533</v>
      </c>
      <c r="Q2000">
        <f>Table3[[#This Row],[Sexual_Harassment]]/Table3[[#This Row],[Population_in_lakhs]]</f>
        <v>0.47543581616481778</v>
      </c>
      <c r="R2000">
        <f>Table3[[#This Row],[Cruelty by Husband or his Relatives]]/Table3[[#This Row],[Population_in_lakhs]]</f>
        <v>8.716323296354993</v>
      </c>
    </row>
    <row r="2001" spans="1:18" x14ac:dyDescent="0.3">
      <c r="A2001" t="s">
        <v>242</v>
      </c>
      <c r="B2001" t="s">
        <v>255</v>
      </c>
      <c r="C2001">
        <v>2011</v>
      </c>
      <c r="D2001">
        <v>39</v>
      </c>
      <c r="E2001">
        <v>54</v>
      </c>
      <c r="F2001">
        <v>17</v>
      </c>
      <c r="G2001">
        <v>32</v>
      </c>
      <c r="H2001">
        <v>0</v>
      </c>
      <c r="I2001">
        <v>76</v>
      </c>
      <c r="J2001">
        <v>6.31</v>
      </c>
      <c r="K2001">
        <v>34.548335974643422</v>
      </c>
      <c r="L2001">
        <f t="shared" si="31"/>
        <v>218</v>
      </c>
      <c r="M2001" s="14">
        <f>Table3[[#This Row],[Rape]]/Table3[[#This Row],[Population_in_lakhs]]</f>
        <v>6.1806656101426309</v>
      </c>
      <c r="N2001">
        <f>Table3[[#This Row],[Kidnapping and Abduction]]/Table3[[#This Row],[Population_in_lakhs]]</f>
        <v>8.5578446909667196</v>
      </c>
      <c r="O2001">
        <f>Table3[[#This Row],[Dowry Deaths]]/Table3[[#This Row],[Population_in_lakhs]]</f>
        <v>2.6941362916006342</v>
      </c>
      <c r="P2001">
        <f>Table3[[#This Row],[Molestation]]/Table3[[#This Row],[Population_in_lakhs]]</f>
        <v>5.0713153724247233</v>
      </c>
      <c r="Q2001">
        <f>Table3[[#This Row],[Sexual_Harassment]]/Table3[[#This Row],[Population_in_lakhs]]</f>
        <v>0</v>
      </c>
      <c r="R2001">
        <f>Table3[[#This Row],[Cruelty by Husband or his Relatives]]/Table3[[#This Row],[Population_in_lakhs]]</f>
        <v>12.044374009508717</v>
      </c>
    </row>
    <row r="2002" spans="1:18" x14ac:dyDescent="0.3">
      <c r="A2002" t="s">
        <v>242</v>
      </c>
      <c r="B2002" t="s">
        <v>255</v>
      </c>
      <c r="C2002">
        <v>2012</v>
      </c>
      <c r="D2002">
        <v>56</v>
      </c>
      <c r="E2002">
        <v>91</v>
      </c>
      <c r="F2002">
        <v>17</v>
      </c>
      <c r="G2002">
        <v>22</v>
      </c>
      <c r="H2002">
        <v>3</v>
      </c>
      <c r="I2002">
        <v>106</v>
      </c>
      <c r="J2002">
        <v>6.31</v>
      </c>
      <c r="K2002">
        <v>46.751188589540412</v>
      </c>
      <c r="L2002">
        <f t="shared" si="31"/>
        <v>295</v>
      </c>
      <c r="M2002" s="14">
        <f>Table3[[#This Row],[Rape]]/Table3[[#This Row],[Population_in_lakhs]]</f>
        <v>8.8748019017432647</v>
      </c>
      <c r="N2002">
        <f>Table3[[#This Row],[Kidnapping and Abduction]]/Table3[[#This Row],[Population_in_lakhs]]</f>
        <v>14.421553090332806</v>
      </c>
      <c r="O2002">
        <f>Table3[[#This Row],[Dowry Deaths]]/Table3[[#This Row],[Population_in_lakhs]]</f>
        <v>2.6941362916006342</v>
      </c>
      <c r="P2002">
        <f>Table3[[#This Row],[Molestation]]/Table3[[#This Row],[Population_in_lakhs]]</f>
        <v>3.4865293185419972</v>
      </c>
      <c r="Q2002">
        <f>Table3[[#This Row],[Sexual_Harassment]]/Table3[[#This Row],[Population_in_lakhs]]</f>
        <v>0.47543581616481778</v>
      </c>
      <c r="R2002">
        <f>Table3[[#This Row],[Cruelty by Husband or his Relatives]]/Table3[[#This Row],[Population_in_lakhs]]</f>
        <v>16.798732171156896</v>
      </c>
    </row>
    <row r="2003" spans="1:18" x14ac:dyDescent="0.3">
      <c r="A2003" t="s">
        <v>242</v>
      </c>
      <c r="B2003" t="s">
        <v>255</v>
      </c>
      <c r="C2003">
        <v>2013</v>
      </c>
      <c r="D2003">
        <v>85</v>
      </c>
      <c r="E2003">
        <v>81</v>
      </c>
      <c r="F2003">
        <v>15</v>
      </c>
      <c r="G2003">
        <v>86</v>
      </c>
      <c r="H2003">
        <v>5</v>
      </c>
      <c r="I2003">
        <v>186</v>
      </c>
      <c r="J2003">
        <v>6.31</v>
      </c>
      <c r="K2003">
        <v>72.583201267828841</v>
      </c>
      <c r="L2003">
        <f t="shared" si="31"/>
        <v>458</v>
      </c>
      <c r="M2003" s="14">
        <f>Table3[[#This Row],[Rape]]/Table3[[#This Row],[Population_in_lakhs]]</f>
        <v>13.47068145800317</v>
      </c>
      <c r="N2003">
        <f>Table3[[#This Row],[Kidnapping and Abduction]]/Table3[[#This Row],[Population_in_lakhs]]</f>
        <v>12.83676703645008</v>
      </c>
      <c r="O2003">
        <f>Table3[[#This Row],[Dowry Deaths]]/Table3[[#This Row],[Population_in_lakhs]]</f>
        <v>2.3771790808240887</v>
      </c>
      <c r="P2003">
        <f>Table3[[#This Row],[Molestation]]/Table3[[#This Row],[Population_in_lakhs]]</f>
        <v>13.629160063391444</v>
      </c>
      <c r="Q2003">
        <f>Table3[[#This Row],[Sexual_Harassment]]/Table3[[#This Row],[Population_in_lakhs]]</f>
        <v>0.79239302694136293</v>
      </c>
      <c r="R2003">
        <f>Table3[[#This Row],[Cruelty by Husband or his Relatives]]/Table3[[#This Row],[Population_in_lakhs]]</f>
        <v>29.477020602218701</v>
      </c>
    </row>
    <row r="2004" spans="1:18" x14ac:dyDescent="0.3">
      <c r="A2004" t="s">
        <v>242</v>
      </c>
      <c r="B2004" t="s">
        <v>257</v>
      </c>
      <c r="C2004">
        <v>2001</v>
      </c>
      <c r="D2004">
        <v>2</v>
      </c>
      <c r="E2004">
        <v>2</v>
      </c>
      <c r="F2004">
        <v>11</v>
      </c>
      <c r="G2004">
        <v>8</v>
      </c>
      <c r="H2004">
        <v>1</v>
      </c>
      <c r="I2004">
        <v>29</v>
      </c>
      <c r="J2004">
        <v>4.99</v>
      </c>
      <c r="K2004">
        <v>10.62124248496994</v>
      </c>
      <c r="L2004">
        <f t="shared" si="31"/>
        <v>53</v>
      </c>
      <c r="M2004" s="14">
        <f>Table3[[#This Row],[Rape]]/Table3[[#This Row],[Population_in_lakhs]]</f>
        <v>0.40080160320641278</v>
      </c>
      <c r="N2004">
        <f>Table3[[#This Row],[Kidnapping and Abduction]]/Table3[[#This Row],[Population_in_lakhs]]</f>
        <v>0.40080160320641278</v>
      </c>
      <c r="O2004">
        <f>Table3[[#This Row],[Dowry Deaths]]/Table3[[#This Row],[Population_in_lakhs]]</f>
        <v>2.2044088176352705</v>
      </c>
      <c r="P2004">
        <f>Table3[[#This Row],[Molestation]]/Table3[[#This Row],[Population_in_lakhs]]</f>
        <v>1.6032064128256511</v>
      </c>
      <c r="Q2004">
        <f>Table3[[#This Row],[Sexual_Harassment]]/Table3[[#This Row],[Population_in_lakhs]]</f>
        <v>0.20040080160320639</v>
      </c>
      <c r="R2004">
        <f>Table3[[#This Row],[Cruelty by Husband or his Relatives]]/Table3[[#This Row],[Population_in_lakhs]]</f>
        <v>5.811623246492986</v>
      </c>
    </row>
    <row r="2005" spans="1:18" x14ac:dyDescent="0.3">
      <c r="A2005" t="s">
        <v>242</v>
      </c>
      <c r="B2005" t="s">
        <v>257</v>
      </c>
      <c r="C2005">
        <v>2002</v>
      </c>
      <c r="D2005">
        <v>6</v>
      </c>
      <c r="E2005">
        <v>4</v>
      </c>
      <c r="F2005">
        <v>7</v>
      </c>
      <c r="G2005">
        <v>8</v>
      </c>
      <c r="H2005">
        <v>0</v>
      </c>
      <c r="I2005">
        <v>37</v>
      </c>
      <c r="J2005">
        <v>4.99</v>
      </c>
      <c r="K2005">
        <v>12.424849699398797</v>
      </c>
      <c r="L2005">
        <f t="shared" si="31"/>
        <v>62</v>
      </c>
      <c r="M2005" s="14">
        <f>Table3[[#This Row],[Rape]]/Table3[[#This Row],[Population_in_lakhs]]</f>
        <v>1.2024048096192383</v>
      </c>
      <c r="N2005">
        <f>Table3[[#This Row],[Kidnapping and Abduction]]/Table3[[#This Row],[Population_in_lakhs]]</f>
        <v>0.80160320641282556</v>
      </c>
      <c r="O2005">
        <f>Table3[[#This Row],[Dowry Deaths]]/Table3[[#This Row],[Population_in_lakhs]]</f>
        <v>1.4028056112224447</v>
      </c>
      <c r="P2005">
        <f>Table3[[#This Row],[Molestation]]/Table3[[#This Row],[Population_in_lakhs]]</f>
        <v>1.6032064128256511</v>
      </c>
      <c r="Q2005">
        <f>Table3[[#This Row],[Sexual_Harassment]]/Table3[[#This Row],[Population_in_lakhs]]</f>
        <v>0</v>
      </c>
      <c r="R2005">
        <f>Table3[[#This Row],[Cruelty by Husband or his Relatives]]/Table3[[#This Row],[Population_in_lakhs]]</f>
        <v>7.4148296593186371</v>
      </c>
    </row>
    <row r="2006" spans="1:18" x14ac:dyDescent="0.3">
      <c r="A2006" t="s">
        <v>242</v>
      </c>
      <c r="B2006" t="s">
        <v>257</v>
      </c>
      <c r="C2006">
        <v>2003</v>
      </c>
      <c r="D2006">
        <v>0</v>
      </c>
      <c r="E2006">
        <v>0</v>
      </c>
      <c r="F2006">
        <v>7</v>
      </c>
      <c r="G2006">
        <v>8</v>
      </c>
      <c r="H2006">
        <v>0</v>
      </c>
      <c r="I2006">
        <v>37</v>
      </c>
      <c r="J2006">
        <v>4.99</v>
      </c>
      <c r="K2006">
        <v>10.420841683366733</v>
      </c>
      <c r="L2006">
        <f t="shared" si="31"/>
        <v>52</v>
      </c>
      <c r="M2006" s="14">
        <f>Table3[[#This Row],[Rape]]/Table3[[#This Row],[Population_in_lakhs]]</f>
        <v>0</v>
      </c>
      <c r="N2006">
        <f>Table3[[#This Row],[Kidnapping and Abduction]]/Table3[[#This Row],[Population_in_lakhs]]</f>
        <v>0</v>
      </c>
      <c r="O2006">
        <f>Table3[[#This Row],[Dowry Deaths]]/Table3[[#This Row],[Population_in_lakhs]]</f>
        <v>1.4028056112224447</v>
      </c>
      <c r="P2006">
        <f>Table3[[#This Row],[Molestation]]/Table3[[#This Row],[Population_in_lakhs]]</f>
        <v>1.6032064128256511</v>
      </c>
      <c r="Q2006">
        <f>Table3[[#This Row],[Sexual_Harassment]]/Table3[[#This Row],[Population_in_lakhs]]</f>
        <v>0</v>
      </c>
      <c r="R2006">
        <f>Table3[[#This Row],[Cruelty by Husband or his Relatives]]/Table3[[#This Row],[Population_in_lakhs]]</f>
        <v>7.4148296593186371</v>
      </c>
    </row>
    <row r="2007" spans="1:18" x14ac:dyDescent="0.3">
      <c r="A2007" t="s">
        <v>242</v>
      </c>
      <c r="B2007" t="s">
        <v>257</v>
      </c>
      <c r="C2007">
        <v>2004</v>
      </c>
      <c r="D2007">
        <v>6</v>
      </c>
      <c r="E2007">
        <v>4</v>
      </c>
      <c r="F2007">
        <v>7</v>
      </c>
      <c r="G2007">
        <v>8</v>
      </c>
      <c r="H2007">
        <v>0</v>
      </c>
      <c r="I2007">
        <v>37</v>
      </c>
      <c r="J2007">
        <v>4.99</v>
      </c>
      <c r="K2007">
        <v>12.424849699398797</v>
      </c>
      <c r="L2007">
        <f t="shared" si="31"/>
        <v>62</v>
      </c>
      <c r="M2007" s="14">
        <f>Table3[[#This Row],[Rape]]/Table3[[#This Row],[Population_in_lakhs]]</f>
        <v>1.2024048096192383</v>
      </c>
      <c r="N2007">
        <f>Table3[[#This Row],[Kidnapping and Abduction]]/Table3[[#This Row],[Population_in_lakhs]]</f>
        <v>0.80160320641282556</v>
      </c>
      <c r="O2007">
        <f>Table3[[#This Row],[Dowry Deaths]]/Table3[[#This Row],[Population_in_lakhs]]</f>
        <v>1.4028056112224447</v>
      </c>
      <c r="P2007">
        <f>Table3[[#This Row],[Molestation]]/Table3[[#This Row],[Population_in_lakhs]]</f>
        <v>1.6032064128256511</v>
      </c>
      <c r="Q2007">
        <f>Table3[[#This Row],[Sexual_Harassment]]/Table3[[#This Row],[Population_in_lakhs]]</f>
        <v>0</v>
      </c>
      <c r="R2007">
        <f>Table3[[#This Row],[Cruelty by Husband or his Relatives]]/Table3[[#This Row],[Population_in_lakhs]]</f>
        <v>7.4148296593186371</v>
      </c>
    </row>
    <row r="2008" spans="1:18" x14ac:dyDescent="0.3">
      <c r="A2008" t="s">
        <v>242</v>
      </c>
      <c r="B2008" t="s">
        <v>257</v>
      </c>
      <c r="C2008">
        <v>2005</v>
      </c>
      <c r="D2008">
        <v>12</v>
      </c>
      <c r="E2008">
        <v>4</v>
      </c>
      <c r="F2008">
        <v>15</v>
      </c>
      <c r="G2008">
        <v>4</v>
      </c>
      <c r="H2008">
        <v>0</v>
      </c>
      <c r="I2008">
        <v>23</v>
      </c>
      <c r="J2008">
        <v>4.99</v>
      </c>
      <c r="K2008">
        <v>11.623246492985972</v>
      </c>
      <c r="L2008">
        <f t="shared" si="31"/>
        <v>58</v>
      </c>
      <c r="M2008" s="14">
        <f>Table3[[#This Row],[Rape]]/Table3[[#This Row],[Population_in_lakhs]]</f>
        <v>2.4048096192384767</v>
      </c>
      <c r="N2008">
        <f>Table3[[#This Row],[Kidnapping and Abduction]]/Table3[[#This Row],[Population_in_lakhs]]</f>
        <v>0.80160320641282556</v>
      </c>
      <c r="O2008">
        <f>Table3[[#This Row],[Dowry Deaths]]/Table3[[#This Row],[Population_in_lakhs]]</f>
        <v>3.0060120240480961</v>
      </c>
      <c r="P2008">
        <f>Table3[[#This Row],[Molestation]]/Table3[[#This Row],[Population_in_lakhs]]</f>
        <v>0.80160320641282556</v>
      </c>
      <c r="Q2008">
        <f>Table3[[#This Row],[Sexual_Harassment]]/Table3[[#This Row],[Population_in_lakhs]]</f>
        <v>0</v>
      </c>
      <c r="R2008">
        <f>Table3[[#This Row],[Cruelty by Husband or his Relatives]]/Table3[[#This Row],[Population_in_lakhs]]</f>
        <v>4.6092184368737472</v>
      </c>
    </row>
    <row r="2009" spans="1:18" x14ac:dyDescent="0.3">
      <c r="A2009" t="s">
        <v>242</v>
      </c>
      <c r="B2009" t="s">
        <v>257</v>
      </c>
      <c r="C2009">
        <v>2006</v>
      </c>
      <c r="D2009">
        <v>21</v>
      </c>
      <c r="E2009">
        <v>10</v>
      </c>
      <c r="F2009">
        <v>10</v>
      </c>
      <c r="G2009">
        <v>2</v>
      </c>
      <c r="H2009">
        <v>1</v>
      </c>
      <c r="I2009">
        <v>8</v>
      </c>
      <c r="J2009">
        <v>4.99</v>
      </c>
      <c r="K2009">
        <v>10.420841683366733</v>
      </c>
      <c r="L2009">
        <f t="shared" si="31"/>
        <v>52</v>
      </c>
      <c r="M2009" s="14">
        <f>Table3[[#This Row],[Rape]]/Table3[[#This Row],[Population_in_lakhs]]</f>
        <v>4.2084168336673349</v>
      </c>
      <c r="N2009">
        <f>Table3[[#This Row],[Kidnapping and Abduction]]/Table3[[#This Row],[Population_in_lakhs]]</f>
        <v>2.0040080160320639</v>
      </c>
      <c r="O2009">
        <f>Table3[[#This Row],[Dowry Deaths]]/Table3[[#This Row],[Population_in_lakhs]]</f>
        <v>2.0040080160320639</v>
      </c>
      <c r="P2009">
        <f>Table3[[#This Row],[Molestation]]/Table3[[#This Row],[Population_in_lakhs]]</f>
        <v>0.40080160320641278</v>
      </c>
      <c r="Q2009">
        <f>Table3[[#This Row],[Sexual_Harassment]]/Table3[[#This Row],[Population_in_lakhs]]</f>
        <v>0.20040080160320639</v>
      </c>
      <c r="R2009">
        <f>Table3[[#This Row],[Cruelty by Husband or his Relatives]]/Table3[[#This Row],[Population_in_lakhs]]</f>
        <v>1.6032064128256511</v>
      </c>
    </row>
    <row r="2010" spans="1:18" x14ac:dyDescent="0.3">
      <c r="A2010" t="s">
        <v>242</v>
      </c>
      <c r="B2010" t="s">
        <v>257</v>
      </c>
      <c r="C2010">
        <v>2007</v>
      </c>
      <c r="D2010">
        <v>15</v>
      </c>
      <c r="E2010">
        <v>7</v>
      </c>
      <c r="F2010">
        <v>11</v>
      </c>
      <c r="G2010">
        <v>2</v>
      </c>
      <c r="H2010">
        <v>0</v>
      </c>
      <c r="I2010">
        <v>9</v>
      </c>
      <c r="J2010">
        <v>4.99</v>
      </c>
      <c r="K2010">
        <v>8.8176352705410821</v>
      </c>
      <c r="L2010">
        <f t="shared" si="31"/>
        <v>44</v>
      </c>
      <c r="M2010" s="14">
        <f>Table3[[#This Row],[Rape]]/Table3[[#This Row],[Population_in_lakhs]]</f>
        <v>3.0060120240480961</v>
      </c>
      <c r="N2010">
        <f>Table3[[#This Row],[Kidnapping and Abduction]]/Table3[[#This Row],[Population_in_lakhs]]</f>
        <v>1.4028056112224447</v>
      </c>
      <c r="O2010">
        <f>Table3[[#This Row],[Dowry Deaths]]/Table3[[#This Row],[Population_in_lakhs]]</f>
        <v>2.2044088176352705</v>
      </c>
      <c r="P2010">
        <f>Table3[[#This Row],[Molestation]]/Table3[[#This Row],[Population_in_lakhs]]</f>
        <v>0.40080160320641278</v>
      </c>
      <c r="Q2010">
        <f>Table3[[#This Row],[Sexual_Harassment]]/Table3[[#This Row],[Population_in_lakhs]]</f>
        <v>0</v>
      </c>
      <c r="R2010">
        <f>Table3[[#This Row],[Cruelty by Husband or his Relatives]]/Table3[[#This Row],[Population_in_lakhs]]</f>
        <v>1.8036072144288577</v>
      </c>
    </row>
    <row r="2011" spans="1:18" x14ac:dyDescent="0.3">
      <c r="A2011" t="s">
        <v>242</v>
      </c>
      <c r="B2011" t="s">
        <v>257</v>
      </c>
      <c r="C2011">
        <v>2008</v>
      </c>
      <c r="D2011">
        <v>16</v>
      </c>
      <c r="E2011">
        <v>14</v>
      </c>
      <c r="F2011">
        <v>11</v>
      </c>
      <c r="G2011">
        <v>6</v>
      </c>
      <c r="H2011">
        <v>0</v>
      </c>
      <c r="I2011">
        <v>23</v>
      </c>
      <c r="J2011">
        <v>4.99</v>
      </c>
      <c r="K2011">
        <v>14.028056112224448</v>
      </c>
      <c r="L2011">
        <f t="shared" si="31"/>
        <v>70</v>
      </c>
      <c r="M2011" s="14">
        <f>Table3[[#This Row],[Rape]]/Table3[[#This Row],[Population_in_lakhs]]</f>
        <v>3.2064128256513023</v>
      </c>
      <c r="N2011">
        <f>Table3[[#This Row],[Kidnapping and Abduction]]/Table3[[#This Row],[Population_in_lakhs]]</f>
        <v>2.8056112224448895</v>
      </c>
      <c r="O2011">
        <f>Table3[[#This Row],[Dowry Deaths]]/Table3[[#This Row],[Population_in_lakhs]]</f>
        <v>2.2044088176352705</v>
      </c>
      <c r="P2011">
        <f>Table3[[#This Row],[Molestation]]/Table3[[#This Row],[Population_in_lakhs]]</f>
        <v>1.2024048096192383</v>
      </c>
      <c r="Q2011">
        <f>Table3[[#This Row],[Sexual_Harassment]]/Table3[[#This Row],[Population_in_lakhs]]</f>
        <v>0</v>
      </c>
      <c r="R2011">
        <f>Table3[[#This Row],[Cruelty by Husband or his Relatives]]/Table3[[#This Row],[Population_in_lakhs]]</f>
        <v>4.6092184368737472</v>
      </c>
    </row>
    <row r="2012" spans="1:18" x14ac:dyDescent="0.3">
      <c r="A2012" t="s">
        <v>242</v>
      </c>
      <c r="B2012" t="s">
        <v>257</v>
      </c>
      <c r="C2012">
        <v>2009</v>
      </c>
      <c r="D2012">
        <v>6</v>
      </c>
      <c r="E2012">
        <v>11</v>
      </c>
      <c r="F2012">
        <v>13</v>
      </c>
      <c r="G2012">
        <v>8</v>
      </c>
      <c r="H2012">
        <v>2</v>
      </c>
      <c r="I2012">
        <v>37</v>
      </c>
      <c r="J2012">
        <v>4.99</v>
      </c>
      <c r="K2012">
        <v>15.430861723446894</v>
      </c>
      <c r="L2012">
        <f t="shared" si="31"/>
        <v>77</v>
      </c>
      <c r="M2012" s="14">
        <f>Table3[[#This Row],[Rape]]/Table3[[#This Row],[Population_in_lakhs]]</f>
        <v>1.2024048096192383</v>
      </c>
      <c r="N2012">
        <f>Table3[[#This Row],[Kidnapping and Abduction]]/Table3[[#This Row],[Population_in_lakhs]]</f>
        <v>2.2044088176352705</v>
      </c>
      <c r="O2012">
        <f>Table3[[#This Row],[Dowry Deaths]]/Table3[[#This Row],[Population_in_lakhs]]</f>
        <v>2.6052104208416833</v>
      </c>
      <c r="P2012">
        <f>Table3[[#This Row],[Molestation]]/Table3[[#This Row],[Population_in_lakhs]]</f>
        <v>1.6032064128256511</v>
      </c>
      <c r="Q2012">
        <f>Table3[[#This Row],[Sexual_Harassment]]/Table3[[#This Row],[Population_in_lakhs]]</f>
        <v>0.40080160320641278</v>
      </c>
      <c r="R2012">
        <f>Table3[[#This Row],[Cruelty by Husband or his Relatives]]/Table3[[#This Row],[Population_in_lakhs]]</f>
        <v>7.4148296593186371</v>
      </c>
    </row>
    <row r="2013" spans="1:18" x14ac:dyDescent="0.3">
      <c r="A2013" t="s">
        <v>242</v>
      </c>
      <c r="B2013" t="s">
        <v>257</v>
      </c>
      <c r="C2013">
        <v>2010</v>
      </c>
      <c r="D2013">
        <v>15</v>
      </c>
      <c r="E2013">
        <v>13</v>
      </c>
      <c r="F2013">
        <v>8</v>
      </c>
      <c r="G2013">
        <v>6</v>
      </c>
      <c r="H2013">
        <v>0</v>
      </c>
      <c r="I2013">
        <v>21</v>
      </c>
      <c r="J2013">
        <v>4.99</v>
      </c>
      <c r="K2013">
        <v>12.625250501002004</v>
      </c>
      <c r="L2013">
        <f t="shared" si="31"/>
        <v>63</v>
      </c>
      <c r="M2013" s="14">
        <f>Table3[[#This Row],[Rape]]/Table3[[#This Row],[Population_in_lakhs]]</f>
        <v>3.0060120240480961</v>
      </c>
      <c r="N2013">
        <f>Table3[[#This Row],[Kidnapping and Abduction]]/Table3[[#This Row],[Population_in_lakhs]]</f>
        <v>2.6052104208416833</v>
      </c>
      <c r="O2013">
        <f>Table3[[#This Row],[Dowry Deaths]]/Table3[[#This Row],[Population_in_lakhs]]</f>
        <v>1.6032064128256511</v>
      </c>
      <c r="P2013">
        <f>Table3[[#This Row],[Molestation]]/Table3[[#This Row],[Population_in_lakhs]]</f>
        <v>1.2024048096192383</v>
      </c>
      <c r="Q2013">
        <f>Table3[[#This Row],[Sexual_Harassment]]/Table3[[#This Row],[Population_in_lakhs]]</f>
        <v>0</v>
      </c>
      <c r="R2013">
        <f>Table3[[#This Row],[Cruelty by Husband or his Relatives]]/Table3[[#This Row],[Population_in_lakhs]]</f>
        <v>4.2084168336673349</v>
      </c>
    </row>
    <row r="2014" spans="1:18" x14ac:dyDescent="0.3">
      <c r="A2014" t="s">
        <v>242</v>
      </c>
      <c r="B2014" t="s">
        <v>257</v>
      </c>
      <c r="C2014">
        <v>2011</v>
      </c>
      <c r="D2014">
        <v>7</v>
      </c>
      <c r="E2014">
        <v>19</v>
      </c>
      <c r="F2014">
        <v>16</v>
      </c>
      <c r="G2014">
        <v>7</v>
      </c>
      <c r="H2014">
        <v>0</v>
      </c>
      <c r="I2014">
        <v>34</v>
      </c>
      <c r="J2014">
        <v>7.16</v>
      </c>
      <c r="K2014">
        <v>11.592178770949721</v>
      </c>
      <c r="L2014">
        <f t="shared" si="31"/>
        <v>83</v>
      </c>
      <c r="M2014" s="14">
        <f>Table3[[#This Row],[Rape]]/Table3[[#This Row],[Population_in_lakhs]]</f>
        <v>0.97765363128491622</v>
      </c>
      <c r="N2014">
        <f>Table3[[#This Row],[Kidnapping and Abduction]]/Table3[[#This Row],[Population_in_lakhs]]</f>
        <v>2.6536312849162011</v>
      </c>
      <c r="O2014">
        <f>Table3[[#This Row],[Dowry Deaths]]/Table3[[#This Row],[Population_in_lakhs]]</f>
        <v>2.2346368715083798</v>
      </c>
      <c r="P2014">
        <f>Table3[[#This Row],[Molestation]]/Table3[[#This Row],[Population_in_lakhs]]</f>
        <v>0.97765363128491622</v>
      </c>
      <c r="Q2014">
        <f>Table3[[#This Row],[Sexual_Harassment]]/Table3[[#This Row],[Population_in_lakhs]]</f>
        <v>0</v>
      </c>
      <c r="R2014">
        <f>Table3[[#This Row],[Cruelty by Husband or his Relatives]]/Table3[[#This Row],[Population_in_lakhs]]</f>
        <v>4.7486033519553068</v>
      </c>
    </row>
    <row r="2015" spans="1:18" x14ac:dyDescent="0.3">
      <c r="A2015" t="s">
        <v>242</v>
      </c>
      <c r="B2015" t="s">
        <v>257</v>
      </c>
      <c r="C2015">
        <v>2012</v>
      </c>
      <c r="D2015">
        <v>8</v>
      </c>
      <c r="E2015">
        <v>22</v>
      </c>
      <c r="F2015">
        <v>13</v>
      </c>
      <c r="G2015">
        <v>12</v>
      </c>
      <c r="H2015">
        <v>0</v>
      </c>
      <c r="I2015">
        <v>29</v>
      </c>
      <c r="J2015">
        <v>7.16</v>
      </c>
      <c r="K2015">
        <v>11.731843575418994</v>
      </c>
      <c r="L2015">
        <f t="shared" si="31"/>
        <v>84</v>
      </c>
      <c r="M2015" s="14">
        <f>Table3[[#This Row],[Rape]]/Table3[[#This Row],[Population_in_lakhs]]</f>
        <v>1.1173184357541899</v>
      </c>
      <c r="N2015">
        <f>Table3[[#This Row],[Kidnapping and Abduction]]/Table3[[#This Row],[Population_in_lakhs]]</f>
        <v>3.0726256983240221</v>
      </c>
      <c r="O2015">
        <f>Table3[[#This Row],[Dowry Deaths]]/Table3[[#This Row],[Population_in_lakhs]]</f>
        <v>1.8156424581005586</v>
      </c>
      <c r="P2015">
        <f>Table3[[#This Row],[Molestation]]/Table3[[#This Row],[Population_in_lakhs]]</f>
        <v>1.6759776536312849</v>
      </c>
      <c r="Q2015">
        <f>Table3[[#This Row],[Sexual_Harassment]]/Table3[[#This Row],[Population_in_lakhs]]</f>
        <v>0</v>
      </c>
      <c r="R2015">
        <f>Table3[[#This Row],[Cruelty by Husband or his Relatives]]/Table3[[#This Row],[Population_in_lakhs]]</f>
        <v>4.0502793296089381</v>
      </c>
    </row>
    <row r="2016" spans="1:18" x14ac:dyDescent="0.3">
      <c r="A2016" t="s">
        <v>242</v>
      </c>
      <c r="B2016" t="s">
        <v>257</v>
      </c>
      <c r="C2016">
        <v>2013</v>
      </c>
      <c r="D2016">
        <v>23</v>
      </c>
      <c r="E2016">
        <v>25</v>
      </c>
      <c r="F2016">
        <v>6</v>
      </c>
      <c r="G2016">
        <v>17</v>
      </c>
      <c r="H2016">
        <v>0</v>
      </c>
      <c r="I2016">
        <v>48</v>
      </c>
      <c r="J2016">
        <v>7.16</v>
      </c>
      <c r="K2016">
        <v>16.620111731843576</v>
      </c>
      <c r="L2016">
        <f t="shared" si="31"/>
        <v>119</v>
      </c>
      <c r="M2016" s="14">
        <f>Table3[[#This Row],[Rape]]/Table3[[#This Row],[Population_in_lakhs]]</f>
        <v>3.2122905027932962</v>
      </c>
      <c r="N2016">
        <f>Table3[[#This Row],[Kidnapping and Abduction]]/Table3[[#This Row],[Population_in_lakhs]]</f>
        <v>3.4916201117318435</v>
      </c>
      <c r="O2016">
        <f>Table3[[#This Row],[Dowry Deaths]]/Table3[[#This Row],[Population_in_lakhs]]</f>
        <v>0.83798882681564246</v>
      </c>
      <c r="P2016">
        <f>Table3[[#This Row],[Molestation]]/Table3[[#This Row],[Population_in_lakhs]]</f>
        <v>2.3743016759776534</v>
      </c>
      <c r="Q2016">
        <f>Table3[[#This Row],[Sexual_Harassment]]/Table3[[#This Row],[Population_in_lakhs]]</f>
        <v>0</v>
      </c>
      <c r="R2016">
        <f>Table3[[#This Row],[Cruelty by Husband or his Relatives]]/Table3[[#This Row],[Population_in_lakhs]]</f>
        <v>6.7039106145251397</v>
      </c>
    </row>
    <row r="2017" spans="1:18" x14ac:dyDescent="0.3">
      <c r="A2017" t="s">
        <v>242</v>
      </c>
      <c r="B2017" t="s">
        <v>259</v>
      </c>
      <c r="C2017">
        <v>2001</v>
      </c>
      <c r="D2017">
        <v>12</v>
      </c>
      <c r="E2017">
        <v>8</v>
      </c>
      <c r="F2017">
        <v>0</v>
      </c>
      <c r="G2017">
        <v>4</v>
      </c>
      <c r="H2017">
        <v>0</v>
      </c>
      <c r="I2017">
        <v>10</v>
      </c>
      <c r="J2017">
        <v>3.65</v>
      </c>
      <c r="K2017">
        <v>9.3150684931506849</v>
      </c>
      <c r="L2017">
        <f t="shared" si="31"/>
        <v>34</v>
      </c>
      <c r="M2017" s="14">
        <f>Table3[[#This Row],[Rape]]/Table3[[#This Row],[Population_in_lakhs]]</f>
        <v>3.2876712328767126</v>
      </c>
      <c r="N2017">
        <f>Table3[[#This Row],[Kidnapping and Abduction]]/Table3[[#This Row],[Population_in_lakhs]]</f>
        <v>2.1917808219178081</v>
      </c>
      <c r="O2017">
        <f>Table3[[#This Row],[Dowry Deaths]]/Table3[[#This Row],[Population_in_lakhs]]</f>
        <v>0</v>
      </c>
      <c r="P2017">
        <f>Table3[[#This Row],[Molestation]]/Table3[[#This Row],[Population_in_lakhs]]</f>
        <v>1.095890410958904</v>
      </c>
      <c r="Q2017">
        <f>Table3[[#This Row],[Sexual_Harassment]]/Table3[[#This Row],[Population_in_lakhs]]</f>
        <v>0</v>
      </c>
      <c r="R2017">
        <f>Table3[[#This Row],[Cruelty by Husband or his Relatives]]/Table3[[#This Row],[Population_in_lakhs]]</f>
        <v>2.7397260273972601</v>
      </c>
    </row>
    <row r="2018" spans="1:18" x14ac:dyDescent="0.3">
      <c r="A2018" t="s">
        <v>242</v>
      </c>
      <c r="B2018" t="s">
        <v>259</v>
      </c>
      <c r="C2018">
        <v>2002</v>
      </c>
      <c r="D2018">
        <v>14</v>
      </c>
      <c r="E2018">
        <v>1</v>
      </c>
      <c r="F2018">
        <v>0</v>
      </c>
      <c r="G2018">
        <v>4</v>
      </c>
      <c r="H2018">
        <v>0</v>
      </c>
      <c r="I2018">
        <v>12</v>
      </c>
      <c r="J2018">
        <v>3.65</v>
      </c>
      <c r="K2018">
        <v>8.493150684931507</v>
      </c>
      <c r="L2018">
        <f t="shared" si="31"/>
        <v>31</v>
      </c>
      <c r="M2018" s="14">
        <f>Table3[[#This Row],[Rape]]/Table3[[#This Row],[Population_in_lakhs]]</f>
        <v>3.8356164383561646</v>
      </c>
      <c r="N2018">
        <f>Table3[[#This Row],[Kidnapping and Abduction]]/Table3[[#This Row],[Population_in_lakhs]]</f>
        <v>0.27397260273972601</v>
      </c>
      <c r="O2018">
        <f>Table3[[#This Row],[Dowry Deaths]]/Table3[[#This Row],[Population_in_lakhs]]</f>
        <v>0</v>
      </c>
      <c r="P2018">
        <f>Table3[[#This Row],[Molestation]]/Table3[[#This Row],[Population_in_lakhs]]</f>
        <v>1.095890410958904</v>
      </c>
      <c r="Q2018">
        <f>Table3[[#This Row],[Sexual_Harassment]]/Table3[[#This Row],[Population_in_lakhs]]</f>
        <v>0</v>
      </c>
      <c r="R2018">
        <f>Table3[[#This Row],[Cruelty by Husband or his Relatives]]/Table3[[#This Row],[Population_in_lakhs]]</f>
        <v>3.2876712328767126</v>
      </c>
    </row>
    <row r="2019" spans="1:18" x14ac:dyDescent="0.3">
      <c r="A2019" t="s">
        <v>242</v>
      </c>
      <c r="B2019" t="s">
        <v>259</v>
      </c>
      <c r="C2019">
        <v>2003</v>
      </c>
      <c r="D2019">
        <v>15</v>
      </c>
      <c r="E2019">
        <v>4</v>
      </c>
      <c r="F2019">
        <v>0</v>
      </c>
      <c r="G2019">
        <v>4</v>
      </c>
      <c r="H2019">
        <v>0</v>
      </c>
      <c r="I2019">
        <v>12</v>
      </c>
      <c r="J2019">
        <v>3.65</v>
      </c>
      <c r="K2019">
        <v>9.589041095890412</v>
      </c>
      <c r="L2019">
        <f t="shared" si="31"/>
        <v>35</v>
      </c>
      <c r="M2019" s="14">
        <f>Table3[[#This Row],[Rape]]/Table3[[#This Row],[Population_in_lakhs]]</f>
        <v>4.1095890410958908</v>
      </c>
      <c r="N2019">
        <f>Table3[[#This Row],[Kidnapping and Abduction]]/Table3[[#This Row],[Population_in_lakhs]]</f>
        <v>1.095890410958904</v>
      </c>
      <c r="O2019">
        <f>Table3[[#This Row],[Dowry Deaths]]/Table3[[#This Row],[Population_in_lakhs]]</f>
        <v>0</v>
      </c>
      <c r="P2019">
        <f>Table3[[#This Row],[Molestation]]/Table3[[#This Row],[Population_in_lakhs]]</f>
        <v>1.095890410958904</v>
      </c>
      <c r="Q2019">
        <f>Table3[[#This Row],[Sexual_Harassment]]/Table3[[#This Row],[Population_in_lakhs]]</f>
        <v>0</v>
      </c>
      <c r="R2019">
        <f>Table3[[#This Row],[Cruelty by Husband or his Relatives]]/Table3[[#This Row],[Population_in_lakhs]]</f>
        <v>3.2876712328767126</v>
      </c>
    </row>
    <row r="2020" spans="1:18" x14ac:dyDescent="0.3">
      <c r="A2020" t="s">
        <v>242</v>
      </c>
      <c r="B2020" t="s">
        <v>259</v>
      </c>
      <c r="C2020">
        <v>2004</v>
      </c>
      <c r="D2020">
        <v>14</v>
      </c>
      <c r="E2020">
        <v>1</v>
      </c>
      <c r="F2020">
        <v>0</v>
      </c>
      <c r="G2020">
        <v>4</v>
      </c>
      <c r="H2020">
        <v>0</v>
      </c>
      <c r="I2020">
        <v>12</v>
      </c>
      <c r="J2020">
        <v>3.65</v>
      </c>
      <c r="K2020">
        <v>8.493150684931507</v>
      </c>
      <c r="L2020">
        <f t="shared" si="31"/>
        <v>31</v>
      </c>
      <c r="M2020" s="14">
        <f>Table3[[#This Row],[Rape]]/Table3[[#This Row],[Population_in_lakhs]]</f>
        <v>3.8356164383561646</v>
      </c>
      <c r="N2020">
        <f>Table3[[#This Row],[Kidnapping and Abduction]]/Table3[[#This Row],[Population_in_lakhs]]</f>
        <v>0.27397260273972601</v>
      </c>
      <c r="O2020">
        <f>Table3[[#This Row],[Dowry Deaths]]/Table3[[#This Row],[Population_in_lakhs]]</f>
        <v>0</v>
      </c>
      <c r="P2020">
        <f>Table3[[#This Row],[Molestation]]/Table3[[#This Row],[Population_in_lakhs]]</f>
        <v>1.095890410958904</v>
      </c>
      <c r="Q2020">
        <f>Table3[[#This Row],[Sexual_Harassment]]/Table3[[#This Row],[Population_in_lakhs]]</f>
        <v>0</v>
      </c>
      <c r="R2020">
        <f>Table3[[#This Row],[Cruelty by Husband or his Relatives]]/Table3[[#This Row],[Population_in_lakhs]]</f>
        <v>3.2876712328767126</v>
      </c>
    </row>
    <row r="2021" spans="1:18" x14ac:dyDescent="0.3">
      <c r="A2021" t="s">
        <v>242</v>
      </c>
      <c r="B2021" t="s">
        <v>259</v>
      </c>
      <c r="C2021">
        <v>2005</v>
      </c>
      <c r="D2021">
        <v>25</v>
      </c>
      <c r="E2021">
        <v>14</v>
      </c>
      <c r="F2021">
        <v>1</v>
      </c>
      <c r="G2021">
        <v>11</v>
      </c>
      <c r="H2021">
        <v>0</v>
      </c>
      <c r="I2021">
        <v>29</v>
      </c>
      <c r="J2021">
        <v>3.65</v>
      </c>
      <c r="K2021">
        <v>21.917808219178081</v>
      </c>
      <c r="L2021">
        <f t="shared" si="31"/>
        <v>80</v>
      </c>
      <c r="M2021" s="14">
        <f>Table3[[#This Row],[Rape]]/Table3[[#This Row],[Population_in_lakhs]]</f>
        <v>6.8493150684931505</v>
      </c>
      <c r="N2021">
        <f>Table3[[#This Row],[Kidnapping and Abduction]]/Table3[[#This Row],[Population_in_lakhs]]</f>
        <v>3.8356164383561646</v>
      </c>
      <c r="O2021">
        <f>Table3[[#This Row],[Dowry Deaths]]/Table3[[#This Row],[Population_in_lakhs]]</f>
        <v>0.27397260273972601</v>
      </c>
      <c r="P2021">
        <f>Table3[[#This Row],[Molestation]]/Table3[[#This Row],[Population_in_lakhs]]</f>
        <v>3.0136986301369864</v>
      </c>
      <c r="Q2021">
        <f>Table3[[#This Row],[Sexual_Harassment]]/Table3[[#This Row],[Population_in_lakhs]]</f>
        <v>0</v>
      </c>
      <c r="R2021">
        <f>Table3[[#This Row],[Cruelty by Husband or his Relatives]]/Table3[[#This Row],[Population_in_lakhs]]</f>
        <v>7.9452054794520546</v>
      </c>
    </row>
    <row r="2022" spans="1:18" x14ac:dyDescent="0.3">
      <c r="A2022" t="s">
        <v>242</v>
      </c>
      <c r="B2022" t="s">
        <v>259</v>
      </c>
      <c r="C2022">
        <v>2006</v>
      </c>
      <c r="D2022">
        <v>21</v>
      </c>
      <c r="E2022">
        <v>10</v>
      </c>
      <c r="F2022">
        <v>0</v>
      </c>
      <c r="G2022">
        <v>20</v>
      </c>
      <c r="H2022">
        <v>0</v>
      </c>
      <c r="I2022">
        <v>29</v>
      </c>
      <c r="J2022">
        <v>3.65</v>
      </c>
      <c r="K2022">
        <v>21.917808219178081</v>
      </c>
      <c r="L2022">
        <f t="shared" si="31"/>
        <v>80</v>
      </c>
      <c r="M2022" s="14">
        <f>Table3[[#This Row],[Rape]]/Table3[[#This Row],[Population_in_lakhs]]</f>
        <v>5.7534246575342465</v>
      </c>
      <c r="N2022">
        <f>Table3[[#This Row],[Kidnapping and Abduction]]/Table3[[#This Row],[Population_in_lakhs]]</f>
        <v>2.7397260273972601</v>
      </c>
      <c r="O2022">
        <f>Table3[[#This Row],[Dowry Deaths]]/Table3[[#This Row],[Population_in_lakhs]]</f>
        <v>0</v>
      </c>
      <c r="P2022">
        <f>Table3[[#This Row],[Molestation]]/Table3[[#This Row],[Population_in_lakhs]]</f>
        <v>5.4794520547945202</v>
      </c>
      <c r="Q2022">
        <f>Table3[[#This Row],[Sexual_Harassment]]/Table3[[#This Row],[Population_in_lakhs]]</f>
        <v>0</v>
      </c>
      <c r="R2022">
        <f>Table3[[#This Row],[Cruelty by Husband or his Relatives]]/Table3[[#This Row],[Population_in_lakhs]]</f>
        <v>7.9452054794520546</v>
      </c>
    </row>
    <row r="2023" spans="1:18" x14ac:dyDescent="0.3">
      <c r="A2023" t="s">
        <v>242</v>
      </c>
      <c r="B2023" t="s">
        <v>259</v>
      </c>
      <c r="C2023">
        <v>2007</v>
      </c>
      <c r="D2023">
        <v>32</v>
      </c>
      <c r="E2023">
        <v>9</v>
      </c>
      <c r="F2023">
        <v>1</v>
      </c>
      <c r="G2023">
        <v>12</v>
      </c>
      <c r="H2023">
        <v>0</v>
      </c>
      <c r="I2023">
        <v>24</v>
      </c>
      <c r="J2023">
        <v>3.65</v>
      </c>
      <c r="K2023">
        <v>21.36986301369863</v>
      </c>
      <c r="L2023">
        <f t="shared" si="31"/>
        <v>78</v>
      </c>
      <c r="M2023" s="14">
        <f>Table3[[#This Row],[Rape]]/Table3[[#This Row],[Population_in_lakhs]]</f>
        <v>8.7671232876712324</v>
      </c>
      <c r="N2023">
        <f>Table3[[#This Row],[Kidnapping and Abduction]]/Table3[[#This Row],[Population_in_lakhs]]</f>
        <v>2.4657534246575343</v>
      </c>
      <c r="O2023">
        <f>Table3[[#This Row],[Dowry Deaths]]/Table3[[#This Row],[Population_in_lakhs]]</f>
        <v>0.27397260273972601</v>
      </c>
      <c r="P2023">
        <f>Table3[[#This Row],[Molestation]]/Table3[[#This Row],[Population_in_lakhs]]</f>
        <v>3.2876712328767126</v>
      </c>
      <c r="Q2023">
        <f>Table3[[#This Row],[Sexual_Harassment]]/Table3[[#This Row],[Population_in_lakhs]]</f>
        <v>0</v>
      </c>
      <c r="R2023">
        <f>Table3[[#This Row],[Cruelty by Husband or his Relatives]]/Table3[[#This Row],[Population_in_lakhs]]</f>
        <v>6.5753424657534252</v>
      </c>
    </row>
    <row r="2024" spans="1:18" x14ac:dyDescent="0.3">
      <c r="A2024" t="s">
        <v>242</v>
      </c>
      <c r="B2024" t="s">
        <v>259</v>
      </c>
      <c r="C2024">
        <v>2008</v>
      </c>
      <c r="D2024">
        <v>16</v>
      </c>
      <c r="E2024">
        <v>4</v>
      </c>
      <c r="F2024">
        <v>2</v>
      </c>
      <c r="G2024">
        <v>2</v>
      </c>
      <c r="H2024">
        <v>0</v>
      </c>
      <c r="I2024">
        <v>7</v>
      </c>
      <c r="J2024">
        <v>3.65</v>
      </c>
      <c r="K2024">
        <v>8.493150684931507</v>
      </c>
      <c r="L2024">
        <f t="shared" si="31"/>
        <v>31</v>
      </c>
      <c r="M2024" s="14">
        <f>Table3[[#This Row],[Rape]]/Table3[[#This Row],[Population_in_lakhs]]</f>
        <v>4.3835616438356162</v>
      </c>
      <c r="N2024">
        <f>Table3[[#This Row],[Kidnapping and Abduction]]/Table3[[#This Row],[Population_in_lakhs]]</f>
        <v>1.095890410958904</v>
      </c>
      <c r="O2024">
        <f>Table3[[#This Row],[Dowry Deaths]]/Table3[[#This Row],[Population_in_lakhs]]</f>
        <v>0.54794520547945202</v>
      </c>
      <c r="P2024">
        <f>Table3[[#This Row],[Molestation]]/Table3[[#This Row],[Population_in_lakhs]]</f>
        <v>0.54794520547945202</v>
      </c>
      <c r="Q2024">
        <f>Table3[[#This Row],[Sexual_Harassment]]/Table3[[#This Row],[Population_in_lakhs]]</f>
        <v>0</v>
      </c>
      <c r="R2024">
        <f>Table3[[#This Row],[Cruelty by Husband or his Relatives]]/Table3[[#This Row],[Population_in_lakhs]]</f>
        <v>1.9178082191780823</v>
      </c>
    </row>
    <row r="2025" spans="1:18" x14ac:dyDescent="0.3">
      <c r="A2025" t="s">
        <v>242</v>
      </c>
      <c r="B2025" t="s">
        <v>259</v>
      </c>
      <c r="C2025">
        <v>2009</v>
      </c>
      <c r="D2025">
        <v>20</v>
      </c>
      <c r="E2025">
        <v>5</v>
      </c>
      <c r="F2025">
        <v>1</v>
      </c>
      <c r="G2025">
        <v>5</v>
      </c>
      <c r="H2025">
        <v>0</v>
      </c>
      <c r="I2025">
        <v>14</v>
      </c>
      <c r="J2025">
        <v>3.65</v>
      </c>
      <c r="K2025">
        <v>12.328767123287671</v>
      </c>
      <c r="L2025">
        <f t="shared" si="31"/>
        <v>45</v>
      </c>
      <c r="M2025" s="14">
        <f>Table3[[#This Row],[Rape]]/Table3[[#This Row],[Population_in_lakhs]]</f>
        <v>5.4794520547945202</v>
      </c>
      <c r="N2025">
        <f>Table3[[#This Row],[Kidnapping and Abduction]]/Table3[[#This Row],[Population_in_lakhs]]</f>
        <v>1.3698630136986301</v>
      </c>
      <c r="O2025">
        <f>Table3[[#This Row],[Dowry Deaths]]/Table3[[#This Row],[Population_in_lakhs]]</f>
        <v>0.27397260273972601</v>
      </c>
      <c r="P2025">
        <f>Table3[[#This Row],[Molestation]]/Table3[[#This Row],[Population_in_lakhs]]</f>
        <v>1.3698630136986301</v>
      </c>
      <c r="Q2025">
        <f>Table3[[#This Row],[Sexual_Harassment]]/Table3[[#This Row],[Population_in_lakhs]]</f>
        <v>0</v>
      </c>
      <c r="R2025">
        <f>Table3[[#This Row],[Cruelty by Husband or his Relatives]]/Table3[[#This Row],[Population_in_lakhs]]</f>
        <v>3.8356164383561646</v>
      </c>
    </row>
    <row r="2026" spans="1:18" x14ac:dyDescent="0.3">
      <c r="A2026" t="s">
        <v>242</v>
      </c>
      <c r="B2026" t="s">
        <v>259</v>
      </c>
      <c r="C2026">
        <v>2010</v>
      </c>
      <c r="D2026">
        <v>39</v>
      </c>
      <c r="E2026">
        <v>0</v>
      </c>
      <c r="F2026">
        <v>0</v>
      </c>
      <c r="G2026">
        <v>0</v>
      </c>
      <c r="H2026">
        <v>0</v>
      </c>
      <c r="I2026">
        <v>25</v>
      </c>
      <c r="J2026">
        <v>3.65</v>
      </c>
      <c r="K2026">
        <v>17.534246575342465</v>
      </c>
      <c r="L2026">
        <f t="shared" si="31"/>
        <v>64</v>
      </c>
      <c r="M2026" s="14">
        <f>Table3[[#This Row],[Rape]]/Table3[[#This Row],[Population_in_lakhs]]</f>
        <v>10.684931506849315</v>
      </c>
      <c r="N2026">
        <f>Table3[[#This Row],[Kidnapping and Abduction]]/Table3[[#This Row],[Population_in_lakhs]]</f>
        <v>0</v>
      </c>
      <c r="O2026">
        <f>Table3[[#This Row],[Dowry Deaths]]/Table3[[#This Row],[Population_in_lakhs]]</f>
        <v>0</v>
      </c>
      <c r="P2026">
        <f>Table3[[#This Row],[Molestation]]/Table3[[#This Row],[Population_in_lakhs]]</f>
        <v>0</v>
      </c>
      <c r="Q2026">
        <f>Table3[[#This Row],[Sexual_Harassment]]/Table3[[#This Row],[Population_in_lakhs]]</f>
        <v>0</v>
      </c>
      <c r="R2026">
        <f>Table3[[#This Row],[Cruelty by Husband or his Relatives]]/Table3[[#This Row],[Population_in_lakhs]]</f>
        <v>6.8493150684931505</v>
      </c>
    </row>
    <row r="2027" spans="1:18" x14ac:dyDescent="0.3">
      <c r="A2027" t="s">
        <v>242</v>
      </c>
      <c r="B2027" t="s">
        <v>259</v>
      </c>
      <c r="C2027">
        <v>2011</v>
      </c>
      <c r="D2027">
        <v>30</v>
      </c>
      <c r="E2027">
        <v>12</v>
      </c>
      <c r="F2027">
        <v>3</v>
      </c>
      <c r="G2027">
        <v>2</v>
      </c>
      <c r="H2027">
        <v>0</v>
      </c>
      <c r="I2027">
        <v>13</v>
      </c>
      <c r="J2027">
        <v>4.62</v>
      </c>
      <c r="K2027">
        <v>12.987012987012987</v>
      </c>
      <c r="L2027">
        <f t="shared" si="31"/>
        <v>60</v>
      </c>
      <c r="M2027" s="14">
        <f>Table3[[#This Row],[Rape]]/Table3[[#This Row],[Population_in_lakhs]]</f>
        <v>6.4935064935064934</v>
      </c>
      <c r="N2027">
        <f>Table3[[#This Row],[Kidnapping and Abduction]]/Table3[[#This Row],[Population_in_lakhs]]</f>
        <v>2.5974025974025974</v>
      </c>
      <c r="O2027">
        <f>Table3[[#This Row],[Dowry Deaths]]/Table3[[#This Row],[Population_in_lakhs]]</f>
        <v>0.64935064935064934</v>
      </c>
      <c r="P2027">
        <f>Table3[[#This Row],[Molestation]]/Table3[[#This Row],[Population_in_lakhs]]</f>
        <v>0.4329004329004329</v>
      </c>
      <c r="Q2027">
        <f>Table3[[#This Row],[Sexual_Harassment]]/Table3[[#This Row],[Population_in_lakhs]]</f>
        <v>0</v>
      </c>
      <c r="R2027">
        <f>Table3[[#This Row],[Cruelty by Husband or his Relatives]]/Table3[[#This Row],[Population_in_lakhs]]</f>
        <v>2.8138528138528138</v>
      </c>
    </row>
    <row r="2028" spans="1:18" x14ac:dyDescent="0.3">
      <c r="A2028" t="s">
        <v>242</v>
      </c>
      <c r="B2028" t="s">
        <v>259</v>
      </c>
      <c r="C2028">
        <v>2012</v>
      </c>
      <c r="D2028">
        <v>23</v>
      </c>
      <c r="E2028">
        <v>18</v>
      </c>
      <c r="F2028">
        <v>1</v>
      </c>
      <c r="G2028">
        <v>6</v>
      </c>
      <c r="H2028">
        <v>0</v>
      </c>
      <c r="I2028">
        <v>23</v>
      </c>
      <c r="J2028">
        <v>4.62</v>
      </c>
      <c r="K2028">
        <v>15.367965367965368</v>
      </c>
      <c r="L2028">
        <f t="shared" si="31"/>
        <v>71</v>
      </c>
      <c r="M2028" s="14">
        <f>Table3[[#This Row],[Rape]]/Table3[[#This Row],[Population_in_lakhs]]</f>
        <v>4.9783549783549779</v>
      </c>
      <c r="N2028">
        <f>Table3[[#This Row],[Kidnapping and Abduction]]/Table3[[#This Row],[Population_in_lakhs]]</f>
        <v>3.8961038961038961</v>
      </c>
      <c r="O2028">
        <f>Table3[[#This Row],[Dowry Deaths]]/Table3[[#This Row],[Population_in_lakhs]]</f>
        <v>0.21645021645021645</v>
      </c>
      <c r="P2028">
        <f>Table3[[#This Row],[Molestation]]/Table3[[#This Row],[Population_in_lakhs]]</f>
        <v>1.2987012987012987</v>
      </c>
      <c r="Q2028">
        <f>Table3[[#This Row],[Sexual_Harassment]]/Table3[[#This Row],[Population_in_lakhs]]</f>
        <v>0</v>
      </c>
      <c r="R2028">
        <f>Table3[[#This Row],[Cruelty by Husband or his Relatives]]/Table3[[#This Row],[Population_in_lakhs]]</f>
        <v>4.9783549783549779</v>
      </c>
    </row>
    <row r="2029" spans="1:18" x14ac:dyDescent="0.3">
      <c r="A2029" t="s">
        <v>242</v>
      </c>
      <c r="B2029" t="s">
        <v>259</v>
      </c>
      <c r="C2029">
        <v>2013</v>
      </c>
      <c r="D2029">
        <v>34</v>
      </c>
      <c r="E2029">
        <v>10</v>
      </c>
      <c r="F2029">
        <v>3</v>
      </c>
      <c r="G2029">
        <v>2</v>
      </c>
      <c r="H2029">
        <v>0</v>
      </c>
      <c r="I2029">
        <v>35</v>
      </c>
      <c r="J2029">
        <v>4.62</v>
      </c>
      <c r="K2029">
        <v>18.18181818181818</v>
      </c>
      <c r="L2029">
        <f t="shared" si="31"/>
        <v>84</v>
      </c>
      <c r="M2029" s="14">
        <f>Table3[[#This Row],[Rape]]/Table3[[#This Row],[Population_in_lakhs]]</f>
        <v>7.3593073593073592</v>
      </c>
      <c r="N2029">
        <f>Table3[[#This Row],[Kidnapping and Abduction]]/Table3[[#This Row],[Population_in_lakhs]]</f>
        <v>2.1645021645021645</v>
      </c>
      <c r="O2029">
        <f>Table3[[#This Row],[Dowry Deaths]]/Table3[[#This Row],[Population_in_lakhs]]</f>
        <v>0.64935064935064934</v>
      </c>
      <c r="P2029">
        <f>Table3[[#This Row],[Molestation]]/Table3[[#This Row],[Population_in_lakhs]]</f>
        <v>0.4329004329004329</v>
      </c>
      <c r="Q2029">
        <f>Table3[[#This Row],[Sexual_Harassment]]/Table3[[#This Row],[Population_in_lakhs]]</f>
        <v>0</v>
      </c>
      <c r="R2029">
        <f>Table3[[#This Row],[Cruelty by Husband or his Relatives]]/Table3[[#This Row],[Population_in_lakhs]]</f>
        <v>7.5757575757575752</v>
      </c>
    </row>
    <row r="2030" spans="1:18" x14ac:dyDescent="0.3">
      <c r="A2030" t="s">
        <v>242</v>
      </c>
      <c r="B2030" t="s">
        <v>260</v>
      </c>
      <c r="C2030">
        <v>2001</v>
      </c>
      <c r="D2030">
        <v>23</v>
      </c>
      <c r="E2030">
        <v>0</v>
      </c>
      <c r="F2030">
        <v>7</v>
      </c>
      <c r="G2030">
        <v>0</v>
      </c>
      <c r="H2030">
        <v>0</v>
      </c>
      <c r="I2030">
        <v>18</v>
      </c>
      <c r="J2030">
        <v>7.02</v>
      </c>
      <c r="K2030">
        <v>6.8376068376068382</v>
      </c>
      <c r="L2030">
        <f t="shared" si="31"/>
        <v>48</v>
      </c>
      <c r="M2030" s="14">
        <f>Table3[[#This Row],[Rape]]/Table3[[#This Row],[Population_in_lakhs]]</f>
        <v>3.2763532763532766</v>
      </c>
      <c r="N2030">
        <f>Table3[[#This Row],[Kidnapping and Abduction]]/Table3[[#This Row],[Population_in_lakhs]]</f>
        <v>0</v>
      </c>
      <c r="O2030">
        <f>Table3[[#This Row],[Dowry Deaths]]/Table3[[#This Row],[Population_in_lakhs]]</f>
        <v>0.9971509971509972</v>
      </c>
      <c r="P2030">
        <f>Table3[[#This Row],[Molestation]]/Table3[[#This Row],[Population_in_lakhs]]</f>
        <v>0</v>
      </c>
      <c r="Q2030">
        <f>Table3[[#This Row],[Sexual_Harassment]]/Table3[[#This Row],[Population_in_lakhs]]</f>
        <v>0</v>
      </c>
      <c r="R2030">
        <f>Table3[[#This Row],[Cruelty by Husband or his Relatives]]/Table3[[#This Row],[Population_in_lakhs]]</f>
        <v>2.5641025641025643</v>
      </c>
    </row>
    <row r="2031" spans="1:18" x14ac:dyDescent="0.3">
      <c r="A2031" t="s">
        <v>242</v>
      </c>
      <c r="B2031" t="s">
        <v>260</v>
      </c>
      <c r="C2031">
        <v>2002</v>
      </c>
      <c r="D2031">
        <v>37</v>
      </c>
      <c r="E2031">
        <v>1</v>
      </c>
      <c r="F2031">
        <v>2</v>
      </c>
      <c r="G2031">
        <v>3</v>
      </c>
      <c r="H2031">
        <v>0</v>
      </c>
      <c r="I2031">
        <v>5</v>
      </c>
      <c r="J2031">
        <v>7.02</v>
      </c>
      <c r="K2031">
        <v>6.8376068376068382</v>
      </c>
      <c r="L2031">
        <f t="shared" si="31"/>
        <v>48</v>
      </c>
      <c r="M2031" s="14">
        <f>Table3[[#This Row],[Rape]]/Table3[[#This Row],[Population_in_lakhs]]</f>
        <v>5.2706552706552712</v>
      </c>
      <c r="N2031">
        <f>Table3[[#This Row],[Kidnapping and Abduction]]/Table3[[#This Row],[Population_in_lakhs]]</f>
        <v>0.14245014245014245</v>
      </c>
      <c r="O2031">
        <f>Table3[[#This Row],[Dowry Deaths]]/Table3[[#This Row],[Population_in_lakhs]]</f>
        <v>0.28490028490028491</v>
      </c>
      <c r="P2031">
        <f>Table3[[#This Row],[Molestation]]/Table3[[#This Row],[Population_in_lakhs]]</f>
        <v>0.42735042735042739</v>
      </c>
      <c r="Q2031">
        <f>Table3[[#This Row],[Sexual_Harassment]]/Table3[[#This Row],[Population_in_lakhs]]</f>
        <v>0</v>
      </c>
      <c r="R2031">
        <f>Table3[[#This Row],[Cruelty by Husband or his Relatives]]/Table3[[#This Row],[Population_in_lakhs]]</f>
        <v>0.71225071225071235</v>
      </c>
    </row>
    <row r="2032" spans="1:18" x14ac:dyDescent="0.3">
      <c r="A2032" t="s">
        <v>242</v>
      </c>
      <c r="B2032" t="s">
        <v>260</v>
      </c>
      <c r="C2032">
        <v>2003</v>
      </c>
      <c r="D2032">
        <v>31</v>
      </c>
      <c r="E2032">
        <v>7</v>
      </c>
      <c r="F2032">
        <v>0</v>
      </c>
      <c r="G2032">
        <v>3</v>
      </c>
      <c r="H2032">
        <v>1</v>
      </c>
      <c r="I2032">
        <v>10</v>
      </c>
      <c r="J2032">
        <v>7.02</v>
      </c>
      <c r="K2032">
        <v>7.4074074074074074</v>
      </c>
      <c r="L2032">
        <f t="shared" si="31"/>
        <v>52</v>
      </c>
      <c r="M2032" s="14">
        <f>Table3[[#This Row],[Rape]]/Table3[[#This Row],[Population_in_lakhs]]</f>
        <v>4.415954415954416</v>
      </c>
      <c r="N2032">
        <f>Table3[[#This Row],[Kidnapping and Abduction]]/Table3[[#This Row],[Population_in_lakhs]]</f>
        <v>0.9971509971509972</v>
      </c>
      <c r="O2032">
        <f>Table3[[#This Row],[Dowry Deaths]]/Table3[[#This Row],[Population_in_lakhs]]</f>
        <v>0</v>
      </c>
      <c r="P2032">
        <f>Table3[[#This Row],[Molestation]]/Table3[[#This Row],[Population_in_lakhs]]</f>
        <v>0.42735042735042739</v>
      </c>
      <c r="Q2032">
        <f>Table3[[#This Row],[Sexual_Harassment]]/Table3[[#This Row],[Population_in_lakhs]]</f>
        <v>0.14245014245014245</v>
      </c>
      <c r="R2032">
        <f>Table3[[#This Row],[Cruelty by Husband or his Relatives]]/Table3[[#This Row],[Population_in_lakhs]]</f>
        <v>1.4245014245014247</v>
      </c>
    </row>
    <row r="2033" spans="1:18" x14ac:dyDescent="0.3">
      <c r="A2033" t="s">
        <v>242</v>
      </c>
      <c r="B2033" t="s">
        <v>260</v>
      </c>
      <c r="C2033">
        <v>2004</v>
      </c>
      <c r="D2033">
        <v>37</v>
      </c>
      <c r="E2033">
        <v>1</v>
      </c>
      <c r="F2033">
        <v>2</v>
      </c>
      <c r="G2033">
        <v>3</v>
      </c>
      <c r="H2033">
        <v>0</v>
      </c>
      <c r="I2033">
        <v>5</v>
      </c>
      <c r="J2033">
        <v>7.02</v>
      </c>
      <c r="K2033">
        <v>6.8376068376068382</v>
      </c>
      <c r="L2033">
        <f t="shared" si="31"/>
        <v>48</v>
      </c>
      <c r="M2033" s="14">
        <f>Table3[[#This Row],[Rape]]/Table3[[#This Row],[Population_in_lakhs]]</f>
        <v>5.2706552706552712</v>
      </c>
      <c r="N2033">
        <f>Table3[[#This Row],[Kidnapping and Abduction]]/Table3[[#This Row],[Population_in_lakhs]]</f>
        <v>0.14245014245014245</v>
      </c>
      <c r="O2033">
        <f>Table3[[#This Row],[Dowry Deaths]]/Table3[[#This Row],[Population_in_lakhs]]</f>
        <v>0.28490028490028491</v>
      </c>
      <c r="P2033">
        <f>Table3[[#This Row],[Molestation]]/Table3[[#This Row],[Population_in_lakhs]]</f>
        <v>0.42735042735042739</v>
      </c>
      <c r="Q2033">
        <f>Table3[[#This Row],[Sexual_Harassment]]/Table3[[#This Row],[Population_in_lakhs]]</f>
        <v>0</v>
      </c>
      <c r="R2033">
        <f>Table3[[#This Row],[Cruelty by Husband or his Relatives]]/Table3[[#This Row],[Population_in_lakhs]]</f>
        <v>0.71225071225071235</v>
      </c>
    </row>
    <row r="2034" spans="1:18" x14ac:dyDescent="0.3">
      <c r="A2034" t="s">
        <v>242</v>
      </c>
      <c r="B2034" t="s">
        <v>260</v>
      </c>
      <c r="C2034">
        <v>2005</v>
      </c>
      <c r="D2034">
        <v>30</v>
      </c>
      <c r="E2034">
        <v>6</v>
      </c>
      <c r="F2034">
        <v>4</v>
      </c>
      <c r="G2034">
        <v>12</v>
      </c>
      <c r="H2034">
        <v>0</v>
      </c>
      <c r="I2034">
        <v>5</v>
      </c>
      <c r="J2034">
        <v>7.02</v>
      </c>
      <c r="K2034">
        <v>8.119658119658121</v>
      </c>
      <c r="L2034">
        <f t="shared" si="31"/>
        <v>57</v>
      </c>
      <c r="M2034" s="14">
        <f>Table3[[#This Row],[Rape]]/Table3[[#This Row],[Population_in_lakhs]]</f>
        <v>4.2735042735042734</v>
      </c>
      <c r="N2034">
        <f>Table3[[#This Row],[Kidnapping and Abduction]]/Table3[[#This Row],[Population_in_lakhs]]</f>
        <v>0.85470085470085477</v>
      </c>
      <c r="O2034">
        <f>Table3[[#This Row],[Dowry Deaths]]/Table3[[#This Row],[Population_in_lakhs]]</f>
        <v>0.56980056980056981</v>
      </c>
      <c r="P2034">
        <f>Table3[[#This Row],[Molestation]]/Table3[[#This Row],[Population_in_lakhs]]</f>
        <v>1.7094017094017095</v>
      </c>
      <c r="Q2034">
        <f>Table3[[#This Row],[Sexual_Harassment]]/Table3[[#This Row],[Population_in_lakhs]]</f>
        <v>0</v>
      </c>
      <c r="R2034">
        <f>Table3[[#This Row],[Cruelty by Husband or his Relatives]]/Table3[[#This Row],[Population_in_lakhs]]</f>
        <v>0.71225071225071235</v>
      </c>
    </row>
    <row r="2035" spans="1:18" x14ac:dyDescent="0.3">
      <c r="A2035" t="s">
        <v>242</v>
      </c>
      <c r="B2035" t="s">
        <v>260</v>
      </c>
      <c r="C2035">
        <v>2006</v>
      </c>
      <c r="D2035">
        <v>28</v>
      </c>
      <c r="E2035">
        <v>17</v>
      </c>
      <c r="F2035">
        <v>3</v>
      </c>
      <c r="G2035">
        <v>13</v>
      </c>
      <c r="H2035">
        <v>0</v>
      </c>
      <c r="I2035">
        <v>34</v>
      </c>
      <c r="J2035">
        <v>7.02</v>
      </c>
      <c r="K2035">
        <v>13.532763532763534</v>
      </c>
      <c r="L2035">
        <f t="shared" si="31"/>
        <v>95</v>
      </c>
      <c r="M2035" s="14">
        <f>Table3[[#This Row],[Rape]]/Table3[[#This Row],[Population_in_lakhs]]</f>
        <v>3.9886039886039888</v>
      </c>
      <c r="N2035">
        <f>Table3[[#This Row],[Kidnapping and Abduction]]/Table3[[#This Row],[Population_in_lakhs]]</f>
        <v>2.4216524216524218</v>
      </c>
      <c r="O2035">
        <f>Table3[[#This Row],[Dowry Deaths]]/Table3[[#This Row],[Population_in_lakhs]]</f>
        <v>0.42735042735042739</v>
      </c>
      <c r="P2035">
        <f>Table3[[#This Row],[Molestation]]/Table3[[#This Row],[Population_in_lakhs]]</f>
        <v>1.8518518518518519</v>
      </c>
      <c r="Q2035">
        <f>Table3[[#This Row],[Sexual_Harassment]]/Table3[[#This Row],[Population_in_lakhs]]</f>
        <v>0</v>
      </c>
      <c r="R2035">
        <f>Table3[[#This Row],[Cruelty by Husband or his Relatives]]/Table3[[#This Row],[Population_in_lakhs]]</f>
        <v>4.8433048433048436</v>
      </c>
    </row>
    <row r="2036" spans="1:18" x14ac:dyDescent="0.3">
      <c r="A2036" t="s">
        <v>242</v>
      </c>
      <c r="B2036" t="s">
        <v>260</v>
      </c>
      <c r="C2036">
        <v>2007</v>
      </c>
      <c r="D2036">
        <v>45</v>
      </c>
      <c r="E2036">
        <v>19</v>
      </c>
      <c r="F2036">
        <v>4</v>
      </c>
      <c r="G2036">
        <v>13</v>
      </c>
      <c r="H2036">
        <v>0</v>
      </c>
      <c r="I2036">
        <v>31</v>
      </c>
      <c r="J2036">
        <v>7.02</v>
      </c>
      <c r="K2036">
        <v>15.954415954415955</v>
      </c>
      <c r="L2036">
        <f t="shared" si="31"/>
        <v>112</v>
      </c>
      <c r="M2036" s="14">
        <f>Table3[[#This Row],[Rape]]/Table3[[#This Row],[Population_in_lakhs]]</f>
        <v>6.4102564102564106</v>
      </c>
      <c r="N2036">
        <f>Table3[[#This Row],[Kidnapping and Abduction]]/Table3[[#This Row],[Population_in_lakhs]]</f>
        <v>2.7065527065527069</v>
      </c>
      <c r="O2036">
        <f>Table3[[#This Row],[Dowry Deaths]]/Table3[[#This Row],[Population_in_lakhs]]</f>
        <v>0.56980056980056981</v>
      </c>
      <c r="P2036">
        <f>Table3[[#This Row],[Molestation]]/Table3[[#This Row],[Population_in_lakhs]]</f>
        <v>1.8518518518518519</v>
      </c>
      <c r="Q2036">
        <f>Table3[[#This Row],[Sexual_Harassment]]/Table3[[#This Row],[Population_in_lakhs]]</f>
        <v>0</v>
      </c>
      <c r="R2036">
        <f>Table3[[#This Row],[Cruelty by Husband or his Relatives]]/Table3[[#This Row],[Population_in_lakhs]]</f>
        <v>4.415954415954416</v>
      </c>
    </row>
    <row r="2037" spans="1:18" x14ac:dyDescent="0.3">
      <c r="A2037" t="s">
        <v>242</v>
      </c>
      <c r="B2037" t="s">
        <v>260</v>
      </c>
      <c r="C2037">
        <v>2008</v>
      </c>
      <c r="D2037">
        <v>53</v>
      </c>
      <c r="E2037">
        <v>2</v>
      </c>
      <c r="F2037">
        <v>1</v>
      </c>
      <c r="G2037">
        <v>9</v>
      </c>
      <c r="H2037">
        <v>0</v>
      </c>
      <c r="I2037">
        <v>103</v>
      </c>
      <c r="J2037">
        <v>7.02</v>
      </c>
      <c r="K2037">
        <v>23.931623931623932</v>
      </c>
      <c r="L2037">
        <f t="shared" si="31"/>
        <v>168</v>
      </c>
      <c r="M2037" s="14">
        <f>Table3[[#This Row],[Rape]]/Table3[[#This Row],[Population_in_lakhs]]</f>
        <v>7.54985754985755</v>
      </c>
      <c r="N2037">
        <f>Table3[[#This Row],[Kidnapping and Abduction]]/Table3[[#This Row],[Population_in_lakhs]]</f>
        <v>0.28490028490028491</v>
      </c>
      <c r="O2037">
        <f>Table3[[#This Row],[Dowry Deaths]]/Table3[[#This Row],[Population_in_lakhs]]</f>
        <v>0.14245014245014245</v>
      </c>
      <c r="P2037">
        <f>Table3[[#This Row],[Molestation]]/Table3[[#This Row],[Population_in_lakhs]]</f>
        <v>1.2820512820512822</v>
      </c>
      <c r="Q2037">
        <f>Table3[[#This Row],[Sexual_Harassment]]/Table3[[#This Row],[Population_in_lakhs]]</f>
        <v>0</v>
      </c>
      <c r="R2037">
        <f>Table3[[#This Row],[Cruelty by Husband or his Relatives]]/Table3[[#This Row],[Population_in_lakhs]]</f>
        <v>14.672364672364674</v>
      </c>
    </row>
    <row r="2038" spans="1:18" x14ac:dyDescent="0.3">
      <c r="A2038" t="s">
        <v>242</v>
      </c>
      <c r="B2038" t="s">
        <v>260</v>
      </c>
      <c r="C2038">
        <v>2009</v>
      </c>
      <c r="D2038">
        <v>46</v>
      </c>
      <c r="E2038">
        <v>6</v>
      </c>
      <c r="F2038">
        <v>3</v>
      </c>
      <c r="G2038">
        <v>12</v>
      </c>
      <c r="H2038">
        <v>0</v>
      </c>
      <c r="I2038">
        <v>33</v>
      </c>
      <c r="J2038">
        <v>7.02</v>
      </c>
      <c r="K2038">
        <v>14.245014245014247</v>
      </c>
      <c r="L2038">
        <f t="shared" si="31"/>
        <v>100</v>
      </c>
      <c r="M2038" s="14">
        <f>Table3[[#This Row],[Rape]]/Table3[[#This Row],[Population_in_lakhs]]</f>
        <v>6.5527065527065531</v>
      </c>
      <c r="N2038">
        <f>Table3[[#This Row],[Kidnapping and Abduction]]/Table3[[#This Row],[Population_in_lakhs]]</f>
        <v>0.85470085470085477</v>
      </c>
      <c r="O2038">
        <f>Table3[[#This Row],[Dowry Deaths]]/Table3[[#This Row],[Population_in_lakhs]]</f>
        <v>0.42735042735042739</v>
      </c>
      <c r="P2038">
        <f>Table3[[#This Row],[Molestation]]/Table3[[#This Row],[Population_in_lakhs]]</f>
        <v>1.7094017094017095</v>
      </c>
      <c r="Q2038">
        <f>Table3[[#This Row],[Sexual_Harassment]]/Table3[[#This Row],[Population_in_lakhs]]</f>
        <v>0</v>
      </c>
      <c r="R2038">
        <f>Table3[[#This Row],[Cruelty by Husband or his Relatives]]/Table3[[#This Row],[Population_in_lakhs]]</f>
        <v>4.700854700854701</v>
      </c>
    </row>
    <row r="2039" spans="1:18" x14ac:dyDescent="0.3">
      <c r="A2039" t="s">
        <v>242</v>
      </c>
      <c r="B2039" t="s">
        <v>260</v>
      </c>
      <c r="C2039">
        <v>2010</v>
      </c>
      <c r="D2039">
        <v>45</v>
      </c>
      <c r="E2039">
        <v>15</v>
      </c>
      <c r="F2039">
        <v>1</v>
      </c>
      <c r="G2039">
        <v>11</v>
      </c>
      <c r="H2039">
        <v>0</v>
      </c>
      <c r="I2039">
        <v>31</v>
      </c>
      <c r="J2039">
        <v>7.02</v>
      </c>
      <c r="K2039">
        <v>14.672364672364674</v>
      </c>
      <c r="L2039">
        <f t="shared" si="31"/>
        <v>103</v>
      </c>
      <c r="M2039" s="14">
        <f>Table3[[#This Row],[Rape]]/Table3[[#This Row],[Population_in_lakhs]]</f>
        <v>6.4102564102564106</v>
      </c>
      <c r="N2039">
        <f>Table3[[#This Row],[Kidnapping and Abduction]]/Table3[[#This Row],[Population_in_lakhs]]</f>
        <v>2.1367521367521367</v>
      </c>
      <c r="O2039">
        <f>Table3[[#This Row],[Dowry Deaths]]/Table3[[#This Row],[Population_in_lakhs]]</f>
        <v>0.14245014245014245</v>
      </c>
      <c r="P2039">
        <f>Table3[[#This Row],[Molestation]]/Table3[[#This Row],[Population_in_lakhs]]</f>
        <v>1.566951566951567</v>
      </c>
      <c r="Q2039">
        <f>Table3[[#This Row],[Sexual_Harassment]]/Table3[[#This Row],[Population_in_lakhs]]</f>
        <v>0</v>
      </c>
      <c r="R2039">
        <f>Table3[[#This Row],[Cruelty by Husband or his Relatives]]/Table3[[#This Row],[Population_in_lakhs]]</f>
        <v>4.415954415954416</v>
      </c>
    </row>
    <row r="2040" spans="1:18" x14ac:dyDescent="0.3">
      <c r="A2040" t="s">
        <v>242</v>
      </c>
      <c r="B2040" t="s">
        <v>260</v>
      </c>
      <c r="C2040">
        <v>2011</v>
      </c>
      <c r="D2040">
        <v>39</v>
      </c>
      <c r="E2040">
        <v>8</v>
      </c>
      <c r="F2040">
        <v>0</v>
      </c>
      <c r="G2040">
        <v>6</v>
      </c>
      <c r="H2040">
        <v>0</v>
      </c>
      <c r="I2040">
        <v>22</v>
      </c>
      <c r="J2040">
        <v>9</v>
      </c>
      <c r="K2040">
        <v>8.3333333333333339</v>
      </c>
      <c r="L2040">
        <f t="shared" si="31"/>
        <v>75</v>
      </c>
      <c r="M2040" s="14">
        <f>Table3[[#This Row],[Rape]]/Table3[[#This Row],[Population_in_lakhs]]</f>
        <v>4.333333333333333</v>
      </c>
      <c r="N2040">
        <f>Table3[[#This Row],[Kidnapping and Abduction]]/Table3[[#This Row],[Population_in_lakhs]]</f>
        <v>0.88888888888888884</v>
      </c>
      <c r="O2040">
        <f>Table3[[#This Row],[Dowry Deaths]]/Table3[[#This Row],[Population_in_lakhs]]</f>
        <v>0</v>
      </c>
      <c r="P2040">
        <f>Table3[[#This Row],[Molestation]]/Table3[[#This Row],[Population_in_lakhs]]</f>
        <v>0.66666666666666663</v>
      </c>
      <c r="Q2040">
        <f>Table3[[#This Row],[Sexual_Harassment]]/Table3[[#This Row],[Population_in_lakhs]]</f>
        <v>0</v>
      </c>
      <c r="R2040">
        <f>Table3[[#This Row],[Cruelty by Husband or his Relatives]]/Table3[[#This Row],[Population_in_lakhs]]</f>
        <v>2.4444444444444446</v>
      </c>
    </row>
    <row r="2041" spans="1:18" x14ac:dyDescent="0.3">
      <c r="A2041" t="s">
        <v>242</v>
      </c>
      <c r="B2041" t="s">
        <v>260</v>
      </c>
      <c r="C2041">
        <v>2012</v>
      </c>
      <c r="D2041">
        <v>53</v>
      </c>
      <c r="E2041">
        <v>18</v>
      </c>
      <c r="F2041">
        <v>1</v>
      </c>
      <c r="G2041">
        <v>10</v>
      </c>
      <c r="H2041">
        <v>0</v>
      </c>
      <c r="I2041">
        <v>64</v>
      </c>
      <c r="J2041">
        <v>9</v>
      </c>
      <c r="K2041">
        <v>16.222222222222221</v>
      </c>
      <c r="L2041">
        <f t="shared" si="31"/>
        <v>146</v>
      </c>
      <c r="M2041" s="14">
        <f>Table3[[#This Row],[Rape]]/Table3[[#This Row],[Population_in_lakhs]]</f>
        <v>5.8888888888888893</v>
      </c>
      <c r="N2041">
        <f>Table3[[#This Row],[Kidnapping and Abduction]]/Table3[[#This Row],[Population_in_lakhs]]</f>
        <v>2</v>
      </c>
      <c r="O2041">
        <f>Table3[[#This Row],[Dowry Deaths]]/Table3[[#This Row],[Population_in_lakhs]]</f>
        <v>0.1111111111111111</v>
      </c>
      <c r="P2041">
        <f>Table3[[#This Row],[Molestation]]/Table3[[#This Row],[Population_in_lakhs]]</f>
        <v>1.1111111111111112</v>
      </c>
      <c r="Q2041">
        <f>Table3[[#This Row],[Sexual_Harassment]]/Table3[[#This Row],[Population_in_lakhs]]</f>
        <v>0</v>
      </c>
      <c r="R2041">
        <f>Table3[[#This Row],[Cruelty by Husband or his Relatives]]/Table3[[#This Row],[Population_in_lakhs]]</f>
        <v>7.1111111111111107</v>
      </c>
    </row>
    <row r="2042" spans="1:18" x14ac:dyDescent="0.3">
      <c r="A2042" t="s">
        <v>242</v>
      </c>
      <c r="B2042" t="s">
        <v>260</v>
      </c>
      <c r="C2042">
        <v>2013</v>
      </c>
      <c r="D2042">
        <v>48</v>
      </c>
      <c r="E2042">
        <v>26</v>
      </c>
      <c r="F2042">
        <v>2</v>
      </c>
      <c r="G2042">
        <v>10</v>
      </c>
      <c r="H2042">
        <v>0</v>
      </c>
      <c r="I2042">
        <v>147</v>
      </c>
      <c r="J2042">
        <v>9</v>
      </c>
      <c r="K2042">
        <v>25.888888888888889</v>
      </c>
      <c r="L2042">
        <f t="shared" si="31"/>
        <v>233</v>
      </c>
      <c r="M2042" s="14">
        <f>Table3[[#This Row],[Rape]]/Table3[[#This Row],[Population_in_lakhs]]</f>
        <v>5.333333333333333</v>
      </c>
      <c r="N2042">
        <f>Table3[[#This Row],[Kidnapping and Abduction]]/Table3[[#This Row],[Population_in_lakhs]]</f>
        <v>2.8888888888888888</v>
      </c>
      <c r="O2042">
        <f>Table3[[#This Row],[Dowry Deaths]]/Table3[[#This Row],[Population_in_lakhs]]</f>
        <v>0.22222222222222221</v>
      </c>
      <c r="P2042">
        <f>Table3[[#This Row],[Molestation]]/Table3[[#This Row],[Population_in_lakhs]]</f>
        <v>1.1111111111111112</v>
      </c>
      <c r="Q2042">
        <f>Table3[[#This Row],[Sexual_Harassment]]/Table3[[#This Row],[Population_in_lakhs]]</f>
        <v>0</v>
      </c>
      <c r="R2042">
        <f>Table3[[#This Row],[Cruelty by Husband or his Relatives]]/Table3[[#This Row],[Population_in_lakhs]]</f>
        <v>16.333333333333332</v>
      </c>
    </row>
    <row r="2043" spans="1:18" x14ac:dyDescent="0.3">
      <c r="A2043" t="s">
        <v>242</v>
      </c>
      <c r="B2043" t="s">
        <v>263</v>
      </c>
      <c r="C2043">
        <v>2001</v>
      </c>
      <c r="D2043">
        <v>20</v>
      </c>
      <c r="E2043">
        <v>5</v>
      </c>
      <c r="F2043">
        <v>3</v>
      </c>
      <c r="G2043">
        <v>23</v>
      </c>
      <c r="H2043">
        <v>0</v>
      </c>
      <c r="I2043">
        <v>21</v>
      </c>
      <c r="J2043">
        <v>9.2799999999999994</v>
      </c>
      <c r="K2043">
        <v>7.7586206896551726</v>
      </c>
      <c r="L2043">
        <f t="shared" si="31"/>
        <v>72</v>
      </c>
      <c r="M2043" s="14">
        <f>Table3[[#This Row],[Rape]]/Table3[[#This Row],[Population_in_lakhs]]</f>
        <v>2.1551724137931036</v>
      </c>
      <c r="N2043">
        <f>Table3[[#This Row],[Kidnapping and Abduction]]/Table3[[#This Row],[Population_in_lakhs]]</f>
        <v>0.53879310344827591</v>
      </c>
      <c r="O2043">
        <f>Table3[[#This Row],[Dowry Deaths]]/Table3[[#This Row],[Population_in_lakhs]]</f>
        <v>0.32327586206896552</v>
      </c>
      <c r="P2043">
        <f>Table3[[#This Row],[Molestation]]/Table3[[#This Row],[Population_in_lakhs]]</f>
        <v>2.478448275862069</v>
      </c>
      <c r="Q2043">
        <f>Table3[[#This Row],[Sexual_Harassment]]/Table3[[#This Row],[Population_in_lakhs]]</f>
        <v>0</v>
      </c>
      <c r="R2043">
        <f>Table3[[#This Row],[Cruelty by Husband or his Relatives]]/Table3[[#This Row],[Population_in_lakhs]]</f>
        <v>2.2629310344827589</v>
      </c>
    </row>
    <row r="2044" spans="1:18" x14ac:dyDescent="0.3">
      <c r="A2044" t="s">
        <v>242</v>
      </c>
      <c r="B2044" t="s">
        <v>263</v>
      </c>
      <c r="C2044">
        <v>2002</v>
      </c>
      <c r="D2044">
        <v>26</v>
      </c>
      <c r="E2044">
        <v>5</v>
      </c>
      <c r="F2044">
        <v>5</v>
      </c>
      <c r="G2044">
        <v>22</v>
      </c>
      <c r="H2044">
        <v>0</v>
      </c>
      <c r="I2044">
        <v>19</v>
      </c>
      <c r="J2044">
        <v>9.2799999999999994</v>
      </c>
      <c r="K2044">
        <v>8.2974137931034484</v>
      </c>
      <c r="L2044">
        <f t="shared" si="31"/>
        <v>77</v>
      </c>
      <c r="M2044" s="14">
        <f>Table3[[#This Row],[Rape]]/Table3[[#This Row],[Population_in_lakhs]]</f>
        <v>2.8017241379310347</v>
      </c>
      <c r="N2044">
        <f>Table3[[#This Row],[Kidnapping and Abduction]]/Table3[[#This Row],[Population_in_lakhs]]</f>
        <v>0.53879310344827591</v>
      </c>
      <c r="O2044">
        <f>Table3[[#This Row],[Dowry Deaths]]/Table3[[#This Row],[Population_in_lakhs]]</f>
        <v>0.53879310344827591</v>
      </c>
      <c r="P2044">
        <f>Table3[[#This Row],[Molestation]]/Table3[[#This Row],[Population_in_lakhs]]</f>
        <v>2.3706896551724141</v>
      </c>
      <c r="Q2044">
        <f>Table3[[#This Row],[Sexual_Harassment]]/Table3[[#This Row],[Population_in_lakhs]]</f>
        <v>0</v>
      </c>
      <c r="R2044">
        <f>Table3[[#This Row],[Cruelty by Husband or his Relatives]]/Table3[[#This Row],[Population_in_lakhs]]</f>
        <v>2.0474137931034484</v>
      </c>
    </row>
    <row r="2045" spans="1:18" x14ac:dyDescent="0.3">
      <c r="A2045" t="s">
        <v>242</v>
      </c>
      <c r="B2045" t="s">
        <v>263</v>
      </c>
      <c r="C2045">
        <v>2003</v>
      </c>
      <c r="D2045">
        <v>23</v>
      </c>
      <c r="E2045">
        <v>5</v>
      </c>
      <c r="F2045">
        <v>9</v>
      </c>
      <c r="G2045">
        <v>17</v>
      </c>
      <c r="H2045">
        <v>0</v>
      </c>
      <c r="I2045">
        <v>19</v>
      </c>
      <c r="J2045">
        <v>9.2799999999999994</v>
      </c>
      <c r="K2045">
        <v>7.8663793103448283</v>
      </c>
      <c r="L2045">
        <f t="shared" si="31"/>
        <v>73</v>
      </c>
      <c r="M2045" s="14">
        <f>Table3[[#This Row],[Rape]]/Table3[[#This Row],[Population_in_lakhs]]</f>
        <v>2.478448275862069</v>
      </c>
      <c r="N2045">
        <f>Table3[[#This Row],[Kidnapping and Abduction]]/Table3[[#This Row],[Population_in_lakhs]]</f>
        <v>0.53879310344827591</v>
      </c>
      <c r="O2045">
        <f>Table3[[#This Row],[Dowry Deaths]]/Table3[[#This Row],[Population_in_lakhs]]</f>
        <v>0.96982758620689657</v>
      </c>
      <c r="P2045">
        <f>Table3[[#This Row],[Molestation]]/Table3[[#This Row],[Population_in_lakhs]]</f>
        <v>1.8318965517241381</v>
      </c>
      <c r="Q2045">
        <f>Table3[[#This Row],[Sexual_Harassment]]/Table3[[#This Row],[Population_in_lakhs]]</f>
        <v>0</v>
      </c>
      <c r="R2045">
        <f>Table3[[#This Row],[Cruelty by Husband or his Relatives]]/Table3[[#This Row],[Population_in_lakhs]]</f>
        <v>2.0474137931034484</v>
      </c>
    </row>
    <row r="2046" spans="1:18" x14ac:dyDescent="0.3">
      <c r="A2046" t="s">
        <v>242</v>
      </c>
      <c r="B2046" t="s">
        <v>263</v>
      </c>
      <c r="C2046">
        <v>2004</v>
      </c>
      <c r="D2046">
        <v>26</v>
      </c>
      <c r="E2046">
        <v>5</v>
      </c>
      <c r="F2046">
        <v>5</v>
      </c>
      <c r="G2046">
        <v>22</v>
      </c>
      <c r="H2046">
        <v>0</v>
      </c>
      <c r="I2046">
        <v>19</v>
      </c>
      <c r="J2046">
        <v>9.2799999999999994</v>
      </c>
      <c r="K2046">
        <v>8.2974137931034484</v>
      </c>
      <c r="L2046">
        <f t="shared" si="31"/>
        <v>77</v>
      </c>
      <c r="M2046" s="14">
        <f>Table3[[#This Row],[Rape]]/Table3[[#This Row],[Population_in_lakhs]]</f>
        <v>2.8017241379310347</v>
      </c>
      <c r="N2046">
        <f>Table3[[#This Row],[Kidnapping and Abduction]]/Table3[[#This Row],[Population_in_lakhs]]</f>
        <v>0.53879310344827591</v>
      </c>
      <c r="O2046">
        <f>Table3[[#This Row],[Dowry Deaths]]/Table3[[#This Row],[Population_in_lakhs]]</f>
        <v>0.53879310344827591</v>
      </c>
      <c r="P2046">
        <f>Table3[[#This Row],[Molestation]]/Table3[[#This Row],[Population_in_lakhs]]</f>
        <v>2.3706896551724141</v>
      </c>
      <c r="Q2046">
        <f>Table3[[#This Row],[Sexual_Harassment]]/Table3[[#This Row],[Population_in_lakhs]]</f>
        <v>0</v>
      </c>
      <c r="R2046">
        <f>Table3[[#This Row],[Cruelty by Husband or his Relatives]]/Table3[[#This Row],[Population_in_lakhs]]</f>
        <v>2.0474137931034484</v>
      </c>
    </row>
    <row r="2047" spans="1:18" x14ac:dyDescent="0.3">
      <c r="A2047" t="s">
        <v>242</v>
      </c>
      <c r="B2047" t="s">
        <v>263</v>
      </c>
      <c r="C2047">
        <v>2005</v>
      </c>
      <c r="D2047">
        <v>44</v>
      </c>
      <c r="E2047">
        <v>6</v>
      </c>
      <c r="F2047">
        <v>4</v>
      </c>
      <c r="G2047">
        <v>6</v>
      </c>
      <c r="H2047">
        <v>1</v>
      </c>
      <c r="I2047">
        <v>36</v>
      </c>
      <c r="J2047">
        <v>9.2799999999999994</v>
      </c>
      <c r="K2047">
        <v>10.452586206896552</v>
      </c>
      <c r="L2047">
        <f t="shared" si="31"/>
        <v>97</v>
      </c>
      <c r="M2047" s="14">
        <f>Table3[[#This Row],[Rape]]/Table3[[#This Row],[Population_in_lakhs]]</f>
        <v>4.7413793103448283</v>
      </c>
      <c r="N2047">
        <f>Table3[[#This Row],[Kidnapping and Abduction]]/Table3[[#This Row],[Population_in_lakhs]]</f>
        <v>0.64655172413793105</v>
      </c>
      <c r="O2047">
        <f>Table3[[#This Row],[Dowry Deaths]]/Table3[[#This Row],[Population_in_lakhs]]</f>
        <v>0.43103448275862072</v>
      </c>
      <c r="P2047">
        <f>Table3[[#This Row],[Molestation]]/Table3[[#This Row],[Population_in_lakhs]]</f>
        <v>0.64655172413793105</v>
      </c>
      <c r="Q2047">
        <f>Table3[[#This Row],[Sexual_Harassment]]/Table3[[#This Row],[Population_in_lakhs]]</f>
        <v>0.10775862068965518</v>
      </c>
      <c r="R2047">
        <f>Table3[[#This Row],[Cruelty by Husband or his Relatives]]/Table3[[#This Row],[Population_in_lakhs]]</f>
        <v>3.8793103448275863</v>
      </c>
    </row>
    <row r="2048" spans="1:18" x14ac:dyDescent="0.3">
      <c r="A2048" t="s">
        <v>242</v>
      </c>
      <c r="B2048" t="s">
        <v>263</v>
      </c>
      <c r="C2048">
        <v>2006</v>
      </c>
      <c r="D2048">
        <v>53</v>
      </c>
      <c r="E2048">
        <v>15</v>
      </c>
      <c r="F2048">
        <v>5</v>
      </c>
      <c r="G2048">
        <v>19</v>
      </c>
      <c r="H2048">
        <v>0</v>
      </c>
      <c r="I2048">
        <v>12</v>
      </c>
      <c r="J2048">
        <v>9.2799999999999994</v>
      </c>
      <c r="K2048">
        <v>11.206896551724139</v>
      </c>
      <c r="L2048">
        <f t="shared" si="31"/>
        <v>104</v>
      </c>
      <c r="M2048" s="14">
        <f>Table3[[#This Row],[Rape]]/Table3[[#This Row],[Population_in_lakhs]]</f>
        <v>5.7112068965517242</v>
      </c>
      <c r="N2048">
        <f>Table3[[#This Row],[Kidnapping and Abduction]]/Table3[[#This Row],[Population_in_lakhs]]</f>
        <v>1.6163793103448276</v>
      </c>
      <c r="O2048">
        <f>Table3[[#This Row],[Dowry Deaths]]/Table3[[#This Row],[Population_in_lakhs]]</f>
        <v>0.53879310344827591</v>
      </c>
      <c r="P2048">
        <f>Table3[[#This Row],[Molestation]]/Table3[[#This Row],[Population_in_lakhs]]</f>
        <v>2.0474137931034484</v>
      </c>
      <c r="Q2048">
        <f>Table3[[#This Row],[Sexual_Harassment]]/Table3[[#This Row],[Population_in_lakhs]]</f>
        <v>0</v>
      </c>
      <c r="R2048">
        <f>Table3[[#This Row],[Cruelty by Husband or his Relatives]]/Table3[[#This Row],[Population_in_lakhs]]</f>
        <v>1.2931034482758621</v>
      </c>
    </row>
    <row r="2049" spans="1:18" x14ac:dyDescent="0.3">
      <c r="A2049" t="s">
        <v>242</v>
      </c>
      <c r="B2049" t="s">
        <v>263</v>
      </c>
      <c r="C2049">
        <v>2007</v>
      </c>
      <c r="D2049">
        <v>64</v>
      </c>
      <c r="E2049">
        <v>24</v>
      </c>
      <c r="F2049">
        <v>9</v>
      </c>
      <c r="G2049">
        <v>18</v>
      </c>
      <c r="H2049">
        <v>0</v>
      </c>
      <c r="I2049">
        <v>25</v>
      </c>
      <c r="J2049">
        <v>9.2799999999999994</v>
      </c>
      <c r="K2049">
        <v>15.086206896551726</v>
      </c>
      <c r="L2049">
        <f t="shared" si="31"/>
        <v>140</v>
      </c>
      <c r="M2049" s="14">
        <f>Table3[[#This Row],[Rape]]/Table3[[#This Row],[Population_in_lakhs]]</f>
        <v>6.8965517241379315</v>
      </c>
      <c r="N2049">
        <f>Table3[[#This Row],[Kidnapping and Abduction]]/Table3[[#This Row],[Population_in_lakhs]]</f>
        <v>2.5862068965517242</v>
      </c>
      <c r="O2049">
        <f>Table3[[#This Row],[Dowry Deaths]]/Table3[[#This Row],[Population_in_lakhs]]</f>
        <v>0.96982758620689657</v>
      </c>
      <c r="P2049">
        <f>Table3[[#This Row],[Molestation]]/Table3[[#This Row],[Population_in_lakhs]]</f>
        <v>1.9396551724137931</v>
      </c>
      <c r="Q2049">
        <f>Table3[[#This Row],[Sexual_Harassment]]/Table3[[#This Row],[Population_in_lakhs]]</f>
        <v>0</v>
      </c>
      <c r="R2049">
        <f>Table3[[#This Row],[Cruelty by Husband or his Relatives]]/Table3[[#This Row],[Population_in_lakhs]]</f>
        <v>2.6939655172413794</v>
      </c>
    </row>
    <row r="2050" spans="1:18" x14ac:dyDescent="0.3">
      <c r="A2050" t="s">
        <v>242</v>
      </c>
      <c r="B2050" t="s">
        <v>263</v>
      </c>
      <c r="C2050">
        <v>2008</v>
      </c>
      <c r="D2050">
        <v>61</v>
      </c>
      <c r="E2050">
        <v>22</v>
      </c>
      <c r="F2050">
        <v>4</v>
      </c>
      <c r="G2050">
        <v>14</v>
      </c>
      <c r="H2050">
        <v>0</v>
      </c>
      <c r="I2050">
        <v>19</v>
      </c>
      <c r="J2050">
        <v>9.2799999999999994</v>
      </c>
      <c r="K2050">
        <v>12.931034482758621</v>
      </c>
      <c r="L2050">
        <f t="shared" ref="L2050:L2113" si="32">SUM(D2050,E2050,F2050,G2050,H2050,I2050)</f>
        <v>120</v>
      </c>
      <c r="M2050" s="14">
        <f>Table3[[#This Row],[Rape]]/Table3[[#This Row],[Population_in_lakhs]]</f>
        <v>6.5732758620689662</v>
      </c>
      <c r="N2050">
        <f>Table3[[#This Row],[Kidnapping and Abduction]]/Table3[[#This Row],[Population_in_lakhs]]</f>
        <v>2.3706896551724141</v>
      </c>
      <c r="O2050">
        <f>Table3[[#This Row],[Dowry Deaths]]/Table3[[#This Row],[Population_in_lakhs]]</f>
        <v>0.43103448275862072</v>
      </c>
      <c r="P2050">
        <f>Table3[[#This Row],[Molestation]]/Table3[[#This Row],[Population_in_lakhs]]</f>
        <v>1.5086206896551726</v>
      </c>
      <c r="Q2050">
        <f>Table3[[#This Row],[Sexual_Harassment]]/Table3[[#This Row],[Population_in_lakhs]]</f>
        <v>0</v>
      </c>
      <c r="R2050">
        <f>Table3[[#This Row],[Cruelty by Husband or his Relatives]]/Table3[[#This Row],[Population_in_lakhs]]</f>
        <v>2.0474137931034484</v>
      </c>
    </row>
    <row r="2051" spans="1:18" x14ac:dyDescent="0.3">
      <c r="A2051" t="s">
        <v>242</v>
      </c>
      <c r="B2051" t="s">
        <v>263</v>
      </c>
      <c r="C2051">
        <v>2009</v>
      </c>
      <c r="D2051">
        <v>45</v>
      </c>
      <c r="E2051">
        <v>27</v>
      </c>
      <c r="F2051">
        <v>4</v>
      </c>
      <c r="G2051">
        <v>16</v>
      </c>
      <c r="H2051">
        <v>1</v>
      </c>
      <c r="I2051">
        <v>33</v>
      </c>
      <c r="J2051">
        <v>9.2799999999999994</v>
      </c>
      <c r="K2051">
        <v>13.577586206896553</v>
      </c>
      <c r="L2051">
        <f t="shared" si="32"/>
        <v>126</v>
      </c>
      <c r="M2051" s="14">
        <f>Table3[[#This Row],[Rape]]/Table3[[#This Row],[Population_in_lakhs]]</f>
        <v>4.8491379310344831</v>
      </c>
      <c r="N2051">
        <f>Table3[[#This Row],[Kidnapping and Abduction]]/Table3[[#This Row],[Population_in_lakhs]]</f>
        <v>2.9094827586206899</v>
      </c>
      <c r="O2051">
        <f>Table3[[#This Row],[Dowry Deaths]]/Table3[[#This Row],[Population_in_lakhs]]</f>
        <v>0.43103448275862072</v>
      </c>
      <c r="P2051">
        <f>Table3[[#This Row],[Molestation]]/Table3[[#This Row],[Population_in_lakhs]]</f>
        <v>1.7241379310344829</v>
      </c>
      <c r="Q2051">
        <f>Table3[[#This Row],[Sexual_Harassment]]/Table3[[#This Row],[Population_in_lakhs]]</f>
        <v>0.10775862068965518</v>
      </c>
      <c r="R2051">
        <f>Table3[[#This Row],[Cruelty by Husband or his Relatives]]/Table3[[#This Row],[Population_in_lakhs]]</f>
        <v>3.556034482758621</v>
      </c>
    </row>
    <row r="2052" spans="1:18" x14ac:dyDescent="0.3">
      <c r="A2052" t="s">
        <v>242</v>
      </c>
      <c r="B2052" t="s">
        <v>263</v>
      </c>
      <c r="C2052">
        <v>2010</v>
      </c>
      <c r="D2052">
        <v>51</v>
      </c>
      <c r="E2052">
        <v>29</v>
      </c>
      <c r="F2052">
        <v>4</v>
      </c>
      <c r="G2052">
        <v>12</v>
      </c>
      <c r="H2052">
        <v>0</v>
      </c>
      <c r="I2052">
        <v>25</v>
      </c>
      <c r="J2052">
        <v>9.2799999999999994</v>
      </c>
      <c r="K2052">
        <v>13.038793103448278</v>
      </c>
      <c r="L2052">
        <f t="shared" si="32"/>
        <v>121</v>
      </c>
      <c r="M2052" s="14">
        <f>Table3[[#This Row],[Rape]]/Table3[[#This Row],[Population_in_lakhs]]</f>
        <v>5.4956896551724146</v>
      </c>
      <c r="N2052">
        <f>Table3[[#This Row],[Kidnapping and Abduction]]/Table3[[#This Row],[Population_in_lakhs]]</f>
        <v>3.125</v>
      </c>
      <c r="O2052">
        <f>Table3[[#This Row],[Dowry Deaths]]/Table3[[#This Row],[Population_in_lakhs]]</f>
        <v>0.43103448275862072</v>
      </c>
      <c r="P2052">
        <f>Table3[[#This Row],[Molestation]]/Table3[[#This Row],[Population_in_lakhs]]</f>
        <v>1.2931034482758621</v>
      </c>
      <c r="Q2052">
        <f>Table3[[#This Row],[Sexual_Harassment]]/Table3[[#This Row],[Population_in_lakhs]]</f>
        <v>0</v>
      </c>
      <c r="R2052">
        <f>Table3[[#This Row],[Cruelty by Husband or his Relatives]]/Table3[[#This Row],[Population_in_lakhs]]</f>
        <v>2.6939655172413794</v>
      </c>
    </row>
    <row r="2053" spans="1:18" x14ac:dyDescent="0.3">
      <c r="A2053" t="s">
        <v>242</v>
      </c>
      <c r="B2053" t="s">
        <v>263</v>
      </c>
      <c r="C2053">
        <v>2011</v>
      </c>
      <c r="D2053">
        <v>71</v>
      </c>
      <c r="E2053">
        <v>37</v>
      </c>
      <c r="F2053">
        <v>5</v>
      </c>
      <c r="G2053">
        <v>4</v>
      </c>
      <c r="H2053">
        <v>0</v>
      </c>
      <c r="I2053">
        <v>32</v>
      </c>
      <c r="J2053">
        <v>11.51</v>
      </c>
      <c r="K2053">
        <v>12.945264986967855</v>
      </c>
      <c r="L2053">
        <f t="shared" si="32"/>
        <v>149</v>
      </c>
      <c r="M2053" s="14">
        <f>Table3[[#This Row],[Rape]]/Table3[[#This Row],[Population_in_lakhs]]</f>
        <v>6.1685490877497831</v>
      </c>
      <c r="N2053">
        <f>Table3[[#This Row],[Kidnapping and Abduction]]/Table3[[#This Row],[Population_in_lakhs]]</f>
        <v>3.214596003475239</v>
      </c>
      <c r="O2053">
        <f>Table3[[#This Row],[Dowry Deaths]]/Table3[[#This Row],[Population_in_lakhs]]</f>
        <v>0.43440486533449174</v>
      </c>
      <c r="P2053">
        <f>Table3[[#This Row],[Molestation]]/Table3[[#This Row],[Population_in_lakhs]]</f>
        <v>0.34752389226759339</v>
      </c>
      <c r="Q2053">
        <f>Table3[[#This Row],[Sexual_Harassment]]/Table3[[#This Row],[Population_in_lakhs]]</f>
        <v>0</v>
      </c>
      <c r="R2053">
        <f>Table3[[#This Row],[Cruelty by Husband or his Relatives]]/Table3[[#This Row],[Population_in_lakhs]]</f>
        <v>2.7801911381407471</v>
      </c>
    </row>
    <row r="2054" spans="1:18" x14ac:dyDescent="0.3">
      <c r="A2054" t="s">
        <v>242</v>
      </c>
      <c r="B2054" t="s">
        <v>263</v>
      </c>
      <c r="C2054">
        <v>2012</v>
      </c>
      <c r="D2054">
        <v>65</v>
      </c>
      <c r="E2054">
        <v>45</v>
      </c>
      <c r="F2054">
        <v>6</v>
      </c>
      <c r="G2054">
        <v>11</v>
      </c>
      <c r="H2054">
        <v>1</v>
      </c>
      <c r="I2054">
        <v>74</v>
      </c>
      <c r="J2054">
        <v>11.51</v>
      </c>
      <c r="K2054">
        <v>17.549956559513468</v>
      </c>
      <c r="L2054">
        <f t="shared" si="32"/>
        <v>202</v>
      </c>
      <c r="M2054" s="14">
        <f>Table3[[#This Row],[Rape]]/Table3[[#This Row],[Population_in_lakhs]]</f>
        <v>5.6472632493483932</v>
      </c>
      <c r="N2054">
        <f>Table3[[#This Row],[Kidnapping and Abduction]]/Table3[[#This Row],[Population_in_lakhs]]</f>
        <v>3.9096437880104258</v>
      </c>
      <c r="O2054">
        <f>Table3[[#This Row],[Dowry Deaths]]/Table3[[#This Row],[Population_in_lakhs]]</f>
        <v>0.52128583840139009</v>
      </c>
      <c r="P2054">
        <f>Table3[[#This Row],[Molestation]]/Table3[[#This Row],[Population_in_lakhs]]</f>
        <v>0.95569070373588183</v>
      </c>
      <c r="Q2054">
        <f>Table3[[#This Row],[Sexual_Harassment]]/Table3[[#This Row],[Population_in_lakhs]]</f>
        <v>8.6880973066898348E-2</v>
      </c>
      <c r="R2054">
        <f>Table3[[#This Row],[Cruelty by Husband or his Relatives]]/Table3[[#This Row],[Population_in_lakhs]]</f>
        <v>6.429192006950478</v>
      </c>
    </row>
    <row r="2055" spans="1:18" x14ac:dyDescent="0.3">
      <c r="A2055" t="s">
        <v>242</v>
      </c>
      <c r="B2055" t="s">
        <v>263</v>
      </c>
      <c r="C2055">
        <v>2013</v>
      </c>
      <c r="D2055">
        <v>145</v>
      </c>
      <c r="E2055">
        <v>83</v>
      </c>
      <c r="F2055">
        <v>5</v>
      </c>
      <c r="G2055">
        <v>13</v>
      </c>
      <c r="H2055">
        <v>0</v>
      </c>
      <c r="I2055">
        <v>104</v>
      </c>
      <c r="J2055">
        <v>11.51</v>
      </c>
      <c r="K2055">
        <v>30.408340573414424</v>
      </c>
      <c r="L2055">
        <f t="shared" si="32"/>
        <v>350</v>
      </c>
      <c r="M2055" s="14">
        <f>Table3[[#This Row],[Rape]]/Table3[[#This Row],[Population_in_lakhs]]</f>
        <v>12.597741094700261</v>
      </c>
      <c r="N2055">
        <f>Table3[[#This Row],[Kidnapping and Abduction]]/Table3[[#This Row],[Population_in_lakhs]]</f>
        <v>7.2111207645525628</v>
      </c>
      <c r="O2055">
        <f>Table3[[#This Row],[Dowry Deaths]]/Table3[[#This Row],[Population_in_lakhs]]</f>
        <v>0.43440486533449174</v>
      </c>
      <c r="P2055">
        <f>Table3[[#This Row],[Molestation]]/Table3[[#This Row],[Population_in_lakhs]]</f>
        <v>1.1294526498696786</v>
      </c>
      <c r="Q2055">
        <f>Table3[[#This Row],[Sexual_Harassment]]/Table3[[#This Row],[Population_in_lakhs]]</f>
        <v>0</v>
      </c>
      <c r="R2055">
        <f>Table3[[#This Row],[Cruelty by Husband or his Relatives]]/Table3[[#This Row],[Population_in_lakhs]]</f>
        <v>9.0356211989574291</v>
      </c>
    </row>
    <row r="2056" spans="1:18" x14ac:dyDescent="0.3">
      <c r="A2056" t="s">
        <v>266</v>
      </c>
      <c r="B2056" t="s">
        <v>269</v>
      </c>
      <c r="C2056">
        <v>2001</v>
      </c>
      <c r="D2056">
        <v>13</v>
      </c>
      <c r="E2056">
        <v>10</v>
      </c>
      <c r="F2056">
        <v>30</v>
      </c>
      <c r="G2056">
        <v>90</v>
      </c>
      <c r="H2056">
        <v>0</v>
      </c>
      <c r="I2056">
        <v>123</v>
      </c>
      <c r="J2056">
        <v>8.51</v>
      </c>
      <c r="K2056">
        <v>31.257344300822563</v>
      </c>
      <c r="L2056">
        <f t="shared" si="32"/>
        <v>266</v>
      </c>
      <c r="M2056" s="14">
        <f>Table3[[#This Row],[Rape]]/Table3[[#This Row],[Population_in_lakhs]]</f>
        <v>1.5276145710928319</v>
      </c>
      <c r="N2056">
        <f>Table3[[#This Row],[Kidnapping and Abduction]]/Table3[[#This Row],[Population_in_lakhs]]</f>
        <v>1.1750881316098707</v>
      </c>
      <c r="O2056">
        <f>Table3[[#This Row],[Dowry Deaths]]/Table3[[#This Row],[Population_in_lakhs]]</f>
        <v>3.5252643948296125</v>
      </c>
      <c r="P2056">
        <f>Table3[[#This Row],[Molestation]]/Table3[[#This Row],[Population_in_lakhs]]</f>
        <v>10.575793184488838</v>
      </c>
      <c r="Q2056">
        <f>Table3[[#This Row],[Sexual_Harassment]]/Table3[[#This Row],[Population_in_lakhs]]</f>
        <v>0</v>
      </c>
      <c r="R2056">
        <f>Table3[[#This Row],[Cruelty by Husband or his Relatives]]/Table3[[#This Row],[Population_in_lakhs]]</f>
        <v>14.453584018801411</v>
      </c>
    </row>
    <row r="2057" spans="1:18" x14ac:dyDescent="0.3">
      <c r="A2057" t="s">
        <v>266</v>
      </c>
      <c r="B2057" t="s">
        <v>269</v>
      </c>
      <c r="C2057">
        <v>2002</v>
      </c>
      <c r="D2057">
        <v>22</v>
      </c>
      <c r="E2057">
        <v>0</v>
      </c>
      <c r="F2057">
        <v>35</v>
      </c>
      <c r="G2057">
        <v>114</v>
      </c>
      <c r="H2057">
        <v>0</v>
      </c>
      <c r="I2057">
        <v>129</v>
      </c>
      <c r="J2057">
        <v>8.51</v>
      </c>
      <c r="K2057">
        <v>35.252643948296125</v>
      </c>
      <c r="L2057">
        <f t="shared" si="32"/>
        <v>300</v>
      </c>
      <c r="M2057" s="14">
        <f>Table3[[#This Row],[Rape]]/Table3[[#This Row],[Population_in_lakhs]]</f>
        <v>2.5851938895417157</v>
      </c>
      <c r="N2057">
        <f>Table3[[#This Row],[Kidnapping and Abduction]]/Table3[[#This Row],[Population_in_lakhs]]</f>
        <v>0</v>
      </c>
      <c r="O2057">
        <f>Table3[[#This Row],[Dowry Deaths]]/Table3[[#This Row],[Population_in_lakhs]]</f>
        <v>4.1128084606345476</v>
      </c>
      <c r="P2057">
        <f>Table3[[#This Row],[Molestation]]/Table3[[#This Row],[Population_in_lakhs]]</f>
        <v>13.396004700352528</v>
      </c>
      <c r="Q2057">
        <f>Table3[[#This Row],[Sexual_Harassment]]/Table3[[#This Row],[Population_in_lakhs]]</f>
        <v>0</v>
      </c>
      <c r="R2057">
        <f>Table3[[#This Row],[Cruelty by Husband or his Relatives]]/Table3[[#This Row],[Population_in_lakhs]]</f>
        <v>15.158636897767334</v>
      </c>
    </row>
    <row r="2058" spans="1:18" x14ac:dyDescent="0.3">
      <c r="A2058" t="s">
        <v>266</v>
      </c>
      <c r="B2058" t="s">
        <v>269</v>
      </c>
      <c r="C2058">
        <v>2003</v>
      </c>
      <c r="D2058">
        <v>27</v>
      </c>
      <c r="E2058">
        <v>19</v>
      </c>
      <c r="F2058">
        <v>31</v>
      </c>
      <c r="G2058">
        <v>107</v>
      </c>
      <c r="H2058">
        <v>0</v>
      </c>
      <c r="I2058">
        <v>130</v>
      </c>
      <c r="J2058">
        <v>8.51</v>
      </c>
      <c r="K2058">
        <v>36.89776733254994</v>
      </c>
      <c r="L2058">
        <f t="shared" si="32"/>
        <v>314</v>
      </c>
      <c r="M2058" s="14">
        <f>Table3[[#This Row],[Rape]]/Table3[[#This Row],[Population_in_lakhs]]</f>
        <v>3.1727379553466513</v>
      </c>
      <c r="N2058">
        <f>Table3[[#This Row],[Kidnapping and Abduction]]/Table3[[#This Row],[Population_in_lakhs]]</f>
        <v>2.2326674500587544</v>
      </c>
      <c r="O2058">
        <f>Table3[[#This Row],[Dowry Deaths]]/Table3[[#This Row],[Population_in_lakhs]]</f>
        <v>3.6427732079905994</v>
      </c>
      <c r="P2058">
        <f>Table3[[#This Row],[Molestation]]/Table3[[#This Row],[Population_in_lakhs]]</f>
        <v>12.573443008225617</v>
      </c>
      <c r="Q2058">
        <f>Table3[[#This Row],[Sexual_Harassment]]/Table3[[#This Row],[Population_in_lakhs]]</f>
        <v>0</v>
      </c>
      <c r="R2058">
        <f>Table3[[#This Row],[Cruelty by Husband or his Relatives]]/Table3[[#This Row],[Population_in_lakhs]]</f>
        <v>15.27614571092832</v>
      </c>
    </row>
    <row r="2059" spans="1:18" x14ac:dyDescent="0.3">
      <c r="A2059" t="s">
        <v>266</v>
      </c>
      <c r="B2059" t="s">
        <v>269</v>
      </c>
      <c r="C2059">
        <v>2004</v>
      </c>
      <c r="D2059">
        <v>29</v>
      </c>
      <c r="E2059">
        <v>20</v>
      </c>
      <c r="F2059">
        <v>31</v>
      </c>
      <c r="G2059">
        <v>104</v>
      </c>
      <c r="H2059">
        <v>0</v>
      </c>
      <c r="I2059">
        <v>94</v>
      </c>
      <c r="J2059">
        <v>8.51</v>
      </c>
      <c r="K2059">
        <v>32.667450058754405</v>
      </c>
      <c r="L2059">
        <f t="shared" si="32"/>
        <v>278</v>
      </c>
      <c r="M2059" s="14">
        <f>Table3[[#This Row],[Rape]]/Table3[[#This Row],[Population_in_lakhs]]</f>
        <v>3.4077555816686251</v>
      </c>
      <c r="N2059">
        <f>Table3[[#This Row],[Kidnapping and Abduction]]/Table3[[#This Row],[Population_in_lakhs]]</f>
        <v>2.3501762632197414</v>
      </c>
      <c r="O2059">
        <f>Table3[[#This Row],[Dowry Deaths]]/Table3[[#This Row],[Population_in_lakhs]]</f>
        <v>3.6427732079905994</v>
      </c>
      <c r="P2059">
        <f>Table3[[#This Row],[Molestation]]/Table3[[#This Row],[Population_in_lakhs]]</f>
        <v>12.220916568742656</v>
      </c>
      <c r="Q2059">
        <f>Table3[[#This Row],[Sexual_Harassment]]/Table3[[#This Row],[Population_in_lakhs]]</f>
        <v>0</v>
      </c>
      <c r="R2059">
        <f>Table3[[#This Row],[Cruelty by Husband or his Relatives]]/Table3[[#This Row],[Population_in_lakhs]]</f>
        <v>11.045828437132785</v>
      </c>
    </row>
    <row r="2060" spans="1:18" x14ac:dyDescent="0.3">
      <c r="A2060" t="s">
        <v>266</v>
      </c>
      <c r="B2060" t="s">
        <v>269</v>
      </c>
      <c r="C2060">
        <v>2005</v>
      </c>
      <c r="D2060">
        <v>16</v>
      </c>
      <c r="E2060">
        <v>20</v>
      </c>
      <c r="F2060">
        <v>46</v>
      </c>
      <c r="G2060">
        <v>110</v>
      </c>
      <c r="H2060">
        <v>0</v>
      </c>
      <c r="I2060">
        <v>102</v>
      </c>
      <c r="J2060">
        <v>8.51</v>
      </c>
      <c r="K2060">
        <v>34.547591069330203</v>
      </c>
      <c r="L2060">
        <f t="shared" si="32"/>
        <v>294</v>
      </c>
      <c r="M2060" s="14">
        <f>Table3[[#This Row],[Rape]]/Table3[[#This Row],[Population_in_lakhs]]</f>
        <v>1.8801410105757932</v>
      </c>
      <c r="N2060">
        <f>Table3[[#This Row],[Kidnapping and Abduction]]/Table3[[#This Row],[Population_in_lakhs]]</f>
        <v>2.3501762632197414</v>
      </c>
      <c r="O2060">
        <f>Table3[[#This Row],[Dowry Deaths]]/Table3[[#This Row],[Population_in_lakhs]]</f>
        <v>5.4054054054054053</v>
      </c>
      <c r="P2060">
        <f>Table3[[#This Row],[Molestation]]/Table3[[#This Row],[Population_in_lakhs]]</f>
        <v>12.925969447708578</v>
      </c>
      <c r="Q2060">
        <f>Table3[[#This Row],[Sexual_Harassment]]/Table3[[#This Row],[Population_in_lakhs]]</f>
        <v>0</v>
      </c>
      <c r="R2060">
        <f>Table3[[#This Row],[Cruelty by Husband or his Relatives]]/Table3[[#This Row],[Population_in_lakhs]]</f>
        <v>11.985898942420683</v>
      </c>
    </row>
    <row r="2061" spans="1:18" x14ac:dyDescent="0.3">
      <c r="A2061" t="s">
        <v>266</v>
      </c>
      <c r="B2061" t="s">
        <v>269</v>
      </c>
      <c r="C2061">
        <v>2006</v>
      </c>
      <c r="D2061">
        <v>26</v>
      </c>
      <c r="E2061">
        <v>22</v>
      </c>
      <c r="F2061">
        <v>26</v>
      </c>
      <c r="G2061">
        <v>121</v>
      </c>
      <c r="H2061">
        <v>0</v>
      </c>
      <c r="I2061">
        <v>99</v>
      </c>
      <c r="J2061">
        <v>8.51</v>
      </c>
      <c r="K2061">
        <v>34.547591069330203</v>
      </c>
      <c r="L2061">
        <f t="shared" si="32"/>
        <v>294</v>
      </c>
      <c r="M2061" s="14">
        <f>Table3[[#This Row],[Rape]]/Table3[[#This Row],[Population_in_lakhs]]</f>
        <v>3.0552291421856639</v>
      </c>
      <c r="N2061">
        <f>Table3[[#This Row],[Kidnapping and Abduction]]/Table3[[#This Row],[Population_in_lakhs]]</f>
        <v>2.5851938895417157</v>
      </c>
      <c r="O2061">
        <f>Table3[[#This Row],[Dowry Deaths]]/Table3[[#This Row],[Population_in_lakhs]]</f>
        <v>3.0552291421856639</v>
      </c>
      <c r="P2061">
        <f>Table3[[#This Row],[Molestation]]/Table3[[#This Row],[Population_in_lakhs]]</f>
        <v>14.218566392479437</v>
      </c>
      <c r="Q2061">
        <f>Table3[[#This Row],[Sexual_Harassment]]/Table3[[#This Row],[Population_in_lakhs]]</f>
        <v>0</v>
      </c>
      <c r="R2061">
        <f>Table3[[#This Row],[Cruelty by Husband or his Relatives]]/Table3[[#This Row],[Population_in_lakhs]]</f>
        <v>11.633372502937721</v>
      </c>
    </row>
    <row r="2062" spans="1:18" x14ac:dyDescent="0.3">
      <c r="A2062" t="s">
        <v>266</v>
      </c>
      <c r="B2062" t="s">
        <v>269</v>
      </c>
      <c r="C2062">
        <v>2007</v>
      </c>
      <c r="D2062">
        <v>29</v>
      </c>
      <c r="E2062">
        <v>13</v>
      </c>
      <c r="F2062">
        <v>32</v>
      </c>
      <c r="G2062">
        <v>99</v>
      </c>
      <c r="H2062">
        <v>0</v>
      </c>
      <c r="I2062">
        <v>103</v>
      </c>
      <c r="J2062">
        <v>8.51</v>
      </c>
      <c r="K2062">
        <v>32.432432432432435</v>
      </c>
      <c r="L2062">
        <f t="shared" si="32"/>
        <v>276</v>
      </c>
      <c r="M2062" s="14">
        <f>Table3[[#This Row],[Rape]]/Table3[[#This Row],[Population_in_lakhs]]</f>
        <v>3.4077555816686251</v>
      </c>
      <c r="N2062">
        <f>Table3[[#This Row],[Kidnapping and Abduction]]/Table3[[#This Row],[Population_in_lakhs]]</f>
        <v>1.5276145710928319</v>
      </c>
      <c r="O2062">
        <f>Table3[[#This Row],[Dowry Deaths]]/Table3[[#This Row],[Population_in_lakhs]]</f>
        <v>3.7602820211515864</v>
      </c>
      <c r="P2062">
        <f>Table3[[#This Row],[Molestation]]/Table3[[#This Row],[Population_in_lakhs]]</f>
        <v>11.633372502937721</v>
      </c>
      <c r="Q2062">
        <f>Table3[[#This Row],[Sexual_Harassment]]/Table3[[#This Row],[Population_in_lakhs]]</f>
        <v>0</v>
      </c>
      <c r="R2062">
        <f>Table3[[#This Row],[Cruelty by Husband or his Relatives]]/Table3[[#This Row],[Population_in_lakhs]]</f>
        <v>12.103407755581669</v>
      </c>
    </row>
    <row r="2063" spans="1:18" x14ac:dyDescent="0.3">
      <c r="A2063" t="s">
        <v>266</v>
      </c>
      <c r="B2063" t="s">
        <v>269</v>
      </c>
      <c r="C2063">
        <v>2008</v>
      </c>
      <c r="D2063">
        <v>31</v>
      </c>
      <c r="E2063">
        <v>15</v>
      </c>
      <c r="F2063">
        <v>25</v>
      </c>
      <c r="G2063">
        <v>118</v>
      </c>
      <c r="H2063">
        <v>0</v>
      </c>
      <c r="I2063">
        <v>93</v>
      </c>
      <c r="J2063">
        <v>8.51</v>
      </c>
      <c r="K2063">
        <v>33.137485311398358</v>
      </c>
      <c r="L2063">
        <f t="shared" si="32"/>
        <v>282</v>
      </c>
      <c r="M2063" s="14">
        <f>Table3[[#This Row],[Rape]]/Table3[[#This Row],[Population_in_lakhs]]</f>
        <v>3.6427732079905994</v>
      </c>
      <c r="N2063">
        <f>Table3[[#This Row],[Kidnapping and Abduction]]/Table3[[#This Row],[Population_in_lakhs]]</f>
        <v>1.7626321974148063</v>
      </c>
      <c r="O2063">
        <f>Table3[[#This Row],[Dowry Deaths]]/Table3[[#This Row],[Population_in_lakhs]]</f>
        <v>2.9377203290246769</v>
      </c>
      <c r="P2063">
        <f>Table3[[#This Row],[Molestation]]/Table3[[#This Row],[Population_in_lakhs]]</f>
        <v>13.866039952996475</v>
      </c>
      <c r="Q2063">
        <f>Table3[[#This Row],[Sexual_Harassment]]/Table3[[#This Row],[Population_in_lakhs]]</f>
        <v>0</v>
      </c>
      <c r="R2063">
        <f>Table3[[#This Row],[Cruelty by Husband or his Relatives]]/Table3[[#This Row],[Population_in_lakhs]]</f>
        <v>10.928319623971799</v>
      </c>
    </row>
    <row r="2064" spans="1:18" x14ac:dyDescent="0.3">
      <c r="A2064" t="s">
        <v>266</v>
      </c>
      <c r="B2064" t="s">
        <v>269</v>
      </c>
      <c r="C2064">
        <v>2009</v>
      </c>
      <c r="D2064">
        <v>26</v>
      </c>
      <c r="E2064">
        <v>17</v>
      </c>
      <c r="F2064">
        <v>25</v>
      </c>
      <c r="G2064">
        <v>118</v>
      </c>
      <c r="H2064">
        <v>0</v>
      </c>
      <c r="I2064">
        <v>141</v>
      </c>
      <c r="J2064">
        <v>8.51</v>
      </c>
      <c r="K2064">
        <v>38.425381903642773</v>
      </c>
      <c r="L2064">
        <f t="shared" si="32"/>
        <v>327</v>
      </c>
      <c r="M2064" s="14">
        <f>Table3[[#This Row],[Rape]]/Table3[[#This Row],[Population_in_lakhs]]</f>
        <v>3.0552291421856639</v>
      </c>
      <c r="N2064">
        <f>Table3[[#This Row],[Kidnapping and Abduction]]/Table3[[#This Row],[Population_in_lakhs]]</f>
        <v>1.9976498237367804</v>
      </c>
      <c r="O2064">
        <f>Table3[[#This Row],[Dowry Deaths]]/Table3[[#This Row],[Population_in_lakhs]]</f>
        <v>2.9377203290246769</v>
      </c>
      <c r="P2064">
        <f>Table3[[#This Row],[Molestation]]/Table3[[#This Row],[Population_in_lakhs]]</f>
        <v>13.866039952996475</v>
      </c>
      <c r="Q2064">
        <f>Table3[[#This Row],[Sexual_Harassment]]/Table3[[#This Row],[Population_in_lakhs]]</f>
        <v>0</v>
      </c>
      <c r="R2064">
        <f>Table3[[#This Row],[Cruelty by Husband or his Relatives]]/Table3[[#This Row],[Population_in_lakhs]]</f>
        <v>16.568742655699179</v>
      </c>
    </row>
    <row r="2065" spans="1:18" x14ac:dyDescent="0.3">
      <c r="A2065" t="s">
        <v>266</v>
      </c>
      <c r="B2065" t="s">
        <v>269</v>
      </c>
      <c r="C2065">
        <v>2010</v>
      </c>
      <c r="D2065">
        <v>30</v>
      </c>
      <c r="E2065">
        <v>42</v>
      </c>
      <c r="F2065">
        <v>30</v>
      </c>
      <c r="G2065">
        <v>101</v>
      </c>
      <c r="H2065">
        <v>0</v>
      </c>
      <c r="I2065">
        <v>131</v>
      </c>
      <c r="J2065">
        <v>8.51</v>
      </c>
      <c r="K2065">
        <v>39.247943595769684</v>
      </c>
      <c r="L2065">
        <f t="shared" si="32"/>
        <v>334</v>
      </c>
      <c r="M2065" s="14">
        <f>Table3[[#This Row],[Rape]]/Table3[[#This Row],[Population_in_lakhs]]</f>
        <v>3.5252643948296125</v>
      </c>
      <c r="N2065">
        <f>Table3[[#This Row],[Kidnapping and Abduction]]/Table3[[#This Row],[Population_in_lakhs]]</f>
        <v>4.9353701527614575</v>
      </c>
      <c r="O2065">
        <f>Table3[[#This Row],[Dowry Deaths]]/Table3[[#This Row],[Population_in_lakhs]]</f>
        <v>3.5252643948296125</v>
      </c>
      <c r="P2065">
        <f>Table3[[#This Row],[Molestation]]/Table3[[#This Row],[Population_in_lakhs]]</f>
        <v>11.868390129259694</v>
      </c>
      <c r="Q2065">
        <f>Table3[[#This Row],[Sexual_Harassment]]/Table3[[#This Row],[Population_in_lakhs]]</f>
        <v>0</v>
      </c>
      <c r="R2065">
        <f>Table3[[#This Row],[Cruelty by Husband or his Relatives]]/Table3[[#This Row],[Population_in_lakhs]]</f>
        <v>15.393654524089307</v>
      </c>
    </row>
    <row r="2066" spans="1:18" x14ac:dyDescent="0.3">
      <c r="A2066" t="s">
        <v>266</v>
      </c>
      <c r="B2066" t="s">
        <v>269</v>
      </c>
      <c r="C2066">
        <v>2011</v>
      </c>
      <c r="D2066">
        <v>48</v>
      </c>
      <c r="E2066">
        <v>46</v>
      </c>
      <c r="F2066">
        <v>33</v>
      </c>
      <c r="G2066">
        <v>175</v>
      </c>
      <c r="H2066">
        <v>2</v>
      </c>
      <c r="I2066">
        <v>154</v>
      </c>
      <c r="J2066">
        <v>9.91</v>
      </c>
      <c r="K2066">
        <v>46.215943491422806</v>
      </c>
      <c r="L2066">
        <f t="shared" si="32"/>
        <v>458</v>
      </c>
      <c r="M2066" s="14">
        <f>Table3[[#This Row],[Rape]]/Table3[[#This Row],[Population_in_lakhs]]</f>
        <v>4.8435923309788089</v>
      </c>
      <c r="N2066">
        <f>Table3[[#This Row],[Kidnapping and Abduction]]/Table3[[#This Row],[Population_in_lakhs]]</f>
        <v>4.6417759838546919</v>
      </c>
      <c r="O2066">
        <f>Table3[[#This Row],[Dowry Deaths]]/Table3[[#This Row],[Population_in_lakhs]]</f>
        <v>3.3299697275479314</v>
      </c>
      <c r="P2066">
        <f>Table3[[#This Row],[Molestation]]/Table3[[#This Row],[Population_in_lakhs]]</f>
        <v>17.658930373360242</v>
      </c>
      <c r="Q2066">
        <f>Table3[[#This Row],[Sexual_Harassment]]/Table3[[#This Row],[Population_in_lakhs]]</f>
        <v>0.20181634712411706</v>
      </c>
      <c r="R2066">
        <f>Table3[[#This Row],[Cruelty by Husband or his Relatives]]/Table3[[#This Row],[Population_in_lakhs]]</f>
        <v>15.539858728557013</v>
      </c>
    </row>
    <row r="2067" spans="1:18" x14ac:dyDescent="0.3">
      <c r="A2067" t="s">
        <v>266</v>
      </c>
      <c r="B2067" t="s">
        <v>269</v>
      </c>
      <c r="C2067">
        <v>2012</v>
      </c>
      <c r="D2067">
        <v>47</v>
      </c>
      <c r="E2067">
        <v>94</v>
      </c>
      <c r="F2067">
        <v>27</v>
      </c>
      <c r="G2067">
        <v>182</v>
      </c>
      <c r="H2067">
        <v>0</v>
      </c>
      <c r="I2067">
        <v>169</v>
      </c>
      <c r="J2067">
        <v>9.91</v>
      </c>
      <c r="K2067">
        <v>52.371342078708373</v>
      </c>
      <c r="L2067">
        <f t="shared" si="32"/>
        <v>519</v>
      </c>
      <c r="M2067" s="14">
        <f>Table3[[#This Row],[Rape]]/Table3[[#This Row],[Population_in_lakhs]]</f>
        <v>4.7426841574167504</v>
      </c>
      <c r="N2067">
        <f>Table3[[#This Row],[Kidnapping and Abduction]]/Table3[[#This Row],[Population_in_lakhs]]</f>
        <v>9.4853683148335008</v>
      </c>
      <c r="O2067">
        <f>Table3[[#This Row],[Dowry Deaths]]/Table3[[#This Row],[Population_in_lakhs]]</f>
        <v>2.72452068617558</v>
      </c>
      <c r="P2067">
        <f>Table3[[#This Row],[Molestation]]/Table3[[#This Row],[Population_in_lakhs]]</f>
        <v>18.365287588294652</v>
      </c>
      <c r="Q2067">
        <f>Table3[[#This Row],[Sexual_Harassment]]/Table3[[#This Row],[Population_in_lakhs]]</f>
        <v>0</v>
      </c>
      <c r="R2067">
        <f>Table3[[#This Row],[Cruelty by Husband or his Relatives]]/Table3[[#This Row],[Population_in_lakhs]]</f>
        <v>17.053481331987889</v>
      </c>
    </row>
    <row r="2068" spans="1:18" x14ac:dyDescent="0.3">
      <c r="A2068" t="s">
        <v>266</v>
      </c>
      <c r="B2068" t="s">
        <v>269</v>
      </c>
      <c r="C2068">
        <v>2013</v>
      </c>
      <c r="D2068">
        <v>78</v>
      </c>
      <c r="E2068">
        <v>126</v>
      </c>
      <c r="F2068">
        <v>33</v>
      </c>
      <c r="G2068">
        <v>271</v>
      </c>
      <c r="H2068">
        <v>0</v>
      </c>
      <c r="I2068">
        <v>169</v>
      </c>
      <c r="J2068">
        <v>9.91</v>
      </c>
      <c r="K2068">
        <v>68.314833501513618</v>
      </c>
      <c r="L2068">
        <f t="shared" si="32"/>
        <v>677</v>
      </c>
      <c r="M2068" s="14">
        <f>Table3[[#This Row],[Rape]]/Table3[[#This Row],[Population_in_lakhs]]</f>
        <v>7.8708375378405648</v>
      </c>
      <c r="N2068">
        <f>Table3[[#This Row],[Kidnapping and Abduction]]/Table3[[#This Row],[Population_in_lakhs]]</f>
        <v>12.714429868819375</v>
      </c>
      <c r="O2068">
        <f>Table3[[#This Row],[Dowry Deaths]]/Table3[[#This Row],[Population_in_lakhs]]</f>
        <v>3.3299697275479314</v>
      </c>
      <c r="P2068">
        <f>Table3[[#This Row],[Molestation]]/Table3[[#This Row],[Population_in_lakhs]]</f>
        <v>27.346115035317862</v>
      </c>
      <c r="Q2068">
        <f>Table3[[#This Row],[Sexual_Harassment]]/Table3[[#This Row],[Population_in_lakhs]]</f>
        <v>0</v>
      </c>
      <c r="R2068">
        <f>Table3[[#This Row],[Cruelty by Husband or his Relatives]]/Table3[[#This Row],[Population_in_lakhs]]</f>
        <v>17.053481331987889</v>
      </c>
    </row>
    <row r="2069" spans="1:18" x14ac:dyDescent="0.3">
      <c r="A2069" t="s">
        <v>266</v>
      </c>
      <c r="B2069" t="s">
        <v>274</v>
      </c>
      <c r="C2069">
        <v>2001</v>
      </c>
      <c r="D2069">
        <v>8</v>
      </c>
      <c r="E2069">
        <v>7</v>
      </c>
      <c r="F2069">
        <v>4</v>
      </c>
      <c r="G2069">
        <v>57</v>
      </c>
      <c r="H2069">
        <v>8</v>
      </c>
      <c r="I2069">
        <v>83</v>
      </c>
      <c r="J2069">
        <v>11.41</v>
      </c>
      <c r="K2069">
        <v>14.636283961437336</v>
      </c>
      <c r="L2069">
        <f t="shared" si="32"/>
        <v>167</v>
      </c>
      <c r="M2069" s="14">
        <f>Table3[[#This Row],[Rape]]/Table3[[#This Row],[Population_in_lakhs]]</f>
        <v>0.70113935144609996</v>
      </c>
      <c r="N2069">
        <f>Table3[[#This Row],[Kidnapping and Abduction]]/Table3[[#This Row],[Population_in_lakhs]]</f>
        <v>0.61349693251533743</v>
      </c>
      <c r="O2069">
        <f>Table3[[#This Row],[Dowry Deaths]]/Table3[[#This Row],[Population_in_lakhs]]</f>
        <v>0.35056967572304998</v>
      </c>
      <c r="P2069">
        <f>Table3[[#This Row],[Molestation]]/Table3[[#This Row],[Population_in_lakhs]]</f>
        <v>4.9956178790534622</v>
      </c>
      <c r="Q2069">
        <f>Table3[[#This Row],[Sexual_Harassment]]/Table3[[#This Row],[Population_in_lakhs]]</f>
        <v>0.70113935144609996</v>
      </c>
      <c r="R2069">
        <f>Table3[[#This Row],[Cruelty by Husband or his Relatives]]/Table3[[#This Row],[Population_in_lakhs]]</f>
        <v>7.2743207712532865</v>
      </c>
    </row>
    <row r="2070" spans="1:18" x14ac:dyDescent="0.3">
      <c r="A2070" t="s">
        <v>266</v>
      </c>
      <c r="B2070" t="s">
        <v>274</v>
      </c>
      <c r="C2070">
        <v>2002</v>
      </c>
      <c r="D2070">
        <v>18</v>
      </c>
      <c r="E2070">
        <v>9</v>
      </c>
      <c r="F2070">
        <v>3</v>
      </c>
      <c r="G2070">
        <v>62</v>
      </c>
      <c r="H2070">
        <v>6</v>
      </c>
      <c r="I2070">
        <v>64</v>
      </c>
      <c r="J2070">
        <v>11.41</v>
      </c>
      <c r="K2070">
        <v>14.198071866783524</v>
      </c>
      <c r="L2070">
        <f t="shared" si="32"/>
        <v>162</v>
      </c>
      <c r="M2070" s="14">
        <f>Table3[[#This Row],[Rape]]/Table3[[#This Row],[Population_in_lakhs]]</f>
        <v>1.5775635407537247</v>
      </c>
      <c r="N2070">
        <f>Table3[[#This Row],[Kidnapping and Abduction]]/Table3[[#This Row],[Population_in_lakhs]]</f>
        <v>0.78878177037686237</v>
      </c>
      <c r="O2070">
        <f>Table3[[#This Row],[Dowry Deaths]]/Table3[[#This Row],[Population_in_lakhs]]</f>
        <v>0.26292725679228746</v>
      </c>
      <c r="P2070">
        <f>Table3[[#This Row],[Molestation]]/Table3[[#This Row],[Population_in_lakhs]]</f>
        <v>5.4338299737072742</v>
      </c>
      <c r="Q2070">
        <f>Table3[[#This Row],[Sexual_Harassment]]/Table3[[#This Row],[Population_in_lakhs]]</f>
        <v>0.52585451358457491</v>
      </c>
      <c r="R2070">
        <f>Table3[[#This Row],[Cruelty by Husband or his Relatives]]/Table3[[#This Row],[Population_in_lakhs]]</f>
        <v>5.6091148115687997</v>
      </c>
    </row>
    <row r="2071" spans="1:18" x14ac:dyDescent="0.3">
      <c r="A2071" t="s">
        <v>266</v>
      </c>
      <c r="B2071" t="s">
        <v>274</v>
      </c>
      <c r="C2071">
        <v>2003</v>
      </c>
      <c r="D2071">
        <v>12</v>
      </c>
      <c r="E2071">
        <v>10</v>
      </c>
      <c r="F2071">
        <v>4</v>
      </c>
      <c r="G2071">
        <v>49</v>
      </c>
      <c r="H2071">
        <v>7</v>
      </c>
      <c r="I2071">
        <v>89</v>
      </c>
      <c r="J2071">
        <v>11.41</v>
      </c>
      <c r="K2071">
        <v>14.986853637160385</v>
      </c>
      <c r="L2071">
        <f t="shared" si="32"/>
        <v>171</v>
      </c>
      <c r="M2071" s="14">
        <f>Table3[[#This Row],[Rape]]/Table3[[#This Row],[Population_in_lakhs]]</f>
        <v>1.0517090271691498</v>
      </c>
      <c r="N2071">
        <f>Table3[[#This Row],[Kidnapping and Abduction]]/Table3[[#This Row],[Population_in_lakhs]]</f>
        <v>0.87642418930762489</v>
      </c>
      <c r="O2071">
        <f>Table3[[#This Row],[Dowry Deaths]]/Table3[[#This Row],[Population_in_lakhs]]</f>
        <v>0.35056967572304998</v>
      </c>
      <c r="P2071">
        <f>Table3[[#This Row],[Molestation]]/Table3[[#This Row],[Population_in_lakhs]]</f>
        <v>4.294478527607362</v>
      </c>
      <c r="Q2071">
        <f>Table3[[#This Row],[Sexual_Harassment]]/Table3[[#This Row],[Population_in_lakhs]]</f>
        <v>0.61349693251533743</v>
      </c>
      <c r="R2071">
        <f>Table3[[#This Row],[Cruelty by Husband or his Relatives]]/Table3[[#This Row],[Population_in_lakhs]]</f>
        <v>7.8001752848378612</v>
      </c>
    </row>
    <row r="2072" spans="1:18" x14ac:dyDescent="0.3">
      <c r="A2072" t="s">
        <v>266</v>
      </c>
      <c r="B2072" t="s">
        <v>274</v>
      </c>
      <c r="C2072">
        <v>2004</v>
      </c>
      <c r="D2072">
        <v>7</v>
      </c>
      <c r="E2072">
        <v>7</v>
      </c>
      <c r="F2072">
        <v>5</v>
      </c>
      <c r="G2072">
        <v>55</v>
      </c>
      <c r="H2072">
        <v>4</v>
      </c>
      <c r="I2072">
        <v>59</v>
      </c>
      <c r="J2072">
        <v>11.41</v>
      </c>
      <c r="K2072">
        <v>12.00701139351446</v>
      </c>
      <c r="L2072">
        <f t="shared" si="32"/>
        <v>137</v>
      </c>
      <c r="M2072" s="14">
        <f>Table3[[#This Row],[Rape]]/Table3[[#This Row],[Population_in_lakhs]]</f>
        <v>0.61349693251533743</v>
      </c>
      <c r="N2072">
        <f>Table3[[#This Row],[Kidnapping and Abduction]]/Table3[[#This Row],[Population_in_lakhs]]</f>
        <v>0.61349693251533743</v>
      </c>
      <c r="O2072">
        <f>Table3[[#This Row],[Dowry Deaths]]/Table3[[#This Row],[Population_in_lakhs]]</f>
        <v>0.43821209465381245</v>
      </c>
      <c r="P2072">
        <f>Table3[[#This Row],[Molestation]]/Table3[[#This Row],[Population_in_lakhs]]</f>
        <v>4.8203330411919367</v>
      </c>
      <c r="Q2072">
        <f>Table3[[#This Row],[Sexual_Harassment]]/Table3[[#This Row],[Population_in_lakhs]]</f>
        <v>0.35056967572304998</v>
      </c>
      <c r="R2072">
        <f>Table3[[#This Row],[Cruelty by Husband or his Relatives]]/Table3[[#This Row],[Population_in_lakhs]]</f>
        <v>5.1709027169149868</v>
      </c>
    </row>
    <row r="2073" spans="1:18" x14ac:dyDescent="0.3">
      <c r="A2073" t="s">
        <v>266</v>
      </c>
      <c r="B2073" t="s">
        <v>274</v>
      </c>
      <c r="C2073">
        <v>2005</v>
      </c>
      <c r="D2073">
        <v>16</v>
      </c>
      <c r="E2073">
        <v>4</v>
      </c>
      <c r="F2073">
        <v>7</v>
      </c>
      <c r="G2073">
        <v>33</v>
      </c>
      <c r="H2073">
        <v>3</v>
      </c>
      <c r="I2073">
        <v>69</v>
      </c>
      <c r="J2073">
        <v>11.41</v>
      </c>
      <c r="K2073">
        <v>11.568799298860649</v>
      </c>
      <c r="L2073">
        <f t="shared" si="32"/>
        <v>132</v>
      </c>
      <c r="M2073" s="14">
        <f>Table3[[#This Row],[Rape]]/Table3[[#This Row],[Population_in_lakhs]]</f>
        <v>1.4022787028921999</v>
      </c>
      <c r="N2073">
        <f>Table3[[#This Row],[Kidnapping and Abduction]]/Table3[[#This Row],[Population_in_lakhs]]</f>
        <v>0.35056967572304998</v>
      </c>
      <c r="O2073">
        <f>Table3[[#This Row],[Dowry Deaths]]/Table3[[#This Row],[Population_in_lakhs]]</f>
        <v>0.61349693251533743</v>
      </c>
      <c r="P2073">
        <f>Table3[[#This Row],[Molestation]]/Table3[[#This Row],[Population_in_lakhs]]</f>
        <v>2.8921998247151621</v>
      </c>
      <c r="Q2073">
        <f>Table3[[#This Row],[Sexual_Harassment]]/Table3[[#This Row],[Population_in_lakhs]]</f>
        <v>0.26292725679228746</v>
      </c>
      <c r="R2073">
        <f>Table3[[#This Row],[Cruelty by Husband or his Relatives]]/Table3[[#This Row],[Population_in_lakhs]]</f>
        <v>6.0473269062226116</v>
      </c>
    </row>
    <row r="2074" spans="1:18" x14ac:dyDescent="0.3">
      <c r="A2074" t="s">
        <v>266</v>
      </c>
      <c r="B2074" t="s">
        <v>274</v>
      </c>
      <c r="C2074">
        <v>2006</v>
      </c>
      <c r="D2074">
        <v>17</v>
      </c>
      <c r="E2074">
        <v>9</v>
      </c>
      <c r="F2074">
        <v>4</v>
      </c>
      <c r="G2074">
        <v>71</v>
      </c>
      <c r="H2074">
        <v>8</v>
      </c>
      <c r="I2074">
        <v>89</v>
      </c>
      <c r="J2074">
        <v>11.41</v>
      </c>
      <c r="K2074">
        <v>17.353198948290974</v>
      </c>
      <c r="L2074">
        <f t="shared" si="32"/>
        <v>198</v>
      </c>
      <c r="M2074" s="14">
        <f>Table3[[#This Row],[Rape]]/Table3[[#This Row],[Population_in_lakhs]]</f>
        <v>1.4899211218229622</v>
      </c>
      <c r="N2074">
        <f>Table3[[#This Row],[Kidnapping and Abduction]]/Table3[[#This Row],[Population_in_lakhs]]</f>
        <v>0.78878177037686237</v>
      </c>
      <c r="O2074">
        <f>Table3[[#This Row],[Dowry Deaths]]/Table3[[#This Row],[Population_in_lakhs]]</f>
        <v>0.35056967572304998</v>
      </c>
      <c r="P2074">
        <f>Table3[[#This Row],[Molestation]]/Table3[[#This Row],[Population_in_lakhs]]</f>
        <v>6.2226117440841371</v>
      </c>
      <c r="Q2074">
        <f>Table3[[#This Row],[Sexual_Harassment]]/Table3[[#This Row],[Population_in_lakhs]]</f>
        <v>0.70113935144609996</v>
      </c>
      <c r="R2074">
        <f>Table3[[#This Row],[Cruelty by Husband or his Relatives]]/Table3[[#This Row],[Population_in_lakhs]]</f>
        <v>7.8001752848378612</v>
      </c>
    </row>
    <row r="2075" spans="1:18" x14ac:dyDescent="0.3">
      <c r="A2075" t="s">
        <v>266</v>
      </c>
      <c r="B2075" t="s">
        <v>274</v>
      </c>
      <c r="C2075">
        <v>2007</v>
      </c>
      <c r="D2075">
        <v>11</v>
      </c>
      <c r="E2075">
        <v>7</v>
      </c>
      <c r="F2075">
        <v>4</v>
      </c>
      <c r="G2075">
        <v>55</v>
      </c>
      <c r="H2075">
        <v>3</v>
      </c>
      <c r="I2075">
        <v>108</v>
      </c>
      <c r="J2075">
        <v>11.41</v>
      </c>
      <c r="K2075">
        <v>16.476774758983346</v>
      </c>
      <c r="L2075">
        <f t="shared" si="32"/>
        <v>188</v>
      </c>
      <c r="M2075" s="14">
        <f>Table3[[#This Row],[Rape]]/Table3[[#This Row],[Population_in_lakhs]]</f>
        <v>0.96406660823838741</v>
      </c>
      <c r="N2075">
        <f>Table3[[#This Row],[Kidnapping and Abduction]]/Table3[[#This Row],[Population_in_lakhs]]</f>
        <v>0.61349693251533743</v>
      </c>
      <c r="O2075">
        <f>Table3[[#This Row],[Dowry Deaths]]/Table3[[#This Row],[Population_in_lakhs]]</f>
        <v>0.35056967572304998</v>
      </c>
      <c r="P2075">
        <f>Table3[[#This Row],[Molestation]]/Table3[[#This Row],[Population_in_lakhs]]</f>
        <v>4.8203330411919367</v>
      </c>
      <c r="Q2075">
        <f>Table3[[#This Row],[Sexual_Harassment]]/Table3[[#This Row],[Population_in_lakhs]]</f>
        <v>0.26292725679228746</v>
      </c>
      <c r="R2075">
        <f>Table3[[#This Row],[Cruelty by Husband or his Relatives]]/Table3[[#This Row],[Population_in_lakhs]]</f>
        <v>9.465381244522348</v>
      </c>
    </row>
    <row r="2076" spans="1:18" x14ac:dyDescent="0.3">
      <c r="A2076" t="s">
        <v>266</v>
      </c>
      <c r="B2076" t="s">
        <v>274</v>
      </c>
      <c r="C2076">
        <v>2008</v>
      </c>
      <c r="D2076">
        <v>17</v>
      </c>
      <c r="E2076">
        <v>10</v>
      </c>
      <c r="F2076">
        <v>8</v>
      </c>
      <c r="G2076">
        <v>60</v>
      </c>
      <c r="H2076">
        <v>6</v>
      </c>
      <c r="I2076">
        <v>123</v>
      </c>
      <c r="J2076">
        <v>11.41</v>
      </c>
      <c r="K2076">
        <v>19.631901840490798</v>
      </c>
      <c r="L2076">
        <f t="shared" si="32"/>
        <v>224</v>
      </c>
      <c r="M2076" s="14">
        <f>Table3[[#This Row],[Rape]]/Table3[[#This Row],[Population_in_lakhs]]</f>
        <v>1.4899211218229622</v>
      </c>
      <c r="N2076">
        <f>Table3[[#This Row],[Kidnapping and Abduction]]/Table3[[#This Row],[Population_in_lakhs]]</f>
        <v>0.87642418930762489</v>
      </c>
      <c r="O2076">
        <f>Table3[[#This Row],[Dowry Deaths]]/Table3[[#This Row],[Population_in_lakhs]]</f>
        <v>0.70113935144609996</v>
      </c>
      <c r="P2076">
        <f>Table3[[#This Row],[Molestation]]/Table3[[#This Row],[Population_in_lakhs]]</f>
        <v>5.2585451358457496</v>
      </c>
      <c r="Q2076">
        <f>Table3[[#This Row],[Sexual_Harassment]]/Table3[[#This Row],[Population_in_lakhs]]</f>
        <v>0.52585451358457491</v>
      </c>
      <c r="R2076">
        <f>Table3[[#This Row],[Cruelty by Husband or his Relatives]]/Table3[[#This Row],[Population_in_lakhs]]</f>
        <v>10.780017528483786</v>
      </c>
    </row>
    <row r="2077" spans="1:18" x14ac:dyDescent="0.3">
      <c r="A2077" t="s">
        <v>266</v>
      </c>
      <c r="B2077" t="s">
        <v>274</v>
      </c>
      <c r="C2077">
        <v>2009</v>
      </c>
      <c r="D2077">
        <v>13</v>
      </c>
      <c r="E2077">
        <v>12</v>
      </c>
      <c r="F2077">
        <v>1</v>
      </c>
      <c r="G2077">
        <v>64</v>
      </c>
      <c r="H2077">
        <v>5</v>
      </c>
      <c r="I2077">
        <v>104</v>
      </c>
      <c r="J2077">
        <v>11.41</v>
      </c>
      <c r="K2077">
        <v>17.440841367221736</v>
      </c>
      <c r="L2077">
        <f t="shared" si="32"/>
        <v>199</v>
      </c>
      <c r="M2077" s="14">
        <f>Table3[[#This Row],[Rape]]/Table3[[#This Row],[Population_in_lakhs]]</f>
        <v>1.1393514460999123</v>
      </c>
      <c r="N2077">
        <f>Table3[[#This Row],[Kidnapping and Abduction]]/Table3[[#This Row],[Population_in_lakhs]]</f>
        <v>1.0517090271691498</v>
      </c>
      <c r="O2077">
        <f>Table3[[#This Row],[Dowry Deaths]]/Table3[[#This Row],[Population_in_lakhs]]</f>
        <v>8.7642418930762495E-2</v>
      </c>
      <c r="P2077">
        <f>Table3[[#This Row],[Molestation]]/Table3[[#This Row],[Population_in_lakhs]]</f>
        <v>5.6091148115687997</v>
      </c>
      <c r="Q2077">
        <f>Table3[[#This Row],[Sexual_Harassment]]/Table3[[#This Row],[Population_in_lakhs]]</f>
        <v>0.43821209465381245</v>
      </c>
      <c r="R2077">
        <f>Table3[[#This Row],[Cruelty by Husband or his Relatives]]/Table3[[#This Row],[Population_in_lakhs]]</f>
        <v>9.1148115687992988</v>
      </c>
    </row>
    <row r="2078" spans="1:18" x14ac:dyDescent="0.3">
      <c r="A2078" t="s">
        <v>266</v>
      </c>
      <c r="B2078" t="s">
        <v>274</v>
      </c>
      <c r="C2078">
        <v>2010</v>
      </c>
      <c r="D2078">
        <v>19</v>
      </c>
      <c r="E2078">
        <v>21</v>
      </c>
      <c r="F2078">
        <v>11</v>
      </c>
      <c r="G2078">
        <v>63</v>
      </c>
      <c r="H2078">
        <v>3</v>
      </c>
      <c r="I2078">
        <v>90</v>
      </c>
      <c r="J2078">
        <v>11.41</v>
      </c>
      <c r="K2078">
        <v>18.141980718667835</v>
      </c>
      <c r="L2078">
        <f t="shared" si="32"/>
        <v>207</v>
      </c>
      <c r="M2078" s="14">
        <f>Table3[[#This Row],[Rape]]/Table3[[#This Row],[Population_in_lakhs]]</f>
        <v>1.6652059596844873</v>
      </c>
      <c r="N2078">
        <f>Table3[[#This Row],[Kidnapping and Abduction]]/Table3[[#This Row],[Population_in_lakhs]]</f>
        <v>1.8404907975460123</v>
      </c>
      <c r="O2078">
        <f>Table3[[#This Row],[Dowry Deaths]]/Table3[[#This Row],[Population_in_lakhs]]</f>
        <v>0.96406660823838741</v>
      </c>
      <c r="P2078">
        <f>Table3[[#This Row],[Molestation]]/Table3[[#This Row],[Population_in_lakhs]]</f>
        <v>5.5214723926380369</v>
      </c>
      <c r="Q2078">
        <f>Table3[[#This Row],[Sexual_Harassment]]/Table3[[#This Row],[Population_in_lakhs]]</f>
        <v>0.26292725679228746</v>
      </c>
      <c r="R2078">
        <f>Table3[[#This Row],[Cruelty by Husband or his Relatives]]/Table3[[#This Row],[Population_in_lakhs]]</f>
        <v>7.8878177037686239</v>
      </c>
    </row>
    <row r="2079" spans="1:18" x14ac:dyDescent="0.3">
      <c r="A2079" t="s">
        <v>266</v>
      </c>
      <c r="B2079" t="s">
        <v>274</v>
      </c>
      <c r="C2079">
        <v>2011</v>
      </c>
      <c r="D2079">
        <v>10</v>
      </c>
      <c r="E2079">
        <v>11</v>
      </c>
      <c r="F2079">
        <v>1</v>
      </c>
      <c r="G2079">
        <v>53</v>
      </c>
      <c r="H2079">
        <v>4</v>
      </c>
      <c r="I2079">
        <v>68</v>
      </c>
      <c r="J2079">
        <v>11.38</v>
      </c>
      <c r="K2079">
        <v>12.917398945518453</v>
      </c>
      <c r="L2079">
        <f t="shared" si="32"/>
        <v>147</v>
      </c>
      <c r="M2079" s="14">
        <f>Table3[[#This Row],[Rape]]/Table3[[#This Row],[Population_in_lakhs]]</f>
        <v>0.87873462214411246</v>
      </c>
      <c r="N2079">
        <f>Table3[[#This Row],[Kidnapping and Abduction]]/Table3[[#This Row],[Population_in_lakhs]]</f>
        <v>0.96660808435852363</v>
      </c>
      <c r="O2079">
        <f>Table3[[#This Row],[Dowry Deaths]]/Table3[[#This Row],[Population_in_lakhs]]</f>
        <v>8.7873462214411238E-2</v>
      </c>
      <c r="P2079">
        <f>Table3[[#This Row],[Molestation]]/Table3[[#This Row],[Population_in_lakhs]]</f>
        <v>4.6572934973637956</v>
      </c>
      <c r="Q2079">
        <f>Table3[[#This Row],[Sexual_Harassment]]/Table3[[#This Row],[Population_in_lakhs]]</f>
        <v>0.35149384885764495</v>
      </c>
      <c r="R2079">
        <f>Table3[[#This Row],[Cruelty by Husband or his Relatives]]/Table3[[#This Row],[Population_in_lakhs]]</f>
        <v>5.9753954305799644</v>
      </c>
    </row>
    <row r="2080" spans="1:18" x14ac:dyDescent="0.3">
      <c r="A2080" t="s">
        <v>266</v>
      </c>
      <c r="B2080" t="s">
        <v>274</v>
      </c>
      <c r="C2080">
        <v>2012</v>
      </c>
      <c r="D2080">
        <v>11</v>
      </c>
      <c r="E2080">
        <v>7</v>
      </c>
      <c r="F2080">
        <v>4</v>
      </c>
      <c r="G2080">
        <v>70</v>
      </c>
      <c r="H2080">
        <v>2</v>
      </c>
      <c r="I2080">
        <v>89</v>
      </c>
      <c r="J2080">
        <v>11.38</v>
      </c>
      <c r="K2080">
        <v>16.080843585237258</v>
      </c>
      <c r="L2080">
        <f t="shared" si="32"/>
        <v>183</v>
      </c>
      <c r="M2080" s="14">
        <f>Table3[[#This Row],[Rape]]/Table3[[#This Row],[Population_in_lakhs]]</f>
        <v>0.96660808435852363</v>
      </c>
      <c r="N2080">
        <f>Table3[[#This Row],[Kidnapping and Abduction]]/Table3[[#This Row],[Population_in_lakhs]]</f>
        <v>0.61511423550087874</v>
      </c>
      <c r="O2080">
        <f>Table3[[#This Row],[Dowry Deaths]]/Table3[[#This Row],[Population_in_lakhs]]</f>
        <v>0.35149384885764495</v>
      </c>
      <c r="P2080">
        <f>Table3[[#This Row],[Molestation]]/Table3[[#This Row],[Population_in_lakhs]]</f>
        <v>6.1511423550087869</v>
      </c>
      <c r="Q2080">
        <f>Table3[[#This Row],[Sexual_Harassment]]/Table3[[#This Row],[Population_in_lakhs]]</f>
        <v>0.17574692442882248</v>
      </c>
      <c r="R2080">
        <f>Table3[[#This Row],[Cruelty by Husband or his Relatives]]/Table3[[#This Row],[Population_in_lakhs]]</f>
        <v>7.8207381370826008</v>
      </c>
    </row>
    <row r="2081" spans="1:18" x14ac:dyDescent="0.3">
      <c r="A2081" t="s">
        <v>266</v>
      </c>
      <c r="B2081" t="s">
        <v>274</v>
      </c>
      <c r="C2081">
        <v>2013</v>
      </c>
      <c r="D2081">
        <v>21</v>
      </c>
      <c r="E2081">
        <v>36</v>
      </c>
      <c r="F2081">
        <v>7</v>
      </c>
      <c r="G2081">
        <v>141</v>
      </c>
      <c r="H2081">
        <v>0</v>
      </c>
      <c r="I2081">
        <v>69</v>
      </c>
      <c r="J2081">
        <v>11.38</v>
      </c>
      <c r="K2081">
        <v>24.077328646748679</v>
      </c>
      <c r="L2081">
        <f t="shared" si="32"/>
        <v>274</v>
      </c>
      <c r="M2081" s="14">
        <f>Table3[[#This Row],[Rape]]/Table3[[#This Row],[Population_in_lakhs]]</f>
        <v>1.845342706502636</v>
      </c>
      <c r="N2081">
        <f>Table3[[#This Row],[Kidnapping and Abduction]]/Table3[[#This Row],[Population_in_lakhs]]</f>
        <v>3.1634446397188047</v>
      </c>
      <c r="O2081">
        <f>Table3[[#This Row],[Dowry Deaths]]/Table3[[#This Row],[Population_in_lakhs]]</f>
        <v>0.61511423550087874</v>
      </c>
      <c r="P2081">
        <f>Table3[[#This Row],[Molestation]]/Table3[[#This Row],[Population_in_lakhs]]</f>
        <v>12.390158172231985</v>
      </c>
      <c r="Q2081">
        <f>Table3[[#This Row],[Sexual_Harassment]]/Table3[[#This Row],[Population_in_lakhs]]</f>
        <v>0</v>
      </c>
      <c r="R2081">
        <f>Table3[[#This Row],[Cruelty by Husband or his Relatives]]/Table3[[#This Row],[Population_in_lakhs]]</f>
        <v>6.0632688927943761</v>
      </c>
    </row>
    <row r="2082" spans="1:18" x14ac:dyDescent="0.3">
      <c r="A2082" t="s">
        <v>266</v>
      </c>
      <c r="B2082" t="s">
        <v>275</v>
      </c>
      <c r="C2082">
        <v>2001</v>
      </c>
      <c r="D2082">
        <v>18</v>
      </c>
      <c r="E2082">
        <v>0</v>
      </c>
      <c r="F2082">
        <v>2</v>
      </c>
      <c r="G2082">
        <v>48</v>
      </c>
      <c r="H2082">
        <v>0</v>
      </c>
      <c r="I2082">
        <v>35</v>
      </c>
      <c r="J2082">
        <v>15.59</v>
      </c>
      <c r="K2082">
        <v>6.6067992302758176</v>
      </c>
      <c r="L2082">
        <f t="shared" si="32"/>
        <v>103</v>
      </c>
      <c r="M2082" s="14">
        <f>Table3[[#This Row],[Rape]]/Table3[[#This Row],[Population_in_lakhs]]</f>
        <v>1.1545862732520846</v>
      </c>
      <c r="N2082">
        <f>Table3[[#This Row],[Kidnapping and Abduction]]/Table3[[#This Row],[Population_in_lakhs]]</f>
        <v>0</v>
      </c>
      <c r="O2082">
        <f>Table3[[#This Row],[Dowry Deaths]]/Table3[[#This Row],[Population_in_lakhs]]</f>
        <v>0.12828736369467608</v>
      </c>
      <c r="P2082">
        <f>Table3[[#This Row],[Molestation]]/Table3[[#This Row],[Population_in_lakhs]]</f>
        <v>3.078896728672226</v>
      </c>
      <c r="Q2082">
        <f>Table3[[#This Row],[Sexual_Harassment]]/Table3[[#This Row],[Population_in_lakhs]]</f>
        <v>0</v>
      </c>
      <c r="R2082">
        <f>Table3[[#This Row],[Cruelty by Husband or his Relatives]]/Table3[[#This Row],[Population_in_lakhs]]</f>
        <v>2.2450288646568315</v>
      </c>
    </row>
    <row r="2083" spans="1:18" x14ac:dyDescent="0.3">
      <c r="A2083" t="s">
        <v>266</v>
      </c>
      <c r="B2083" t="s">
        <v>275</v>
      </c>
      <c r="C2083">
        <v>2002</v>
      </c>
      <c r="D2083">
        <v>12</v>
      </c>
      <c r="E2083">
        <v>4</v>
      </c>
      <c r="F2083">
        <v>7</v>
      </c>
      <c r="G2083">
        <v>46</v>
      </c>
      <c r="H2083">
        <v>0</v>
      </c>
      <c r="I2083">
        <v>32</v>
      </c>
      <c r="J2083">
        <v>15.59</v>
      </c>
      <c r="K2083">
        <v>6.4785118665811421</v>
      </c>
      <c r="L2083">
        <f t="shared" si="32"/>
        <v>101</v>
      </c>
      <c r="M2083" s="14">
        <f>Table3[[#This Row],[Rape]]/Table3[[#This Row],[Population_in_lakhs]]</f>
        <v>0.76972418216805649</v>
      </c>
      <c r="N2083">
        <f>Table3[[#This Row],[Kidnapping and Abduction]]/Table3[[#This Row],[Population_in_lakhs]]</f>
        <v>0.25657472738935216</v>
      </c>
      <c r="O2083">
        <f>Table3[[#This Row],[Dowry Deaths]]/Table3[[#This Row],[Population_in_lakhs]]</f>
        <v>0.44900577293136629</v>
      </c>
      <c r="P2083">
        <f>Table3[[#This Row],[Molestation]]/Table3[[#This Row],[Population_in_lakhs]]</f>
        <v>2.9506093649775496</v>
      </c>
      <c r="Q2083">
        <f>Table3[[#This Row],[Sexual_Harassment]]/Table3[[#This Row],[Population_in_lakhs]]</f>
        <v>0</v>
      </c>
      <c r="R2083">
        <f>Table3[[#This Row],[Cruelty by Husband or his Relatives]]/Table3[[#This Row],[Population_in_lakhs]]</f>
        <v>2.0525978191148173</v>
      </c>
    </row>
    <row r="2084" spans="1:18" x14ac:dyDescent="0.3">
      <c r="A2084" t="s">
        <v>266</v>
      </c>
      <c r="B2084" t="s">
        <v>275</v>
      </c>
      <c r="C2084">
        <v>2003</v>
      </c>
      <c r="D2084">
        <v>19</v>
      </c>
      <c r="E2084">
        <v>7</v>
      </c>
      <c r="F2084">
        <v>6</v>
      </c>
      <c r="G2084">
        <v>43</v>
      </c>
      <c r="H2084">
        <v>1</v>
      </c>
      <c r="I2084">
        <v>32</v>
      </c>
      <c r="J2084">
        <v>15.59</v>
      </c>
      <c r="K2084">
        <v>6.9275176395125078</v>
      </c>
      <c r="L2084">
        <f t="shared" si="32"/>
        <v>108</v>
      </c>
      <c r="M2084" s="14">
        <f>Table3[[#This Row],[Rape]]/Table3[[#This Row],[Population_in_lakhs]]</f>
        <v>1.2187299550994226</v>
      </c>
      <c r="N2084">
        <f>Table3[[#This Row],[Kidnapping and Abduction]]/Table3[[#This Row],[Population_in_lakhs]]</f>
        <v>0.44900577293136629</v>
      </c>
      <c r="O2084">
        <f>Table3[[#This Row],[Dowry Deaths]]/Table3[[#This Row],[Population_in_lakhs]]</f>
        <v>0.38486209108402825</v>
      </c>
      <c r="P2084">
        <f>Table3[[#This Row],[Molestation]]/Table3[[#This Row],[Population_in_lakhs]]</f>
        <v>2.7581783194355358</v>
      </c>
      <c r="Q2084">
        <f>Table3[[#This Row],[Sexual_Harassment]]/Table3[[#This Row],[Population_in_lakhs]]</f>
        <v>6.4143681847338041E-2</v>
      </c>
      <c r="R2084">
        <f>Table3[[#This Row],[Cruelty by Husband or his Relatives]]/Table3[[#This Row],[Population_in_lakhs]]</f>
        <v>2.0525978191148173</v>
      </c>
    </row>
    <row r="2085" spans="1:18" x14ac:dyDescent="0.3">
      <c r="A2085" t="s">
        <v>266</v>
      </c>
      <c r="B2085" t="s">
        <v>275</v>
      </c>
      <c r="C2085">
        <v>2004</v>
      </c>
      <c r="D2085">
        <v>16</v>
      </c>
      <c r="E2085">
        <v>5</v>
      </c>
      <c r="F2085">
        <v>6</v>
      </c>
      <c r="G2085">
        <v>63</v>
      </c>
      <c r="H2085">
        <v>0</v>
      </c>
      <c r="I2085">
        <v>39</v>
      </c>
      <c r="J2085">
        <v>15.59</v>
      </c>
      <c r="K2085">
        <v>8.2745349583066066</v>
      </c>
      <c r="L2085">
        <f t="shared" si="32"/>
        <v>129</v>
      </c>
      <c r="M2085" s="14">
        <f>Table3[[#This Row],[Rape]]/Table3[[#This Row],[Population_in_lakhs]]</f>
        <v>1.0262989095574087</v>
      </c>
      <c r="N2085">
        <f>Table3[[#This Row],[Kidnapping and Abduction]]/Table3[[#This Row],[Population_in_lakhs]]</f>
        <v>0.32071840923669021</v>
      </c>
      <c r="O2085">
        <f>Table3[[#This Row],[Dowry Deaths]]/Table3[[#This Row],[Population_in_lakhs]]</f>
        <v>0.38486209108402825</v>
      </c>
      <c r="P2085">
        <f>Table3[[#This Row],[Molestation]]/Table3[[#This Row],[Population_in_lakhs]]</f>
        <v>4.0410519563822964</v>
      </c>
      <c r="Q2085">
        <f>Table3[[#This Row],[Sexual_Harassment]]/Table3[[#This Row],[Population_in_lakhs]]</f>
        <v>0</v>
      </c>
      <c r="R2085">
        <f>Table3[[#This Row],[Cruelty by Husband or his Relatives]]/Table3[[#This Row],[Population_in_lakhs]]</f>
        <v>2.5016035920461834</v>
      </c>
    </row>
    <row r="2086" spans="1:18" x14ac:dyDescent="0.3">
      <c r="A2086" t="s">
        <v>266</v>
      </c>
      <c r="B2086" t="s">
        <v>275</v>
      </c>
      <c r="C2086">
        <v>2005</v>
      </c>
      <c r="D2086">
        <v>15</v>
      </c>
      <c r="E2086">
        <v>5</v>
      </c>
      <c r="F2086">
        <v>6</v>
      </c>
      <c r="G2086">
        <v>62</v>
      </c>
      <c r="H2086">
        <v>0</v>
      </c>
      <c r="I2086">
        <v>29</v>
      </c>
      <c r="J2086">
        <v>15.59</v>
      </c>
      <c r="K2086">
        <v>7.5048107761385507</v>
      </c>
      <c r="L2086">
        <f t="shared" si="32"/>
        <v>117</v>
      </c>
      <c r="M2086" s="14">
        <f>Table3[[#This Row],[Rape]]/Table3[[#This Row],[Population_in_lakhs]]</f>
        <v>0.96215522771007056</v>
      </c>
      <c r="N2086">
        <f>Table3[[#This Row],[Kidnapping and Abduction]]/Table3[[#This Row],[Population_in_lakhs]]</f>
        <v>0.32071840923669021</v>
      </c>
      <c r="O2086">
        <f>Table3[[#This Row],[Dowry Deaths]]/Table3[[#This Row],[Population_in_lakhs]]</f>
        <v>0.38486209108402825</v>
      </c>
      <c r="P2086">
        <f>Table3[[#This Row],[Molestation]]/Table3[[#This Row],[Population_in_lakhs]]</f>
        <v>3.9769082745349582</v>
      </c>
      <c r="Q2086">
        <f>Table3[[#This Row],[Sexual_Harassment]]/Table3[[#This Row],[Population_in_lakhs]]</f>
        <v>0</v>
      </c>
      <c r="R2086">
        <f>Table3[[#This Row],[Cruelty by Husband or his Relatives]]/Table3[[#This Row],[Population_in_lakhs]]</f>
        <v>1.8601667735728031</v>
      </c>
    </row>
    <row r="2087" spans="1:18" x14ac:dyDescent="0.3">
      <c r="A2087" t="s">
        <v>266</v>
      </c>
      <c r="B2087" t="s">
        <v>275</v>
      </c>
      <c r="C2087">
        <v>2006</v>
      </c>
      <c r="D2087">
        <v>16</v>
      </c>
      <c r="E2087">
        <v>17</v>
      </c>
      <c r="F2087">
        <v>3</v>
      </c>
      <c r="G2087">
        <v>52</v>
      </c>
      <c r="H2087">
        <v>0</v>
      </c>
      <c r="I2087">
        <v>28</v>
      </c>
      <c r="J2087">
        <v>15.59</v>
      </c>
      <c r="K2087">
        <v>7.4406670942912125</v>
      </c>
      <c r="L2087">
        <f t="shared" si="32"/>
        <v>116</v>
      </c>
      <c r="M2087" s="14">
        <f>Table3[[#This Row],[Rape]]/Table3[[#This Row],[Population_in_lakhs]]</f>
        <v>1.0262989095574087</v>
      </c>
      <c r="N2087">
        <f>Table3[[#This Row],[Kidnapping and Abduction]]/Table3[[#This Row],[Population_in_lakhs]]</f>
        <v>1.0904425914047466</v>
      </c>
      <c r="O2087">
        <f>Table3[[#This Row],[Dowry Deaths]]/Table3[[#This Row],[Population_in_lakhs]]</f>
        <v>0.19243104554201412</v>
      </c>
      <c r="P2087">
        <f>Table3[[#This Row],[Molestation]]/Table3[[#This Row],[Population_in_lakhs]]</f>
        <v>3.3354714560615779</v>
      </c>
      <c r="Q2087">
        <f>Table3[[#This Row],[Sexual_Harassment]]/Table3[[#This Row],[Population_in_lakhs]]</f>
        <v>0</v>
      </c>
      <c r="R2087">
        <f>Table3[[#This Row],[Cruelty by Husband or his Relatives]]/Table3[[#This Row],[Population_in_lakhs]]</f>
        <v>1.7960230917254651</v>
      </c>
    </row>
    <row r="2088" spans="1:18" x14ac:dyDescent="0.3">
      <c r="A2088" t="s">
        <v>266</v>
      </c>
      <c r="B2088" t="s">
        <v>275</v>
      </c>
      <c r="C2088">
        <v>2007</v>
      </c>
      <c r="D2088">
        <v>10</v>
      </c>
      <c r="E2088">
        <v>7</v>
      </c>
      <c r="F2088">
        <v>9</v>
      </c>
      <c r="G2088">
        <v>65</v>
      </c>
      <c r="H2088">
        <v>1</v>
      </c>
      <c r="I2088">
        <v>51</v>
      </c>
      <c r="J2088">
        <v>15.59</v>
      </c>
      <c r="K2088">
        <v>9.1725465041693397</v>
      </c>
      <c r="L2088">
        <f t="shared" si="32"/>
        <v>143</v>
      </c>
      <c r="M2088" s="14">
        <f>Table3[[#This Row],[Rape]]/Table3[[#This Row],[Population_in_lakhs]]</f>
        <v>0.64143681847338041</v>
      </c>
      <c r="N2088">
        <f>Table3[[#This Row],[Kidnapping and Abduction]]/Table3[[#This Row],[Population_in_lakhs]]</f>
        <v>0.44900577293136629</v>
      </c>
      <c r="O2088">
        <f>Table3[[#This Row],[Dowry Deaths]]/Table3[[#This Row],[Population_in_lakhs]]</f>
        <v>0.57729313662604231</v>
      </c>
      <c r="P2088">
        <f>Table3[[#This Row],[Molestation]]/Table3[[#This Row],[Population_in_lakhs]]</f>
        <v>4.1693393200769728</v>
      </c>
      <c r="Q2088">
        <f>Table3[[#This Row],[Sexual_Harassment]]/Table3[[#This Row],[Population_in_lakhs]]</f>
        <v>6.4143681847338041E-2</v>
      </c>
      <c r="R2088">
        <f>Table3[[#This Row],[Cruelty by Husband or his Relatives]]/Table3[[#This Row],[Population_in_lakhs]]</f>
        <v>3.2713277742142401</v>
      </c>
    </row>
    <row r="2089" spans="1:18" x14ac:dyDescent="0.3">
      <c r="A2089" t="s">
        <v>266</v>
      </c>
      <c r="B2089" t="s">
        <v>275</v>
      </c>
      <c r="C2089">
        <v>2008</v>
      </c>
      <c r="D2089">
        <v>18</v>
      </c>
      <c r="E2089">
        <v>15</v>
      </c>
      <c r="F2089">
        <v>6</v>
      </c>
      <c r="G2089">
        <v>82</v>
      </c>
      <c r="H2089">
        <v>0</v>
      </c>
      <c r="I2089">
        <v>49</v>
      </c>
      <c r="J2089">
        <v>15.59</v>
      </c>
      <c r="K2089">
        <v>10.904425914047467</v>
      </c>
      <c r="L2089">
        <f t="shared" si="32"/>
        <v>170</v>
      </c>
      <c r="M2089" s="14">
        <f>Table3[[#This Row],[Rape]]/Table3[[#This Row],[Population_in_lakhs]]</f>
        <v>1.1545862732520846</v>
      </c>
      <c r="N2089">
        <f>Table3[[#This Row],[Kidnapping and Abduction]]/Table3[[#This Row],[Population_in_lakhs]]</f>
        <v>0.96215522771007056</v>
      </c>
      <c r="O2089">
        <f>Table3[[#This Row],[Dowry Deaths]]/Table3[[#This Row],[Population_in_lakhs]]</f>
        <v>0.38486209108402825</v>
      </c>
      <c r="P2089">
        <f>Table3[[#This Row],[Molestation]]/Table3[[#This Row],[Population_in_lakhs]]</f>
        <v>5.2597819114817188</v>
      </c>
      <c r="Q2089">
        <f>Table3[[#This Row],[Sexual_Harassment]]/Table3[[#This Row],[Population_in_lakhs]]</f>
        <v>0</v>
      </c>
      <c r="R2089">
        <f>Table3[[#This Row],[Cruelty by Husband or his Relatives]]/Table3[[#This Row],[Population_in_lakhs]]</f>
        <v>3.1430404105195637</v>
      </c>
    </row>
    <row r="2090" spans="1:18" x14ac:dyDescent="0.3">
      <c r="A2090" t="s">
        <v>266</v>
      </c>
      <c r="B2090" t="s">
        <v>275</v>
      </c>
      <c r="C2090">
        <v>2009</v>
      </c>
      <c r="D2090">
        <v>26</v>
      </c>
      <c r="E2090">
        <v>21</v>
      </c>
      <c r="F2090">
        <v>10</v>
      </c>
      <c r="G2090">
        <v>102</v>
      </c>
      <c r="H2090">
        <v>0</v>
      </c>
      <c r="I2090">
        <v>83</v>
      </c>
      <c r="J2090">
        <v>15.59</v>
      </c>
      <c r="K2090">
        <v>15.522771007055805</v>
      </c>
      <c r="L2090">
        <f t="shared" si="32"/>
        <v>242</v>
      </c>
      <c r="M2090" s="14">
        <f>Table3[[#This Row],[Rape]]/Table3[[#This Row],[Population_in_lakhs]]</f>
        <v>1.667735728030789</v>
      </c>
      <c r="N2090">
        <f>Table3[[#This Row],[Kidnapping and Abduction]]/Table3[[#This Row],[Population_in_lakhs]]</f>
        <v>1.3470173187940988</v>
      </c>
      <c r="O2090">
        <f>Table3[[#This Row],[Dowry Deaths]]/Table3[[#This Row],[Population_in_lakhs]]</f>
        <v>0.64143681847338041</v>
      </c>
      <c r="P2090">
        <f>Table3[[#This Row],[Molestation]]/Table3[[#This Row],[Population_in_lakhs]]</f>
        <v>6.5426555484284803</v>
      </c>
      <c r="Q2090">
        <f>Table3[[#This Row],[Sexual_Harassment]]/Table3[[#This Row],[Population_in_lakhs]]</f>
        <v>0</v>
      </c>
      <c r="R2090">
        <f>Table3[[#This Row],[Cruelty by Husband or his Relatives]]/Table3[[#This Row],[Population_in_lakhs]]</f>
        <v>5.323925593329057</v>
      </c>
    </row>
    <row r="2091" spans="1:18" x14ac:dyDescent="0.3">
      <c r="A2091" t="s">
        <v>266</v>
      </c>
      <c r="B2091" t="s">
        <v>275</v>
      </c>
      <c r="C2091">
        <v>2010</v>
      </c>
      <c r="D2091">
        <v>26</v>
      </c>
      <c r="E2091">
        <v>38</v>
      </c>
      <c r="F2091">
        <v>7</v>
      </c>
      <c r="G2091">
        <v>158</v>
      </c>
      <c r="H2091">
        <v>0</v>
      </c>
      <c r="I2091">
        <v>99</v>
      </c>
      <c r="J2091">
        <v>15.59</v>
      </c>
      <c r="K2091">
        <v>21.039127645926875</v>
      </c>
      <c r="L2091">
        <f t="shared" si="32"/>
        <v>328</v>
      </c>
      <c r="M2091" s="14">
        <f>Table3[[#This Row],[Rape]]/Table3[[#This Row],[Population_in_lakhs]]</f>
        <v>1.667735728030789</v>
      </c>
      <c r="N2091">
        <f>Table3[[#This Row],[Kidnapping and Abduction]]/Table3[[#This Row],[Population_in_lakhs]]</f>
        <v>2.4374599101988452</v>
      </c>
      <c r="O2091">
        <f>Table3[[#This Row],[Dowry Deaths]]/Table3[[#This Row],[Population_in_lakhs]]</f>
        <v>0.44900577293136629</v>
      </c>
      <c r="P2091">
        <f>Table3[[#This Row],[Molestation]]/Table3[[#This Row],[Population_in_lakhs]]</f>
        <v>10.13470173187941</v>
      </c>
      <c r="Q2091">
        <f>Table3[[#This Row],[Sexual_Harassment]]/Table3[[#This Row],[Population_in_lakhs]]</f>
        <v>0</v>
      </c>
      <c r="R2091">
        <f>Table3[[#This Row],[Cruelty by Husband or his Relatives]]/Table3[[#This Row],[Population_in_lakhs]]</f>
        <v>6.3502245028864657</v>
      </c>
    </row>
    <row r="2092" spans="1:18" x14ac:dyDescent="0.3">
      <c r="A2092" t="s">
        <v>266</v>
      </c>
      <c r="B2092" t="s">
        <v>275</v>
      </c>
      <c r="C2092">
        <v>2011</v>
      </c>
      <c r="D2092">
        <v>27</v>
      </c>
      <c r="E2092">
        <v>24</v>
      </c>
      <c r="F2092">
        <v>5</v>
      </c>
      <c r="G2092">
        <v>93</v>
      </c>
      <c r="H2092">
        <v>0</v>
      </c>
      <c r="I2092">
        <v>96</v>
      </c>
      <c r="J2092">
        <v>16.18</v>
      </c>
      <c r="K2092">
        <v>15.142150803461064</v>
      </c>
      <c r="L2092">
        <f t="shared" si="32"/>
        <v>245</v>
      </c>
      <c r="M2092" s="14">
        <f>Table3[[#This Row],[Rape]]/Table3[[#This Row],[Population_in_lakhs]]</f>
        <v>1.6687268232385661</v>
      </c>
      <c r="N2092">
        <f>Table3[[#This Row],[Kidnapping and Abduction]]/Table3[[#This Row],[Population_in_lakhs]]</f>
        <v>1.4833127317676145</v>
      </c>
      <c r="O2092">
        <f>Table3[[#This Row],[Dowry Deaths]]/Table3[[#This Row],[Population_in_lakhs]]</f>
        <v>0.30902348578491967</v>
      </c>
      <c r="P2092">
        <f>Table3[[#This Row],[Molestation]]/Table3[[#This Row],[Population_in_lakhs]]</f>
        <v>5.7478368355995055</v>
      </c>
      <c r="Q2092">
        <f>Table3[[#This Row],[Sexual_Harassment]]/Table3[[#This Row],[Population_in_lakhs]]</f>
        <v>0</v>
      </c>
      <c r="R2092">
        <f>Table3[[#This Row],[Cruelty by Husband or his Relatives]]/Table3[[#This Row],[Population_in_lakhs]]</f>
        <v>5.9332509270704579</v>
      </c>
    </row>
    <row r="2093" spans="1:18" x14ac:dyDescent="0.3">
      <c r="A2093" t="s">
        <v>266</v>
      </c>
      <c r="B2093" t="s">
        <v>275</v>
      </c>
      <c r="C2093">
        <v>2012</v>
      </c>
      <c r="D2093">
        <v>26</v>
      </c>
      <c r="E2093">
        <v>34</v>
      </c>
      <c r="F2093">
        <v>6</v>
      </c>
      <c r="G2093">
        <v>140</v>
      </c>
      <c r="H2093">
        <v>0</v>
      </c>
      <c r="I2093">
        <v>75</v>
      </c>
      <c r="J2093">
        <v>16.18</v>
      </c>
      <c r="K2093">
        <v>17.367119901112485</v>
      </c>
      <c r="L2093">
        <f t="shared" si="32"/>
        <v>281</v>
      </c>
      <c r="M2093" s="14">
        <f>Table3[[#This Row],[Rape]]/Table3[[#This Row],[Population_in_lakhs]]</f>
        <v>1.6069221260815822</v>
      </c>
      <c r="N2093">
        <f>Table3[[#This Row],[Kidnapping and Abduction]]/Table3[[#This Row],[Population_in_lakhs]]</f>
        <v>2.1013597033374536</v>
      </c>
      <c r="O2093">
        <f>Table3[[#This Row],[Dowry Deaths]]/Table3[[#This Row],[Population_in_lakhs]]</f>
        <v>0.37082818294190362</v>
      </c>
      <c r="P2093">
        <f>Table3[[#This Row],[Molestation]]/Table3[[#This Row],[Population_in_lakhs]]</f>
        <v>8.6526576019777508</v>
      </c>
      <c r="Q2093">
        <f>Table3[[#This Row],[Sexual_Harassment]]/Table3[[#This Row],[Population_in_lakhs]]</f>
        <v>0</v>
      </c>
      <c r="R2093">
        <f>Table3[[#This Row],[Cruelty by Husband or his Relatives]]/Table3[[#This Row],[Population_in_lakhs]]</f>
        <v>4.6353522867737951</v>
      </c>
    </row>
    <row r="2094" spans="1:18" x14ac:dyDescent="0.3">
      <c r="A2094" t="s">
        <v>266</v>
      </c>
      <c r="B2094" t="s">
        <v>275</v>
      </c>
      <c r="C2094">
        <v>2013</v>
      </c>
      <c r="D2094">
        <v>31</v>
      </c>
      <c r="E2094">
        <v>27</v>
      </c>
      <c r="F2094">
        <v>7</v>
      </c>
      <c r="G2094">
        <v>178</v>
      </c>
      <c r="H2094">
        <v>0</v>
      </c>
      <c r="I2094">
        <v>64</v>
      </c>
      <c r="J2094">
        <v>16.18</v>
      </c>
      <c r="K2094">
        <v>18.974042027194066</v>
      </c>
      <c r="L2094">
        <f t="shared" si="32"/>
        <v>307</v>
      </c>
      <c r="M2094" s="14">
        <f>Table3[[#This Row],[Rape]]/Table3[[#This Row],[Population_in_lakhs]]</f>
        <v>1.9159456118665019</v>
      </c>
      <c r="N2094">
        <f>Table3[[#This Row],[Kidnapping and Abduction]]/Table3[[#This Row],[Population_in_lakhs]]</f>
        <v>1.6687268232385661</v>
      </c>
      <c r="O2094">
        <f>Table3[[#This Row],[Dowry Deaths]]/Table3[[#This Row],[Population_in_lakhs]]</f>
        <v>0.43263288009888751</v>
      </c>
      <c r="P2094">
        <f>Table3[[#This Row],[Molestation]]/Table3[[#This Row],[Population_in_lakhs]]</f>
        <v>11.00123609394314</v>
      </c>
      <c r="Q2094">
        <f>Table3[[#This Row],[Sexual_Harassment]]/Table3[[#This Row],[Population_in_lakhs]]</f>
        <v>0</v>
      </c>
      <c r="R2094">
        <f>Table3[[#This Row],[Cruelty by Husband or his Relatives]]/Table3[[#This Row],[Population_in_lakhs]]</f>
        <v>3.9555006180469716</v>
      </c>
    </row>
    <row r="2095" spans="1:18" x14ac:dyDescent="0.3">
      <c r="A2095" t="s">
        <v>266</v>
      </c>
      <c r="B2095" t="s">
        <v>277</v>
      </c>
      <c r="C2095">
        <v>2001</v>
      </c>
      <c r="D2095">
        <v>22</v>
      </c>
      <c r="E2095">
        <v>13</v>
      </c>
      <c r="F2095">
        <v>8</v>
      </c>
      <c r="G2095">
        <v>84</v>
      </c>
      <c r="H2095">
        <v>5</v>
      </c>
      <c r="I2095">
        <v>77</v>
      </c>
      <c r="J2095">
        <v>17.91</v>
      </c>
      <c r="K2095">
        <v>11.669458403126745</v>
      </c>
      <c r="L2095">
        <f t="shared" si="32"/>
        <v>209</v>
      </c>
      <c r="M2095" s="14">
        <f>Table3[[#This Row],[Rape]]/Table3[[#This Row],[Population_in_lakhs]]</f>
        <v>1.2283640424343942</v>
      </c>
      <c r="N2095">
        <f>Table3[[#This Row],[Kidnapping and Abduction]]/Table3[[#This Row],[Population_in_lakhs]]</f>
        <v>0.72585147962032381</v>
      </c>
      <c r="O2095">
        <f>Table3[[#This Row],[Dowry Deaths]]/Table3[[#This Row],[Population_in_lakhs]]</f>
        <v>0.44667783361250696</v>
      </c>
      <c r="P2095">
        <f>Table3[[#This Row],[Molestation]]/Table3[[#This Row],[Population_in_lakhs]]</f>
        <v>4.6901172529313229</v>
      </c>
      <c r="Q2095">
        <f>Table3[[#This Row],[Sexual_Harassment]]/Table3[[#This Row],[Population_in_lakhs]]</f>
        <v>0.27917364600781686</v>
      </c>
      <c r="R2095">
        <f>Table3[[#This Row],[Cruelty by Husband or his Relatives]]/Table3[[#This Row],[Population_in_lakhs]]</f>
        <v>4.2992741485203796</v>
      </c>
    </row>
    <row r="2096" spans="1:18" x14ac:dyDescent="0.3">
      <c r="A2096" t="s">
        <v>266</v>
      </c>
      <c r="B2096" t="s">
        <v>277</v>
      </c>
      <c r="C2096">
        <v>2002</v>
      </c>
      <c r="D2096">
        <v>14</v>
      </c>
      <c r="E2096">
        <v>15</v>
      </c>
      <c r="F2096">
        <v>8</v>
      </c>
      <c r="G2096">
        <v>74</v>
      </c>
      <c r="H2096">
        <v>2</v>
      </c>
      <c r="I2096">
        <v>73</v>
      </c>
      <c r="J2096">
        <v>17.91</v>
      </c>
      <c r="K2096">
        <v>10.385259631490786</v>
      </c>
      <c r="L2096">
        <f t="shared" si="32"/>
        <v>186</v>
      </c>
      <c r="M2096" s="14">
        <f>Table3[[#This Row],[Rape]]/Table3[[#This Row],[Population_in_lakhs]]</f>
        <v>0.78168620882188722</v>
      </c>
      <c r="N2096">
        <f>Table3[[#This Row],[Kidnapping and Abduction]]/Table3[[#This Row],[Population_in_lakhs]]</f>
        <v>0.83752093802345062</v>
      </c>
      <c r="O2096">
        <f>Table3[[#This Row],[Dowry Deaths]]/Table3[[#This Row],[Population_in_lakhs]]</f>
        <v>0.44667783361250696</v>
      </c>
      <c r="P2096">
        <f>Table3[[#This Row],[Molestation]]/Table3[[#This Row],[Population_in_lakhs]]</f>
        <v>4.1317699609156895</v>
      </c>
      <c r="Q2096">
        <f>Table3[[#This Row],[Sexual_Harassment]]/Table3[[#This Row],[Population_in_lakhs]]</f>
        <v>0.11166945840312674</v>
      </c>
      <c r="R2096">
        <f>Table3[[#This Row],[Cruelty by Husband or his Relatives]]/Table3[[#This Row],[Population_in_lakhs]]</f>
        <v>4.0759352317141264</v>
      </c>
    </row>
    <row r="2097" spans="1:18" x14ac:dyDescent="0.3">
      <c r="A2097" t="s">
        <v>266</v>
      </c>
      <c r="B2097" t="s">
        <v>277</v>
      </c>
      <c r="C2097">
        <v>2003</v>
      </c>
      <c r="D2097">
        <v>16</v>
      </c>
      <c r="E2097">
        <v>6</v>
      </c>
      <c r="F2097">
        <v>10</v>
      </c>
      <c r="G2097">
        <v>56</v>
      </c>
      <c r="H2097">
        <v>2</v>
      </c>
      <c r="I2097">
        <v>78</v>
      </c>
      <c r="J2097">
        <v>17.91</v>
      </c>
      <c r="K2097">
        <v>9.3802345058626457</v>
      </c>
      <c r="L2097">
        <f t="shared" si="32"/>
        <v>168</v>
      </c>
      <c r="M2097" s="14">
        <f>Table3[[#This Row],[Rape]]/Table3[[#This Row],[Population_in_lakhs]]</f>
        <v>0.89335566722501392</v>
      </c>
      <c r="N2097">
        <f>Table3[[#This Row],[Kidnapping and Abduction]]/Table3[[#This Row],[Population_in_lakhs]]</f>
        <v>0.3350083752093802</v>
      </c>
      <c r="O2097">
        <f>Table3[[#This Row],[Dowry Deaths]]/Table3[[#This Row],[Population_in_lakhs]]</f>
        <v>0.55834729201563371</v>
      </c>
      <c r="P2097">
        <f>Table3[[#This Row],[Molestation]]/Table3[[#This Row],[Population_in_lakhs]]</f>
        <v>3.1267448352875489</v>
      </c>
      <c r="Q2097">
        <f>Table3[[#This Row],[Sexual_Harassment]]/Table3[[#This Row],[Population_in_lakhs]]</f>
        <v>0.11166945840312674</v>
      </c>
      <c r="R2097">
        <f>Table3[[#This Row],[Cruelty by Husband or his Relatives]]/Table3[[#This Row],[Population_in_lakhs]]</f>
        <v>4.3551088777219427</v>
      </c>
    </row>
    <row r="2098" spans="1:18" x14ac:dyDescent="0.3">
      <c r="A2098" t="s">
        <v>266</v>
      </c>
      <c r="B2098" t="s">
        <v>277</v>
      </c>
      <c r="C2098">
        <v>2004</v>
      </c>
      <c r="D2098">
        <v>8</v>
      </c>
      <c r="E2098">
        <v>7</v>
      </c>
      <c r="F2098">
        <v>11</v>
      </c>
      <c r="G2098">
        <v>61</v>
      </c>
      <c r="H2098">
        <v>0</v>
      </c>
      <c r="I2098">
        <v>59</v>
      </c>
      <c r="J2098">
        <v>17.91</v>
      </c>
      <c r="K2098">
        <v>8.1518704634282528</v>
      </c>
      <c r="L2098">
        <f t="shared" si="32"/>
        <v>146</v>
      </c>
      <c r="M2098" s="14">
        <f>Table3[[#This Row],[Rape]]/Table3[[#This Row],[Population_in_lakhs]]</f>
        <v>0.44667783361250696</v>
      </c>
      <c r="N2098">
        <f>Table3[[#This Row],[Kidnapping and Abduction]]/Table3[[#This Row],[Population_in_lakhs]]</f>
        <v>0.39084310441094361</v>
      </c>
      <c r="O2098">
        <f>Table3[[#This Row],[Dowry Deaths]]/Table3[[#This Row],[Population_in_lakhs]]</f>
        <v>0.61418202121719712</v>
      </c>
      <c r="P2098">
        <f>Table3[[#This Row],[Molestation]]/Table3[[#This Row],[Population_in_lakhs]]</f>
        <v>3.4059184812953656</v>
      </c>
      <c r="Q2098">
        <f>Table3[[#This Row],[Sexual_Harassment]]/Table3[[#This Row],[Population_in_lakhs]]</f>
        <v>0</v>
      </c>
      <c r="R2098">
        <f>Table3[[#This Row],[Cruelty by Husband or his Relatives]]/Table3[[#This Row],[Population_in_lakhs]]</f>
        <v>3.294249022892239</v>
      </c>
    </row>
    <row r="2099" spans="1:18" x14ac:dyDescent="0.3">
      <c r="A2099" t="s">
        <v>266</v>
      </c>
      <c r="B2099" t="s">
        <v>277</v>
      </c>
      <c r="C2099">
        <v>2005</v>
      </c>
      <c r="D2099">
        <v>14</v>
      </c>
      <c r="E2099">
        <v>9</v>
      </c>
      <c r="F2099">
        <v>9</v>
      </c>
      <c r="G2099">
        <v>66</v>
      </c>
      <c r="H2099">
        <v>2</v>
      </c>
      <c r="I2099">
        <v>78</v>
      </c>
      <c r="J2099">
        <v>17.91</v>
      </c>
      <c r="K2099">
        <v>9.93858179787828</v>
      </c>
      <c r="L2099">
        <f t="shared" si="32"/>
        <v>178</v>
      </c>
      <c r="M2099" s="14">
        <f>Table3[[#This Row],[Rape]]/Table3[[#This Row],[Population_in_lakhs]]</f>
        <v>0.78168620882188722</v>
      </c>
      <c r="N2099">
        <f>Table3[[#This Row],[Kidnapping and Abduction]]/Table3[[#This Row],[Population_in_lakhs]]</f>
        <v>0.50251256281407031</v>
      </c>
      <c r="O2099">
        <f>Table3[[#This Row],[Dowry Deaths]]/Table3[[#This Row],[Population_in_lakhs]]</f>
        <v>0.50251256281407031</v>
      </c>
      <c r="P2099">
        <f>Table3[[#This Row],[Molestation]]/Table3[[#This Row],[Population_in_lakhs]]</f>
        <v>3.6850921273031827</v>
      </c>
      <c r="Q2099">
        <f>Table3[[#This Row],[Sexual_Harassment]]/Table3[[#This Row],[Population_in_lakhs]]</f>
        <v>0.11166945840312674</v>
      </c>
      <c r="R2099">
        <f>Table3[[#This Row],[Cruelty by Husband or his Relatives]]/Table3[[#This Row],[Population_in_lakhs]]</f>
        <v>4.3551088777219427</v>
      </c>
    </row>
    <row r="2100" spans="1:18" x14ac:dyDescent="0.3">
      <c r="A2100" t="s">
        <v>266</v>
      </c>
      <c r="B2100" t="s">
        <v>277</v>
      </c>
      <c r="C2100">
        <v>2006</v>
      </c>
      <c r="D2100">
        <v>17</v>
      </c>
      <c r="E2100">
        <v>12</v>
      </c>
      <c r="F2100">
        <v>11</v>
      </c>
      <c r="G2100">
        <v>60</v>
      </c>
      <c r="H2100">
        <v>6</v>
      </c>
      <c r="I2100">
        <v>79</v>
      </c>
      <c r="J2100">
        <v>17.91</v>
      </c>
      <c r="K2100">
        <v>10.329424902289224</v>
      </c>
      <c r="L2100">
        <f t="shared" si="32"/>
        <v>185</v>
      </c>
      <c r="M2100" s="14">
        <f>Table3[[#This Row],[Rape]]/Table3[[#This Row],[Population_in_lakhs]]</f>
        <v>0.94919039642657732</v>
      </c>
      <c r="N2100">
        <f>Table3[[#This Row],[Kidnapping and Abduction]]/Table3[[#This Row],[Population_in_lakhs]]</f>
        <v>0.67001675041876041</v>
      </c>
      <c r="O2100">
        <f>Table3[[#This Row],[Dowry Deaths]]/Table3[[#This Row],[Population_in_lakhs]]</f>
        <v>0.61418202121719712</v>
      </c>
      <c r="P2100">
        <f>Table3[[#This Row],[Molestation]]/Table3[[#This Row],[Population_in_lakhs]]</f>
        <v>3.3500837520938025</v>
      </c>
      <c r="Q2100">
        <f>Table3[[#This Row],[Sexual_Harassment]]/Table3[[#This Row],[Population_in_lakhs]]</f>
        <v>0.3350083752093802</v>
      </c>
      <c r="R2100">
        <f>Table3[[#This Row],[Cruelty by Husband or his Relatives]]/Table3[[#This Row],[Population_in_lakhs]]</f>
        <v>4.4109436069235066</v>
      </c>
    </row>
    <row r="2101" spans="1:18" x14ac:dyDescent="0.3">
      <c r="A2101" t="s">
        <v>266</v>
      </c>
      <c r="B2101" t="s">
        <v>277</v>
      </c>
      <c r="C2101">
        <v>2007</v>
      </c>
      <c r="D2101">
        <v>10</v>
      </c>
      <c r="E2101">
        <v>11</v>
      </c>
      <c r="F2101">
        <v>5</v>
      </c>
      <c r="G2101">
        <v>49</v>
      </c>
      <c r="H2101">
        <v>2</v>
      </c>
      <c r="I2101">
        <v>102</v>
      </c>
      <c r="J2101">
        <v>17.91</v>
      </c>
      <c r="K2101">
        <v>9.994416527079844</v>
      </c>
      <c r="L2101">
        <f t="shared" si="32"/>
        <v>179</v>
      </c>
      <c r="M2101" s="14">
        <f>Table3[[#This Row],[Rape]]/Table3[[#This Row],[Population_in_lakhs]]</f>
        <v>0.55834729201563371</v>
      </c>
      <c r="N2101">
        <f>Table3[[#This Row],[Kidnapping and Abduction]]/Table3[[#This Row],[Population_in_lakhs]]</f>
        <v>0.61418202121719712</v>
      </c>
      <c r="O2101">
        <f>Table3[[#This Row],[Dowry Deaths]]/Table3[[#This Row],[Population_in_lakhs]]</f>
        <v>0.27917364600781686</v>
      </c>
      <c r="P2101">
        <f>Table3[[#This Row],[Molestation]]/Table3[[#This Row],[Population_in_lakhs]]</f>
        <v>2.7359017308766052</v>
      </c>
      <c r="Q2101">
        <f>Table3[[#This Row],[Sexual_Harassment]]/Table3[[#This Row],[Population_in_lakhs]]</f>
        <v>0.11166945840312674</v>
      </c>
      <c r="R2101">
        <f>Table3[[#This Row],[Cruelty by Husband or his Relatives]]/Table3[[#This Row],[Population_in_lakhs]]</f>
        <v>5.6951423785594644</v>
      </c>
    </row>
    <row r="2102" spans="1:18" x14ac:dyDescent="0.3">
      <c r="A2102" t="s">
        <v>266</v>
      </c>
      <c r="B2102" t="s">
        <v>277</v>
      </c>
      <c r="C2102">
        <v>2008</v>
      </c>
      <c r="D2102">
        <v>10</v>
      </c>
      <c r="E2102">
        <v>31</v>
      </c>
      <c r="F2102">
        <v>9</v>
      </c>
      <c r="G2102">
        <v>60</v>
      </c>
      <c r="H2102">
        <v>5</v>
      </c>
      <c r="I2102">
        <v>102</v>
      </c>
      <c r="J2102">
        <v>17.91</v>
      </c>
      <c r="K2102">
        <v>12.116136236739251</v>
      </c>
      <c r="L2102">
        <f t="shared" si="32"/>
        <v>217</v>
      </c>
      <c r="M2102" s="14">
        <f>Table3[[#This Row],[Rape]]/Table3[[#This Row],[Population_in_lakhs]]</f>
        <v>0.55834729201563371</v>
      </c>
      <c r="N2102">
        <f>Table3[[#This Row],[Kidnapping and Abduction]]/Table3[[#This Row],[Population_in_lakhs]]</f>
        <v>1.7308766052484645</v>
      </c>
      <c r="O2102">
        <f>Table3[[#This Row],[Dowry Deaths]]/Table3[[#This Row],[Population_in_lakhs]]</f>
        <v>0.50251256281407031</v>
      </c>
      <c r="P2102">
        <f>Table3[[#This Row],[Molestation]]/Table3[[#This Row],[Population_in_lakhs]]</f>
        <v>3.3500837520938025</v>
      </c>
      <c r="Q2102">
        <f>Table3[[#This Row],[Sexual_Harassment]]/Table3[[#This Row],[Population_in_lakhs]]</f>
        <v>0.27917364600781686</v>
      </c>
      <c r="R2102">
        <f>Table3[[#This Row],[Cruelty by Husband or his Relatives]]/Table3[[#This Row],[Population_in_lakhs]]</f>
        <v>5.6951423785594644</v>
      </c>
    </row>
    <row r="2103" spans="1:18" x14ac:dyDescent="0.3">
      <c r="A2103" t="s">
        <v>266</v>
      </c>
      <c r="B2103" t="s">
        <v>277</v>
      </c>
      <c r="C2103">
        <v>2009</v>
      </c>
      <c r="D2103">
        <v>16</v>
      </c>
      <c r="E2103">
        <v>15</v>
      </c>
      <c r="F2103">
        <v>12</v>
      </c>
      <c r="G2103">
        <v>90</v>
      </c>
      <c r="H2103">
        <v>0</v>
      </c>
      <c r="I2103">
        <v>112</v>
      </c>
      <c r="J2103">
        <v>17.91</v>
      </c>
      <c r="K2103">
        <v>13.679508654383026</v>
      </c>
      <c r="L2103">
        <f t="shared" si="32"/>
        <v>245</v>
      </c>
      <c r="M2103" s="14">
        <f>Table3[[#This Row],[Rape]]/Table3[[#This Row],[Population_in_lakhs]]</f>
        <v>0.89335566722501392</v>
      </c>
      <c r="N2103">
        <f>Table3[[#This Row],[Kidnapping and Abduction]]/Table3[[#This Row],[Population_in_lakhs]]</f>
        <v>0.83752093802345062</v>
      </c>
      <c r="O2103">
        <f>Table3[[#This Row],[Dowry Deaths]]/Table3[[#This Row],[Population_in_lakhs]]</f>
        <v>0.67001675041876041</v>
      </c>
      <c r="P2103">
        <f>Table3[[#This Row],[Molestation]]/Table3[[#This Row],[Population_in_lakhs]]</f>
        <v>5.0251256281407031</v>
      </c>
      <c r="Q2103">
        <f>Table3[[#This Row],[Sexual_Harassment]]/Table3[[#This Row],[Population_in_lakhs]]</f>
        <v>0</v>
      </c>
      <c r="R2103">
        <f>Table3[[#This Row],[Cruelty by Husband or his Relatives]]/Table3[[#This Row],[Population_in_lakhs]]</f>
        <v>6.2534896705750977</v>
      </c>
    </row>
    <row r="2104" spans="1:18" x14ac:dyDescent="0.3">
      <c r="A2104" t="s">
        <v>266</v>
      </c>
      <c r="B2104" t="s">
        <v>277</v>
      </c>
      <c r="C2104">
        <v>2010</v>
      </c>
      <c r="D2104">
        <v>16</v>
      </c>
      <c r="E2104">
        <v>20</v>
      </c>
      <c r="F2104">
        <v>9</v>
      </c>
      <c r="G2104">
        <v>91</v>
      </c>
      <c r="H2104">
        <v>1</v>
      </c>
      <c r="I2104">
        <v>120</v>
      </c>
      <c r="J2104">
        <v>17.91</v>
      </c>
      <c r="K2104">
        <v>14.349525404801787</v>
      </c>
      <c r="L2104">
        <f t="shared" si="32"/>
        <v>257</v>
      </c>
      <c r="M2104" s="14">
        <f>Table3[[#This Row],[Rape]]/Table3[[#This Row],[Population_in_lakhs]]</f>
        <v>0.89335566722501392</v>
      </c>
      <c r="N2104">
        <f>Table3[[#This Row],[Kidnapping and Abduction]]/Table3[[#This Row],[Population_in_lakhs]]</f>
        <v>1.1166945840312674</v>
      </c>
      <c r="O2104">
        <f>Table3[[#This Row],[Dowry Deaths]]/Table3[[#This Row],[Population_in_lakhs]]</f>
        <v>0.50251256281407031</v>
      </c>
      <c r="P2104">
        <f>Table3[[#This Row],[Molestation]]/Table3[[#This Row],[Population_in_lakhs]]</f>
        <v>5.080960357342267</v>
      </c>
      <c r="Q2104">
        <f>Table3[[#This Row],[Sexual_Harassment]]/Table3[[#This Row],[Population_in_lakhs]]</f>
        <v>5.583472920156337E-2</v>
      </c>
      <c r="R2104">
        <f>Table3[[#This Row],[Cruelty by Husband or his Relatives]]/Table3[[#This Row],[Population_in_lakhs]]</f>
        <v>6.700167504187605</v>
      </c>
    </row>
    <row r="2105" spans="1:18" x14ac:dyDescent="0.3">
      <c r="A2105" t="s">
        <v>266</v>
      </c>
      <c r="B2105" t="s">
        <v>277</v>
      </c>
      <c r="C2105">
        <v>2011</v>
      </c>
      <c r="D2105">
        <v>11</v>
      </c>
      <c r="E2105">
        <v>15</v>
      </c>
      <c r="F2105">
        <v>6</v>
      </c>
      <c r="G2105">
        <v>65</v>
      </c>
      <c r="H2105">
        <v>0</v>
      </c>
      <c r="I2105">
        <v>93</v>
      </c>
      <c r="J2105">
        <v>19.45</v>
      </c>
      <c r="K2105">
        <v>9.7686375321336758</v>
      </c>
      <c r="L2105">
        <f t="shared" si="32"/>
        <v>190</v>
      </c>
      <c r="M2105" s="14">
        <f>Table3[[#This Row],[Rape]]/Table3[[#This Row],[Population_in_lakhs]]</f>
        <v>0.56555269922879181</v>
      </c>
      <c r="N2105">
        <f>Table3[[#This Row],[Kidnapping and Abduction]]/Table3[[#This Row],[Population_in_lakhs]]</f>
        <v>0.77120822622107976</v>
      </c>
      <c r="O2105">
        <f>Table3[[#This Row],[Dowry Deaths]]/Table3[[#This Row],[Population_in_lakhs]]</f>
        <v>0.30848329048843187</v>
      </c>
      <c r="P2105">
        <f>Table3[[#This Row],[Molestation]]/Table3[[#This Row],[Population_in_lakhs]]</f>
        <v>3.3419023136246788</v>
      </c>
      <c r="Q2105">
        <f>Table3[[#This Row],[Sexual_Harassment]]/Table3[[#This Row],[Population_in_lakhs]]</f>
        <v>0</v>
      </c>
      <c r="R2105">
        <f>Table3[[#This Row],[Cruelty by Husband or his Relatives]]/Table3[[#This Row],[Population_in_lakhs]]</f>
        <v>4.7814910025706947</v>
      </c>
    </row>
    <row r="2106" spans="1:18" x14ac:dyDescent="0.3">
      <c r="A2106" t="s">
        <v>266</v>
      </c>
      <c r="B2106" t="s">
        <v>277</v>
      </c>
      <c r="C2106">
        <v>2012</v>
      </c>
      <c r="D2106">
        <v>17</v>
      </c>
      <c r="E2106">
        <v>20</v>
      </c>
      <c r="F2106">
        <v>8</v>
      </c>
      <c r="G2106">
        <v>117</v>
      </c>
      <c r="H2106">
        <v>0</v>
      </c>
      <c r="I2106">
        <v>119</v>
      </c>
      <c r="J2106">
        <v>19.45</v>
      </c>
      <c r="K2106">
        <v>14.447300771208226</v>
      </c>
      <c r="L2106">
        <f t="shared" si="32"/>
        <v>281</v>
      </c>
      <c r="M2106" s="14">
        <f>Table3[[#This Row],[Rape]]/Table3[[#This Row],[Population_in_lakhs]]</f>
        <v>0.87403598971722363</v>
      </c>
      <c r="N2106">
        <f>Table3[[#This Row],[Kidnapping and Abduction]]/Table3[[#This Row],[Population_in_lakhs]]</f>
        <v>1.0282776349614395</v>
      </c>
      <c r="O2106">
        <f>Table3[[#This Row],[Dowry Deaths]]/Table3[[#This Row],[Population_in_lakhs]]</f>
        <v>0.41131105398457585</v>
      </c>
      <c r="P2106">
        <f>Table3[[#This Row],[Molestation]]/Table3[[#This Row],[Population_in_lakhs]]</f>
        <v>6.015424164524422</v>
      </c>
      <c r="Q2106">
        <f>Table3[[#This Row],[Sexual_Harassment]]/Table3[[#This Row],[Population_in_lakhs]]</f>
        <v>0</v>
      </c>
      <c r="R2106">
        <f>Table3[[#This Row],[Cruelty by Husband or his Relatives]]/Table3[[#This Row],[Population_in_lakhs]]</f>
        <v>6.1182519280205661</v>
      </c>
    </row>
    <row r="2107" spans="1:18" x14ac:dyDescent="0.3">
      <c r="A2107" t="s">
        <v>266</v>
      </c>
      <c r="B2107" t="s">
        <v>277</v>
      </c>
      <c r="C2107">
        <v>2013</v>
      </c>
      <c r="D2107">
        <v>33</v>
      </c>
      <c r="E2107">
        <v>21</v>
      </c>
      <c r="F2107">
        <v>14</v>
      </c>
      <c r="G2107">
        <v>167</v>
      </c>
      <c r="H2107">
        <v>5</v>
      </c>
      <c r="I2107">
        <v>127</v>
      </c>
      <c r="J2107">
        <v>19.45</v>
      </c>
      <c r="K2107">
        <v>18.868894601542419</v>
      </c>
      <c r="L2107">
        <f t="shared" si="32"/>
        <v>367</v>
      </c>
      <c r="M2107" s="14">
        <f>Table3[[#This Row],[Rape]]/Table3[[#This Row],[Population_in_lakhs]]</f>
        <v>1.6966580976863754</v>
      </c>
      <c r="N2107">
        <f>Table3[[#This Row],[Kidnapping and Abduction]]/Table3[[#This Row],[Population_in_lakhs]]</f>
        <v>1.0796915167095116</v>
      </c>
      <c r="O2107">
        <f>Table3[[#This Row],[Dowry Deaths]]/Table3[[#This Row],[Population_in_lakhs]]</f>
        <v>0.71979434447300772</v>
      </c>
      <c r="P2107">
        <f>Table3[[#This Row],[Molestation]]/Table3[[#This Row],[Population_in_lakhs]]</f>
        <v>8.5861182519280206</v>
      </c>
      <c r="Q2107">
        <f>Table3[[#This Row],[Sexual_Harassment]]/Table3[[#This Row],[Population_in_lakhs]]</f>
        <v>0.25706940874035988</v>
      </c>
      <c r="R2107">
        <f>Table3[[#This Row],[Cruelty by Husband or his Relatives]]/Table3[[#This Row],[Population_in_lakhs]]</f>
        <v>6.5295629820051415</v>
      </c>
    </row>
    <row r="2108" spans="1:18" x14ac:dyDescent="0.3">
      <c r="A2108" t="s">
        <v>266</v>
      </c>
      <c r="B2108" t="s">
        <v>280</v>
      </c>
      <c r="C2108">
        <v>2001</v>
      </c>
      <c r="D2108">
        <v>20</v>
      </c>
      <c r="E2108">
        <v>21</v>
      </c>
      <c r="F2108">
        <v>6</v>
      </c>
      <c r="G2108">
        <v>143</v>
      </c>
      <c r="H2108">
        <v>1</v>
      </c>
      <c r="I2108">
        <v>104</v>
      </c>
      <c r="J2108">
        <v>21.75</v>
      </c>
      <c r="K2108">
        <v>13.563218390804598</v>
      </c>
      <c r="L2108">
        <f t="shared" si="32"/>
        <v>295</v>
      </c>
      <c r="M2108" s="14">
        <f>Table3[[#This Row],[Rape]]/Table3[[#This Row],[Population_in_lakhs]]</f>
        <v>0.91954022988505746</v>
      </c>
      <c r="N2108">
        <f>Table3[[#This Row],[Kidnapping and Abduction]]/Table3[[#This Row],[Population_in_lakhs]]</f>
        <v>0.96551724137931039</v>
      </c>
      <c r="O2108">
        <f>Table3[[#This Row],[Dowry Deaths]]/Table3[[#This Row],[Population_in_lakhs]]</f>
        <v>0.27586206896551724</v>
      </c>
      <c r="P2108">
        <f>Table3[[#This Row],[Molestation]]/Table3[[#This Row],[Population_in_lakhs]]</f>
        <v>6.5747126436781613</v>
      </c>
      <c r="Q2108">
        <f>Table3[[#This Row],[Sexual_Harassment]]/Table3[[#This Row],[Population_in_lakhs]]</f>
        <v>4.5977011494252873E-2</v>
      </c>
      <c r="R2108">
        <f>Table3[[#This Row],[Cruelty by Husband or his Relatives]]/Table3[[#This Row],[Population_in_lakhs]]</f>
        <v>4.7816091954022992</v>
      </c>
    </row>
    <row r="2109" spans="1:18" x14ac:dyDescent="0.3">
      <c r="A2109" t="s">
        <v>266</v>
      </c>
      <c r="B2109" t="s">
        <v>280</v>
      </c>
      <c r="C2109">
        <v>2002</v>
      </c>
      <c r="D2109">
        <v>24</v>
      </c>
      <c r="E2109">
        <v>32</v>
      </c>
      <c r="F2109">
        <v>4</v>
      </c>
      <c r="G2109">
        <v>119</v>
      </c>
      <c r="H2109">
        <v>6</v>
      </c>
      <c r="I2109">
        <v>73</v>
      </c>
      <c r="J2109">
        <v>21.75</v>
      </c>
      <c r="K2109">
        <v>11.862068965517242</v>
      </c>
      <c r="L2109">
        <f t="shared" si="32"/>
        <v>258</v>
      </c>
      <c r="M2109" s="14">
        <f>Table3[[#This Row],[Rape]]/Table3[[#This Row],[Population_in_lakhs]]</f>
        <v>1.103448275862069</v>
      </c>
      <c r="N2109">
        <f>Table3[[#This Row],[Kidnapping and Abduction]]/Table3[[#This Row],[Population_in_lakhs]]</f>
        <v>1.4712643678160919</v>
      </c>
      <c r="O2109">
        <f>Table3[[#This Row],[Dowry Deaths]]/Table3[[#This Row],[Population_in_lakhs]]</f>
        <v>0.18390804597701149</v>
      </c>
      <c r="P2109">
        <f>Table3[[#This Row],[Molestation]]/Table3[[#This Row],[Population_in_lakhs]]</f>
        <v>5.4712643678160919</v>
      </c>
      <c r="Q2109">
        <f>Table3[[#This Row],[Sexual_Harassment]]/Table3[[#This Row],[Population_in_lakhs]]</f>
        <v>0.27586206896551724</v>
      </c>
      <c r="R2109">
        <f>Table3[[#This Row],[Cruelty by Husband or his Relatives]]/Table3[[#This Row],[Population_in_lakhs]]</f>
        <v>3.3563218390804597</v>
      </c>
    </row>
    <row r="2110" spans="1:18" x14ac:dyDescent="0.3">
      <c r="A2110" t="s">
        <v>266</v>
      </c>
      <c r="B2110" t="s">
        <v>280</v>
      </c>
      <c r="C2110">
        <v>2003</v>
      </c>
      <c r="D2110">
        <v>14</v>
      </c>
      <c r="E2110">
        <v>20</v>
      </c>
      <c r="F2110">
        <v>5</v>
      </c>
      <c r="G2110">
        <v>150</v>
      </c>
      <c r="H2110">
        <v>0</v>
      </c>
      <c r="I2110">
        <v>103</v>
      </c>
      <c r="J2110">
        <v>21.75</v>
      </c>
      <c r="K2110">
        <v>13.425287356321839</v>
      </c>
      <c r="L2110">
        <f t="shared" si="32"/>
        <v>292</v>
      </c>
      <c r="M2110" s="14">
        <f>Table3[[#This Row],[Rape]]/Table3[[#This Row],[Population_in_lakhs]]</f>
        <v>0.64367816091954022</v>
      </c>
      <c r="N2110">
        <f>Table3[[#This Row],[Kidnapping and Abduction]]/Table3[[#This Row],[Population_in_lakhs]]</f>
        <v>0.91954022988505746</v>
      </c>
      <c r="O2110">
        <f>Table3[[#This Row],[Dowry Deaths]]/Table3[[#This Row],[Population_in_lakhs]]</f>
        <v>0.22988505747126436</v>
      </c>
      <c r="P2110">
        <f>Table3[[#This Row],[Molestation]]/Table3[[#This Row],[Population_in_lakhs]]</f>
        <v>6.8965517241379306</v>
      </c>
      <c r="Q2110">
        <f>Table3[[#This Row],[Sexual_Harassment]]/Table3[[#This Row],[Population_in_lakhs]]</f>
        <v>0</v>
      </c>
      <c r="R2110">
        <f>Table3[[#This Row],[Cruelty by Husband or his Relatives]]/Table3[[#This Row],[Population_in_lakhs]]</f>
        <v>4.735632183908046</v>
      </c>
    </row>
    <row r="2111" spans="1:18" x14ac:dyDescent="0.3">
      <c r="A2111" t="s">
        <v>266</v>
      </c>
      <c r="B2111" t="s">
        <v>280</v>
      </c>
      <c r="C2111">
        <v>2004</v>
      </c>
      <c r="D2111">
        <v>23</v>
      </c>
      <c r="E2111">
        <v>35</v>
      </c>
      <c r="F2111">
        <v>7</v>
      </c>
      <c r="G2111">
        <v>122</v>
      </c>
      <c r="H2111">
        <v>0</v>
      </c>
      <c r="I2111">
        <v>98</v>
      </c>
      <c r="J2111">
        <v>21.75</v>
      </c>
      <c r="K2111">
        <v>13.103448275862069</v>
      </c>
      <c r="L2111">
        <f t="shared" si="32"/>
        <v>285</v>
      </c>
      <c r="M2111" s="14">
        <f>Table3[[#This Row],[Rape]]/Table3[[#This Row],[Population_in_lakhs]]</f>
        <v>1.0574712643678161</v>
      </c>
      <c r="N2111">
        <f>Table3[[#This Row],[Kidnapping and Abduction]]/Table3[[#This Row],[Population_in_lakhs]]</f>
        <v>1.6091954022988506</v>
      </c>
      <c r="O2111">
        <f>Table3[[#This Row],[Dowry Deaths]]/Table3[[#This Row],[Population_in_lakhs]]</f>
        <v>0.32183908045977011</v>
      </c>
      <c r="P2111">
        <f>Table3[[#This Row],[Molestation]]/Table3[[#This Row],[Population_in_lakhs]]</f>
        <v>5.6091954022988508</v>
      </c>
      <c r="Q2111">
        <f>Table3[[#This Row],[Sexual_Harassment]]/Table3[[#This Row],[Population_in_lakhs]]</f>
        <v>0</v>
      </c>
      <c r="R2111">
        <f>Table3[[#This Row],[Cruelty by Husband or his Relatives]]/Table3[[#This Row],[Population_in_lakhs]]</f>
        <v>4.5057471264367814</v>
      </c>
    </row>
    <row r="2112" spans="1:18" x14ac:dyDescent="0.3">
      <c r="A2112" t="s">
        <v>266</v>
      </c>
      <c r="B2112" t="s">
        <v>280</v>
      </c>
      <c r="C2112">
        <v>2005</v>
      </c>
      <c r="D2112">
        <v>16</v>
      </c>
      <c r="E2112">
        <v>17</v>
      </c>
      <c r="F2112">
        <v>12</v>
      </c>
      <c r="G2112">
        <v>119</v>
      </c>
      <c r="H2112">
        <v>0</v>
      </c>
      <c r="I2112">
        <v>112</v>
      </c>
      <c r="J2112">
        <v>21.75</v>
      </c>
      <c r="K2112">
        <v>12.689655172413794</v>
      </c>
      <c r="L2112">
        <f t="shared" si="32"/>
        <v>276</v>
      </c>
      <c r="M2112" s="14">
        <f>Table3[[#This Row],[Rape]]/Table3[[#This Row],[Population_in_lakhs]]</f>
        <v>0.73563218390804597</v>
      </c>
      <c r="N2112">
        <f>Table3[[#This Row],[Kidnapping and Abduction]]/Table3[[#This Row],[Population_in_lakhs]]</f>
        <v>0.7816091954022989</v>
      </c>
      <c r="O2112">
        <f>Table3[[#This Row],[Dowry Deaths]]/Table3[[#This Row],[Population_in_lakhs]]</f>
        <v>0.55172413793103448</v>
      </c>
      <c r="P2112">
        <f>Table3[[#This Row],[Molestation]]/Table3[[#This Row],[Population_in_lakhs]]</f>
        <v>5.4712643678160919</v>
      </c>
      <c r="Q2112">
        <f>Table3[[#This Row],[Sexual_Harassment]]/Table3[[#This Row],[Population_in_lakhs]]</f>
        <v>0</v>
      </c>
      <c r="R2112">
        <f>Table3[[#This Row],[Cruelty by Husband or his Relatives]]/Table3[[#This Row],[Population_in_lakhs]]</f>
        <v>5.1494252873563218</v>
      </c>
    </row>
    <row r="2113" spans="1:18" x14ac:dyDescent="0.3">
      <c r="A2113" t="s">
        <v>266</v>
      </c>
      <c r="B2113" t="s">
        <v>280</v>
      </c>
      <c r="C2113">
        <v>2006</v>
      </c>
      <c r="D2113">
        <v>18</v>
      </c>
      <c r="E2113">
        <v>28</v>
      </c>
      <c r="F2113">
        <v>9</v>
      </c>
      <c r="G2113">
        <v>78</v>
      </c>
      <c r="H2113">
        <v>0</v>
      </c>
      <c r="I2113">
        <v>122</v>
      </c>
      <c r="J2113">
        <v>21.75</v>
      </c>
      <c r="K2113">
        <v>11.724137931034482</v>
      </c>
      <c r="L2113">
        <f t="shared" si="32"/>
        <v>255</v>
      </c>
      <c r="M2113" s="14">
        <f>Table3[[#This Row],[Rape]]/Table3[[#This Row],[Population_in_lakhs]]</f>
        <v>0.82758620689655171</v>
      </c>
      <c r="N2113">
        <f>Table3[[#This Row],[Kidnapping and Abduction]]/Table3[[#This Row],[Population_in_lakhs]]</f>
        <v>1.2873563218390804</v>
      </c>
      <c r="O2113">
        <f>Table3[[#This Row],[Dowry Deaths]]/Table3[[#This Row],[Population_in_lakhs]]</f>
        <v>0.41379310344827586</v>
      </c>
      <c r="P2113">
        <f>Table3[[#This Row],[Molestation]]/Table3[[#This Row],[Population_in_lakhs]]</f>
        <v>3.5862068965517242</v>
      </c>
      <c r="Q2113">
        <f>Table3[[#This Row],[Sexual_Harassment]]/Table3[[#This Row],[Population_in_lakhs]]</f>
        <v>0</v>
      </c>
      <c r="R2113">
        <f>Table3[[#This Row],[Cruelty by Husband or his Relatives]]/Table3[[#This Row],[Population_in_lakhs]]</f>
        <v>5.6091954022988508</v>
      </c>
    </row>
    <row r="2114" spans="1:18" x14ac:dyDescent="0.3">
      <c r="A2114" t="s">
        <v>266</v>
      </c>
      <c r="B2114" t="s">
        <v>280</v>
      </c>
      <c r="C2114">
        <v>2007</v>
      </c>
      <c r="D2114">
        <v>35</v>
      </c>
      <c r="E2114">
        <v>38</v>
      </c>
      <c r="F2114">
        <v>19</v>
      </c>
      <c r="G2114">
        <v>91</v>
      </c>
      <c r="H2114">
        <v>0</v>
      </c>
      <c r="I2114">
        <v>127</v>
      </c>
      <c r="J2114">
        <v>21.75</v>
      </c>
      <c r="K2114">
        <v>14.25287356321839</v>
      </c>
      <c r="L2114">
        <f t="shared" ref="L2114:L2177" si="33">SUM(D2114,E2114,F2114,G2114,H2114,I2114)</f>
        <v>310</v>
      </c>
      <c r="M2114" s="14">
        <f>Table3[[#This Row],[Rape]]/Table3[[#This Row],[Population_in_lakhs]]</f>
        <v>1.6091954022988506</v>
      </c>
      <c r="N2114">
        <f>Table3[[#This Row],[Kidnapping and Abduction]]/Table3[[#This Row],[Population_in_lakhs]]</f>
        <v>1.7471264367816093</v>
      </c>
      <c r="O2114">
        <f>Table3[[#This Row],[Dowry Deaths]]/Table3[[#This Row],[Population_in_lakhs]]</f>
        <v>0.87356321839080464</v>
      </c>
      <c r="P2114">
        <f>Table3[[#This Row],[Molestation]]/Table3[[#This Row],[Population_in_lakhs]]</f>
        <v>4.1839080459770113</v>
      </c>
      <c r="Q2114">
        <f>Table3[[#This Row],[Sexual_Harassment]]/Table3[[#This Row],[Population_in_lakhs]]</f>
        <v>0</v>
      </c>
      <c r="R2114">
        <f>Table3[[#This Row],[Cruelty by Husband or his Relatives]]/Table3[[#This Row],[Population_in_lakhs]]</f>
        <v>5.8390804597701154</v>
      </c>
    </row>
    <row r="2115" spans="1:18" x14ac:dyDescent="0.3">
      <c r="A2115" t="s">
        <v>266</v>
      </c>
      <c r="B2115" t="s">
        <v>280</v>
      </c>
      <c r="C2115">
        <v>2008</v>
      </c>
      <c r="D2115">
        <v>25</v>
      </c>
      <c r="E2115">
        <v>31</v>
      </c>
      <c r="F2115">
        <v>7</v>
      </c>
      <c r="G2115">
        <v>75</v>
      </c>
      <c r="H2115">
        <v>0</v>
      </c>
      <c r="I2115">
        <v>169</v>
      </c>
      <c r="J2115">
        <v>21.75</v>
      </c>
      <c r="K2115">
        <v>14.114942528735632</v>
      </c>
      <c r="L2115">
        <f t="shared" si="33"/>
        <v>307</v>
      </c>
      <c r="M2115" s="14">
        <f>Table3[[#This Row],[Rape]]/Table3[[#This Row],[Population_in_lakhs]]</f>
        <v>1.1494252873563218</v>
      </c>
      <c r="N2115">
        <f>Table3[[#This Row],[Kidnapping and Abduction]]/Table3[[#This Row],[Population_in_lakhs]]</f>
        <v>1.4252873563218391</v>
      </c>
      <c r="O2115">
        <f>Table3[[#This Row],[Dowry Deaths]]/Table3[[#This Row],[Population_in_lakhs]]</f>
        <v>0.32183908045977011</v>
      </c>
      <c r="P2115">
        <f>Table3[[#This Row],[Molestation]]/Table3[[#This Row],[Population_in_lakhs]]</f>
        <v>3.4482758620689653</v>
      </c>
      <c r="Q2115">
        <f>Table3[[#This Row],[Sexual_Harassment]]/Table3[[#This Row],[Population_in_lakhs]]</f>
        <v>0</v>
      </c>
      <c r="R2115">
        <f>Table3[[#This Row],[Cruelty by Husband or his Relatives]]/Table3[[#This Row],[Population_in_lakhs]]</f>
        <v>7.7701149425287355</v>
      </c>
    </row>
    <row r="2116" spans="1:18" x14ac:dyDescent="0.3">
      <c r="A2116" t="s">
        <v>266</v>
      </c>
      <c r="B2116" t="s">
        <v>280</v>
      </c>
      <c r="C2116">
        <v>2009</v>
      </c>
      <c r="D2116">
        <v>32</v>
      </c>
      <c r="E2116">
        <v>41</v>
      </c>
      <c r="F2116">
        <v>8</v>
      </c>
      <c r="G2116">
        <v>68</v>
      </c>
      <c r="H2116">
        <v>0</v>
      </c>
      <c r="I2116">
        <v>170</v>
      </c>
      <c r="J2116">
        <v>21.75</v>
      </c>
      <c r="K2116">
        <v>14.666666666666666</v>
      </c>
      <c r="L2116">
        <f t="shared" si="33"/>
        <v>319</v>
      </c>
      <c r="M2116" s="14">
        <f>Table3[[#This Row],[Rape]]/Table3[[#This Row],[Population_in_lakhs]]</f>
        <v>1.4712643678160919</v>
      </c>
      <c r="N2116">
        <f>Table3[[#This Row],[Kidnapping and Abduction]]/Table3[[#This Row],[Population_in_lakhs]]</f>
        <v>1.8850574712643677</v>
      </c>
      <c r="O2116">
        <f>Table3[[#This Row],[Dowry Deaths]]/Table3[[#This Row],[Population_in_lakhs]]</f>
        <v>0.36781609195402298</v>
      </c>
      <c r="P2116">
        <f>Table3[[#This Row],[Molestation]]/Table3[[#This Row],[Population_in_lakhs]]</f>
        <v>3.1264367816091956</v>
      </c>
      <c r="Q2116">
        <f>Table3[[#This Row],[Sexual_Harassment]]/Table3[[#This Row],[Population_in_lakhs]]</f>
        <v>0</v>
      </c>
      <c r="R2116">
        <f>Table3[[#This Row],[Cruelty by Husband or his Relatives]]/Table3[[#This Row],[Population_in_lakhs]]</f>
        <v>7.8160919540229887</v>
      </c>
    </row>
    <row r="2117" spans="1:18" x14ac:dyDescent="0.3">
      <c r="A2117" t="s">
        <v>266</v>
      </c>
      <c r="B2117" t="s">
        <v>280</v>
      </c>
      <c r="C2117">
        <v>2010</v>
      </c>
      <c r="D2117">
        <v>39</v>
      </c>
      <c r="E2117">
        <v>56</v>
      </c>
      <c r="F2117">
        <v>9</v>
      </c>
      <c r="G2117">
        <v>121</v>
      </c>
      <c r="H2117">
        <v>3</v>
      </c>
      <c r="I2117">
        <v>199</v>
      </c>
      <c r="J2117">
        <v>21.75</v>
      </c>
      <c r="K2117">
        <v>19.632183908045977</v>
      </c>
      <c r="L2117">
        <f t="shared" si="33"/>
        <v>427</v>
      </c>
      <c r="M2117" s="14">
        <f>Table3[[#This Row],[Rape]]/Table3[[#This Row],[Population_in_lakhs]]</f>
        <v>1.7931034482758621</v>
      </c>
      <c r="N2117">
        <f>Table3[[#This Row],[Kidnapping and Abduction]]/Table3[[#This Row],[Population_in_lakhs]]</f>
        <v>2.5747126436781609</v>
      </c>
      <c r="O2117">
        <f>Table3[[#This Row],[Dowry Deaths]]/Table3[[#This Row],[Population_in_lakhs]]</f>
        <v>0.41379310344827586</v>
      </c>
      <c r="P2117">
        <f>Table3[[#This Row],[Molestation]]/Table3[[#This Row],[Population_in_lakhs]]</f>
        <v>5.5632183908045976</v>
      </c>
      <c r="Q2117">
        <f>Table3[[#This Row],[Sexual_Harassment]]/Table3[[#This Row],[Population_in_lakhs]]</f>
        <v>0.13793103448275862</v>
      </c>
      <c r="R2117">
        <f>Table3[[#This Row],[Cruelty by Husband or his Relatives]]/Table3[[#This Row],[Population_in_lakhs]]</f>
        <v>9.1494252873563227</v>
      </c>
    </row>
    <row r="2118" spans="1:18" x14ac:dyDescent="0.3">
      <c r="A2118" t="s">
        <v>266</v>
      </c>
      <c r="B2118" t="s">
        <v>280</v>
      </c>
      <c r="C2118">
        <v>2011</v>
      </c>
      <c r="D2118">
        <v>45</v>
      </c>
      <c r="E2118">
        <v>73</v>
      </c>
      <c r="F2118">
        <v>4</v>
      </c>
      <c r="G2118">
        <v>180</v>
      </c>
      <c r="H2118">
        <v>0</v>
      </c>
      <c r="I2118">
        <v>218</v>
      </c>
      <c r="J2118">
        <v>25.66</v>
      </c>
      <c r="K2118">
        <v>20.265003897116134</v>
      </c>
      <c r="L2118">
        <f t="shared" si="33"/>
        <v>520</v>
      </c>
      <c r="M2118" s="14">
        <f>Table3[[#This Row],[Rape]]/Table3[[#This Row],[Population_in_lakhs]]</f>
        <v>1.7537022603273578</v>
      </c>
      <c r="N2118">
        <f>Table3[[#This Row],[Kidnapping and Abduction]]/Table3[[#This Row],[Population_in_lakhs]]</f>
        <v>2.8448947778643805</v>
      </c>
      <c r="O2118">
        <f>Table3[[#This Row],[Dowry Deaths]]/Table3[[#This Row],[Population_in_lakhs]]</f>
        <v>0.1558846453624318</v>
      </c>
      <c r="P2118">
        <f>Table3[[#This Row],[Molestation]]/Table3[[#This Row],[Population_in_lakhs]]</f>
        <v>7.0148090413094311</v>
      </c>
      <c r="Q2118">
        <f>Table3[[#This Row],[Sexual_Harassment]]/Table3[[#This Row],[Population_in_lakhs]]</f>
        <v>0</v>
      </c>
      <c r="R2118">
        <f>Table3[[#This Row],[Cruelty by Husband or his Relatives]]/Table3[[#This Row],[Population_in_lakhs]]</f>
        <v>8.4957131722525325</v>
      </c>
    </row>
    <row r="2119" spans="1:18" x14ac:dyDescent="0.3">
      <c r="A2119" t="s">
        <v>266</v>
      </c>
      <c r="B2119" t="s">
        <v>280</v>
      </c>
      <c r="C2119">
        <v>2012</v>
      </c>
      <c r="D2119">
        <v>38</v>
      </c>
      <c r="E2119">
        <v>59</v>
      </c>
      <c r="F2119">
        <v>10</v>
      </c>
      <c r="G2119">
        <v>229</v>
      </c>
      <c r="H2119">
        <v>9</v>
      </c>
      <c r="I2119">
        <v>214</v>
      </c>
      <c r="J2119">
        <v>25.66</v>
      </c>
      <c r="K2119">
        <v>21.784879189399845</v>
      </c>
      <c r="L2119">
        <f t="shared" si="33"/>
        <v>559</v>
      </c>
      <c r="M2119" s="14">
        <f>Table3[[#This Row],[Rape]]/Table3[[#This Row],[Population_in_lakhs]]</f>
        <v>1.4809041309431021</v>
      </c>
      <c r="N2119">
        <f>Table3[[#This Row],[Kidnapping and Abduction]]/Table3[[#This Row],[Population_in_lakhs]]</f>
        <v>2.2992985190958692</v>
      </c>
      <c r="O2119">
        <f>Table3[[#This Row],[Dowry Deaths]]/Table3[[#This Row],[Population_in_lakhs]]</f>
        <v>0.38971161340607952</v>
      </c>
      <c r="P2119">
        <f>Table3[[#This Row],[Molestation]]/Table3[[#This Row],[Population_in_lakhs]]</f>
        <v>8.9243959469992209</v>
      </c>
      <c r="Q2119">
        <f>Table3[[#This Row],[Sexual_Harassment]]/Table3[[#This Row],[Population_in_lakhs]]</f>
        <v>0.35074045206547155</v>
      </c>
      <c r="R2119">
        <f>Table3[[#This Row],[Cruelty by Husband or his Relatives]]/Table3[[#This Row],[Population_in_lakhs]]</f>
        <v>8.339828526890102</v>
      </c>
    </row>
    <row r="2120" spans="1:18" x14ac:dyDescent="0.3">
      <c r="A2120" t="s">
        <v>266</v>
      </c>
      <c r="B2120" t="s">
        <v>280</v>
      </c>
      <c r="C2120">
        <v>2013</v>
      </c>
      <c r="D2120">
        <v>70</v>
      </c>
      <c r="E2120">
        <v>69</v>
      </c>
      <c r="F2120">
        <v>11</v>
      </c>
      <c r="G2120">
        <v>248</v>
      </c>
      <c r="H2120">
        <v>0</v>
      </c>
      <c r="I2120">
        <v>183</v>
      </c>
      <c r="J2120">
        <v>25.66</v>
      </c>
      <c r="K2120">
        <v>22.642244738893218</v>
      </c>
      <c r="L2120">
        <f t="shared" si="33"/>
        <v>581</v>
      </c>
      <c r="M2120" s="14">
        <f>Table3[[#This Row],[Rape]]/Table3[[#This Row],[Population_in_lakhs]]</f>
        <v>2.7279812938425563</v>
      </c>
      <c r="N2120">
        <f>Table3[[#This Row],[Kidnapping and Abduction]]/Table3[[#This Row],[Population_in_lakhs]]</f>
        <v>2.6890101325019486</v>
      </c>
      <c r="O2120">
        <f>Table3[[#This Row],[Dowry Deaths]]/Table3[[#This Row],[Population_in_lakhs]]</f>
        <v>0.42868277474668742</v>
      </c>
      <c r="P2120">
        <f>Table3[[#This Row],[Molestation]]/Table3[[#This Row],[Population_in_lakhs]]</f>
        <v>9.6648480124707721</v>
      </c>
      <c r="Q2120">
        <f>Table3[[#This Row],[Sexual_Harassment]]/Table3[[#This Row],[Population_in_lakhs]]</f>
        <v>0</v>
      </c>
      <c r="R2120">
        <f>Table3[[#This Row],[Cruelty by Husband or his Relatives]]/Table3[[#This Row],[Population_in_lakhs]]</f>
        <v>7.1317225253312548</v>
      </c>
    </row>
    <row r="2121" spans="1:18" x14ac:dyDescent="0.3">
      <c r="A2121" t="s">
        <v>266</v>
      </c>
      <c r="B2121" t="s">
        <v>281</v>
      </c>
      <c r="C2121">
        <v>2001</v>
      </c>
      <c r="D2121">
        <v>20</v>
      </c>
      <c r="E2121">
        <v>0</v>
      </c>
      <c r="F2121">
        <v>4</v>
      </c>
      <c r="G2121">
        <v>75</v>
      </c>
      <c r="H2121">
        <v>1</v>
      </c>
      <c r="I2121">
        <v>68</v>
      </c>
      <c r="J2121">
        <v>17.22</v>
      </c>
      <c r="K2121">
        <v>9.7560975609756095</v>
      </c>
      <c r="L2121">
        <f t="shared" si="33"/>
        <v>168</v>
      </c>
      <c r="M2121" s="14">
        <f>Table3[[#This Row],[Rape]]/Table3[[#This Row],[Population_in_lakhs]]</f>
        <v>1.1614401858304297</v>
      </c>
      <c r="N2121">
        <f>Table3[[#This Row],[Kidnapping and Abduction]]/Table3[[#This Row],[Population_in_lakhs]]</f>
        <v>0</v>
      </c>
      <c r="O2121">
        <f>Table3[[#This Row],[Dowry Deaths]]/Table3[[#This Row],[Population_in_lakhs]]</f>
        <v>0.23228803716608595</v>
      </c>
      <c r="P2121">
        <f>Table3[[#This Row],[Molestation]]/Table3[[#This Row],[Population_in_lakhs]]</f>
        <v>4.3554006968641117</v>
      </c>
      <c r="Q2121">
        <f>Table3[[#This Row],[Sexual_Harassment]]/Table3[[#This Row],[Population_in_lakhs]]</f>
        <v>5.8072009291521488E-2</v>
      </c>
      <c r="R2121">
        <f>Table3[[#This Row],[Cruelty by Husband or his Relatives]]/Table3[[#This Row],[Population_in_lakhs]]</f>
        <v>3.9488966318234615</v>
      </c>
    </row>
    <row r="2122" spans="1:18" x14ac:dyDescent="0.3">
      <c r="A2122" t="s">
        <v>266</v>
      </c>
      <c r="B2122" t="s">
        <v>281</v>
      </c>
      <c r="C2122">
        <v>2002</v>
      </c>
      <c r="D2122">
        <v>11</v>
      </c>
      <c r="E2122">
        <v>0</v>
      </c>
      <c r="F2122">
        <v>7</v>
      </c>
      <c r="G2122">
        <v>64</v>
      </c>
      <c r="H2122">
        <v>0</v>
      </c>
      <c r="I2122">
        <v>62</v>
      </c>
      <c r="J2122">
        <v>17.22</v>
      </c>
      <c r="K2122">
        <v>8.3623693379790947</v>
      </c>
      <c r="L2122">
        <f t="shared" si="33"/>
        <v>144</v>
      </c>
      <c r="M2122" s="14">
        <f>Table3[[#This Row],[Rape]]/Table3[[#This Row],[Population_in_lakhs]]</f>
        <v>0.63879210220673643</v>
      </c>
      <c r="N2122">
        <f>Table3[[#This Row],[Kidnapping and Abduction]]/Table3[[#This Row],[Population_in_lakhs]]</f>
        <v>0</v>
      </c>
      <c r="O2122">
        <f>Table3[[#This Row],[Dowry Deaths]]/Table3[[#This Row],[Population_in_lakhs]]</f>
        <v>0.40650406504065045</v>
      </c>
      <c r="P2122">
        <f>Table3[[#This Row],[Molestation]]/Table3[[#This Row],[Population_in_lakhs]]</f>
        <v>3.7166085946573753</v>
      </c>
      <c r="Q2122">
        <f>Table3[[#This Row],[Sexual_Harassment]]/Table3[[#This Row],[Population_in_lakhs]]</f>
        <v>0</v>
      </c>
      <c r="R2122">
        <f>Table3[[#This Row],[Cruelty by Husband or his Relatives]]/Table3[[#This Row],[Population_in_lakhs]]</f>
        <v>3.6004645760743323</v>
      </c>
    </row>
    <row r="2123" spans="1:18" x14ac:dyDescent="0.3">
      <c r="A2123" t="s">
        <v>266</v>
      </c>
      <c r="B2123" t="s">
        <v>281</v>
      </c>
      <c r="C2123">
        <v>2003</v>
      </c>
      <c r="D2123">
        <v>16</v>
      </c>
      <c r="E2123">
        <v>9</v>
      </c>
      <c r="F2123">
        <v>3</v>
      </c>
      <c r="G2123">
        <v>78</v>
      </c>
      <c r="H2123">
        <v>0</v>
      </c>
      <c r="I2123">
        <v>43</v>
      </c>
      <c r="J2123">
        <v>17.22</v>
      </c>
      <c r="K2123">
        <v>8.6527293844367019</v>
      </c>
      <c r="L2123">
        <f t="shared" si="33"/>
        <v>149</v>
      </c>
      <c r="M2123" s="14">
        <f>Table3[[#This Row],[Rape]]/Table3[[#This Row],[Population_in_lakhs]]</f>
        <v>0.92915214866434381</v>
      </c>
      <c r="N2123">
        <f>Table3[[#This Row],[Kidnapping and Abduction]]/Table3[[#This Row],[Population_in_lakhs]]</f>
        <v>0.52264808362369342</v>
      </c>
      <c r="O2123">
        <f>Table3[[#This Row],[Dowry Deaths]]/Table3[[#This Row],[Population_in_lakhs]]</f>
        <v>0.17421602787456447</v>
      </c>
      <c r="P2123">
        <f>Table3[[#This Row],[Molestation]]/Table3[[#This Row],[Population_in_lakhs]]</f>
        <v>4.529616724738676</v>
      </c>
      <c r="Q2123">
        <f>Table3[[#This Row],[Sexual_Harassment]]/Table3[[#This Row],[Population_in_lakhs]]</f>
        <v>0</v>
      </c>
      <c r="R2123">
        <f>Table3[[#This Row],[Cruelty by Husband or his Relatives]]/Table3[[#This Row],[Population_in_lakhs]]</f>
        <v>2.4970963995354243</v>
      </c>
    </row>
    <row r="2124" spans="1:18" x14ac:dyDescent="0.3">
      <c r="A2124" t="s">
        <v>266</v>
      </c>
      <c r="B2124" t="s">
        <v>281</v>
      </c>
      <c r="C2124">
        <v>2004</v>
      </c>
      <c r="D2124">
        <v>16</v>
      </c>
      <c r="E2124">
        <v>8</v>
      </c>
      <c r="F2124">
        <v>9</v>
      </c>
      <c r="G2124">
        <v>49</v>
      </c>
      <c r="H2124">
        <v>0</v>
      </c>
      <c r="I2124">
        <v>72</v>
      </c>
      <c r="J2124">
        <v>17.22</v>
      </c>
      <c r="K2124">
        <v>8.9430894308943092</v>
      </c>
      <c r="L2124">
        <f t="shared" si="33"/>
        <v>154</v>
      </c>
      <c r="M2124" s="14">
        <f>Table3[[#This Row],[Rape]]/Table3[[#This Row],[Population_in_lakhs]]</f>
        <v>0.92915214866434381</v>
      </c>
      <c r="N2124">
        <f>Table3[[#This Row],[Kidnapping and Abduction]]/Table3[[#This Row],[Population_in_lakhs]]</f>
        <v>0.46457607433217191</v>
      </c>
      <c r="O2124">
        <f>Table3[[#This Row],[Dowry Deaths]]/Table3[[#This Row],[Population_in_lakhs]]</f>
        <v>0.52264808362369342</v>
      </c>
      <c r="P2124">
        <f>Table3[[#This Row],[Molestation]]/Table3[[#This Row],[Population_in_lakhs]]</f>
        <v>2.845528455284553</v>
      </c>
      <c r="Q2124">
        <f>Table3[[#This Row],[Sexual_Harassment]]/Table3[[#This Row],[Population_in_lakhs]]</f>
        <v>0</v>
      </c>
      <c r="R2124">
        <f>Table3[[#This Row],[Cruelty by Husband or his Relatives]]/Table3[[#This Row],[Population_in_lakhs]]</f>
        <v>4.1811846689895473</v>
      </c>
    </row>
    <row r="2125" spans="1:18" x14ac:dyDescent="0.3">
      <c r="A2125" t="s">
        <v>266</v>
      </c>
      <c r="B2125" t="s">
        <v>281</v>
      </c>
      <c r="C2125">
        <v>2005</v>
      </c>
      <c r="D2125">
        <v>10</v>
      </c>
      <c r="E2125">
        <v>9</v>
      </c>
      <c r="F2125">
        <v>8</v>
      </c>
      <c r="G2125">
        <v>49</v>
      </c>
      <c r="H2125">
        <v>0</v>
      </c>
      <c r="I2125">
        <v>42</v>
      </c>
      <c r="J2125">
        <v>17.22</v>
      </c>
      <c r="K2125">
        <v>6.852497096399536</v>
      </c>
      <c r="L2125">
        <f t="shared" si="33"/>
        <v>118</v>
      </c>
      <c r="M2125" s="14">
        <f>Table3[[#This Row],[Rape]]/Table3[[#This Row],[Population_in_lakhs]]</f>
        <v>0.58072009291521487</v>
      </c>
      <c r="N2125">
        <f>Table3[[#This Row],[Kidnapping and Abduction]]/Table3[[#This Row],[Population_in_lakhs]]</f>
        <v>0.52264808362369342</v>
      </c>
      <c r="O2125">
        <f>Table3[[#This Row],[Dowry Deaths]]/Table3[[#This Row],[Population_in_lakhs]]</f>
        <v>0.46457607433217191</v>
      </c>
      <c r="P2125">
        <f>Table3[[#This Row],[Molestation]]/Table3[[#This Row],[Population_in_lakhs]]</f>
        <v>2.845528455284553</v>
      </c>
      <c r="Q2125">
        <f>Table3[[#This Row],[Sexual_Harassment]]/Table3[[#This Row],[Population_in_lakhs]]</f>
        <v>0</v>
      </c>
      <c r="R2125">
        <f>Table3[[#This Row],[Cruelty by Husband or his Relatives]]/Table3[[#This Row],[Population_in_lakhs]]</f>
        <v>2.4390243902439024</v>
      </c>
    </row>
    <row r="2126" spans="1:18" x14ac:dyDescent="0.3">
      <c r="A2126" t="s">
        <v>266</v>
      </c>
      <c r="B2126" t="s">
        <v>281</v>
      </c>
      <c r="C2126">
        <v>2006</v>
      </c>
      <c r="D2126">
        <v>13</v>
      </c>
      <c r="E2126">
        <v>7</v>
      </c>
      <c r="F2126">
        <v>7</v>
      </c>
      <c r="G2126">
        <v>62</v>
      </c>
      <c r="H2126">
        <v>0</v>
      </c>
      <c r="I2126">
        <v>62</v>
      </c>
      <c r="J2126">
        <v>17.22</v>
      </c>
      <c r="K2126">
        <v>8.7688734030197448</v>
      </c>
      <c r="L2126">
        <f t="shared" si="33"/>
        <v>151</v>
      </c>
      <c r="M2126" s="14">
        <f>Table3[[#This Row],[Rape]]/Table3[[#This Row],[Population_in_lakhs]]</f>
        <v>0.75493612078977934</v>
      </c>
      <c r="N2126">
        <f>Table3[[#This Row],[Kidnapping and Abduction]]/Table3[[#This Row],[Population_in_lakhs]]</f>
        <v>0.40650406504065045</v>
      </c>
      <c r="O2126">
        <f>Table3[[#This Row],[Dowry Deaths]]/Table3[[#This Row],[Population_in_lakhs]]</f>
        <v>0.40650406504065045</v>
      </c>
      <c r="P2126">
        <f>Table3[[#This Row],[Molestation]]/Table3[[#This Row],[Population_in_lakhs]]</f>
        <v>3.6004645760743323</v>
      </c>
      <c r="Q2126">
        <f>Table3[[#This Row],[Sexual_Harassment]]/Table3[[#This Row],[Population_in_lakhs]]</f>
        <v>0</v>
      </c>
      <c r="R2126">
        <f>Table3[[#This Row],[Cruelty by Husband or his Relatives]]/Table3[[#This Row],[Population_in_lakhs]]</f>
        <v>3.6004645760743323</v>
      </c>
    </row>
    <row r="2127" spans="1:18" x14ac:dyDescent="0.3">
      <c r="A2127" t="s">
        <v>266</v>
      </c>
      <c r="B2127" t="s">
        <v>281</v>
      </c>
      <c r="C2127">
        <v>2007</v>
      </c>
      <c r="D2127">
        <v>13</v>
      </c>
      <c r="E2127">
        <v>9</v>
      </c>
      <c r="F2127">
        <v>11</v>
      </c>
      <c r="G2127">
        <v>77</v>
      </c>
      <c r="H2127">
        <v>0</v>
      </c>
      <c r="I2127">
        <v>83</v>
      </c>
      <c r="J2127">
        <v>17.22</v>
      </c>
      <c r="K2127">
        <v>11.207897793263648</v>
      </c>
      <c r="L2127">
        <f t="shared" si="33"/>
        <v>193</v>
      </c>
      <c r="M2127" s="14">
        <f>Table3[[#This Row],[Rape]]/Table3[[#This Row],[Population_in_lakhs]]</f>
        <v>0.75493612078977934</v>
      </c>
      <c r="N2127">
        <f>Table3[[#This Row],[Kidnapping and Abduction]]/Table3[[#This Row],[Population_in_lakhs]]</f>
        <v>0.52264808362369342</v>
      </c>
      <c r="O2127">
        <f>Table3[[#This Row],[Dowry Deaths]]/Table3[[#This Row],[Population_in_lakhs]]</f>
        <v>0.63879210220673643</v>
      </c>
      <c r="P2127">
        <f>Table3[[#This Row],[Molestation]]/Table3[[#This Row],[Population_in_lakhs]]</f>
        <v>4.4715447154471546</v>
      </c>
      <c r="Q2127">
        <f>Table3[[#This Row],[Sexual_Harassment]]/Table3[[#This Row],[Population_in_lakhs]]</f>
        <v>0</v>
      </c>
      <c r="R2127">
        <f>Table3[[#This Row],[Cruelty by Husband or his Relatives]]/Table3[[#This Row],[Population_in_lakhs]]</f>
        <v>4.8199767711962833</v>
      </c>
    </row>
    <row r="2128" spans="1:18" x14ac:dyDescent="0.3">
      <c r="A2128" t="s">
        <v>266</v>
      </c>
      <c r="B2128" t="s">
        <v>281</v>
      </c>
      <c r="C2128">
        <v>2008</v>
      </c>
      <c r="D2128">
        <v>17</v>
      </c>
      <c r="E2128">
        <v>24</v>
      </c>
      <c r="F2128">
        <v>8</v>
      </c>
      <c r="G2128">
        <v>76</v>
      </c>
      <c r="H2128">
        <v>0</v>
      </c>
      <c r="I2128">
        <v>79</v>
      </c>
      <c r="J2128">
        <v>17.22</v>
      </c>
      <c r="K2128">
        <v>11.846689895470384</v>
      </c>
      <c r="L2128">
        <f t="shared" si="33"/>
        <v>204</v>
      </c>
      <c r="M2128" s="14">
        <f>Table3[[#This Row],[Rape]]/Table3[[#This Row],[Population_in_lakhs]]</f>
        <v>0.98722415795586538</v>
      </c>
      <c r="N2128">
        <f>Table3[[#This Row],[Kidnapping and Abduction]]/Table3[[#This Row],[Population_in_lakhs]]</f>
        <v>1.3937282229965158</v>
      </c>
      <c r="O2128">
        <f>Table3[[#This Row],[Dowry Deaths]]/Table3[[#This Row],[Population_in_lakhs]]</f>
        <v>0.46457607433217191</v>
      </c>
      <c r="P2128">
        <f>Table3[[#This Row],[Molestation]]/Table3[[#This Row],[Population_in_lakhs]]</f>
        <v>4.4134727061556331</v>
      </c>
      <c r="Q2128">
        <f>Table3[[#This Row],[Sexual_Harassment]]/Table3[[#This Row],[Population_in_lakhs]]</f>
        <v>0</v>
      </c>
      <c r="R2128">
        <f>Table3[[#This Row],[Cruelty by Husband or his Relatives]]/Table3[[#This Row],[Population_in_lakhs]]</f>
        <v>4.5876887340301975</v>
      </c>
    </row>
    <row r="2129" spans="1:18" x14ac:dyDescent="0.3">
      <c r="A2129" t="s">
        <v>266</v>
      </c>
      <c r="B2129" t="s">
        <v>281</v>
      </c>
      <c r="C2129">
        <v>2009</v>
      </c>
      <c r="D2129">
        <v>22</v>
      </c>
      <c r="E2129">
        <v>15</v>
      </c>
      <c r="F2129">
        <v>15</v>
      </c>
      <c r="G2129">
        <v>75</v>
      </c>
      <c r="H2129">
        <v>0</v>
      </c>
      <c r="I2129">
        <v>103</v>
      </c>
      <c r="J2129">
        <v>17.22</v>
      </c>
      <c r="K2129">
        <v>13.356562137049943</v>
      </c>
      <c r="L2129">
        <f t="shared" si="33"/>
        <v>230</v>
      </c>
      <c r="M2129" s="14">
        <f>Table3[[#This Row],[Rape]]/Table3[[#This Row],[Population_in_lakhs]]</f>
        <v>1.2775842044134729</v>
      </c>
      <c r="N2129">
        <f>Table3[[#This Row],[Kidnapping and Abduction]]/Table3[[#This Row],[Population_in_lakhs]]</f>
        <v>0.87108013937282236</v>
      </c>
      <c r="O2129">
        <f>Table3[[#This Row],[Dowry Deaths]]/Table3[[#This Row],[Population_in_lakhs]]</f>
        <v>0.87108013937282236</v>
      </c>
      <c r="P2129">
        <f>Table3[[#This Row],[Molestation]]/Table3[[#This Row],[Population_in_lakhs]]</f>
        <v>4.3554006968641117</v>
      </c>
      <c r="Q2129">
        <f>Table3[[#This Row],[Sexual_Harassment]]/Table3[[#This Row],[Population_in_lakhs]]</f>
        <v>0</v>
      </c>
      <c r="R2129">
        <f>Table3[[#This Row],[Cruelty by Husband or his Relatives]]/Table3[[#This Row],[Population_in_lakhs]]</f>
        <v>5.9814169570267133</v>
      </c>
    </row>
    <row r="2130" spans="1:18" x14ac:dyDescent="0.3">
      <c r="A2130" t="s">
        <v>266</v>
      </c>
      <c r="B2130" t="s">
        <v>281</v>
      </c>
      <c r="C2130">
        <v>2010</v>
      </c>
      <c r="D2130">
        <v>23</v>
      </c>
      <c r="E2130">
        <v>25</v>
      </c>
      <c r="F2130">
        <v>14</v>
      </c>
      <c r="G2130">
        <v>134</v>
      </c>
      <c r="H2130">
        <v>0</v>
      </c>
      <c r="I2130">
        <v>180</v>
      </c>
      <c r="J2130">
        <v>17.22</v>
      </c>
      <c r="K2130">
        <v>21.835075493612081</v>
      </c>
      <c r="L2130">
        <f t="shared" si="33"/>
        <v>376</v>
      </c>
      <c r="M2130" s="14">
        <f>Table3[[#This Row],[Rape]]/Table3[[#This Row],[Population_in_lakhs]]</f>
        <v>1.3356562137049943</v>
      </c>
      <c r="N2130">
        <f>Table3[[#This Row],[Kidnapping and Abduction]]/Table3[[#This Row],[Population_in_lakhs]]</f>
        <v>1.4518002322880372</v>
      </c>
      <c r="O2130">
        <f>Table3[[#This Row],[Dowry Deaths]]/Table3[[#This Row],[Population_in_lakhs]]</f>
        <v>0.81300813008130091</v>
      </c>
      <c r="P2130">
        <f>Table3[[#This Row],[Molestation]]/Table3[[#This Row],[Population_in_lakhs]]</f>
        <v>7.7816492450638801</v>
      </c>
      <c r="Q2130">
        <f>Table3[[#This Row],[Sexual_Harassment]]/Table3[[#This Row],[Population_in_lakhs]]</f>
        <v>0</v>
      </c>
      <c r="R2130">
        <f>Table3[[#This Row],[Cruelty by Husband or his Relatives]]/Table3[[#This Row],[Population_in_lakhs]]</f>
        <v>10.452961672473869</v>
      </c>
    </row>
    <row r="2131" spans="1:18" x14ac:dyDescent="0.3">
      <c r="A2131" t="s">
        <v>266</v>
      </c>
      <c r="B2131" t="s">
        <v>281</v>
      </c>
      <c r="C2131">
        <v>2011</v>
      </c>
      <c r="D2131">
        <v>27</v>
      </c>
      <c r="E2131">
        <v>25</v>
      </c>
      <c r="F2131">
        <v>32</v>
      </c>
      <c r="G2131">
        <v>106</v>
      </c>
      <c r="H2131">
        <v>0</v>
      </c>
      <c r="I2131">
        <v>264</v>
      </c>
      <c r="J2131">
        <v>17.760000000000002</v>
      </c>
      <c r="K2131">
        <v>25.563063063063062</v>
      </c>
      <c r="L2131">
        <f t="shared" si="33"/>
        <v>454</v>
      </c>
      <c r="M2131" s="14">
        <f>Table3[[#This Row],[Rape]]/Table3[[#This Row],[Population_in_lakhs]]</f>
        <v>1.5202702702702702</v>
      </c>
      <c r="N2131">
        <f>Table3[[#This Row],[Kidnapping and Abduction]]/Table3[[#This Row],[Population_in_lakhs]]</f>
        <v>1.4076576576576576</v>
      </c>
      <c r="O2131">
        <f>Table3[[#This Row],[Dowry Deaths]]/Table3[[#This Row],[Population_in_lakhs]]</f>
        <v>1.8018018018018016</v>
      </c>
      <c r="P2131">
        <f>Table3[[#This Row],[Molestation]]/Table3[[#This Row],[Population_in_lakhs]]</f>
        <v>5.9684684684684681</v>
      </c>
      <c r="Q2131">
        <f>Table3[[#This Row],[Sexual_Harassment]]/Table3[[#This Row],[Population_in_lakhs]]</f>
        <v>0</v>
      </c>
      <c r="R2131">
        <f>Table3[[#This Row],[Cruelty by Husband or his Relatives]]/Table3[[#This Row],[Population_in_lakhs]]</f>
        <v>14.864864864864863</v>
      </c>
    </row>
    <row r="2132" spans="1:18" x14ac:dyDescent="0.3">
      <c r="A2132" t="s">
        <v>266</v>
      </c>
      <c r="B2132" t="s">
        <v>281</v>
      </c>
      <c r="C2132">
        <v>2012</v>
      </c>
      <c r="D2132">
        <v>21</v>
      </c>
      <c r="E2132">
        <v>19</v>
      </c>
      <c r="F2132">
        <v>5</v>
      </c>
      <c r="G2132">
        <v>120</v>
      </c>
      <c r="H2132">
        <v>1</v>
      </c>
      <c r="I2132">
        <v>155</v>
      </c>
      <c r="J2132">
        <v>17.760000000000002</v>
      </c>
      <c r="K2132">
        <v>18.074324324324323</v>
      </c>
      <c r="L2132">
        <f t="shared" si="33"/>
        <v>321</v>
      </c>
      <c r="M2132" s="14">
        <f>Table3[[#This Row],[Rape]]/Table3[[#This Row],[Population_in_lakhs]]</f>
        <v>1.1824324324324322</v>
      </c>
      <c r="N2132">
        <f>Table3[[#This Row],[Kidnapping and Abduction]]/Table3[[#This Row],[Population_in_lakhs]]</f>
        <v>1.0698198198198197</v>
      </c>
      <c r="O2132">
        <f>Table3[[#This Row],[Dowry Deaths]]/Table3[[#This Row],[Population_in_lakhs]]</f>
        <v>0.28153153153153149</v>
      </c>
      <c r="P2132">
        <f>Table3[[#This Row],[Molestation]]/Table3[[#This Row],[Population_in_lakhs]]</f>
        <v>6.7567567567567561</v>
      </c>
      <c r="Q2132">
        <f>Table3[[#This Row],[Sexual_Harassment]]/Table3[[#This Row],[Population_in_lakhs]]</f>
        <v>5.63063063063063E-2</v>
      </c>
      <c r="R2132">
        <f>Table3[[#This Row],[Cruelty by Husband or his Relatives]]/Table3[[#This Row],[Population_in_lakhs]]</f>
        <v>8.7274774774774766</v>
      </c>
    </row>
    <row r="2133" spans="1:18" x14ac:dyDescent="0.3">
      <c r="A2133" t="s">
        <v>266</v>
      </c>
      <c r="B2133" t="s">
        <v>281</v>
      </c>
      <c r="C2133">
        <v>2013</v>
      </c>
      <c r="D2133">
        <v>61</v>
      </c>
      <c r="E2133">
        <v>47</v>
      </c>
      <c r="F2133">
        <v>12</v>
      </c>
      <c r="G2133">
        <v>182</v>
      </c>
      <c r="H2133">
        <v>0</v>
      </c>
      <c r="I2133">
        <v>157</v>
      </c>
      <c r="J2133">
        <v>17.760000000000002</v>
      </c>
      <c r="K2133">
        <v>25.844594594594593</v>
      </c>
      <c r="L2133">
        <f t="shared" si="33"/>
        <v>459</v>
      </c>
      <c r="M2133" s="14">
        <f>Table3[[#This Row],[Rape]]/Table3[[#This Row],[Population_in_lakhs]]</f>
        <v>3.4346846846846844</v>
      </c>
      <c r="N2133">
        <f>Table3[[#This Row],[Kidnapping and Abduction]]/Table3[[#This Row],[Population_in_lakhs]]</f>
        <v>2.6463963963963963</v>
      </c>
      <c r="O2133">
        <f>Table3[[#This Row],[Dowry Deaths]]/Table3[[#This Row],[Population_in_lakhs]]</f>
        <v>0.67567567567567566</v>
      </c>
      <c r="P2133">
        <f>Table3[[#This Row],[Molestation]]/Table3[[#This Row],[Population_in_lakhs]]</f>
        <v>10.247747747747747</v>
      </c>
      <c r="Q2133">
        <f>Table3[[#This Row],[Sexual_Harassment]]/Table3[[#This Row],[Population_in_lakhs]]</f>
        <v>0</v>
      </c>
      <c r="R2133">
        <f>Table3[[#This Row],[Cruelty by Husband or his Relatives]]/Table3[[#This Row],[Population_in_lakhs]]</f>
        <v>8.8400900900900901</v>
      </c>
    </row>
    <row r="2134" spans="1:18" x14ac:dyDescent="0.3">
      <c r="A2134" t="s">
        <v>266</v>
      </c>
      <c r="B2134" t="s">
        <v>283</v>
      </c>
      <c r="C2134">
        <v>2001</v>
      </c>
      <c r="D2134">
        <v>1</v>
      </c>
      <c r="E2134">
        <v>7</v>
      </c>
      <c r="F2134">
        <v>4</v>
      </c>
      <c r="G2134">
        <v>12</v>
      </c>
      <c r="H2134">
        <v>0</v>
      </c>
      <c r="I2134">
        <v>20</v>
      </c>
      <c r="J2134">
        <v>1.64</v>
      </c>
      <c r="K2134">
        <v>26.829268292682929</v>
      </c>
      <c r="L2134">
        <f t="shared" si="33"/>
        <v>44</v>
      </c>
      <c r="M2134" s="14">
        <f>Table3[[#This Row],[Rape]]/Table3[[#This Row],[Population_in_lakhs]]</f>
        <v>0.6097560975609756</v>
      </c>
      <c r="N2134">
        <f>Table3[[#This Row],[Kidnapping and Abduction]]/Table3[[#This Row],[Population_in_lakhs]]</f>
        <v>4.2682926829268295</v>
      </c>
      <c r="O2134">
        <f>Table3[[#This Row],[Dowry Deaths]]/Table3[[#This Row],[Population_in_lakhs]]</f>
        <v>2.4390243902439024</v>
      </c>
      <c r="P2134">
        <f>Table3[[#This Row],[Molestation]]/Table3[[#This Row],[Population_in_lakhs]]</f>
        <v>7.3170731707317076</v>
      </c>
      <c r="Q2134">
        <f>Table3[[#This Row],[Sexual_Harassment]]/Table3[[#This Row],[Population_in_lakhs]]</f>
        <v>0</v>
      </c>
      <c r="R2134">
        <f>Table3[[#This Row],[Cruelty by Husband or his Relatives]]/Table3[[#This Row],[Population_in_lakhs]]</f>
        <v>12.195121951219512</v>
      </c>
    </row>
    <row r="2135" spans="1:18" x14ac:dyDescent="0.3">
      <c r="A2135" t="s">
        <v>266</v>
      </c>
      <c r="B2135" t="s">
        <v>283</v>
      </c>
      <c r="C2135">
        <v>2002</v>
      </c>
      <c r="D2135">
        <v>6</v>
      </c>
      <c r="E2135">
        <v>0</v>
      </c>
      <c r="F2135">
        <v>3</v>
      </c>
      <c r="G2135">
        <v>6</v>
      </c>
      <c r="H2135">
        <v>0</v>
      </c>
      <c r="I2135">
        <v>21</v>
      </c>
      <c r="J2135">
        <v>1.64</v>
      </c>
      <c r="K2135">
        <v>21.951219512195124</v>
      </c>
      <c r="L2135">
        <f t="shared" si="33"/>
        <v>36</v>
      </c>
      <c r="M2135" s="14">
        <f>Table3[[#This Row],[Rape]]/Table3[[#This Row],[Population_in_lakhs]]</f>
        <v>3.6585365853658538</v>
      </c>
      <c r="N2135">
        <f>Table3[[#This Row],[Kidnapping and Abduction]]/Table3[[#This Row],[Population_in_lakhs]]</f>
        <v>0</v>
      </c>
      <c r="O2135">
        <f>Table3[[#This Row],[Dowry Deaths]]/Table3[[#This Row],[Population_in_lakhs]]</f>
        <v>1.8292682926829269</v>
      </c>
      <c r="P2135">
        <f>Table3[[#This Row],[Molestation]]/Table3[[#This Row],[Population_in_lakhs]]</f>
        <v>3.6585365853658538</v>
      </c>
      <c r="Q2135">
        <f>Table3[[#This Row],[Sexual_Harassment]]/Table3[[#This Row],[Population_in_lakhs]]</f>
        <v>0</v>
      </c>
      <c r="R2135">
        <f>Table3[[#This Row],[Cruelty by Husband or his Relatives]]/Table3[[#This Row],[Population_in_lakhs]]</f>
        <v>12.804878048780489</v>
      </c>
    </row>
    <row r="2136" spans="1:18" x14ac:dyDescent="0.3">
      <c r="A2136" t="s">
        <v>266</v>
      </c>
      <c r="B2136" t="s">
        <v>283</v>
      </c>
      <c r="C2136">
        <v>2003</v>
      </c>
      <c r="D2136">
        <v>5</v>
      </c>
      <c r="E2136">
        <v>2</v>
      </c>
      <c r="F2136">
        <v>7</v>
      </c>
      <c r="G2136">
        <v>21</v>
      </c>
      <c r="H2136">
        <v>2</v>
      </c>
      <c r="I2136">
        <v>17</v>
      </c>
      <c r="J2136">
        <v>1.64</v>
      </c>
      <c r="K2136">
        <v>32.926829268292686</v>
      </c>
      <c r="L2136">
        <f t="shared" si="33"/>
        <v>54</v>
      </c>
      <c r="M2136" s="14">
        <f>Table3[[#This Row],[Rape]]/Table3[[#This Row],[Population_in_lakhs]]</f>
        <v>3.0487804878048781</v>
      </c>
      <c r="N2136">
        <f>Table3[[#This Row],[Kidnapping and Abduction]]/Table3[[#This Row],[Population_in_lakhs]]</f>
        <v>1.2195121951219512</v>
      </c>
      <c r="O2136">
        <f>Table3[[#This Row],[Dowry Deaths]]/Table3[[#This Row],[Population_in_lakhs]]</f>
        <v>4.2682926829268295</v>
      </c>
      <c r="P2136">
        <f>Table3[[#This Row],[Molestation]]/Table3[[#This Row],[Population_in_lakhs]]</f>
        <v>12.804878048780489</v>
      </c>
      <c r="Q2136">
        <f>Table3[[#This Row],[Sexual_Harassment]]/Table3[[#This Row],[Population_in_lakhs]]</f>
        <v>1.2195121951219512</v>
      </c>
      <c r="R2136">
        <f>Table3[[#This Row],[Cruelty by Husband or his Relatives]]/Table3[[#This Row],[Population_in_lakhs]]</f>
        <v>10.365853658536587</v>
      </c>
    </row>
    <row r="2137" spans="1:18" x14ac:dyDescent="0.3">
      <c r="A2137" t="s">
        <v>266</v>
      </c>
      <c r="B2137" t="s">
        <v>283</v>
      </c>
      <c r="C2137">
        <v>2004</v>
      </c>
      <c r="D2137">
        <v>2</v>
      </c>
      <c r="E2137">
        <v>7</v>
      </c>
      <c r="F2137">
        <v>7</v>
      </c>
      <c r="G2137">
        <v>9</v>
      </c>
      <c r="H2137">
        <v>0</v>
      </c>
      <c r="I2137">
        <v>13</v>
      </c>
      <c r="J2137">
        <v>1.64</v>
      </c>
      <c r="K2137">
        <v>23.170731707317074</v>
      </c>
      <c r="L2137">
        <f t="shared" si="33"/>
        <v>38</v>
      </c>
      <c r="M2137" s="14">
        <f>Table3[[#This Row],[Rape]]/Table3[[#This Row],[Population_in_lakhs]]</f>
        <v>1.2195121951219512</v>
      </c>
      <c r="N2137">
        <f>Table3[[#This Row],[Kidnapping and Abduction]]/Table3[[#This Row],[Population_in_lakhs]]</f>
        <v>4.2682926829268295</v>
      </c>
      <c r="O2137">
        <f>Table3[[#This Row],[Dowry Deaths]]/Table3[[#This Row],[Population_in_lakhs]]</f>
        <v>4.2682926829268295</v>
      </c>
      <c r="P2137">
        <f>Table3[[#This Row],[Molestation]]/Table3[[#This Row],[Population_in_lakhs]]</f>
        <v>5.4878048780487809</v>
      </c>
      <c r="Q2137">
        <f>Table3[[#This Row],[Sexual_Harassment]]/Table3[[#This Row],[Population_in_lakhs]]</f>
        <v>0</v>
      </c>
      <c r="R2137">
        <f>Table3[[#This Row],[Cruelty by Husband or his Relatives]]/Table3[[#This Row],[Population_in_lakhs]]</f>
        <v>7.9268292682926838</v>
      </c>
    </row>
    <row r="2138" spans="1:18" x14ac:dyDescent="0.3">
      <c r="A2138" t="s">
        <v>266</v>
      </c>
      <c r="B2138" t="s">
        <v>283</v>
      </c>
      <c r="C2138">
        <v>2005</v>
      </c>
      <c r="D2138">
        <v>5</v>
      </c>
      <c r="E2138">
        <v>5</v>
      </c>
      <c r="F2138">
        <v>7</v>
      </c>
      <c r="G2138">
        <v>18</v>
      </c>
      <c r="H2138">
        <v>0</v>
      </c>
      <c r="I2138">
        <v>20</v>
      </c>
      <c r="J2138">
        <v>1.64</v>
      </c>
      <c r="K2138">
        <v>33.536585365853661</v>
      </c>
      <c r="L2138">
        <f t="shared" si="33"/>
        <v>55</v>
      </c>
      <c r="M2138" s="14">
        <f>Table3[[#This Row],[Rape]]/Table3[[#This Row],[Population_in_lakhs]]</f>
        <v>3.0487804878048781</v>
      </c>
      <c r="N2138">
        <f>Table3[[#This Row],[Kidnapping and Abduction]]/Table3[[#This Row],[Population_in_lakhs]]</f>
        <v>3.0487804878048781</v>
      </c>
      <c r="O2138">
        <f>Table3[[#This Row],[Dowry Deaths]]/Table3[[#This Row],[Population_in_lakhs]]</f>
        <v>4.2682926829268295</v>
      </c>
      <c r="P2138">
        <f>Table3[[#This Row],[Molestation]]/Table3[[#This Row],[Population_in_lakhs]]</f>
        <v>10.975609756097562</v>
      </c>
      <c r="Q2138">
        <f>Table3[[#This Row],[Sexual_Harassment]]/Table3[[#This Row],[Population_in_lakhs]]</f>
        <v>0</v>
      </c>
      <c r="R2138">
        <f>Table3[[#This Row],[Cruelty by Husband or his Relatives]]/Table3[[#This Row],[Population_in_lakhs]]</f>
        <v>12.195121951219512</v>
      </c>
    </row>
    <row r="2139" spans="1:18" x14ac:dyDescent="0.3">
      <c r="A2139" t="s">
        <v>266</v>
      </c>
      <c r="B2139" t="s">
        <v>283</v>
      </c>
      <c r="C2139">
        <v>2006</v>
      </c>
      <c r="D2139">
        <v>3</v>
      </c>
      <c r="E2139">
        <v>6</v>
      </c>
      <c r="F2139">
        <v>4</v>
      </c>
      <c r="G2139">
        <v>18</v>
      </c>
      <c r="H2139">
        <v>0</v>
      </c>
      <c r="I2139">
        <v>10</v>
      </c>
      <c r="J2139">
        <v>1.64</v>
      </c>
      <c r="K2139">
        <v>25</v>
      </c>
      <c r="L2139">
        <f t="shared" si="33"/>
        <v>41</v>
      </c>
      <c r="M2139" s="14">
        <f>Table3[[#This Row],[Rape]]/Table3[[#This Row],[Population_in_lakhs]]</f>
        <v>1.8292682926829269</v>
      </c>
      <c r="N2139">
        <f>Table3[[#This Row],[Kidnapping and Abduction]]/Table3[[#This Row],[Population_in_lakhs]]</f>
        <v>3.6585365853658538</v>
      </c>
      <c r="O2139">
        <f>Table3[[#This Row],[Dowry Deaths]]/Table3[[#This Row],[Population_in_lakhs]]</f>
        <v>2.4390243902439024</v>
      </c>
      <c r="P2139">
        <f>Table3[[#This Row],[Molestation]]/Table3[[#This Row],[Population_in_lakhs]]</f>
        <v>10.975609756097562</v>
      </c>
      <c r="Q2139">
        <f>Table3[[#This Row],[Sexual_Harassment]]/Table3[[#This Row],[Population_in_lakhs]]</f>
        <v>0</v>
      </c>
      <c r="R2139">
        <f>Table3[[#This Row],[Cruelty by Husband or his Relatives]]/Table3[[#This Row],[Population_in_lakhs]]</f>
        <v>6.0975609756097562</v>
      </c>
    </row>
    <row r="2140" spans="1:18" x14ac:dyDescent="0.3">
      <c r="A2140" t="s">
        <v>266</v>
      </c>
      <c r="B2140" t="s">
        <v>283</v>
      </c>
      <c r="C2140">
        <v>2007</v>
      </c>
      <c r="D2140">
        <v>7</v>
      </c>
      <c r="E2140">
        <v>6</v>
      </c>
      <c r="F2140">
        <v>7</v>
      </c>
      <c r="G2140">
        <v>29</v>
      </c>
      <c r="H2140">
        <v>0</v>
      </c>
      <c r="I2140">
        <v>21</v>
      </c>
      <c r="J2140">
        <v>1.64</v>
      </c>
      <c r="K2140">
        <v>42.682926829268297</v>
      </c>
      <c r="L2140">
        <f t="shared" si="33"/>
        <v>70</v>
      </c>
      <c r="M2140" s="14">
        <f>Table3[[#This Row],[Rape]]/Table3[[#This Row],[Population_in_lakhs]]</f>
        <v>4.2682926829268295</v>
      </c>
      <c r="N2140">
        <f>Table3[[#This Row],[Kidnapping and Abduction]]/Table3[[#This Row],[Population_in_lakhs]]</f>
        <v>3.6585365853658538</v>
      </c>
      <c r="O2140">
        <f>Table3[[#This Row],[Dowry Deaths]]/Table3[[#This Row],[Population_in_lakhs]]</f>
        <v>4.2682926829268295</v>
      </c>
      <c r="P2140">
        <f>Table3[[#This Row],[Molestation]]/Table3[[#This Row],[Population_in_lakhs]]</f>
        <v>17.682926829268293</v>
      </c>
      <c r="Q2140">
        <f>Table3[[#This Row],[Sexual_Harassment]]/Table3[[#This Row],[Population_in_lakhs]]</f>
        <v>0</v>
      </c>
      <c r="R2140">
        <f>Table3[[#This Row],[Cruelty by Husband or his Relatives]]/Table3[[#This Row],[Population_in_lakhs]]</f>
        <v>12.804878048780489</v>
      </c>
    </row>
    <row r="2141" spans="1:18" x14ac:dyDescent="0.3">
      <c r="A2141" t="s">
        <v>266</v>
      </c>
      <c r="B2141" t="s">
        <v>283</v>
      </c>
      <c r="C2141">
        <v>2008</v>
      </c>
      <c r="D2141">
        <v>5</v>
      </c>
      <c r="E2141">
        <v>5</v>
      </c>
      <c r="F2141">
        <v>3</v>
      </c>
      <c r="G2141">
        <v>14</v>
      </c>
      <c r="H2141">
        <v>0</v>
      </c>
      <c r="I2141">
        <v>33</v>
      </c>
      <c r="J2141">
        <v>1.64</v>
      </c>
      <c r="K2141">
        <v>36.585365853658537</v>
      </c>
      <c r="L2141">
        <f t="shared" si="33"/>
        <v>60</v>
      </c>
      <c r="M2141" s="14">
        <f>Table3[[#This Row],[Rape]]/Table3[[#This Row],[Population_in_lakhs]]</f>
        <v>3.0487804878048781</v>
      </c>
      <c r="N2141">
        <f>Table3[[#This Row],[Kidnapping and Abduction]]/Table3[[#This Row],[Population_in_lakhs]]</f>
        <v>3.0487804878048781</v>
      </c>
      <c r="O2141">
        <f>Table3[[#This Row],[Dowry Deaths]]/Table3[[#This Row],[Population_in_lakhs]]</f>
        <v>1.8292682926829269</v>
      </c>
      <c r="P2141">
        <f>Table3[[#This Row],[Molestation]]/Table3[[#This Row],[Population_in_lakhs]]</f>
        <v>8.536585365853659</v>
      </c>
      <c r="Q2141">
        <f>Table3[[#This Row],[Sexual_Harassment]]/Table3[[#This Row],[Population_in_lakhs]]</f>
        <v>0</v>
      </c>
      <c r="R2141">
        <f>Table3[[#This Row],[Cruelty by Husband or his Relatives]]/Table3[[#This Row],[Population_in_lakhs]]</f>
        <v>20.121951219512198</v>
      </c>
    </row>
    <row r="2142" spans="1:18" x14ac:dyDescent="0.3">
      <c r="A2142" t="s">
        <v>266</v>
      </c>
      <c r="B2142" t="s">
        <v>283</v>
      </c>
      <c r="C2142">
        <v>2009</v>
      </c>
      <c r="D2142">
        <v>9</v>
      </c>
      <c r="E2142">
        <v>0</v>
      </c>
      <c r="F2142">
        <v>4</v>
      </c>
      <c r="G2142">
        <v>10</v>
      </c>
      <c r="H2142">
        <v>0</v>
      </c>
      <c r="I2142">
        <v>18</v>
      </c>
      <c r="J2142">
        <v>1.64</v>
      </c>
      <c r="K2142">
        <v>25</v>
      </c>
      <c r="L2142">
        <f t="shared" si="33"/>
        <v>41</v>
      </c>
      <c r="M2142" s="14">
        <f>Table3[[#This Row],[Rape]]/Table3[[#This Row],[Population_in_lakhs]]</f>
        <v>5.4878048780487809</v>
      </c>
      <c r="N2142">
        <f>Table3[[#This Row],[Kidnapping and Abduction]]/Table3[[#This Row],[Population_in_lakhs]]</f>
        <v>0</v>
      </c>
      <c r="O2142">
        <f>Table3[[#This Row],[Dowry Deaths]]/Table3[[#This Row],[Population_in_lakhs]]</f>
        <v>2.4390243902439024</v>
      </c>
      <c r="P2142">
        <f>Table3[[#This Row],[Molestation]]/Table3[[#This Row],[Population_in_lakhs]]</f>
        <v>6.0975609756097562</v>
      </c>
      <c r="Q2142">
        <f>Table3[[#This Row],[Sexual_Harassment]]/Table3[[#This Row],[Population_in_lakhs]]</f>
        <v>0</v>
      </c>
      <c r="R2142">
        <f>Table3[[#This Row],[Cruelty by Husband or his Relatives]]/Table3[[#This Row],[Population_in_lakhs]]</f>
        <v>10.975609756097562</v>
      </c>
    </row>
    <row r="2143" spans="1:18" x14ac:dyDescent="0.3">
      <c r="A2143" t="s">
        <v>266</v>
      </c>
      <c r="B2143" t="s">
        <v>283</v>
      </c>
      <c r="C2143">
        <v>2010</v>
      </c>
      <c r="D2143">
        <v>7</v>
      </c>
      <c r="E2143">
        <v>14</v>
      </c>
      <c r="F2143">
        <v>8</v>
      </c>
      <c r="G2143">
        <v>20</v>
      </c>
      <c r="H2143">
        <v>0</v>
      </c>
      <c r="I2143">
        <v>26</v>
      </c>
      <c r="J2143">
        <v>1.64</v>
      </c>
      <c r="K2143">
        <v>45.731707317073173</v>
      </c>
      <c r="L2143">
        <f t="shared" si="33"/>
        <v>75</v>
      </c>
      <c r="M2143" s="14">
        <f>Table3[[#This Row],[Rape]]/Table3[[#This Row],[Population_in_lakhs]]</f>
        <v>4.2682926829268295</v>
      </c>
      <c r="N2143">
        <f>Table3[[#This Row],[Kidnapping and Abduction]]/Table3[[#This Row],[Population_in_lakhs]]</f>
        <v>8.536585365853659</v>
      </c>
      <c r="O2143">
        <f>Table3[[#This Row],[Dowry Deaths]]/Table3[[#This Row],[Population_in_lakhs]]</f>
        <v>4.8780487804878048</v>
      </c>
      <c r="P2143">
        <f>Table3[[#This Row],[Molestation]]/Table3[[#This Row],[Population_in_lakhs]]</f>
        <v>12.195121951219512</v>
      </c>
      <c r="Q2143">
        <f>Table3[[#This Row],[Sexual_Harassment]]/Table3[[#This Row],[Population_in_lakhs]]</f>
        <v>0</v>
      </c>
      <c r="R2143">
        <f>Table3[[#This Row],[Cruelty by Husband or his Relatives]]/Table3[[#This Row],[Population_in_lakhs]]</f>
        <v>15.853658536585368</v>
      </c>
    </row>
    <row r="2144" spans="1:18" x14ac:dyDescent="0.3">
      <c r="A2144" t="s">
        <v>266</v>
      </c>
      <c r="B2144" t="s">
        <v>283</v>
      </c>
      <c r="C2144">
        <v>2011</v>
      </c>
      <c r="D2144">
        <v>4</v>
      </c>
      <c r="E2144">
        <v>11</v>
      </c>
      <c r="F2144">
        <v>1</v>
      </c>
      <c r="G2144">
        <v>14</v>
      </c>
      <c r="H2144">
        <v>0</v>
      </c>
      <c r="I2144">
        <v>28</v>
      </c>
      <c r="J2144">
        <v>1.64</v>
      </c>
      <c r="K2144">
        <v>35.365853658536587</v>
      </c>
      <c r="L2144">
        <f t="shared" si="33"/>
        <v>58</v>
      </c>
      <c r="M2144" s="14">
        <f>Table3[[#This Row],[Rape]]/Table3[[#This Row],[Population_in_lakhs]]</f>
        <v>2.4390243902439024</v>
      </c>
      <c r="N2144">
        <f>Table3[[#This Row],[Kidnapping and Abduction]]/Table3[[#This Row],[Population_in_lakhs]]</f>
        <v>6.7073170731707323</v>
      </c>
      <c r="O2144">
        <f>Table3[[#This Row],[Dowry Deaths]]/Table3[[#This Row],[Population_in_lakhs]]</f>
        <v>0.6097560975609756</v>
      </c>
      <c r="P2144">
        <f>Table3[[#This Row],[Molestation]]/Table3[[#This Row],[Population_in_lakhs]]</f>
        <v>8.536585365853659</v>
      </c>
      <c r="Q2144">
        <f>Table3[[#This Row],[Sexual_Harassment]]/Table3[[#This Row],[Population_in_lakhs]]</f>
        <v>0</v>
      </c>
      <c r="R2144">
        <f>Table3[[#This Row],[Cruelty by Husband or his Relatives]]/Table3[[#This Row],[Population_in_lakhs]]</f>
        <v>17.073170731707318</v>
      </c>
    </row>
    <row r="2145" spans="1:18" x14ac:dyDescent="0.3">
      <c r="A2145" t="s">
        <v>266</v>
      </c>
      <c r="B2145" t="s">
        <v>283</v>
      </c>
      <c r="C2145">
        <v>2012</v>
      </c>
      <c r="D2145">
        <v>10</v>
      </c>
      <c r="E2145">
        <v>0</v>
      </c>
      <c r="F2145">
        <v>2</v>
      </c>
      <c r="G2145">
        <v>10</v>
      </c>
      <c r="H2145">
        <v>0</v>
      </c>
      <c r="I2145">
        <v>19</v>
      </c>
      <c r="J2145">
        <v>1.64</v>
      </c>
      <c r="K2145">
        <v>25</v>
      </c>
      <c r="L2145">
        <f t="shared" si="33"/>
        <v>41</v>
      </c>
      <c r="M2145" s="14">
        <f>Table3[[#This Row],[Rape]]/Table3[[#This Row],[Population_in_lakhs]]</f>
        <v>6.0975609756097562</v>
      </c>
      <c r="N2145">
        <f>Table3[[#This Row],[Kidnapping and Abduction]]/Table3[[#This Row],[Population_in_lakhs]]</f>
        <v>0</v>
      </c>
      <c r="O2145">
        <f>Table3[[#This Row],[Dowry Deaths]]/Table3[[#This Row],[Population_in_lakhs]]</f>
        <v>1.2195121951219512</v>
      </c>
      <c r="P2145">
        <f>Table3[[#This Row],[Molestation]]/Table3[[#This Row],[Population_in_lakhs]]</f>
        <v>6.0975609756097562</v>
      </c>
      <c r="Q2145">
        <f>Table3[[#This Row],[Sexual_Harassment]]/Table3[[#This Row],[Population_in_lakhs]]</f>
        <v>0</v>
      </c>
      <c r="R2145">
        <f>Table3[[#This Row],[Cruelty by Husband or his Relatives]]/Table3[[#This Row],[Population_in_lakhs]]</f>
        <v>11.585365853658537</v>
      </c>
    </row>
    <row r="2146" spans="1:18" x14ac:dyDescent="0.3">
      <c r="A2146" t="s">
        <v>266</v>
      </c>
      <c r="B2146" t="s">
        <v>283</v>
      </c>
      <c r="C2146">
        <v>2013</v>
      </c>
      <c r="D2146">
        <v>23</v>
      </c>
      <c r="E2146">
        <v>7</v>
      </c>
      <c r="F2146">
        <v>6</v>
      </c>
      <c r="G2146">
        <v>13</v>
      </c>
      <c r="H2146">
        <v>0</v>
      </c>
      <c r="I2146">
        <v>15</v>
      </c>
      <c r="J2146">
        <v>1.64</v>
      </c>
      <c r="K2146">
        <v>39.024390243902438</v>
      </c>
      <c r="L2146">
        <f t="shared" si="33"/>
        <v>64</v>
      </c>
      <c r="M2146" s="14">
        <f>Table3[[#This Row],[Rape]]/Table3[[#This Row],[Population_in_lakhs]]</f>
        <v>14.02439024390244</v>
      </c>
      <c r="N2146">
        <f>Table3[[#This Row],[Kidnapping and Abduction]]/Table3[[#This Row],[Population_in_lakhs]]</f>
        <v>4.2682926829268295</v>
      </c>
      <c r="O2146">
        <f>Table3[[#This Row],[Dowry Deaths]]/Table3[[#This Row],[Population_in_lakhs]]</f>
        <v>3.6585365853658538</v>
      </c>
      <c r="P2146">
        <f>Table3[[#This Row],[Molestation]]/Table3[[#This Row],[Population_in_lakhs]]</f>
        <v>7.9268292682926838</v>
      </c>
      <c r="Q2146">
        <f>Table3[[#This Row],[Sexual_Harassment]]/Table3[[#This Row],[Population_in_lakhs]]</f>
        <v>0</v>
      </c>
      <c r="R2146">
        <f>Table3[[#This Row],[Cruelty by Husband or his Relatives]]/Table3[[#This Row],[Population_in_lakhs]]</f>
        <v>9.1463414634146343</v>
      </c>
    </row>
    <row r="2147" spans="1:18" x14ac:dyDescent="0.3">
      <c r="A2147" t="s">
        <v>266</v>
      </c>
      <c r="B2147" t="s">
        <v>284</v>
      </c>
      <c r="C2147">
        <v>2001</v>
      </c>
      <c r="D2147">
        <v>4</v>
      </c>
      <c r="E2147">
        <v>4</v>
      </c>
      <c r="F2147">
        <v>4</v>
      </c>
      <c r="G2147">
        <v>22</v>
      </c>
      <c r="H2147">
        <v>0</v>
      </c>
      <c r="I2147">
        <v>14</v>
      </c>
      <c r="J2147">
        <v>5.49</v>
      </c>
      <c r="K2147">
        <v>8.7431693989071029</v>
      </c>
      <c r="L2147">
        <f t="shared" si="33"/>
        <v>48</v>
      </c>
      <c r="M2147" s="14">
        <f>Table3[[#This Row],[Rape]]/Table3[[#This Row],[Population_in_lakhs]]</f>
        <v>0.72859744990892528</v>
      </c>
      <c r="N2147">
        <f>Table3[[#This Row],[Kidnapping and Abduction]]/Table3[[#This Row],[Population_in_lakhs]]</f>
        <v>0.72859744990892528</v>
      </c>
      <c r="O2147">
        <f>Table3[[#This Row],[Dowry Deaths]]/Table3[[#This Row],[Population_in_lakhs]]</f>
        <v>0.72859744990892528</v>
      </c>
      <c r="P2147">
        <f>Table3[[#This Row],[Molestation]]/Table3[[#This Row],[Population_in_lakhs]]</f>
        <v>4.007285974499089</v>
      </c>
      <c r="Q2147">
        <f>Table3[[#This Row],[Sexual_Harassment]]/Table3[[#This Row],[Population_in_lakhs]]</f>
        <v>0</v>
      </c>
      <c r="R2147">
        <f>Table3[[#This Row],[Cruelty by Husband or his Relatives]]/Table3[[#This Row],[Population_in_lakhs]]</f>
        <v>2.5500910746812386</v>
      </c>
    </row>
    <row r="2148" spans="1:18" x14ac:dyDescent="0.3">
      <c r="A2148" t="s">
        <v>266</v>
      </c>
      <c r="B2148" t="s">
        <v>284</v>
      </c>
      <c r="C2148">
        <v>2002</v>
      </c>
      <c r="D2148">
        <v>4</v>
      </c>
      <c r="E2148">
        <v>1</v>
      </c>
      <c r="F2148">
        <v>2</v>
      </c>
      <c r="G2148">
        <v>27</v>
      </c>
      <c r="H2148">
        <v>0</v>
      </c>
      <c r="I2148">
        <v>18</v>
      </c>
      <c r="J2148">
        <v>5.49</v>
      </c>
      <c r="K2148">
        <v>9.4717668488160296</v>
      </c>
      <c r="L2148">
        <f t="shared" si="33"/>
        <v>52</v>
      </c>
      <c r="M2148" s="14">
        <f>Table3[[#This Row],[Rape]]/Table3[[#This Row],[Population_in_lakhs]]</f>
        <v>0.72859744990892528</v>
      </c>
      <c r="N2148">
        <f>Table3[[#This Row],[Kidnapping and Abduction]]/Table3[[#This Row],[Population_in_lakhs]]</f>
        <v>0.18214936247723132</v>
      </c>
      <c r="O2148">
        <f>Table3[[#This Row],[Dowry Deaths]]/Table3[[#This Row],[Population_in_lakhs]]</f>
        <v>0.36429872495446264</v>
      </c>
      <c r="P2148">
        <f>Table3[[#This Row],[Molestation]]/Table3[[#This Row],[Population_in_lakhs]]</f>
        <v>4.918032786885246</v>
      </c>
      <c r="Q2148">
        <f>Table3[[#This Row],[Sexual_Harassment]]/Table3[[#This Row],[Population_in_lakhs]]</f>
        <v>0</v>
      </c>
      <c r="R2148">
        <f>Table3[[#This Row],[Cruelty by Husband or his Relatives]]/Table3[[#This Row],[Population_in_lakhs]]</f>
        <v>3.278688524590164</v>
      </c>
    </row>
    <row r="2149" spans="1:18" x14ac:dyDescent="0.3">
      <c r="A2149" t="s">
        <v>266</v>
      </c>
      <c r="B2149" t="s">
        <v>284</v>
      </c>
      <c r="C2149">
        <v>2003</v>
      </c>
      <c r="D2149">
        <v>11</v>
      </c>
      <c r="E2149">
        <v>2</v>
      </c>
      <c r="F2149">
        <v>1</v>
      </c>
      <c r="G2149">
        <v>27</v>
      </c>
      <c r="H2149">
        <v>0</v>
      </c>
      <c r="I2149">
        <v>18</v>
      </c>
      <c r="J2149">
        <v>5.49</v>
      </c>
      <c r="K2149">
        <v>10.746812386156648</v>
      </c>
      <c r="L2149">
        <f t="shared" si="33"/>
        <v>59</v>
      </c>
      <c r="M2149" s="14">
        <f>Table3[[#This Row],[Rape]]/Table3[[#This Row],[Population_in_lakhs]]</f>
        <v>2.0036429872495445</v>
      </c>
      <c r="N2149">
        <f>Table3[[#This Row],[Kidnapping and Abduction]]/Table3[[#This Row],[Population_in_lakhs]]</f>
        <v>0.36429872495446264</v>
      </c>
      <c r="O2149">
        <f>Table3[[#This Row],[Dowry Deaths]]/Table3[[#This Row],[Population_in_lakhs]]</f>
        <v>0.18214936247723132</v>
      </c>
      <c r="P2149">
        <f>Table3[[#This Row],[Molestation]]/Table3[[#This Row],[Population_in_lakhs]]</f>
        <v>4.918032786885246</v>
      </c>
      <c r="Q2149">
        <f>Table3[[#This Row],[Sexual_Harassment]]/Table3[[#This Row],[Population_in_lakhs]]</f>
        <v>0</v>
      </c>
      <c r="R2149">
        <f>Table3[[#This Row],[Cruelty by Husband or his Relatives]]/Table3[[#This Row],[Population_in_lakhs]]</f>
        <v>3.278688524590164</v>
      </c>
    </row>
    <row r="2150" spans="1:18" x14ac:dyDescent="0.3">
      <c r="A2150" t="s">
        <v>266</v>
      </c>
      <c r="B2150" t="s">
        <v>284</v>
      </c>
      <c r="C2150">
        <v>2004</v>
      </c>
      <c r="D2150">
        <v>8</v>
      </c>
      <c r="E2150">
        <v>1</v>
      </c>
      <c r="F2150">
        <v>2</v>
      </c>
      <c r="G2150">
        <v>18</v>
      </c>
      <c r="H2150">
        <v>2</v>
      </c>
      <c r="I2150">
        <v>11</v>
      </c>
      <c r="J2150">
        <v>5.49</v>
      </c>
      <c r="K2150">
        <v>7.6502732240437155</v>
      </c>
      <c r="L2150">
        <f t="shared" si="33"/>
        <v>42</v>
      </c>
      <c r="M2150" s="14">
        <f>Table3[[#This Row],[Rape]]/Table3[[#This Row],[Population_in_lakhs]]</f>
        <v>1.4571948998178506</v>
      </c>
      <c r="N2150">
        <f>Table3[[#This Row],[Kidnapping and Abduction]]/Table3[[#This Row],[Population_in_lakhs]]</f>
        <v>0.18214936247723132</v>
      </c>
      <c r="O2150">
        <f>Table3[[#This Row],[Dowry Deaths]]/Table3[[#This Row],[Population_in_lakhs]]</f>
        <v>0.36429872495446264</v>
      </c>
      <c r="P2150">
        <f>Table3[[#This Row],[Molestation]]/Table3[[#This Row],[Population_in_lakhs]]</f>
        <v>3.278688524590164</v>
      </c>
      <c r="Q2150">
        <f>Table3[[#This Row],[Sexual_Harassment]]/Table3[[#This Row],[Population_in_lakhs]]</f>
        <v>0.36429872495446264</v>
      </c>
      <c r="R2150">
        <f>Table3[[#This Row],[Cruelty by Husband or his Relatives]]/Table3[[#This Row],[Population_in_lakhs]]</f>
        <v>2.0036429872495445</v>
      </c>
    </row>
    <row r="2151" spans="1:18" x14ac:dyDescent="0.3">
      <c r="A2151" t="s">
        <v>266</v>
      </c>
      <c r="B2151" t="s">
        <v>284</v>
      </c>
      <c r="C2151">
        <v>2005</v>
      </c>
      <c r="D2151">
        <v>10</v>
      </c>
      <c r="E2151">
        <v>9</v>
      </c>
      <c r="F2151">
        <v>2</v>
      </c>
      <c r="G2151">
        <v>18</v>
      </c>
      <c r="H2151">
        <v>3</v>
      </c>
      <c r="I2151">
        <v>35</v>
      </c>
      <c r="J2151">
        <v>5.49</v>
      </c>
      <c r="K2151">
        <v>14.025500910746812</v>
      </c>
      <c r="L2151">
        <f t="shared" si="33"/>
        <v>77</v>
      </c>
      <c r="M2151" s="14">
        <f>Table3[[#This Row],[Rape]]/Table3[[#This Row],[Population_in_lakhs]]</f>
        <v>1.8214936247723132</v>
      </c>
      <c r="N2151">
        <f>Table3[[#This Row],[Kidnapping and Abduction]]/Table3[[#This Row],[Population_in_lakhs]]</f>
        <v>1.639344262295082</v>
      </c>
      <c r="O2151">
        <f>Table3[[#This Row],[Dowry Deaths]]/Table3[[#This Row],[Population_in_lakhs]]</f>
        <v>0.36429872495446264</v>
      </c>
      <c r="P2151">
        <f>Table3[[#This Row],[Molestation]]/Table3[[#This Row],[Population_in_lakhs]]</f>
        <v>3.278688524590164</v>
      </c>
      <c r="Q2151">
        <f>Table3[[#This Row],[Sexual_Harassment]]/Table3[[#This Row],[Population_in_lakhs]]</f>
        <v>0.54644808743169393</v>
      </c>
      <c r="R2151">
        <f>Table3[[#This Row],[Cruelty by Husband or his Relatives]]/Table3[[#This Row],[Population_in_lakhs]]</f>
        <v>6.3752276867030959</v>
      </c>
    </row>
    <row r="2152" spans="1:18" x14ac:dyDescent="0.3">
      <c r="A2152" t="s">
        <v>266</v>
      </c>
      <c r="B2152" t="s">
        <v>284</v>
      </c>
      <c r="C2152">
        <v>2006</v>
      </c>
      <c r="D2152">
        <v>6</v>
      </c>
      <c r="E2152">
        <v>1</v>
      </c>
      <c r="F2152">
        <v>0</v>
      </c>
      <c r="G2152">
        <v>21</v>
      </c>
      <c r="H2152">
        <v>2</v>
      </c>
      <c r="I2152">
        <v>26</v>
      </c>
      <c r="J2152">
        <v>5.49</v>
      </c>
      <c r="K2152">
        <v>10.200364298724955</v>
      </c>
      <c r="L2152">
        <f t="shared" si="33"/>
        <v>56</v>
      </c>
      <c r="M2152" s="14">
        <f>Table3[[#This Row],[Rape]]/Table3[[#This Row],[Population_in_lakhs]]</f>
        <v>1.0928961748633879</v>
      </c>
      <c r="N2152">
        <f>Table3[[#This Row],[Kidnapping and Abduction]]/Table3[[#This Row],[Population_in_lakhs]]</f>
        <v>0.18214936247723132</v>
      </c>
      <c r="O2152">
        <f>Table3[[#This Row],[Dowry Deaths]]/Table3[[#This Row],[Population_in_lakhs]]</f>
        <v>0</v>
      </c>
      <c r="P2152">
        <f>Table3[[#This Row],[Molestation]]/Table3[[#This Row],[Population_in_lakhs]]</f>
        <v>3.8251366120218577</v>
      </c>
      <c r="Q2152">
        <f>Table3[[#This Row],[Sexual_Harassment]]/Table3[[#This Row],[Population_in_lakhs]]</f>
        <v>0.36429872495446264</v>
      </c>
      <c r="R2152">
        <f>Table3[[#This Row],[Cruelty by Husband or his Relatives]]/Table3[[#This Row],[Population_in_lakhs]]</f>
        <v>4.7358834244080148</v>
      </c>
    </row>
    <row r="2153" spans="1:18" x14ac:dyDescent="0.3">
      <c r="A2153" t="s">
        <v>266</v>
      </c>
      <c r="B2153" t="s">
        <v>284</v>
      </c>
      <c r="C2153">
        <v>2007</v>
      </c>
      <c r="D2153">
        <v>4</v>
      </c>
      <c r="E2153">
        <v>9</v>
      </c>
      <c r="F2153">
        <v>4</v>
      </c>
      <c r="G2153">
        <v>20</v>
      </c>
      <c r="H2153">
        <v>1</v>
      </c>
      <c r="I2153">
        <v>43</v>
      </c>
      <c r="J2153">
        <v>5.49</v>
      </c>
      <c r="K2153">
        <v>14.754098360655737</v>
      </c>
      <c r="L2153">
        <f t="shared" si="33"/>
        <v>81</v>
      </c>
      <c r="M2153" s="14">
        <f>Table3[[#This Row],[Rape]]/Table3[[#This Row],[Population_in_lakhs]]</f>
        <v>0.72859744990892528</v>
      </c>
      <c r="N2153">
        <f>Table3[[#This Row],[Kidnapping and Abduction]]/Table3[[#This Row],[Population_in_lakhs]]</f>
        <v>1.639344262295082</v>
      </c>
      <c r="O2153">
        <f>Table3[[#This Row],[Dowry Deaths]]/Table3[[#This Row],[Population_in_lakhs]]</f>
        <v>0.72859744990892528</v>
      </c>
      <c r="P2153">
        <f>Table3[[#This Row],[Molestation]]/Table3[[#This Row],[Population_in_lakhs]]</f>
        <v>3.6429872495446265</v>
      </c>
      <c r="Q2153">
        <f>Table3[[#This Row],[Sexual_Harassment]]/Table3[[#This Row],[Population_in_lakhs]]</f>
        <v>0.18214936247723132</v>
      </c>
      <c r="R2153">
        <f>Table3[[#This Row],[Cruelty by Husband or his Relatives]]/Table3[[#This Row],[Population_in_lakhs]]</f>
        <v>7.8324225865209467</v>
      </c>
    </row>
    <row r="2154" spans="1:18" x14ac:dyDescent="0.3">
      <c r="A2154" t="s">
        <v>266</v>
      </c>
      <c r="B2154" t="s">
        <v>284</v>
      </c>
      <c r="C2154">
        <v>2008</v>
      </c>
      <c r="D2154">
        <v>20</v>
      </c>
      <c r="E2154">
        <v>5</v>
      </c>
      <c r="F2154">
        <v>2</v>
      </c>
      <c r="G2154">
        <v>27</v>
      </c>
      <c r="H2154">
        <v>1</v>
      </c>
      <c r="I2154">
        <v>41</v>
      </c>
      <c r="J2154">
        <v>5.49</v>
      </c>
      <c r="K2154">
        <v>17.486338797814206</v>
      </c>
      <c r="L2154">
        <f t="shared" si="33"/>
        <v>96</v>
      </c>
      <c r="M2154" s="14">
        <f>Table3[[#This Row],[Rape]]/Table3[[#This Row],[Population_in_lakhs]]</f>
        <v>3.6429872495446265</v>
      </c>
      <c r="N2154">
        <f>Table3[[#This Row],[Kidnapping and Abduction]]/Table3[[#This Row],[Population_in_lakhs]]</f>
        <v>0.91074681238615662</v>
      </c>
      <c r="O2154">
        <f>Table3[[#This Row],[Dowry Deaths]]/Table3[[#This Row],[Population_in_lakhs]]</f>
        <v>0.36429872495446264</v>
      </c>
      <c r="P2154">
        <f>Table3[[#This Row],[Molestation]]/Table3[[#This Row],[Population_in_lakhs]]</f>
        <v>4.918032786885246</v>
      </c>
      <c r="Q2154">
        <f>Table3[[#This Row],[Sexual_Harassment]]/Table3[[#This Row],[Population_in_lakhs]]</f>
        <v>0.18214936247723132</v>
      </c>
      <c r="R2154">
        <f>Table3[[#This Row],[Cruelty by Husband or his Relatives]]/Table3[[#This Row],[Population_in_lakhs]]</f>
        <v>7.4681238615664842</v>
      </c>
    </row>
    <row r="2155" spans="1:18" x14ac:dyDescent="0.3">
      <c r="A2155" t="s">
        <v>266</v>
      </c>
      <c r="B2155" t="s">
        <v>284</v>
      </c>
      <c r="C2155">
        <v>2009</v>
      </c>
      <c r="D2155">
        <v>14</v>
      </c>
      <c r="E2155">
        <v>8</v>
      </c>
      <c r="F2155">
        <v>5</v>
      </c>
      <c r="G2155">
        <v>24</v>
      </c>
      <c r="H2155">
        <v>2</v>
      </c>
      <c r="I2155">
        <v>46</v>
      </c>
      <c r="J2155">
        <v>5.49</v>
      </c>
      <c r="K2155">
        <v>18.032786885245901</v>
      </c>
      <c r="L2155">
        <f t="shared" si="33"/>
        <v>99</v>
      </c>
      <c r="M2155" s="14">
        <f>Table3[[#This Row],[Rape]]/Table3[[#This Row],[Population_in_lakhs]]</f>
        <v>2.5500910746812386</v>
      </c>
      <c r="N2155">
        <f>Table3[[#This Row],[Kidnapping and Abduction]]/Table3[[#This Row],[Population_in_lakhs]]</f>
        <v>1.4571948998178506</v>
      </c>
      <c r="O2155">
        <f>Table3[[#This Row],[Dowry Deaths]]/Table3[[#This Row],[Population_in_lakhs]]</f>
        <v>0.91074681238615662</v>
      </c>
      <c r="P2155">
        <f>Table3[[#This Row],[Molestation]]/Table3[[#This Row],[Population_in_lakhs]]</f>
        <v>4.3715846994535514</v>
      </c>
      <c r="Q2155">
        <f>Table3[[#This Row],[Sexual_Harassment]]/Table3[[#This Row],[Population_in_lakhs]]</f>
        <v>0.36429872495446264</v>
      </c>
      <c r="R2155">
        <f>Table3[[#This Row],[Cruelty by Husband or his Relatives]]/Table3[[#This Row],[Population_in_lakhs]]</f>
        <v>8.3788706739526404</v>
      </c>
    </row>
    <row r="2156" spans="1:18" x14ac:dyDescent="0.3">
      <c r="A2156" t="s">
        <v>266</v>
      </c>
      <c r="B2156" t="s">
        <v>284</v>
      </c>
      <c r="C2156">
        <v>2010</v>
      </c>
      <c r="D2156">
        <v>20</v>
      </c>
      <c r="E2156">
        <v>7</v>
      </c>
      <c r="F2156">
        <v>1</v>
      </c>
      <c r="G2156">
        <v>57</v>
      </c>
      <c r="H2156">
        <v>0</v>
      </c>
      <c r="I2156">
        <v>61</v>
      </c>
      <c r="J2156">
        <v>5.49</v>
      </c>
      <c r="K2156">
        <v>26.593806921675775</v>
      </c>
      <c r="L2156">
        <f t="shared" si="33"/>
        <v>146</v>
      </c>
      <c r="M2156" s="14">
        <f>Table3[[#This Row],[Rape]]/Table3[[#This Row],[Population_in_lakhs]]</f>
        <v>3.6429872495446265</v>
      </c>
      <c r="N2156">
        <f>Table3[[#This Row],[Kidnapping and Abduction]]/Table3[[#This Row],[Population_in_lakhs]]</f>
        <v>1.2750455373406193</v>
      </c>
      <c r="O2156">
        <f>Table3[[#This Row],[Dowry Deaths]]/Table3[[#This Row],[Population_in_lakhs]]</f>
        <v>0.18214936247723132</v>
      </c>
      <c r="P2156">
        <f>Table3[[#This Row],[Molestation]]/Table3[[#This Row],[Population_in_lakhs]]</f>
        <v>10.382513661202186</v>
      </c>
      <c r="Q2156">
        <f>Table3[[#This Row],[Sexual_Harassment]]/Table3[[#This Row],[Population_in_lakhs]]</f>
        <v>0</v>
      </c>
      <c r="R2156">
        <f>Table3[[#This Row],[Cruelty by Husband or his Relatives]]/Table3[[#This Row],[Population_in_lakhs]]</f>
        <v>11.111111111111111</v>
      </c>
    </row>
    <row r="2157" spans="1:18" x14ac:dyDescent="0.3">
      <c r="A2157" t="s">
        <v>266</v>
      </c>
      <c r="B2157" t="s">
        <v>284</v>
      </c>
      <c r="C2157">
        <v>2011</v>
      </c>
      <c r="D2157">
        <v>16</v>
      </c>
      <c r="E2157">
        <v>5</v>
      </c>
      <c r="F2157">
        <v>5</v>
      </c>
      <c r="G2157">
        <v>25</v>
      </c>
      <c r="H2157">
        <v>1</v>
      </c>
      <c r="I2157">
        <v>57</v>
      </c>
      <c r="J2157">
        <v>5.55</v>
      </c>
      <c r="K2157">
        <v>19.63963963963964</v>
      </c>
      <c r="L2157">
        <f t="shared" si="33"/>
        <v>109</v>
      </c>
      <c r="M2157" s="14">
        <f>Table3[[#This Row],[Rape]]/Table3[[#This Row],[Population_in_lakhs]]</f>
        <v>2.8828828828828832</v>
      </c>
      <c r="N2157">
        <f>Table3[[#This Row],[Kidnapping and Abduction]]/Table3[[#This Row],[Population_in_lakhs]]</f>
        <v>0.90090090090090091</v>
      </c>
      <c r="O2157">
        <f>Table3[[#This Row],[Dowry Deaths]]/Table3[[#This Row],[Population_in_lakhs]]</f>
        <v>0.90090090090090091</v>
      </c>
      <c r="P2157">
        <f>Table3[[#This Row],[Molestation]]/Table3[[#This Row],[Population_in_lakhs]]</f>
        <v>4.5045045045045047</v>
      </c>
      <c r="Q2157">
        <f>Table3[[#This Row],[Sexual_Harassment]]/Table3[[#This Row],[Population_in_lakhs]]</f>
        <v>0.1801801801801802</v>
      </c>
      <c r="R2157">
        <f>Table3[[#This Row],[Cruelty by Husband or his Relatives]]/Table3[[#This Row],[Population_in_lakhs]]</f>
        <v>10.27027027027027</v>
      </c>
    </row>
    <row r="2158" spans="1:18" x14ac:dyDescent="0.3">
      <c r="A2158" t="s">
        <v>266</v>
      </c>
      <c r="B2158" t="s">
        <v>284</v>
      </c>
      <c r="C2158">
        <v>2012</v>
      </c>
      <c r="D2158">
        <v>12</v>
      </c>
      <c r="E2158">
        <v>3</v>
      </c>
      <c r="F2158">
        <v>2</v>
      </c>
      <c r="G2158">
        <v>25</v>
      </c>
      <c r="H2158">
        <v>0</v>
      </c>
      <c r="I2158">
        <v>43</v>
      </c>
      <c r="J2158">
        <v>5.55</v>
      </c>
      <c r="K2158">
        <v>15.315315315315315</v>
      </c>
      <c r="L2158">
        <f t="shared" si="33"/>
        <v>85</v>
      </c>
      <c r="M2158" s="14">
        <f>Table3[[#This Row],[Rape]]/Table3[[#This Row],[Population_in_lakhs]]</f>
        <v>2.1621621621621623</v>
      </c>
      <c r="N2158">
        <f>Table3[[#This Row],[Kidnapping and Abduction]]/Table3[[#This Row],[Population_in_lakhs]]</f>
        <v>0.54054054054054057</v>
      </c>
      <c r="O2158">
        <f>Table3[[#This Row],[Dowry Deaths]]/Table3[[#This Row],[Population_in_lakhs]]</f>
        <v>0.3603603603603604</v>
      </c>
      <c r="P2158">
        <f>Table3[[#This Row],[Molestation]]/Table3[[#This Row],[Population_in_lakhs]]</f>
        <v>4.5045045045045047</v>
      </c>
      <c r="Q2158">
        <f>Table3[[#This Row],[Sexual_Harassment]]/Table3[[#This Row],[Population_in_lakhs]]</f>
        <v>0</v>
      </c>
      <c r="R2158">
        <f>Table3[[#This Row],[Cruelty by Husband or his Relatives]]/Table3[[#This Row],[Population_in_lakhs]]</f>
        <v>7.7477477477477477</v>
      </c>
    </row>
    <row r="2159" spans="1:18" x14ac:dyDescent="0.3">
      <c r="A2159" t="s">
        <v>266</v>
      </c>
      <c r="B2159" t="s">
        <v>284</v>
      </c>
      <c r="C2159">
        <v>2013</v>
      </c>
      <c r="D2159">
        <v>26</v>
      </c>
      <c r="E2159">
        <v>17</v>
      </c>
      <c r="F2159">
        <v>2</v>
      </c>
      <c r="G2159">
        <v>40</v>
      </c>
      <c r="H2159">
        <v>2</v>
      </c>
      <c r="I2159">
        <v>41</v>
      </c>
      <c r="J2159">
        <v>5.55</v>
      </c>
      <c r="K2159">
        <v>23.063063063063066</v>
      </c>
      <c r="L2159">
        <f t="shared" si="33"/>
        <v>128</v>
      </c>
      <c r="M2159" s="14">
        <f>Table3[[#This Row],[Rape]]/Table3[[#This Row],[Population_in_lakhs]]</f>
        <v>4.6846846846846848</v>
      </c>
      <c r="N2159">
        <f>Table3[[#This Row],[Kidnapping and Abduction]]/Table3[[#This Row],[Population_in_lakhs]]</f>
        <v>3.0630630630630633</v>
      </c>
      <c r="O2159">
        <f>Table3[[#This Row],[Dowry Deaths]]/Table3[[#This Row],[Population_in_lakhs]]</f>
        <v>0.3603603603603604</v>
      </c>
      <c r="P2159">
        <f>Table3[[#This Row],[Molestation]]/Table3[[#This Row],[Population_in_lakhs]]</f>
        <v>7.2072072072072073</v>
      </c>
      <c r="Q2159">
        <f>Table3[[#This Row],[Sexual_Harassment]]/Table3[[#This Row],[Population_in_lakhs]]</f>
        <v>0.3603603603603604</v>
      </c>
      <c r="R2159">
        <f>Table3[[#This Row],[Cruelty by Husband or his Relatives]]/Table3[[#This Row],[Population_in_lakhs]]</f>
        <v>7.3873873873873874</v>
      </c>
    </row>
    <row r="2160" spans="1:18" x14ac:dyDescent="0.3">
      <c r="A2160" t="s">
        <v>266</v>
      </c>
      <c r="B2160" t="s">
        <v>285</v>
      </c>
      <c r="C2160">
        <v>2001</v>
      </c>
      <c r="D2160">
        <v>17</v>
      </c>
      <c r="E2160">
        <v>18</v>
      </c>
      <c r="F2160">
        <v>18</v>
      </c>
      <c r="G2160">
        <v>42</v>
      </c>
      <c r="H2160">
        <v>0</v>
      </c>
      <c r="I2160">
        <v>39</v>
      </c>
      <c r="J2160">
        <v>13.87</v>
      </c>
      <c r="K2160">
        <v>9.6611391492429703</v>
      </c>
      <c r="L2160">
        <f t="shared" si="33"/>
        <v>134</v>
      </c>
      <c r="M2160" s="14">
        <f>Table3[[#This Row],[Rape]]/Table3[[#This Row],[Population_in_lakhs]]</f>
        <v>1.2256669069935113</v>
      </c>
      <c r="N2160">
        <f>Table3[[#This Row],[Kidnapping and Abduction]]/Table3[[#This Row],[Population_in_lakhs]]</f>
        <v>1.2977649603460708</v>
      </c>
      <c r="O2160">
        <f>Table3[[#This Row],[Dowry Deaths]]/Table3[[#This Row],[Population_in_lakhs]]</f>
        <v>1.2977649603460708</v>
      </c>
      <c r="P2160">
        <f>Table3[[#This Row],[Molestation]]/Table3[[#This Row],[Population_in_lakhs]]</f>
        <v>3.0281182408074985</v>
      </c>
      <c r="Q2160">
        <f>Table3[[#This Row],[Sexual_Harassment]]/Table3[[#This Row],[Population_in_lakhs]]</f>
        <v>0</v>
      </c>
      <c r="R2160">
        <f>Table3[[#This Row],[Cruelty by Husband or his Relatives]]/Table3[[#This Row],[Population_in_lakhs]]</f>
        <v>2.8118240807498198</v>
      </c>
    </row>
    <row r="2161" spans="1:18" x14ac:dyDescent="0.3">
      <c r="A2161" t="s">
        <v>266</v>
      </c>
      <c r="B2161" t="s">
        <v>285</v>
      </c>
      <c r="C2161">
        <v>2002</v>
      </c>
      <c r="D2161">
        <v>18</v>
      </c>
      <c r="E2161">
        <v>12</v>
      </c>
      <c r="F2161">
        <v>16</v>
      </c>
      <c r="G2161">
        <v>34</v>
      </c>
      <c r="H2161">
        <v>0</v>
      </c>
      <c r="I2161">
        <v>46</v>
      </c>
      <c r="J2161">
        <v>13.87</v>
      </c>
      <c r="K2161">
        <v>9.0843547224224945</v>
      </c>
      <c r="L2161">
        <f t="shared" si="33"/>
        <v>126</v>
      </c>
      <c r="M2161" s="14">
        <f>Table3[[#This Row],[Rape]]/Table3[[#This Row],[Population_in_lakhs]]</f>
        <v>1.2977649603460708</v>
      </c>
      <c r="N2161">
        <f>Table3[[#This Row],[Kidnapping and Abduction]]/Table3[[#This Row],[Population_in_lakhs]]</f>
        <v>0.86517664023071383</v>
      </c>
      <c r="O2161">
        <f>Table3[[#This Row],[Dowry Deaths]]/Table3[[#This Row],[Population_in_lakhs]]</f>
        <v>1.1535688536409519</v>
      </c>
      <c r="P2161">
        <f>Table3[[#This Row],[Molestation]]/Table3[[#This Row],[Population_in_lakhs]]</f>
        <v>2.4513338139870227</v>
      </c>
      <c r="Q2161">
        <f>Table3[[#This Row],[Sexual_Harassment]]/Table3[[#This Row],[Population_in_lakhs]]</f>
        <v>0</v>
      </c>
      <c r="R2161">
        <f>Table3[[#This Row],[Cruelty by Husband or his Relatives]]/Table3[[#This Row],[Population_in_lakhs]]</f>
        <v>3.3165104542177364</v>
      </c>
    </row>
    <row r="2162" spans="1:18" x14ac:dyDescent="0.3">
      <c r="A2162" t="s">
        <v>266</v>
      </c>
      <c r="B2162" t="s">
        <v>285</v>
      </c>
      <c r="C2162">
        <v>2003</v>
      </c>
      <c r="D2162">
        <v>14</v>
      </c>
      <c r="E2162">
        <v>26</v>
      </c>
      <c r="F2162">
        <v>10</v>
      </c>
      <c r="G2162">
        <v>32</v>
      </c>
      <c r="H2162">
        <v>1</v>
      </c>
      <c r="I2162">
        <v>52</v>
      </c>
      <c r="J2162">
        <v>13.87</v>
      </c>
      <c r="K2162">
        <v>9.7332372025955305</v>
      </c>
      <c r="L2162">
        <f t="shared" si="33"/>
        <v>135</v>
      </c>
      <c r="M2162" s="14">
        <f>Table3[[#This Row],[Rape]]/Table3[[#This Row],[Population_in_lakhs]]</f>
        <v>1.0093727469358329</v>
      </c>
      <c r="N2162">
        <f>Table3[[#This Row],[Kidnapping and Abduction]]/Table3[[#This Row],[Population_in_lakhs]]</f>
        <v>1.8745493871665466</v>
      </c>
      <c r="O2162">
        <f>Table3[[#This Row],[Dowry Deaths]]/Table3[[#This Row],[Population_in_lakhs]]</f>
        <v>0.72098053352559488</v>
      </c>
      <c r="P2162">
        <f>Table3[[#This Row],[Molestation]]/Table3[[#This Row],[Population_in_lakhs]]</f>
        <v>2.3071377072819037</v>
      </c>
      <c r="Q2162">
        <f>Table3[[#This Row],[Sexual_Harassment]]/Table3[[#This Row],[Population_in_lakhs]]</f>
        <v>7.2098053352559491E-2</v>
      </c>
      <c r="R2162">
        <f>Table3[[#This Row],[Cruelty by Husband or his Relatives]]/Table3[[#This Row],[Population_in_lakhs]]</f>
        <v>3.7490987743330932</v>
      </c>
    </row>
    <row r="2163" spans="1:18" x14ac:dyDescent="0.3">
      <c r="A2163" t="s">
        <v>266</v>
      </c>
      <c r="B2163" t="s">
        <v>285</v>
      </c>
      <c r="C2163">
        <v>2004</v>
      </c>
      <c r="D2163">
        <v>16</v>
      </c>
      <c r="E2163">
        <v>16</v>
      </c>
      <c r="F2163">
        <v>28</v>
      </c>
      <c r="G2163">
        <v>32</v>
      </c>
      <c r="H2163">
        <v>0</v>
      </c>
      <c r="I2163">
        <v>43</v>
      </c>
      <c r="J2163">
        <v>13.87</v>
      </c>
      <c r="K2163">
        <v>9.7332372025955305</v>
      </c>
      <c r="L2163">
        <f t="shared" si="33"/>
        <v>135</v>
      </c>
      <c r="M2163" s="14">
        <f>Table3[[#This Row],[Rape]]/Table3[[#This Row],[Population_in_lakhs]]</f>
        <v>1.1535688536409519</v>
      </c>
      <c r="N2163">
        <f>Table3[[#This Row],[Kidnapping and Abduction]]/Table3[[#This Row],[Population_in_lakhs]]</f>
        <v>1.1535688536409519</v>
      </c>
      <c r="O2163">
        <f>Table3[[#This Row],[Dowry Deaths]]/Table3[[#This Row],[Population_in_lakhs]]</f>
        <v>2.0187454938716658</v>
      </c>
      <c r="P2163">
        <f>Table3[[#This Row],[Molestation]]/Table3[[#This Row],[Population_in_lakhs]]</f>
        <v>2.3071377072819037</v>
      </c>
      <c r="Q2163">
        <f>Table3[[#This Row],[Sexual_Harassment]]/Table3[[#This Row],[Population_in_lakhs]]</f>
        <v>0</v>
      </c>
      <c r="R2163">
        <f>Table3[[#This Row],[Cruelty by Husband or his Relatives]]/Table3[[#This Row],[Population_in_lakhs]]</f>
        <v>3.1002162941600577</v>
      </c>
    </row>
    <row r="2164" spans="1:18" x14ac:dyDescent="0.3">
      <c r="A2164" t="s">
        <v>266</v>
      </c>
      <c r="B2164" t="s">
        <v>285</v>
      </c>
      <c r="C2164">
        <v>2005</v>
      </c>
      <c r="D2164">
        <v>20</v>
      </c>
      <c r="E2164">
        <v>24</v>
      </c>
      <c r="F2164">
        <v>19</v>
      </c>
      <c r="G2164">
        <v>41</v>
      </c>
      <c r="H2164">
        <v>0</v>
      </c>
      <c r="I2164">
        <v>41</v>
      </c>
      <c r="J2164">
        <v>13.87</v>
      </c>
      <c r="K2164">
        <v>10.454217736121125</v>
      </c>
      <c r="L2164">
        <f t="shared" si="33"/>
        <v>145</v>
      </c>
      <c r="M2164" s="14">
        <f>Table3[[#This Row],[Rape]]/Table3[[#This Row],[Population_in_lakhs]]</f>
        <v>1.4419610670511898</v>
      </c>
      <c r="N2164">
        <f>Table3[[#This Row],[Kidnapping and Abduction]]/Table3[[#This Row],[Population_in_lakhs]]</f>
        <v>1.7303532804614277</v>
      </c>
      <c r="O2164">
        <f>Table3[[#This Row],[Dowry Deaths]]/Table3[[#This Row],[Population_in_lakhs]]</f>
        <v>1.3698630136986303</v>
      </c>
      <c r="P2164">
        <f>Table3[[#This Row],[Molestation]]/Table3[[#This Row],[Population_in_lakhs]]</f>
        <v>2.9560201874549388</v>
      </c>
      <c r="Q2164">
        <f>Table3[[#This Row],[Sexual_Harassment]]/Table3[[#This Row],[Population_in_lakhs]]</f>
        <v>0</v>
      </c>
      <c r="R2164">
        <f>Table3[[#This Row],[Cruelty by Husband or his Relatives]]/Table3[[#This Row],[Population_in_lakhs]]</f>
        <v>2.9560201874549388</v>
      </c>
    </row>
    <row r="2165" spans="1:18" x14ac:dyDescent="0.3">
      <c r="A2165" t="s">
        <v>266</v>
      </c>
      <c r="B2165" t="s">
        <v>285</v>
      </c>
      <c r="C2165">
        <v>2006</v>
      </c>
      <c r="D2165">
        <v>13</v>
      </c>
      <c r="E2165">
        <v>19</v>
      </c>
      <c r="F2165">
        <v>16</v>
      </c>
      <c r="G2165">
        <v>50</v>
      </c>
      <c r="H2165">
        <v>0</v>
      </c>
      <c r="I2165">
        <v>47</v>
      </c>
      <c r="J2165">
        <v>13.87</v>
      </c>
      <c r="K2165">
        <v>10.454217736121125</v>
      </c>
      <c r="L2165">
        <f t="shared" si="33"/>
        <v>145</v>
      </c>
      <c r="M2165" s="14">
        <f>Table3[[#This Row],[Rape]]/Table3[[#This Row],[Population_in_lakhs]]</f>
        <v>0.93727469358327331</v>
      </c>
      <c r="N2165">
        <f>Table3[[#This Row],[Kidnapping and Abduction]]/Table3[[#This Row],[Population_in_lakhs]]</f>
        <v>1.3698630136986303</v>
      </c>
      <c r="O2165">
        <f>Table3[[#This Row],[Dowry Deaths]]/Table3[[#This Row],[Population_in_lakhs]]</f>
        <v>1.1535688536409519</v>
      </c>
      <c r="P2165">
        <f>Table3[[#This Row],[Molestation]]/Table3[[#This Row],[Population_in_lakhs]]</f>
        <v>3.6049026676279743</v>
      </c>
      <c r="Q2165">
        <f>Table3[[#This Row],[Sexual_Harassment]]/Table3[[#This Row],[Population_in_lakhs]]</f>
        <v>0</v>
      </c>
      <c r="R2165">
        <f>Table3[[#This Row],[Cruelty by Husband or his Relatives]]/Table3[[#This Row],[Population_in_lakhs]]</f>
        <v>3.3886085075702956</v>
      </c>
    </row>
    <row r="2166" spans="1:18" x14ac:dyDescent="0.3">
      <c r="A2166" t="s">
        <v>266</v>
      </c>
      <c r="B2166" t="s">
        <v>285</v>
      </c>
      <c r="C2166">
        <v>2007</v>
      </c>
      <c r="D2166">
        <v>19</v>
      </c>
      <c r="E2166">
        <v>24</v>
      </c>
      <c r="F2166">
        <v>17</v>
      </c>
      <c r="G2166">
        <v>44</v>
      </c>
      <c r="H2166">
        <v>0</v>
      </c>
      <c r="I2166">
        <v>50</v>
      </c>
      <c r="J2166">
        <v>13.87</v>
      </c>
      <c r="K2166">
        <v>11.103100216294161</v>
      </c>
      <c r="L2166">
        <f t="shared" si="33"/>
        <v>154</v>
      </c>
      <c r="M2166" s="14">
        <f>Table3[[#This Row],[Rape]]/Table3[[#This Row],[Population_in_lakhs]]</f>
        <v>1.3698630136986303</v>
      </c>
      <c r="N2166">
        <f>Table3[[#This Row],[Kidnapping and Abduction]]/Table3[[#This Row],[Population_in_lakhs]]</f>
        <v>1.7303532804614277</v>
      </c>
      <c r="O2166">
        <f>Table3[[#This Row],[Dowry Deaths]]/Table3[[#This Row],[Population_in_lakhs]]</f>
        <v>1.2256669069935113</v>
      </c>
      <c r="P2166">
        <f>Table3[[#This Row],[Molestation]]/Table3[[#This Row],[Population_in_lakhs]]</f>
        <v>3.1723143475126174</v>
      </c>
      <c r="Q2166">
        <f>Table3[[#This Row],[Sexual_Harassment]]/Table3[[#This Row],[Population_in_lakhs]]</f>
        <v>0</v>
      </c>
      <c r="R2166">
        <f>Table3[[#This Row],[Cruelty by Husband or his Relatives]]/Table3[[#This Row],[Population_in_lakhs]]</f>
        <v>3.6049026676279743</v>
      </c>
    </row>
    <row r="2167" spans="1:18" x14ac:dyDescent="0.3">
      <c r="A2167" t="s">
        <v>266</v>
      </c>
      <c r="B2167" t="s">
        <v>285</v>
      </c>
      <c r="C2167">
        <v>2008</v>
      </c>
      <c r="D2167">
        <v>21</v>
      </c>
      <c r="E2167">
        <v>24</v>
      </c>
      <c r="F2167">
        <v>23</v>
      </c>
      <c r="G2167">
        <v>59</v>
      </c>
      <c r="H2167">
        <v>0</v>
      </c>
      <c r="I2167">
        <v>43</v>
      </c>
      <c r="J2167">
        <v>13.87</v>
      </c>
      <c r="K2167">
        <v>12.256669069935112</v>
      </c>
      <c r="L2167">
        <f t="shared" si="33"/>
        <v>170</v>
      </c>
      <c r="M2167" s="14">
        <f>Table3[[#This Row],[Rape]]/Table3[[#This Row],[Population_in_lakhs]]</f>
        <v>1.5140591204037492</v>
      </c>
      <c r="N2167">
        <f>Table3[[#This Row],[Kidnapping and Abduction]]/Table3[[#This Row],[Population_in_lakhs]]</f>
        <v>1.7303532804614277</v>
      </c>
      <c r="O2167">
        <f>Table3[[#This Row],[Dowry Deaths]]/Table3[[#This Row],[Population_in_lakhs]]</f>
        <v>1.6582552271088682</v>
      </c>
      <c r="P2167">
        <f>Table3[[#This Row],[Molestation]]/Table3[[#This Row],[Population_in_lakhs]]</f>
        <v>4.2537851478010094</v>
      </c>
      <c r="Q2167">
        <f>Table3[[#This Row],[Sexual_Harassment]]/Table3[[#This Row],[Population_in_lakhs]]</f>
        <v>0</v>
      </c>
      <c r="R2167">
        <f>Table3[[#This Row],[Cruelty by Husband or his Relatives]]/Table3[[#This Row],[Population_in_lakhs]]</f>
        <v>3.1002162941600577</v>
      </c>
    </row>
    <row r="2168" spans="1:18" x14ac:dyDescent="0.3">
      <c r="A2168" t="s">
        <v>266</v>
      </c>
      <c r="B2168" t="s">
        <v>285</v>
      </c>
      <c r="C2168">
        <v>2009</v>
      </c>
      <c r="D2168">
        <v>21</v>
      </c>
      <c r="E2168">
        <v>26</v>
      </c>
      <c r="F2168">
        <v>22</v>
      </c>
      <c r="G2168">
        <v>60</v>
      </c>
      <c r="H2168">
        <v>3</v>
      </c>
      <c r="I2168">
        <v>56</v>
      </c>
      <c r="J2168">
        <v>13.87</v>
      </c>
      <c r="K2168">
        <v>13.554434030281183</v>
      </c>
      <c r="L2168">
        <f t="shared" si="33"/>
        <v>188</v>
      </c>
      <c r="M2168" s="14">
        <f>Table3[[#This Row],[Rape]]/Table3[[#This Row],[Population_in_lakhs]]</f>
        <v>1.5140591204037492</v>
      </c>
      <c r="N2168">
        <f>Table3[[#This Row],[Kidnapping and Abduction]]/Table3[[#This Row],[Population_in_lakhs]]</f>
        <v>1.8745493871665466</v>
      </c>
      <c r="O2168">
        <f>Table3[[#This Row],[Dowry Deaths]]/Table3[[#This Row],[Population_in_lakhs]]</f>
        <v>1.5861571737563087</v>
      </c>
      <c r="P2168">
        <f>Table3[[#This Row],[Molestation]]/Table3[[#This Row],[Population_in_lakhs]]</f>
        <v>4.3258832011535695</v>
      </c>
      <c r="Q2168">
        <f>Table3[[#This Row],[Sexual_Harassment]]/Table3[[#This Row],[Population_in_lakhs]]</f>
        <v>0.21629416005767846</v>
      </c>
      <c r="R2168">
        <f>Table3[[#This Row],[Cruelty by Husband or his Relatives]]/Table3[[#This Row],[Population_in_lakhs]]</f>
        <v>4.0374909877433316</v>
      </c>
    </row>
    <row r="2169" spans="1:18" x14ac:dyDescent="0.3">
      <c r="A2169" t="s">
        <v>266</v>
      </c>
      <c r="B2169" t="s">
        <v>285</v>
      </c>
      <c r="C2169">
        <v>2010</v>
      </c>
      <c r="D2169">
        <v>21</v>
      </c>
      <c r="E2169">
        <v>23</v>
      </c>
      <c r="F2169">
        <v>9</v>
      </c>
      <c r="G2169">
        <v>63</v>
      </c>
      <c r="H2169">
        <v>0</v>
      </c>
      <c r="I2169">
        <v>53</v>
      </c>
      <c r="J2169">
        <v>13.87</v>
      </c>
      <c r="K2169">
        <v>12.184571016582552</v>
      </c>
      <c r="L2169">
        <f t="shared" si="33"/>
        <v>169</v>
      </c>
      <c r="M2169" s="14">
        <f>Table3[[#This Row],[Rape]]/Table3[[#This Row],[Population_in_lakhs]]</f>
        <v>1.5140591204037492</v>
      </c>
      <c r="N2169">
        <f>Table3[[#This Row],[Kidnapping and Abduction]]/Table3[[#This Row],[Population_in_lakhs]]</f>
        <v>1.6582552271088682</v>
      </c>
      <c r="O2169">
        <f>Table3[[#This Row],[Dowry Deaths]]/Table3[[#This Row],[Population_in_lakhs]]</f>
        <v>0.6488824801730354</v>
      </c>
      <c r="P2169">
        <f>Table3[[#This Row],[Molestation]]/Table3[[#This Row],[Population_in_lakhs]]</f>
        <v>4.5421773612112473</v>
      </c>
      <c r="Q2169">
        <f>Table3[[#This Row],[Sexual_Harassment]]/Table3[[#This Row],[Population_in_lakhs]]</f>
        <v>0</v>
      </c>
      <c r="R2169">
        <f>Table3[[#This Row],[Cruelty by Husband or his Relatives]]/Table3[[#This Row],[Population_in_lakhs]]</f>
        <v>3.8211968276856525</v>
      </c>
    </row>
    <row r="2170" spans="1:18" x14ac:dyDescent="0.3">
      <c r="A2170" t="s">
        <v>266</v>
      </c>
      <c r="B2170" t="s">
        <v>285</v>
      </c>
      <c r="C2170">
        <v>2011</v>
      </c>
      <c r="D2170">
        <v>33</v>
      </c>
      <c r="E2170">
        <v>29</v>
      </c>
      <c r="F2170">
        <v>10</v>
      </c>
      <c r="G2170">
        <v>76</v>
      </c>
      <c r="H2170">
        <v>0</v>
      </c>
      <c r="I2170">
        <v>115</v>
      </c>
      <c r="J2170">
        <v>15.36</v>
      </c>
      <c r="K2170">
        <v>17.122395833333336</v>
      </c>
      <c r="L2170">
        <f t="shared" si="33"/>
        <v>263</v>
      </c>
      <c r="M2170" s="14">
        <f>Table3[[#This Row],[Rape]]/Table3[[#This Row],[Population_in_lakhs]]</f>
        <v>2.1484375</v>
      </c>
      <c r="N2170">
        <f>Table3[[#This Row],[Kidnapping and Abduction]]/Table3[[#This Row],[Population_in_lakhs]]</f>
        <v>1.8880208333333335</v>
      </c>
      <c r="O2170">
        <f>Table3[[#This Row],[Dowry Deaths]]/Table3[[#This Row],[Population_in_lakhs]]</f>
        <v>0.65104166666666674</v>
      </c>
      <c r="P2170">
        <f>Table3[[#This Row],[Molestation]]/Table3[[#This Row],[Population_in_lakhs]]</f>
        <v>4.947916666666667</v>
      </c>
      <c r="Q2170">
        <f>Table3[[#This Row],[Sexual_Harassment]]/Table3[[#This Row],[Population_in_lakhs]]</f>
        <v>0</v>
      </c>
      <c r="R2170">
        <f>Table3[[#This Row],[Cruelty by Husband or his Relatives]]/Table3[[#This Row],[Population_in_lakhs]]</f>
        <v>7.486979166666667</v>
      </c>
    </row>
    <row r="2171" spans="1:18" x14ac:dyDescent="0.3">
      <c r="A2171" t="s">
        <v>266</v>
      </c>
      <c r="B2171" t="s">
        <v>285</v>
      </c>
      <c r="C2171">
        <v>2012</v>
      </c>
      <c r="D2171">
        <v>30</v>
      </c>
      <c r="E2171">
        <v>34</v>
      </c>
      <c r="F2171">
        <v>13</v>
      </c>
      <c r="G2171">
        <v>93</v>
      </c>
      <c r="H2171">
        <v>3</v>
      </c>
      <c r="I2171">
        <v>70</v>
      </c>
      <c r="J2171">
        <v>15.36</v>
      </c>
      <c r="K2171">
        <v>15.8203125</v>
      </c>
      <c r="L2171">
        <f t="shared" si="33"/>
        <v>243</v>
      </c>
      <c r="M2171" s="14">
        <f>Table3[[#This Row],[Rape]]/Table3[[#This Row],[Population_in_lakhs]]</f>
        <v>1.953125</v>
      </c>
      <c r="N2171">
        <f>Table3[[#This Row],[Kidnapping and Abduction]]/Table3[[#This Row],[Population_in_lakhs]]</f>
        <v>2.213541666666667</v>
      </c>
      <c r="O2171">
        <f>Table3[[#This Row],[Dowry Deaths]]/Table3[[#This Row],[Population_in_lakhs]]</f>
        <v>0.84635416666666674</v>
      </c>
      <c r="P2171">
        <f>Table3[[#This Row],[Molestation]]/Table3[[#This Row],[Population_in_lakhs]]</f>
        <v>6.0546875</v>
      </c>
      <c r="Q2171">
        <f>Table3[[#This Row],[Sexual_Harassment]]/Table3[[#This Row],[Population_in_lakhs]]</f>
        <v>0.1953125</v>
      </c>
      <c r="R2171">
        <f>Table3[[#This Row],[Cruelty by Husband or his Relatives]]/Table3[[#This Row],[Population_in_lakhs]]</f>
        <v>4.557291666666667</v>
      </c>
    </row>
    <row r="2172" spans="1:18" x14ac:dyDescent="0.3">
      <c r="A2172" t="s">
        <v>266</v>
      </c>
      <c r="B2172" t="s">
        <v>285</v>
      </c>
      <c r="C2172">
        <v>2013</v>
      </c>
      <c r="D2172">
        <v>53</v>
      </c>
      <c r="E2172">
        <v>25</v>
      </c>
      <c r="F2172">
        <v>20</v>
      </c>
      <c r="G2172">
        <v>82</v>
      </c>
      <c r="H2172">
        <v>0</v>
      </c>
      <c r="I2172">
        <v>76</v>
      </c>
      <c r="J2172">
        <v>15.36</v>
      </c>
      <c r="K2172">
        <v>16.666666666666668</v>
      </c>
      <c r="L2172">
        <f t="shared" si="33"/>
        <v>256</v>
      </c>
      <c r="M2172" s="14">
        <f>Table3[[#This Row],[Rape]]/Table3[[#This Row],[Population_in_lakhs]]</f>
        <v>3.4505208333333335</v>
      </c>
      <c r="N2172">
        <f>Table3[[#This Row],[Kidnapping and Abduction]]/Table3[[#This Row],[Population_in_lakhs]]</f>
        <v>1.6276041666666667</v>
      </c>
      <c r="O2172">
        <f>Table3[[#This Row],[Dowry Deaths]]/Table3[[#This Row],[Population_in_lakhs]]</f>
        <v>1.3020833333333335</v>
      </c>
      <c r="P2172">
        <f>Table3[[#This Row],[Molestation]]/Table3[[#This Row],[Population_in_lakhs]]</f>
        <v>5.338541666666667</v>
      </c>
      <c r="Q2172">
        <f>Table3[[#This Row],[Sexual_Harassment]]/Table3[[#This Row],[Population_in_lakhs]]</f>
        <v>0</v>
      </c>
      <c r="R2172">
        <f>Table3[[#This Row],[Cruelty by Husband or his Relatives]]/Table3[[#This Row],[Population_in_lakhs]]</f>
        <v>4.947916666666667</v>
      </c>
    </row>
    <row r="2173" spans="1:18" x14ac:dyDescent="0.3">
      <c r="A2173" t="s">
        <v>266</v>
      </c>
      <c r="B2173" t="s">
        <v>287</v>
      </c>
      <c r="C2173">
        <v>2001</v>
      </c>
      <c r="D2173">
        <v>15</v>
      </c>
      <c r="E2173">
        <v>1</v>
      </c>
      <c r="F2173">
        <v>7</v>
      </c>
      <c r="G2173">
        <v>50</v>
      </c>
      <c r="H2173">
        <v>0</v>
      </c>
      <c r="I2173">
        <v>72</v>
      </c>
      <c r="J2173">
        <v>17.64</v>
      </c>
      <c r="K2173">
        <v>8.2199546485260768</v>
      </c>
      <c r="L2173">
        <f t="shared" si="33"/>
        <v>145</v>
      </c>
      <c r="M2173" s="14">
        <f>Table3[[#This Row],[Rape]]/Table3[[#This Row],[Population_in_lakhs]]</f>
        <v>0.85034013605442171</v>
      </c>
      <c r="N2173">
        <f>Table3[[#This Row],[Kidnapping and Abduction]]/Table3[[#This Row],[Population_in_lakhs]]</f>
        <v>5.6689342403628114E-2</v>
      </c>
      <c r="O2173">
        <f>Table3[[#This Row],[Dowry Deaths]]/Table3[[#This Row],[Population_in_lakhs]]</f>
        <v>0.3968253968253968</v>
      </c>
      <c r="P2173">
        <f>Table3[[#This Row],[Molestation]]/Table3[[#This Row],[Population_in_lakhs]]</f>
        <v>2.8344671201814058</v>
      </c>
      <c r="Q2173">
        <f>Table3[[#This Row],[Sexual_Harassment]]/Table3[[#This Row],[Population_in_lakhs]]</f>
        <v>0</v>
      </c>
      <c r="R2173">
        <f>Table3[[#This Row],[Cruelty by Husband or his Relatives]]/Table3[[#This Row],[Population_in_lakhs]]</f>
        <v>4.0816326530612246</v>
      </c>
    </row>
    <row r="2174" spans="1:18" x14ac:dyDescent="0.3">
      <c r="A2174" t="s">
        <v>266</v>
      </c>
      <c r="B2174" t="s">
        <v>287</v>
      </c>
      <c r="C2174">
        <v>2002</v>
      </c>
      <c r="D2174">
        <v>30</v>
      </c>
      <c r="E2174">
        <v>0</v>
      </c>
      <c r="F2174">
        <v>14</v>
      </c>
      <c r="G2174">
        <v>45</v>
      </c>
      <c r="H2174">
        <v>0</v>
      </c>
      <c r="I2174">
        <v>102</v>
      </c>
      <c r="J2174">
        <v>17.64</v>
      </c>
      <c r="K2174">
        <v>10.827664399092971</v>
      </c>
      <c r="L2174">
        <f t="shared" si="33"/>
        <v>191</v>
      </c>
      <c r="M2174" s="14">
        <f>Table3[[#This Row],[Rape]]/Table3[[#This Row],[Population_in_lakhs]]</f>
        <v>1.7006802721088434</v>
      </c>
      <c r="N2174">
        <f>Table3[[#This Row],[Kidnapping and Abduction]]/Table3[[#This Row],[Population_in_lakhs]]</f>
        <v>0</v>
      </c>
      <c r="O2174">
        <f>Table3[[#This Row],[Dowry Deaths]]/Table3[[#This Row],[Population_in_lakhs]]</f>
        <v>0.79365079365079361</v>
      </c>
      <c r="P2174">
        <f>Table3[[#This Row],[Molestation]]/Table3[[#This Row],[Population_in_lakhs]]</f>
        <v>2.5510204081632653</v>
      </c>
      <c r="Q2174">
        <f>Table3[[#This Row],[Sexual_Harassment]]/Table3[[#This Row],[Population_in_lakhs]]</f>
        <v>0</v>
      </c>
      <c r="R2174">
        <f>Table3[[#This Row],[Cruelty by Husband or his Relatives]]/Table3[[#This Row],[Population_in_lakhs]]</f>
        <v>5.7823129251700678</v>
      </c>
    </row>
    <row r="2175" spans="1:18" x14ac:dyDescent="0.3">
      <c r="A2175" t="s">
        <v>266</v>
      </c>
      <c r="B2175" t="s">
        <v>287</v>
      </c>
      <c r="C2175">
        <v>2003</v>
      </c>
      <c r="D2175">
        <v>13</v>
      </c>
      <c r="E2175">
        <v>6</v>
      </c>
      <c r="F2175">
        <v>5</v>
      </c>
      <c r="G2175">
        <v>65</v>
      </c>
      <c r="H2175">
        <v>0</v>
      </c>
      <c r="I2175">
        <v>77</v>
      </c>
      <c r="J2175">
        <v>17.64</v>
      </c>
      <c r="K2175">
        <v>9.4104308390022666</v>
      </c>
      <c r="L2175">
        <f t="shared" si="33"/>
        <v>166</v>
      </c>
      <c r="M2175" s="14">
        <f>Table3[[#This Row],[Rape]]/Table3[[#This Row],[Population_in_lakhs]]</f>
        <v>0.7369614512471655</v>
      </c>
      <c r="N2175">
        <f>Table3[[#This Row],[Kidnapping and Abduction]]/Table3[[#This Row],[Population_in_lakhs]]</f>
        <v>0.3401360544217687</v>
      </c>
      <c r="O2175">
        <f>Table3[[#This Row],[Dowry Deaths]]/Table3[[#This Row],[Population_in_lakhs]]</f>
        <v>0.28344671201814059</v>
      </c>
      <c r="P2175">
        <f>Table3[[#This Row],[Molestation]]/Table3[[#This Row],[Population_in_lakhs]]</f>
        <v>3.6848072562358274</v>
      </c>
      <c r="Q2175">
        <f>Table3[[#This Row],[Sexual_Harassment]]/Table3[[#This Row],[Population_in_lakhs]]</f>
        <v>0</v>
      </c>
      <c r="R2175">
        <f>Table3[[#This Row],[Cruelty by Husband or his Relatives]]/Table3[[#This Row],[Population_in_lakhs]]</f>
        <v>4.3650793650793647</v>
      </c>
    </row>
    <row r="2176" spans="1:18" x14ac:dyDescent="0.3">
      <c r="A2176" t="s">
        <v>266</v>
      </c>
      <c r="B2176" t="s">
        <v>287</v>
      </c>
      <c r="C2176">
        <v>2004</v>
      </c>
      <c r="D2176">
        <v>15</v>
      </c>
      <c r="E2176">
        <v>0</v>
      </c>
      <c r="F2176">
        <v>19</v>
      </c>
      <c r="G2176">
        <v>46</v>
      </c>
      <c r="H2176">
        <v>2</v>
      </c>
      <c r="I2176">
        <v>43</v>
      </c>
      <c r="J2176">
        <v>17.64</v>
      </c>
      <c r="K2176">
        <v>7.0861678004535147</v>
      </c>
      <c r="L2176">
        <f t="shared" si="33"/>
        <v>125</v>
      </c>
      <c r="M2176" s="14">
        <f>Table3[[#This Row],[Rape]]/Table3[[#This Row],[Population_in_lakhs]]</f>
        <v>0.85034013605442171</v>
      </c>
      <c r="N2176">
        <f>Table3[[#This Row],[Kidnapping and Abduction]]/Table3[[#This Row],[Population_in_lakhs]]</f>
        <v>0</v>
      </c>
      <c r="O2176">
        <f>Table3[[#This Row],[Dowry Deaths]]/Table3[[#This Row],[Population_in_lakhs]]</f>
        <v>1.0770975056689343</v>
      </c>
      <c r="P2176">
        <f>Table3[[#This Row],[Molestation]]/Table3[[#This Row],[Population_in_lakhs]]</f>
        <v>2.6077097505668934</v>
      </c>
      <c r="Q2176">
        <f>Table3[[#This Row],[Sexual_Harassment]]/Table3[[#This Row],[Population_in_lakhs]]</f>
        <v>0.11337868480725623</v>
      </c>
      <c r="R2176">
        <f>Table3[[#This Row],[Cruelty by Husband or his Relatives]]/Table3[[#This Row],[Population_in_lakhs]]</f>
        <v>2.437641723356009</v>
      </c>
    </row>
    <row r="2177" spans="1:18" x14ac:dyDescent="0.3">
      <c r="A2177" t="s">
        <v>266</v>
      </c>
      <c r="B2177" t="s">
        <v>287</v>
      </c>
      <c r="C2177">
        <v>2005</v>
      </c>
      <c r="D2177">
        <v>17</v>
      </c>
      <c r="E2177">
        <v>11</v>
      </c>
      <c r="F2177">
        <v>13</v>
      </c>
      <c r="G2177">
        <v>56</v>
      </c>
      <c r="H2177">
        <v>0</v>
      </c>
      <c r="I2177">
        <v>60</v>
      </c>
      <c r="J2177">
        <v>17.64</v>
      </c>
      <c r="K2177">
        <v>8.9002267573696141</v>
      </c>
      <c r="L2177">
        <f t="shared" si="33"/>
        <v>157</v>
      </c>
      <c r="M2177" s="14">
        <f>Table3[[#This Row],[Rape]]/Table3[[#This Row],[Population_in_lakhs]]</f>
        <v>0.96371882086167793</v>
      </c>
      <c r="N2177">
        <f>Table3[[#This Row],[Kidnapping and Abduction]]/Table3[[#This Row],[Population_in_lakhs]]</f>
        <v>0.62358276643990929</v>
      </c>
      <c r="O2177">
        <f>Table3[[#This Row],[Dowry Deaths]]/Table3[[#This Row],[Population_in_lakhs]]</f>
        <v>0.7369614512471655</v>
      </c>
      <c r="P2177">
        <f>Table3[[#This Row],[Molestation]]/Table3[[#This Row],[Population_in_lakhs]]</f>
        <v>3.1746031746031744</v>
      </c>
      <c r="Q2177">
        <f>Table3[[#This Row],[Sexual_Harassment]]/Table3[[#This Row],[Population_in_lakhs]]</f>
        <v>0</v>
      </c>
      <c r="R2177">
        <f>Table3[[#This Row],[Cruelty by Husband or his Relatives]]/Table3[[#This Row],[Population_in_lakhs]]</f>
        <v>3.4013605442176869</v>
      </c>
    </row>
    <row r="2178" spans="1:18" x14ac:dyDescent="0.3">
      <c r="A2178" t="s">
        <v>266</v>
      </c>
      <c r="B2178" t="s">
        <v>287</v>
      </c>
      <c r="C2178">
        <v>2006</v>
      </c>
      <c r="D2178">
        <v>19</v>
      </c>
      <c r="E2178">
        <v>13</v>
      </c>
      <c r="F2178">
        <v>8</v>
      </c>
      <c r="G2178">
        <v>79</v>
      </c>
      <c r="H2178">
        <v>0</v>
      </c>
      <c r="I2178">
        <v>89</v>
      </c>
      <c r="J2178">
        <v>17.64</v>
      </c>
      <c r="K2178">
        <v>11.791383219954648</v>
      </c>
      <c r="L2178">
        <f t="shared" ref="L2178:L2241" si="34">SUM(D2178,E2178,F2178,G2178,H2178,I2178)</f>
        <v>208</v>
      </c>
      <c r="M2178" s="14">
        <f>Table3[[#This Row],[Rape]]/Table3[[#This Row],[Population_in_lakhs]]</f>
        <v>1.0770975056689343</v>
      </c>
      <c r="N2178">
        <f>Table3[[#This Row],[Kidnapping and Abduction]]/Table3[[#This Row],[Population_in_lakhs]]</f>
        <v>0.7369614512471655</v>
      </c>
      <c r="O2178">
        <f>Table3[[#This Row],[Dowry Deaths]]/Table3[[#This Row],[Population_in_lakhs]]</f>
        <v>0.45351473922902491</v>
      </c>
      <c r="P2178">
        <f>Table3[[#This Row],[Molestation]]/Table3[[#This Row],[Population_in_lakhs]]</f>
        <v>4.4784580498866209</v>
      </c>
      <c r="Q2178">
        <f>Table3[[#This Row],[Sexual_Harassment]]/Table3[[#This Row],[Population_in_lakhs]]</f>
        <v>0</v>
      </c>
      <c r="R2178">
        <f>Table3[[#This Row],[Cruelty by Husband or his Relatives]]/Table3[[#This Row],[Population_in_lakhs]]</f>
        <v>5.045351473922902</v>
      </c>
    </row>
    <row r="2179" spans="1:18" x14ac:dyDescent="0.3">
      <c r="A2179" t="s">
        <v>266</v>
      </c>
      <c r="B2179" t="s">
        <v>287</v>
      </c>
      <c r="C2179">
        <v>2007</v>
      </c>
      <c r="D2179">
        <v>17</v>
      </c>
      <c r="E2179">
        <v>14</v>
      </c>
      <c r="F2179">
        <v>15</v>
      </c>
      <c r="G2179">
        <v>66</v>
      </c>
      <c r="H2179">
        <v>0</v>
      </c>
      <c r="I2179">
        <v>95</v>
      </c>
      <c r="J2179">
        <v>17.64</v>
      </c>
      <c r="K2179">
        <v>11.73469387755102</v>
      </c>
      <c r="L2179">
        <f t="shared" si="34"/>
        <v>207</v>
      </c>
      <c r="M2179" s="14">
        <f>Table3[[#This Row],[Rape]]/Table3[[#This Row],[Population_in_lakhs]]</f>
        <v>0.96371882086167793</v>
      </c>
      <c r="N2179">
        <f>Table3[[#This Row],[Kidnapping and Abduction]]/Table3[[#This Row],[Population_in_lakhs]]</f>
        <v>0.79365079365079361</v>
      </c>
      <c r="O2179">
        <f>Table3[[#This Row],[Dowry Deaths]]/Table3[[#This Row],[Population_in_lakhs]]</f>
        <v>0.85034013605442171</v>
      </c>
      <c r="P2179">
        <f>Table3[[#This Row],[Molestation]]/Table3[[#This Row],[Population_in_lakhs]]</f>
        <v>3.7414965986394555</v>
      </c>
      <c r="Q2179">
        <f>Table3[[#This Row],[Sexual_Harassment]]/Table3[[#This Row],[Population_in_lakhs]]</f>
        <v>0</v>
      </c>
      <c r="R2179">
        <f>Table3[[#This Row],[Cruelty by Husband or his Relatives]]/Table3[[#This Row],[Population_in_lakhs]]</f>
        <v>5.3854875283446706</v>
      </c>
    </row>
    <row r="2180" spans="1:18" x14ac:dyDescent="0.3">
      <c r="A2180" t="s">
        <v>266</v>
      </c>
      <c r="B2180" t="s">
        <v>287</v>
      </c>
      <c r="C2180">
        <v>2008</v>
      </c>
      <c r="D2180">
        <v>18</v>
      </c>
      <c r="E2180">
        <v>13</v>
      </c>
      <c r="F2180">
        <v>11</v>
      </c>
      <c r="G2180">
        <v>59</v>
      </c>
      <c r="H2180">
        <v>0</v>
      </c>
      <c r="I2180">
        <v>72</v>
      </c>
      <c r="J2180">
        <v>17.64</v>
      </c>
      <c r="K2180">
        <v>9.8072562358276638</v>
      </c>
      <c r="L2180">
        <f t="shared" si="34"/>
        <v>173</v>
      </c>
      <c r="M2180" s="14">
        <f>Table3[[#This Row],[Rape]]/Table3[[#This Row],[Population_in_lakhs]]</f>
        <v>1.0204081632653061</v>
      </c>
      <c r="N2180">
        <f>Table3[[#This Row],[Kidnapping and Abduction]]/Table3[[#This Row],[Population_in_lakhs]]</f>
        <v>0.7369614512471655</v>
      </c>
      <c r="O2180">
        <f>Table3[[#This Row],[Dowry Deaths]]/Table3[[#This Row],[Population_in_lakhs]]</f>
        <v>0.62358276643990929</v>
      </c>
      <c r="P2180">
        <f>Table3[[#This Row],[Molestation]]/Table3[[#This Row],[Population_in_lakhs]]</f>
        <v>3.3446712018140587</v>
      </c>
      <c r="Q2180">
        <f>Table3[[#This Row],[Sexual_Harassment]]/Table3[[#This Row],[Population_in_lakhs]]</f>
        <v>0</v>
      </c>
      <c r="R2180">
        <f>Table3[[#This Row],[Cruelty by Husband or his Relatives]]/Table3[[#This Row],[Population_in_lakhs]]</f>
        <v>4.0816326530612246</v>
      </c>
    </row>
    <row r="2181" spans="1:18" x14ac:dyDescent="0.3">
      <c r="A2181" t="s">
        <v>266</v>
      </c>
      <c r="B2181" t="s">
        <v>287</v>
      </c>
      <c r="C2181">
        <v>2009</v>
      </c>
      <c r="D2181">
        <v>16</v>
      </c>
      <c r="E2181">
        <v>19</v>
      </c>
      <c r="F2181">
        <v>8</v>
      </c>
      <c r="G2181">
        <v>85</v>
      </c>
      <c r="H2181">
        <v>0</v>
      </c>
      <c r="I2181">
        <v>125</v>
      </c>
      <c r="J2181">
        <v>17.64</v>
      </c>
      <c r="K2181">
        <v>14.342403628117914</v>
      </c>
      <c r="L2181">
        <f t="shared" si="34"/>
        <v>253</v>
      </c>
      <c r="M2181" s="14">
        <f>Table3[[#This Row],[Rape]]/Table3[[#This Row],[Population_in_lakhs]]</f>
        <v>0.90702947845804982</v>
      </c>
      <c r="N2181">
        <f>Table3[[#This Row],[Kidnapping and Abduction]]/Table3[[#This Row],[Population_in_lakhs]]</f>
        <v>1.0770975056689343</v>
      </c>
      <c r="O2181">
        <f>Table3[[#This Row],[Dowry Deaths]]/Table3[[#This Row],[Population_in_lakhs]]</f>
        <v>0.45351473922902491</v>
      </c>
      <c r="P2181">
        <f>Table3[[#This Row],[Molestation]]/Table3[[#This Row],[Population_in_lakhs]]</f>
        <v>4.8185941043083895</v>
      </c>
      <c r="Q2181">
        <f>Table3[[#This Row],[Sexual_Harassment]]/Table3[[#This Row],[Population_in_lakhs]]</f>
        <v>0</v>
      </c>
      <c r="R2181">
        <f>Table3[[#This Row],[Cruelty by Husband or his Relatives]]/Table3[[#This Row],[Population_in_lakhs]]</f>
        <v>7.0861678004535147</v>
      </c>
    </row>
    <row r="2182" spans="1:18" x14ac:dyDescent="0.3">
      <c r="A2182" t="s">
        <v>266</v>
      </c>
      <c r="B2182" t="s">
        <v>287</v>
      </c>
      <c r="C2182">
        <v>2010</v>
      </c>
      <c r="D2182">
        <v>30</v>
      </c>
      <c r="E2182">
        <v>35</v>
      </c>
      <c r="F2182">
        <v>10</v>
      </c>
      <c r="G2182">
        <v>117</v>
      </c>
      <c r="H2182">
        <v>0</v>
      </c>
      <c r="I2182">
        <v>185</v>
      </c>
      <c r="J2182">
        <v>17.64</v>
      </c>
      <c r="K2182">
        <v>21.371882086167801</v>
      </c>
      <c r="L2182">
        <f t="shared" si="34"/>
        <v>377</v>
      </c>
      <c r="M2182" s="14">
        <f>Table3[[#This Row],[Rape]]/Table3[[#This Row],[Population_in_lakhs]]</f>
        <v>1.7006802721088434</v>
      </c>
      <c r="N2182">
        <f>Table3[[#This Row],[Kidnapping and Abduction]]/Table3[[#This Row],[Population_in_lakhs]]</f>
        <v>1.984126984126984</v>
      </c>
      <c r="O2182">
        <f>Table3[[#This Row],[Dowry Deaths]]/Table3[[#This Row],[Population_in_lakhs]]</f>
        <v>0.56689342403628118</v>
      </c>
      <c r="P2182">
        <f>Table3[[#This Row],[Molestation]]/Table3[[#This Row],[Population_in_lakhs]]</f>
        <v>6.6326530612244898</v>
      </c>
      <c r="Q2182">
        <f>Table3[[#This Row],[Sexual_Harassment]]/Table3[[#This Row],[Population_in_lakhs]]</f>
        <v>0</v>
      </c>
      <c r="R2182">
        <f>Table3[[#This Row],[Cruelty by Husband or his Relatives]]/Table3[[#This Row],[Population_in_lakhs]]</f>
        <v>10.487528344671201</v>
      </c>
    </row>
    <row r="2183" spans="1:18" x14ac:dyDescent="0.3">
      <c r="A2183" t="s">
        <v>266</v>
      </c>
      <c r="B2183" t="s">
        <v>287</v>
      </c>
      <c r="C2183">
        <v>2011</v>
      </c>
      <c r="D2183">
        <v>31</v>
      </c>
      <c r="E2183">
        <v>31</v>
      </c>
      <c r="F2183">
        <v>12</v>
      </c>
      <c r="G2183">
        <v>98</v>
      </c>
      <c r="H2183">
        <v>0</v>
      </c>
      <c r="I2183">
        <v>230</v>
      </c>
      <c r="J2183">
        <v>18.059999999999999</v>
      </c>
      <c r="K2183">
        <v>22.259136212624586</v>
      </c>
      <c r="L2183">
        <f t="shared" si="34"/>
        <v>402</v>
      </c>
      <c r="M2183" s="14">
        <f>Table3[[#This Row],[Rape]]/Table3[[#This Row],[Population_in_lakhs]]</f>
        <v>1.7165005537098561</v>
      </c>
      <c r="N2183">
        <f>Table3[[#This Row],[Kidnapping and Abduction]]/Table3[[#This Row],[Population_in_lakhs]]</f>
        <v>1.7165005537098561</v>
      </c>
      <c r="O2183">
        <f>Table3[[#This Row],[Dowry Deaths]]/Table3[[#This Row],[Population_in_lakhs]]</f>
        <v>0.66445182724252494</v>
      </c>
      <c r="P2183">
        <f>Table3[[#This Row],[Molestation]]/Table3[[#This Row],[Population_in_lakhs]]</f>
        <v>5.4263565891472876</v>
      </c>
      <c r="Q2183">
        <f>Table3[[#This Row],[Sexual_Harassment]]/Table3[[#This Row],[Population_in_lakhs]]</f>
        <v>0</v>
      </c>
      <c r="R2183">
        <f>Table3[[#This Row],[Cruelty by Husband or his Relatives]]/Table3[[#This Row],[Population_in_lakhs]]</f>
        <v>12.735326688815062</v>
      </c>
    </row>
    <row r="2184" spans="1:18" x14ac:dyDescent="0.3">
      <c r="A2184" t="s">
        <v>266</v>
      </c>
      <c r="B2184" t="s">
        <v>287</v>
      </c>
      <c r="C2184">
        <v>2012</v>
      </c>
      <c r="D2184">
        <v>35</v>
      </c>
      <c r="E2184">
        <v>39</v>
      </c>
      <c r="F2184">
        <v>9</v>
      </c>
      <c r="G2184">
        <v>149</v>
      </c>
      <c r="H2184">
        <v>1</v>
      </c>
      <c r="I2184">
        <v>204</v>
      </c>
      <c r="J2184">
        <v>18.059999999999999</v>
      </c>
      <c r="K2184">
        <v>24.197120708748617</v>
      </c>
      <c r="L2184">
        <f t="shared" si="34"/>
        <v>437</v>
      </c>
      <c r="M2184" s="14">
        <f>Table3[[#This Row],[Rape]]/Table3[[#This Row],[Population_in_lakhs]]</f>
        <v>1.9379844961240311</v>
      </c>
      <c r="N2184">
        <f>Table3[[#This Row],[Kidnapping and Abduction]]/Table3[[#This Row],[Population_in_lakhs]]</f>
        <v>2.1594684385382061</v>
      </c>
      <c r="O2184">
        <f>Table3[[#This Row],[Dowry Deaths]]/Table3[[#This Row],[Population_in_lakhs]]</f>
        <v>0.49833887043189373</v>
      </c>
      <c r="P2184">
        <f>Table3[[#This Row],[Molestation]]/Table3[[#This Row],[Population_in_lakhs]]</f>
        <v>8.2502768549280177</v>
      </c>
      <c r="Q2184">
        <f>Table3[[#This Row],[Sexual_Harassment]]/Table3[[#This Row],[Population_in_lakhs]]</f>
        <v>5.5370985603543747E-2</v>
      </c>
      <c r="R2184">
        <f>Table3[[#This Row],[Cruelty by Husband or his Relatives]]/Table3[[#This Row],[Population_in_lakhs]]</f>
        <v>11.295681063122924</v>
      </c>
    </row>
    <row r="2185" spans="1:18" x14ac:dyDescent="0.3">
      <c r="A2185" t="s">
        <v>266</v>
      </c>
      <c r="B2185" t="s">
        <v>287</v>
      </c>
      <c r="C2185">
        <v>2013</v>
      </c>
      <c r="D2185">
        <v>31</v>
      </c>
      <c r="E2185">
        <v>64</v>
      </c>
      <c r="F2185">
        <v>19</v>
      </c>
      <c r="G2185">
        <v>221</v>
      </c>
      <c r="H2185">
        <v>4</v>
      </c>
      <c r="I2185">
        <v>160</v>
      </c>
      <c r="J2185">
        <v>18.059999999999999</v>
      </c>
      <c r="K2185">
        <v>27.63012181616833</v>
      </c>
      <c r="L2185">
        <f t="shared" si="34"/>
        <v>499</v>
      </c>
      <c r="M2185" s="14">
        <f>Table3[[#This Row],[Rape]]/Table3[[#This Row],[Population_in_lakhs]]</f>
        <v>1.7165005537098561</v>
      </c>
      <c r="N2185">
        <f>Table3[[#This Row],[Kidnapping and Abduction]]/Table3[[#This Row],[Population_in_lakhs]]</f>
        <v>3.5437430786267998</v>
      </c>
      <c r="O2185">
        <f>Table3[[#This Row],[Dowry Deaths]]/Table3[[#This Row],[Population_in_lakhs]]</f>
        <v>1.0520487264673313</v>
      </c>
      <c r="P2185">
        <f>Table3[[#This Row],[Molestation]]/Table3[[#This Row],[Population_in_lakhs]]</f>
        <v>12.236987818383168</v>
      </c>
      <c r="Q2185">
        <f>Table3[[#This Row],[Sexual_Harassment]]/Table3[[#This Row],[Population_in_lakhs]]</f>
        <v>0.22148394241417499</v>
      </c>
      <c r="R2185">
        <f>Table3[[#This Row],[Cruelty by Husband or his Relatives]]/Table3[[#This Row],[Population_in_lakhs]]</f>
        <v>8.8593576965669989</v>
      </c>
    </row>
    <row r="2186" spans="1:18" x14ac:dyDescent="0.3">
      <c r="A2186" t="s">
        <v>266</v>
      </c>
      <c r="B2186" t="s">
        <v>288</v>
      </c>
      <c r="C2186">
        <v>2001</v>
      </c>
      <c r="D2186">
        <v>14</v>
      </c>
      <c r="E2186">
        <v>11</v>
      </c>
      <c r="F2186">
        <v>15</v>
      </c>
      <c r="G2186">
        <v>87</v>
      </c>
      <c r="H2186">
        <v>3</v>
      </c>
      <c r="I2186">
        <v>99</v>
      </c>
      <c r="J2186">
        <v>26.41</v>
      </c>
      <c r="K2186">
        <v>8.6709579704657322</v>
      </c>
      <c r="L2186">
        <f t="shared" si="34"/>
        <v>229</v>
      </c>
      <c r="M2186" s="14">
        <f>Table3[[#This Row],[Rape]]/Table3[[#This Row],[Population_in_lakhs]]</f>
        <v>0.53010223400227185</v>
      </c>
      <c r="N2186">
        <f>Table3[[#This Row],[Kidnapping and Abduction]]/Table3[[#This Row],[Population_in_lakhs]]</f>
        <v>0.4165088981446422</v>
      </c>
      <c r="O2186">
        <f>Table3[[#This Row],[Dowry Deaths]]/Table3[[#This Row],[Population_in_lakhs]]</f>
        <v>0.56796667928814848</v>
      </c>
      <c r="P2186">
        <f>Table3[[#This Row],[Molestation]]/Table3[[#This Row],[Population_in_lakhs]]</f>
        <v>3.2942067398712607</v>
      </c>
      <c r="Q2186">
        <f>Table3[[#This Row],[Sexual_Harassment]]/Table3[[#This Row],[Population_in_lakhs]]</f>
        <v>0.11359333585762968</v>
      </c>
      <c r="R2186">
        <f>Table3[[#This Row],[Cruelty by Husband or his Relatives]]/Table3[[#This Row],[Population_in_lakhs]]</f>
        <v>3.7485800833017797</v>
      </c>
    </row>
    <row r="2187" spans="1:18" x14ac:dyDescent="0.3">
      <c r="A2187" t="s">
        <v>266</v>
      </c>
      <c r="B2187" t="s">
        <v>288</v>
      </c>
      <c r="C2187">
        <v>2002</v>
      </c>
      <c r="D2187">
        <v>12</v>
      </c>
      <c r="E2187">
        <v>12</v>
      </c>
      <c r="F2187">
        <v>15</v>
      </c>
      <c r="G2187">
        <v>80</v>
      </c>
      <c r="H2187">
        <v>0</v>
      </c>
      <c r="I2187">
        <v>131</v>
      </c>
      <c r="J2187">
        <v>26.41</v>
      </c>
      <c r="K2187">
        <v>9.4661113214691408</v>
      </c>
      <c r="L2187">
        <f t="shared" si="34"/>
        <v>250</v>
      </c>
      <c r="M2187" s="14">
        <f>Table3[[#This Row],[Rape]]/Table3[[#This Row],[Population_in_lakhs]]</f>
        <v>0.45437334343051872</v>
      </c>
      <c r="N2187">
        <f>Table3[[#This Row],[Kidnapping and Abduction]]/Table3[[#This Row],[Population_in_lakhs]]</f>
        <v>0.45437334343051872</v>
      </c>
      <c r="O2187">
        <f>Table3[[#This Row],[Dowry Deaths]]/Table3[[#This Row],[Population_in_lakhs]]</f>
        <v>0.56796667928814848</v>
      </c>
      <c r="P2187">
        <f>Table3[[#This Row],[Molestation]]/Table3[[#This Row],[Population_in_lakhs]]</f>
        <v>3.0291556228701251</v>
      </c>
      <c r="Q2187">
        <f>Table3[[#This Row],[Sexual_Harassment]]/Table3[[#This Row],[Population_in_lakhs]]</f>
        <v>0</v>
      </c>
      <c r="R2187">
        <f>Table3[[#This Row],[Cruelty by Husband or his Relatives]]/Table3[[#This Row],[Population_in_lakhs]]</f>
        <v>4.9602423324498295</v>
      </c>
    </row>
    <row r="2188" spans="1:18" x14ac:dyDescent="0.3">
      <c r="A2188" t="s">
        <v>266</v>
      </c>
      <c r="B2188" t="s">
        <v>288</v>
      </c>
      <c r="C2188">
        <v>2003</v>
      </c>
      <c r="D2188">
        <v>12</v>
      </c>
      <c r="E2188">
        <v>10</v>
      </c>
      <c r="F2188">
        <v>12</v>
      </c>
      <c r="G2188">
        <v>73</v>
      </c>
      <c r="H2188">
        <v>0</v>
      </c>
      <c r="I2188">
        <v>89</v>
      </c>
      <c r="J2188">
        <v>26.41</v>
      </c>
      <c r="K2188">
        <v>7.4214312760318064</v>
      </c>
      <c r="L2188">
        <f t="shared" si="34"/>
        <v>196</v>
      </c>
      <c r="M2188" s="14">
        <f>Table3[[#This Row],[Rape]]/Table3[[#This Row],[Population_in_lakhs]]</f>
        <v>0.45437334343051872</v>
      </c>
      <c r="N2188">
        <f>Table3[[#This Row],[Kidnapping and Abduction]]/Table3[[#This Row],[Population_in_lakhs]]</f>
        <v>0.37864445285876563</v>
      </c>
      <c r="O2188">
        <f>Table3[[#This Row],[Dowry Deaths]]/Table3[[#This Row],[Population_in_lakhs]]</f>
        <v>0.45437334343051872</v>
      </c>
      <c r="P2188">
        <f>Table3[[#This Row],[Molestation]]/Table3[[#This Row],[Population_in_lakhs]]</f>
        <v>2.764104505868989</v>
      </c>
      <c r="Q2188">
        <f>Table3[[#This Row],[Sexual_Harassment]]/Table3[[#This Row],[Population_in_lakhs]]</f>
        <v>0</v>
      </c>
      <c r="R2188">
        <f>Table3[[#This Row],[Cruelty by Husband or his Relatives]]/Table3[[#This Row],[Population_in_lakhs]]</f>
        <v>3.3699356304430141</v>
      </c>
    </row>
    <row r="2189" spans="1:18" x14ac:dyDescent="0.3">
      <c r="A2189" t="s">
        <v>266</v>
      </c>
      <c r="B2189" t="s">
        <v>288</v>
      </c>
      <c r="C2189">
        <v>2004</v>
      </c>
      <c r="D2189">
        <v>15</v>
      </c>
      <c r="E2189">
        <v>9</v>
      </c>
      <c r="F2189">
        <v>18</v>
      </c>
      <c r="G2189">
        <v>85</v>
      </c>
      <c r="H2189">
        <v>0</v>
      </c>
      <c r="I2189">
        <v>102</v>
      </c>
      <c r="J2189">
        <v>26.41</v>
      </c>
      <c r="K2189">
        <v>8.6709579704657322</v>
      </c>
      <c r="L2189">
        <f t="shared" si="34"/>
        <v>229</v>
      </c>
      <c r="M2189" s="14">
        <f>Table3[[#This Row],[Rape]]/Table3[[#This Row],[Population_in_lakhs]]</f>
        <v>0.56796667928814848</v>
      </c>
      <c r="N2189">
        <f>Table3[[#This Row],[Kidnapping and Abduction]]/Table3[[#This Row],[Population_in_lakhs]]</f>
        <v>0.34078000757288907</v>
      </c>
      <c r="O2189">
        <f>Table3[[#This Row],[Dowry Deaths]]/Table3[[#This Row],[Population_in_lakhs]]</f>
        <v>0.68156001514577813</v>
      </c>
      <c r="P2189">
        <f>Table3[[#This Row],[Molestation]]/Table3[[#This Row],[Population_in_lakhs]]</f>
        <v>3.2184778492995076</v>
      </c>
      <c r="Q2189">
        <f>Table3[[#This Row],[Sexual_Harassment]]/Table3[[#This Row],[Population_in_lakhs]]</f>
        <v>0</v>
      </c>
      <c r="R2189">
        <f>Table3[[#This Row],[Cruelty by Husband or his Relatives]]/Table3[[#This Row],[Population_in_lakhs]]</f>
        <v>3.8621734191594093</v>
      </c>
    </row>
    <row r="2190" spans="1:18" x14ac:dyDescent="0.3">
      <c r="A2190" t="s">
        <v>266</v>
      </c>
      <c r="B2190" t="s">
        <v>288</v>
      </c>
      <c r="C2190">
        <v>2005</v>
      </c>
      <c r="D2190">
        <v>22</v>
      </c>
      <c r="E2190">
        <v>21</v>
      </c>
      <c r="F2190">
        <v>19</v>
      </c>
      <c r="G2190">
        <v>83</v>
      </c>
      <c r="H2190">
        <v>0</v>
      </c>
      <c r="I2190">
        <v>139</v>
      </c>
      <c r="J2190">
        <v>26.41</v>
      </c>
      <c r="K2190">
        <v>10.753502461188944</v>
      </c>
      <c r="L2190">
        <f t="shared" si="34"/>
        <v>284</v>
      </c>
      <c r="M2190" s="14">
        <f>Table3[[#This Row],[Rape]]/Table3[[#This Row],[Population_in_lakhs]]</f>
        <v>0.83301779628928441</v>
      </c>
      <c r="N2190">
        <f>Table3[[#This Row],[Kidnapping and Abduction]]/Table3[[#This Row],[Population_in_lakhs]]</f>
        <v>0.79515335100340778</v>
      </c>
      <c r="O2190">
        <f>Table3[[#This Row],[Dowry Deaths]]/Table3[[#This Row],[Population_in_lakhs]]</f>
        <v>0.71942446043165464</v>
      </c>
      <c r="P2190">
        <f>Table3[[#This Row],[Molestation]]/Table3[[#This Row],[Population_in_lakhs]]</f>
        <v>3.1427489587277546</v>
      </c>
      <c r="Q2190">
        <f>Table3[[#This Row],[Sexual_Harassment]]/Table3[[#This Row],[Population_in_lakhs]]</f>
        <v>0</v>
      </c>
      <c r="R2190">
        <f>Table3[[#This Row],[Cruelty by Husband or his Relatives]]/Table3[[#This Row],[Population_in_lakhs]]</f>
        <v>5.2631578947368425</v>
      </c>
    </row>
    <row r="2191" spans="1:18" x14ac:dyDescent="0.3">
      <c r="A2191" t="s">
        <v>266</v>
      </c>
      <c r="B2191" t="s">
        <v>288</v>
      </c>
      <c r="C2191">
        <v>2006</v>
      </c>
      <c r="D2191">
        <v>25</v>
      </c>
      <c r="E2191">
        <v>7</v>
      </c>
      <c r="F2191">
        <v>23</v>
      </c>
      <c r="G2191">
        <v>57</v>
      </c>
      <c r="H2191">
        <v>0</v>
      </c>
      <c r="I2191">
        <v>160</v>
      </c>
      <c r="J2191">
        <v>26.41</v>
      </c>
      <c r="K2191">
        <v>10.299129117758424</v>
      </c>
      <c r="L2191">
        <f t="shared" si="34"/>
        <v>272</v>
      </c>
      <c r="M2191" s="14">
        <f>Table3[[#This Row],[Rape]]/Table3[[#This Row],[Population_in_lakhs]]</f>
        <v>0.94661113214691406</v>
      </c>
      <c r="N2191">
        <f>Table3[[#This Row],[Kidnapping and Abduction]]/Table3[[#This Row],[Population_in_lakhs]]</f>
        <v>0.26505111700113593</v>
      </c>
      <c r="O2191">
        <f>Table3[[#This Row],[Dowry Deaths]]/Table3[[#This Row],[Population_in_lakhs]]</f>
        <v>0.87088224157516092</v>
      </c>
      <c r="P2191">
        <f>Table3[[#This Row],[Molestation]]/Table3[[#This Row],[Population_in_lakhs]]</f>
        <v>2.1582733812949639</v>
      </c>
      <c r="Q2191">
        <f>Table3[[#This Row],[Sexual_Harassment]]/Table3[[#This Row],[Population_in_lakhs]]</f>
        <v>0</v>
      </c>
      <c r="R2191">
        <f>Table3[[#This Row],[Cruelty by Husband or his Relatives]]/Table3[[#This Row],[Population_in_lakhs]]</f>
        <v>6.0583112457402502</v>
      </c>
    </row>
    <row r="2192" spans="1:18" x14ac:dyDescent="0.3">
      <c r="A2192" t="s">
        <v>266</v>
      </c>
      <c r="B2192" t="s">
        <v>288</v>
      </c>
      <c r="C2192">
        <v>2007</v>
      </c>
      <c r="D2192">
        <v>33</v>
      </c>
      <c r="E2192">
        <v>17</v>
      </c>
      <c r="F2192">
        <v>15</v>
      </c>
      <c r="G2192">
        <v>102</v>
      </c>
      <c r="H2192">
        <v>0</v>
      </c>
      <c r="I2192">
        <v>231</v>
      </c>
      <c r="J2192">
        <v>26.41</v>
      </c>
      <c r="K2192">
        <v>15.070049223778872</v>
      </c>
      <c r="L2192">
        <f t="shared" si="34"/>
        <v>398</v>
      </c>
      <c r="M2192" s="14">
        <f>Table3[[#This Row],[Rape]]/Table3[[#This Row],[Population_in_lakhs]]</f>
        <v>1.2495266944339265</v>
      </c>
      <c r="N2192">
        <f>Table3[[#This Row],[Kidnapping and Abduction]]/Table3[[#This Row],[Population_in_lakhs]]</f>
        <v>0.64369556985990151</v>
      </c>
      <c r="O2192">
        <f>Table3[[#This Row],[Dowry Deaths]]/Table3[[#This Row],[Population_in_lakhs]]</f>
        <v>0.56796667928814848</v>
      </c>
      <c r="P2192">
        <f>Table3[[#This Row],[Molestation]]/Table3[[#This Row],[Population_in_lakhs]]</f>
        <v>3.8621734191594093</v>
      </c>
      <c r="Q2192">
        <f>Table3[[#This Row],[Sexual_Harassment]]/Table3[[#This Row],[Population_in_lakhs]]</f>
        <v>0</v>
      </c>
      <c r="R2192">
        <f>Table3[[#This Row],[Cruelty by Husband or his Relatives]]/Table3[[#This Row],[Population_in_lakhs]]</f>
        <v>8.7466868610374853</v>
      </c>
    </row>
    <row r="2193" spans="1:18" x14ac:dyDescent="0.3">
      <c r="A2193" t="s">
        <v>266</v>
      </c>
      <c r="B2193" t="s">
        <v>288</v>
      </c>
      <c r="C2193">
        <v>2008</v>
      </c>
      <c r="D2193">
        <v>36</v>
      </c>
      <c r="E2193">
        <v>29</v>
      </c>
      <c r="F2193">
        <v>19</v>
      </c>
      <c r="G2193">
        <v>96</v>
      </c>
      <c r="H2193">
        <v>0</v>
      </c>
      <c r="I2193">
        <v>248</v>
      </c>
      <c r="J2193">
        <v>26.41</v>
      </c>
      <c r="K2193">
        <v>16.205982582355169</v>
      </c>
      <c r="L2193">
        <f t="shared" si="34"/>
        <v>428</v>
      </c>
      <c r="M2193" s="14">
        <f>Table3[[#This Row],[Rape]]/Table3[[#This Row],[Population_in_lakhs]]</f>
        <v>1.3631200302915563</v>
      </c>
      <c r="N2193">
        <f>Table3[[#This Row],[Kidnapping and Abduction]]/Table3[[#This Row],[Population_in_lakhs]]</f>
        <v>1.0980689132904202</v>
      </c>
      <c r="O2193">
        <f>Table3[[#This Row],[Dowry Deaths]]/Table3[[#This Row],[Population_in_lakhs]]</f>
        <v>0.71942446043165464</v>
      </c>
      <c r="P2193">
        <f>Table3[[#This Row],[Molestation]]/Table3[[#This Row],[Population_in_lakhs]]</f>
        <v>3.6349867474441497</v>
      </c>
      <c r="Q2193">
        <f>Table3[[#This Row],[Sexual_Harassment]]/Table3[[#This Row],[Population_in_lakhs]]</f>
        <v>0</v>
      </c>
      <c r="R2193">
        <f>Table3[[#This Row],[Cruelty by Husband or his Relatives]]/Table3[[#This Row],[Population_in_lakhs]]</f>
        <v>9.3903824308973878</v>
      </c>
    </row>
    <row r="2194" spans="1:18" x14ac:dyDescent="0.3">
      <c r="A2194" t="s">
        <v>266</v>
      </c>
      <c r="B2194" t="s">
        <v>288</v>
      </c>
      <c r="C2194">
        <v>2009</v>
      </c>
      <c r="D2194">
        <v>35</v>
      </c>
      <c r="E2194">
        <v>28</v>
      </c>
      <c r="F2194">
        <v>24</v>
      </c>
      <c r="G2194">
        <v>111</v>
      </c>
      <c r="H2194">
        <v>0</v>
      </c>
      <c r="I2194">
        <v>302</v>
      </c>
      <c r="J2194">
        <v>26.41</v>
      </c>
      <c r="K2194">
        <v>18.932222642938282</v>
      </c>
      <c r="L2194">
        <f t="shared" si="34"/>
        <v>500</v>
      </c>
      <c r="M2194" s="14">
        <f>Table3[[#This Row],[Rape]]/Table3[[#This Row],[Population_in_lakhs]]</f>
        <v>1.3252555850056797</v>
      </c>
      <c r="N2194">
        <f>Table3[[#This Row],[Kidnapping and Abduction]]/Table3[[#This Row],[Population_in_lakhs]]</f>
        <v>1.0602044680045437</v>
      </c>
      <c r="O2194">
        <f>Table3[[#This Row],[Dowry Deaths]]/Table3[[#This Row],[Population_in_lakhs]]</f>
        <v>0.90874668686103743</v>
      </c>
      <c r="P2194">
        <f>Table3[[#This Row],[Molestation]]/Table3[[#This Row],[Population_in_lakhs]]</f>
        <v>4.2029534267322983</v>
      </c>
      <c r="Q2194">
        <f>Table3[[#This Row],[Sexual_Harassment]]/Table3[[#This Row],[Population_in_lakhs]]</f>
        <v>0</v>
      </c>
      <c r="R2194">
        <f>Table3[[#This Row],[Cruelty by Husband or his Relatives]]/Table3[[#This Row],[Population_in_lakhs]]</f>
        <v>11.435062476334721</v>
      </c>
    </row>
    <row r="2195" spans="1:18" x14ac:dyDescent="0.3">
      <c r="A2195" t="s">
        <v>266</v>
      </c>
      <c r="B2195" t="s">
        <v>288</v>
      </c>
      <c r="C2195">
        <v>2010</v>
      </c>
      <c r="D2195">
        <v>50</v>
      </c>
      <c r="E2195">
        <v>43</v>
      </c>
      <c r="F2195">
        <v>17</v>
      </c>
      <c r="G2195">
        <v>115</v>
      </c>
      <c r="H2195">
        <v>0</v>
      </c>
      <c r="I2195">
        <v>220</v>
      </c>
      <c r="J2195">
        <v>26.41</v>
      </c>
      <c r="K2195">
        <v>16.84967815221507</v>
      </c>
      <c r="L2195">
        <f t="shared" si="34"/>
        <v>445</v>
      </c>
      <c r="M2195" s="14">
        <f>Table3[[#This Row],[Rape]]/Table3[[#This Row],[Population_in_lakhs]]</f>
        <v>1.8932222642938281</v>
      </c>
      <c r="N2195">
        <f>Table3[[#This Row],[Kidnapping and Abduction]]/Table3[[#This Row],[Population_in_lakhs]]</f>
        <v>1.6281711472926921</v>
      </c>
      <c r="O2195">
        <f>Table3[[#This Row],[Dowry Deaths]]/Table3[[#This Row],[Population_in_lakhs]]</f>
        <v>0.64369556985990151</v>
      </c>
      <c r="P2195">
        <f>Table3[[#This Row],[Molestation]]/Table3[[#This Row],[Population_in_lakhs]]</f>
        <v>4.3544112078758044</v>
      </c>
      <c r="Q2195">
        <f>Table3[[#This Row],[Sexual_Harassment]]/Table3[[#This Row],[Population_in_lakhs]]</f>
        <v>0</v>
      </c>
      <c r="R2195">
        <f>Table3[[#This Row],[Cruelty by Husband or his Relatives]]/Table3[[#This Row],[Population_in_lakhs]]</f>
        <v>8.3301779628928436</v>
      </c>
    </row>
    <row r="2196" spans="1:18" x14ac:dyDescent="0.3">
      <c r="A2196" t="s">
        <v>266</v>
      </c>
      <c r="B2196" t="s">
        <v>288</v>
      </c>
      <c r="C2196">
        <v>2011</v>
      </c>
      <c r="D2196">
        <v>30</v>
      </c>
      <c r="E2196">
        <v>56</v>
      </c>
      <c r="F2196">
        <v>12</v>
      </c>
      <c r="G2196">
        <v>197</v>
      </c>
      <c r="H2196">
        <v>0</v>
      </c>
      <c r="I2196">
        <v>190</v>
      </c>
      <c r="J2196">
        <v>30.01</v>
      </c>
      <c r="K2196">
        <v>16.161279573475507</v>
      </c>
      <c r="L2196">
        <f t="shared" si="34"/>
        <v>485</v>
      </c>
      <c r="M2196" s="14">
        <f>Table3[[#This Row],[Rape]]/Table3[[#This Row],[Population_in_lakhs]]</f>
        <v>0.99966677774075308</v>
      </c>
      <c r="N2196">
        <f>Table3[[#This Row],[Kidnapping and Abduction]]/Table3[[#This Row],[Population_in_lakhs]]</f>
        <v>1.8660446517827389</v>
      </c>
      <c r="O2196">
        <f>Table3[[#This Row],[Dowry Deaths]]/Table3[[#This Row],[Population_in_lakhs]]</f>
        <v>0.39986671109630123</v>
      </c>
      <c r="P2196">
        <f>Table3[[#This Row],[Molestation]]/Table3[[#This Row],[Population_in_lakhs]]</f>
        <v>6.5644785071642779</v>
      </c>
      <c r="Q2196">
        <f>Table3[[#This Row],[Sexual_Harassment]]/Table3[[#This Row],[Population_in_lakhs]]</f>
        <v>0</v>
      </c>
      <c r="R2196">
        <f>Table3[[#This Row],[Cruelty by Husband or his Relatives]]/Table3[[#This Row],[Population_in_lakhs]]</f>
        <v>6.3312229256914359</v>
      </c>
    </row>
    <row r="2197" spans="1:18" x14ac:dyDescent="0.3">
      <c r="A2197" t="s">
        <v>266</v>
      </c>
      <c r="B2197" t="s">
        <v>288</v>
      </c>
      <c r="C2197">
        <v>2012</v>
      </c>
      <c r="D2197">
        <v>40</v>
      </c>
      <c r="E2197">
        <v>57</v>
      </c>
      <c r="F2197">
        <v>7</v>
      </c>
      <c r="G2197">
        <v>185</v>
      </c>
      <c r="H2197">
        <v>0</v>
      </c>
      <c r="I2197">
        <v>190</v>
      </c>
      <c r="J2197">
        <v>30.01</v>
      </c>
      <c r="K2197">
        <v>15.961346217927357</v>
      </c>
      <c r="L2197">
        <f t="shared" si="34"/>
        <v>479</v>
      </c>
      <c r="M2197" s="14">
        <f>Table3[[#This Row],[Rape]]/Table3[[#This Row],[Population_in_lakhs]]</f>
        <v>1.3328890369876707</v>
      </c>
      <c r="N2197">
        <f>Table3[[#This Row],[Kidnapping and Abduction]]/Table3[[#This Row],[Population_in_lakhs]]</f>
        <v>1.8993668777074308</v>
      </c>
      <c r="O2197">
        <f>Table3[[#This Row],[Dowry Deaths]]/Table3[[#This Row],[Population_in_lakhs]]</f>
        <v>0.23325558147284237</v>
      </c>
      <c r="P2197">
        <f>Table3[[#This Row],[Molestation]]/Table3[[#This Row],[Population_in_lakhs]]</f>
        <v>6.1646117960679767</v>
      </c>
      <c r="Q2197">
        <f>Table3[[#This Row],[Sexual_Harassment]]/Table3[[#This Row],[Population_in_lakhs]]</f>
        <v>0</v>
      </c>
      <c r="R2197">
        <f>Table3[[#This Row],[Cruelty by Husband or his Relatives]]/Table3[[#This Row],[Population_in_lakhs]]</f>
        <v>6.3312229256914359</v>
      </c>
    </row>
    <row r="2198" spans="1:18" x14ac:dyDescent="0.3">
      <c r="A2198" t="s">
        <v>266</v>
      </c>
      <c r="B2198" t="s">
        <v>288</v>
      </c>
      <c r="C2198">
        <v>2013</v>
      </c>
      <c r="D2198">
        <v>45</v>
      </c>
      <c r="E2198">
        <v>22</v>
      </c>
      <c r="F2198">
        <v>26</v>
      </c>
      <c r="G2198">
        <v>80</v>
      </c>
      <c r="H2198">
        <v>1</v>
      </c>
      <c r="I2198">
        <v>107</v>
      </c>
      <c r="J2198">
        <v>30.01</v>
      </c>
      <c r="K2198">
        <v>9.3635454848383866</v>
      </c>
      <c r="L2198">
        <f t="shared" si="34"/>
        <v>281</v>
      </c>
      <c r="M2198" s="14">
        <f>Table3[[#This Row],[Rape]]/Table3[[#This Row],[Population_in_lakhs]]</f>
        <v>1.4995001666111296</v>
      </c>
      <c r="N2198">
        <f>Table3[[#This Row],[Kidnapping and Abduction]]/Table3[[#This Row],[Population_in_lakhs]]</f>
        <v>0.73308897034321885</v>
      </c>
      <c r="O2198">
        <f>Table3[[#This Row],[Dowry Deaths]]/Table3[[#This Row],[Population_in_lakhs]]</f>
        <v>0.86637787404198596</v>
      </c>
      <c r="P2198">
        <f>Table3[[#This Row],[Molestation]]/Table3[[#This Row],[Population_in_lakhs]]</f>
        <v>2.6657780739753414</v>
      </c>
      <c r="Q2198">
        <f>Table3[[#This Row],[Sexual_Harassment]]/Table3[[#This Row],[Population_in_lakhs]]</f>
        <v>3.3322225924691765E-2</v>
      </c>
      <c r="R2198">
        <f>Table3[[#This Row],[Cruelty by Husband or his Relatives]]/Table3[[#This Row],[Population_in_lakhs]]</f>
        <v>3.5654781739420192</v>
      </c>
    </row>
    <row r="2199" spans="1:18" x14ac:dyDescent="0.3">
      <c r="A2199" t="s">
        <v>266</v>
      </c>
      <c r="B2199" t="s">
        <v>289</v>
      </c>
      <c r="C2199">
        <v>2001</v>
      </c>
      <c r="D2199">
        <v>12</v>
      </c>
      <c r="E2199">
        <v>5</v>
      </c>
      <c r="F2199">
        <v>1</v>
      </c>
      <c r="G2199">
        <v>63</v>
      </c>
      <c r="H2199">
        <v>4</v>
      </c>
      <c r="I2199">
        <v>52</v>
      </c>
      <c r="J2199">
        <v>16.7</v>
      </c>
      <c r="K2199">
        <v>8.2035928143712571</v>
      </c>
      <c r="L2199">
        <f t="shared" si="34"/>
        <v>137</v>
      </c>
      <c r="M2199" s="14">
        <f>Table3[[#This Row],[Rape]]/Table3[[#This Row],[Population_in_lakhs]]</f>
        <v>0.71856287425149701</v>
      </c>
      <c r="N2199">
        <f>Table3[[#This Row],[Kidnapping and Abduction]]/Table3[[#This Row],[Population_in_lakhs]]</f>
        <v>0.29940119760479045</v>
      </c>
      <c r="O2199">
        <f>Table3[[#This Row],[Dowry Deaths]]/Table3[[#This Row],[Population_in_lakhs]]</f>
        <v>5.9880239520958084E-2</v>
      </c>
      <c r="P2199">
        <f>Table3[[#This Row],[Molestation]]/Table3[[#This Row],[Population_in_lakhs]]</f>
        <v>3.7724550898203595</v>
      </c>
      <c r="Q2199">
        <f>Table3[[#This Row],[Sexual_Harassment]]/Table3[[#This Row],[Population_in_lakhs]]</f>
        <v>0.23952095808383234</v>
      </c>
      <c r="R2199">
        <f>Table3[[#This Row],[Cruelty by Husband or his Relatives]]/Table3[[#This Row],[Population_in_lakhs]]</f>
        <v>3.1137724550898205</v>
      </c>
    </row>
    <row r="2200" spans="1:18" x14ac:dyDescent="0.3">
      <c r="A2200" t="s">
        <v>266</v>
      </c>
      <c r="B2200" t="s">
        <v>289</v>
      </c>
      <c r="C2200">
        <v>2002</v>
      </c>
      <c r="D2200">
        <v>6</v>
      </c>
      <c r="E2200">
        <v>16</v>
      </c>
      <c r="F2200">
        <v>10</v>
      </c>
      <c r="G2200">
        <v>72</v>
      </c>
      <c r="H2200">
        <v>6</v>
      </c>
      <c r="I2200">
        <v>56</v>
      </c>
      <c r="J2200">
        <v>16.7</v>
      </c>
      <c r="K2200">
        <v>9.9401197604790426</v>
      </c>
      <c r="L2200">
        <f t="shared" si="34"/>
        <v>166</v>
      </c>
      <c r="M2200" s="14">
        <f>Table3[[#This Row],[Rape]]/Table3[[#This Row],[Population_in_lakhs]]</f>
        <v>0.3592814371257485</v>
      </c>
      <c r="N2200">
        <f>Table3[[#This Row],[Kidnapping and Abduction]]/Table3[[#This Row],[Population_in_lakhs]]</f>
        <v>0.95808383233532934</v>
      </c>
      <c r="O2200">
        <f>Table3[[#This Row],[Dowry Deaths]]/Table3[[#This Row],[Population_in_lakhs]]</f>
        <v>0.5988023952095809</v>
      </c>
      <c r="P2200">
        <f>Table3[[#This Row],[Molestation]]/Table3[[#This Row],[Population_in_lakhs]]</f>
        <v>4.3113772455089823</v>
      </c>
      <c r="Q2200">
        <f>Table3[[#This Row],[Sexual_Harassment]]/Table3[[#This Row],[Population_in_lakhs]]</f>
        <v>0.3592814371257485</v>
      </c>
      <c r="R2200">
        <f>Table3[[#This Row],[Cruelty by Husband or his Relatives]]/Table3[[#This Row],[Population_in_lakhs]]</f>
        <v>3.3532934131736529</v>
      </c>
    </row>
    <row r="2201" spans="1:18" x14ac:dyDescent="0.3">
      <c r="A2201" t="s">
        <v>266</v>
      </c>
      <c r="B2201" t="s">
        <v>289</v>
      </c>
      <c r="C2201">
        <v>2003</v>
      </c>
      <c r="D2201">
        <v>12</v>
      </c>
      <c r="E2201">
        <v>16</v>
      </c>
      <c r="F2201">
        <v>7</v>
      </c>
      <c r="G2201">
        <v>61</v>
      </c>
      <c r="H2201">
        <v>5</v>
      </c>
      <c r="I2201">
        <v>79</v>
      </c>
      <c r="J2201">
        <v>16.7</v>
      </c>
      <c r="K2201">
        <v>10.778443113772456</v>
      </c>
      <c r="L2201">
        <f t="shared" si="34"/>
        <v>180</v>
      </c>
      <c r="M2201" s="14">
        <f>Table3[[#This Row],[Rape]]/Table3[[#This Row],[Population_in_lakhs]]</f>
        <v>0.71856287425149701</v>
      </c>
      <c r="N2201">
        <f>Table3[[#This Row],[Kidnapping and Abduction]]/Table3[[#This Row],[Population_in_lakhs]]</f>
        <v>0.95808383233532934</v>
      </c>
      <c r="O2201">
        <f>Table3[[#This Row],[Dowry Deaths]]/Table3[[#This Row],[Population_in_lakhs]]</f>
        <v>0.41916167664670662</v>
      </c>
      <c r="P2201">
        <f>Table3[[#This Row],[Molestation]]/Table3[[#This Row],[Population_in_lakhs]]</f>
        <v>3.6526946107784433</v>
      </c>
      <c r="Q2201">
        <f>Table3[[#This Row],[Sexual_Harassment]]/Table3[[#This Row],[Population_in_lakhs]]</f>
        <v>0.29940119760479045</v>
      </c>
      <c r="R2201">
        <f>Table3[[#This Row],[Cruelty by Husband or his Relatives]]/Table3[[#This Row],[Population_in_lakhs]]</f>
        <v>4.7305389221556888</v>
      </c>
    </row>
    <row r="2202" spans="1:18" x14ac:dyDescent="0.3">
      <c r="A2202" t="s">
        <v>266</v>
      </c>
      <c r="B2202" t="s">
        <v>289</v>
      </c>
      <c r="C2202">
        <v>2004</v>
      </c>
      <c r="D2202">
        <v>6</v>
      </c>
      <c r="E2202">
        <v>7</v>
      </c>
      <c r="F2202">
        <v>5</v>
      </c>
      <c r="G2202">
        <v>57</v>
      </c>
      <c r="H2202">
        <v>1</v>
      </c>
      <c r="I2202">
        <v>67</v>
      </c>
      <c r="J2202">
        <v>16.7</v>
      </c>
      <c r="K2202">
        <v>8.5628742514970071</v>
      </c>
      <c r="L2202">
        <f t="shared" si="34"/>
        <v>143</v>
      </c>
      <c r="M2202" s="14">
        <f>Table3[[#This Row],[Rape]]/Table3[[#This Row],[Population_in_lakhs]]</f>
        <v>0.3592814371257485</v>
      </c>
      <c r="N2202">
        <f>Table3[[#This Row],[Kidnapping and Abduction]]/Table3[[#This Row],[Population_in_lakhs]]</f>
        <v>0.41916167664670662</v>
      </c>
      <c r="O2202">
        <f>Table3[[#This Row],[Dowry Deaths]]/Table3[[#This Row],[Population_in_lakhs]]</f>
        <v>0.29940119760479045</v>
      </c>
      <c r="P2202">
        <f>Table3[[#This Row],[Molestation]]/Table3[[#This Row],[Population_in_lakhs]]</f>
        <v>3.4131736526946108</v>
      </c>
      <c r="Q2202">
        <f>Table3[[#This Row],[Sexual_Harassment]]/Table3[[#This Row],[Population_in_lakhs]]</f>
        <v>5.9880239520958084E-2</v>
      </c>
      <c r="R2202">
        <f>Table3[[#This Row],[Cruelty by Husband or his Relatives]]/Table3[[#This Row],[Population_in_lakhs]]</f>
        <v>4.0119760479041915</v>
      </c>
    </row>
    <row r="2203" spans="1:18" x14ac:dyDescent="0.3">
      <c r="A2203" t="s">
        <v>266</v>
      </c>
      <c r="B2203" t="s">
        <v>289</v>
      </c>
      <c r="C2203">
        <v>2005</v>
      </c>
      <c r="D2203">
        <v>8</v>
      </c>
      <c r="E2203">
        <v>6</v>
      </c>
      <c r="F2203">
        <v>2</v>
      </c>
      <c r="G2203">
        <v>66</v>
      </c>
      <c r="H2203">
        <v>6</v>
      </c>
      <c r="I2203">
        <v>59</v>
      </c>
      <c r="J2203">
        <v>16.7</v>
      </c>
      <c r="K2203">
        <v>8.8023952095808387</v>
      </c>
      <c r="L2203">
        <f t="shared" si="34"/>
        <v>147</v>
      </c>
      <c r="M2203" s="14">
        <f>Table3[[#This Row],[Rape]]/Table3[[#This Row],[Population_in_lakhs]]</f>
        <v>0.47904191616766467</v>
      </c>
      <c r="N2203">
        <f>Table3[[#This Row],[Kidnapping and Abduction]]/Table3[[#This Row],[Population_in_lakhs]]</f>
        <v>0.3592814371257485</v>
      </c>
      <c r="O2203">
        <f>Table3[[#This Row],[Dowry Deaths]]/Table3[[#This Row],[Population_in_lakhs]]</f>
        <v>0.11976047904191617</v>
      </c>
      <c r="P2203">
        <f>Table3[[#This Row],[Molestation]]/Table3[[#This Row],[Population_in_lakhs]]</f>
        <v>3.9520958083832336</v>
      </c>
      <c r="Q2203">
        <f>Table3[[#This Row],[Sexual_Harassment]]/Table3[[#This Row],[Population_in_lakhs]]</f>
        <v>0.3592814371257485</v>
      </c>
      <c r="R2203">
        <f>Table3[[#This Row],[Cruelty by Husband or his Relatives]]/Table3[[#This Row],[Population_in_lakhs]]</f>
        <v>3.532934131736527</v>
      </c>
    </row>
    <row r="2204" spans="1:18" x14ac:dyDescent="0.3">
      <c r="A2204" t="s">
        <v>266</v>
      </c>
      <c r="B2204" t="s">
        <v>289</v>
      </c>
      <c r="C2204">
        <v>2006</v>
      </c>
      <c r="D2204">
        <v>13</v>
      </c>
      <c r="E2204">
        <v>12</v>
      </c>
      <c r="F2204">
        <v>6</v>
      </c>
      <c r="G2204">
        <v>76</v>
      </c>
      <c r="H2204">
        <v>5</v>
      </c>
      <c r="I2204">
        <v>85</v>
      </c>
      <c r="J2204">
        <v>16.7</v>
      </c>
      <c r="K2204">
        <v>11.796407185628743</v>
      </c>
      <c r="L2204">
        <f t="shared" si="34"/>
        <v>197</v>
      </c>
      <c r="M2204" s="14">
        <f>Table3[[#This Row],[Rape]]/Table3[[#This Row],[Population_in_lakhs]]</f>
        <v>0.77844311377245512</v>
      </c>
      <c r="N2204">
        <f>Table3[[#This Row],[Kidnapping and Abduction]]/Table3[[#This Row],[Population_in_lakhs]]</f>
        <v>0.71856287425149701</v>
      </c>
      <c r="O2204">
        <f>Table3[[#This Row],[Dowry Deaths]]/Table3[[#This Row],[Population_in_lakhs]]</f>
        <v>0.3592814371257485</v>
      </c>
      <c r="P2204">
        <f>Table3[[#This Row],[Molestation]]/Table3[[#This Row],[Population_in_lakhs]]</f>
        <v>4.5508982035928147</v>
      </c>
      <c r="Q2204">
        <f>Table3[[#This Row],[Sexual_Harassment]]/Table3[[#This Row],[Population_in_lakhs]]</f>
        <v>0.29940119760479045</v>
      </c>
      <c r="R2204">
        <f>Table3[[#This Row],[Cruelty by Husband or his Relatives]]/Table3[[#This Row],[Population_in_lakhs]]</f>
        <v>5.0898203592814371</v>
      </c>
    </row>
    <row r="2205" spans="1:18" x14ac:dyDescent="0.3">
      <c r="A2205" t="s">
        <v>266</v>
      </c>
      <c r="B2205" t="s">
        <v>289</v>
      </c>
      <c r="C2205">
        <v>2007</v>
      </c>
      <c r="D2205">
        <v>19</v>
      </c>
      <c r="E2205">
        <v>20</v>
      </c>
      <c r="F2205">
        <v>3</v>
      </c>
      <c r="G2205">
        <v>61</v>
      </c>
      <c r="H2205">
        <v>2</v>
      </c>
      <c r="I2205">
        <v>97</v>
      </c>
      <c r="J2205">
        <v>16.7</v>
      </c>
      <c r="K2205">
        <v>12.095808383233534</v>
      </c>
      <c r="L2205">
        <f t="shared" si="34"/>
        <v>202</v>
      </c>
      <c r="M2205" s="14">
        <f>Table3[[#This Row],[Rape]]/Table3[[#This Row],[Population_in_lakhs]]</f>
        <v>1.1377245508982037</v>
      </c>
      <c r="N2205">
        <f>Table3[[#This Row],[Kidnapping and Abduction]]/Table3[[#This Row],[Population_in_lakhs]]</f>
        <v>1.1976047904191618</v>
      </c>
      <c r="O2205">
        <f>Table3[[#This Row],[Dowry Deaths]]/Table3[[#This Row],[Population_in_lakhs]]</f>
        <v>0.17964071856287425</v>
      </c>
      <c r="P2205">
        <f>Table3[[#This Row],[Molestation]]/Table3[[#This Row],[Population_in_lakhs]]</f>
        <v>3.6526946107784433</v>
      </c>
      <c r="Q2205">
        <f>Table3[[#This Row],[Sexual_Harassment]]/Table3[[#This Row],[Population_in_lakhs]]</f>
        <v>0.11976047904191617</v>
      </c>
      <c r="R2205">
        <f>Table3[[#This Row],[Cruelty by Husband or his Relatives]]/Table3[[#This Row],[Population_in_lakhs]]</f>
        <v>5.8083832335329344</v>
      </c>
    </row>
    <row r="2206" spans="1:18" x14ac:dyDescent="0.3">
      <c r="A2206" t="s">
        <v>266</v>
      </c>
      <c r="B2206" t="s">
        <v>289</v>
      </c>
      <c r="C2206">
        <v>2008</v>
      </c>
      <c r="D2206">
        <v>19</v>
      </c>
      <c r="E2206">
        <v>21</v>
      </c>
      <c r="F2206">
        <v>7</v>
      </c>
      <c r="G2206">
        <v>86</v>
      </c>
      <c r="H2206">
        <v>0</v>
      </c>
      <c r="I2206">
        <v>106</v>
      </c>
      <c r="J2206">
        <v>16.7</v>
      </c>
      <c r="K2206">
        <v>14.311377245508982</v>
      </c>
      <c r="L2206">
        <f t="shared" si="34"/>
        <v>239</v>
      </c>
      <c r="M2206" s="14">
        <f>Table3[[#This Row],[Rape]]/Table3[[#This Row],[Population_in_lakhs]]</f>
        <v>1.1377245508982037</v>
      </c>
      <c r="N2206">
        <f>Table3[[#This Row],[Kidnapping and Abduction]]/Table3[[#This Row],[Population_in_lakhs]]</f>
        <v>1.2574850299401199</v>
      </c>
      <c r="O2206">
        <f>Table3[[#This Row],[Dowry Deaths]]/Table3[[#This Row],[Population_in_lakhs]]</f>
        <v>0.41916167664670662</v>
      </c>
      <c r="P2206">
        <f>Table3[[#This Row],[Molestation]]/Table3[[#This Row],[Population_in_lakhs]]</f>
        <v>5.1497005988023954</v>
      </c>
      <c r="Q2206">
        <f>Table3[[#This Row],[Sexual_Harassment]]/Table3[[#This Row],[Population_in_lakhs]]</f>
        <v>0</v>
      </c>
      <c r="R2206">
        <f>Table3[[#This Row],[Cruelty by Husband or his Relatives]]/Table3[[#This Row],[Population_in_lakhs]]</f>
        <v>6.3473053892215567</v>
      </c>
    </row>
    <row r="2207" spans="1:18" x14ac:dyDescent="0.3">
      <c r="A2207" t="s">
        <v>266</v>
      </c>
      <c r="B2207" t="s">
        <v>289</v>
      </c>
      <c r="C2207">
        <v>2009</v>
      </c>
      <c r="D2207">
        <v>21</v>
      </c>
      <c r="E2207">
        <v>18</v>
      </c>
      <c r="F2207">
        <v>9</v>
      </c>
      <c r="G2207">
        <v>85</v>
      </c>
      <c r="H2207">
        <v>4</v>
      </c>
      <c r="I2207">
        <v>141</v>
      </c>
      <c r="J2207">
        <v>16.7</v>
      </c>
      <c r="K2207">
        <v>16.646706586826348</v>
      </c>
      <c r="L2207">
        <f t="shared" si="34"/>
        <v>278</v>
      </c>
      <c r="M2207" s="14">
        <f>Table3[[#This Row],[Rape]]/Table3[[#This Row],[Population_in_lakhs]]</f>
        <v>1.2574850299401199</v>
      </c>
      <c r="N2207">
        <f>Table3[[#This Row],[Kidnapping and Abduction]]/Table3[[#This Row],[Population_in_lakhs]]</f>
        <v>1.0778443113772456</v>
      </c>
      <c r="O2207">
        <f>Table3[[#This Row],[Dowry Deaths]]/Table3[[#This Row],[Population_in_lakhs]]</f>
        <v>0.53892215568862278</v>
      </c>
      <c r="P2207">
        <f>Table3[[#This Row],[Molestation]]/Table3[[#This Row],[Population_in_lakhs]]</f>
        <v>5.0898203592814371</v>
      </c>
      <c r="Q2207">
        <f>Table3[[#This Row],[Sexual_Harassment]]/Table3[[#This Row],[Population_in_lakhs]]</f>
        <v>0.23952095808383234</v>
      </c>
      <c r="R2207">
        <f>Table3[[#This Row],[Cruelty by Husband or his Relatives]]/Table3[[#This Row],[Population_in_lakhs]]</f>
        <v>8.4431137724550904</v>
      </c>
    </row>
    <row r="2208" spans="1:18" x14ac:dyDescent="0.3">
      <c r="A2208" t="s">
        <v>266</v>
      </c>
      <c r="B2208" t="s">
        <v>289</v>
      </c>
      <c r="C2208">
        <v>2010</v>
      </c>
      <c r="D2208">
        <v>31</v>
      </c>
      <c r="E2208">
        <v>32</v>
      </c>
      <c r="F2208">
        <v>3</v>
      </c>
      <c r="G2208">
        <v>105</v>
      </c>
      <c r="H2208">
        <v>0</v>
      </c>
      <c r="I2208">
        <v>195</v>
      </c>
      <c r="J2208">
        <v>16.7</v>
      </c>
      <c r="K2208">
        <v>21.91616766467066</v>
      </c>
      <c r="L2208">
        <f t="shared" si="34"/>
        <v>366</v>
      </c>
      <c r="M2208" s="14">
        <f>Table3[[#This Row],[Rape]]/Table3[[#This Row],[Population_in_lakhs]]</f>
        <v>1.8562874251497006</v>
      </c>
      <c r="N2208">
        <f>Table3[[#This Row],[Kidnapping and Abduction]]/Table3[[#This Row],[Population_in_lakhs]]</f>
        <v>1.9161676646706587</v>
      </c>
      <c r="O2208">
        <f>Table3[[#This Row],[Dowry Deaths]]/Table3[[#This Row],[Population_in_lakhs]]</f>
        <v>0.17964071856287425</v>
      </c>
      <c r="P2208">
        <f>Table3[[#This Row],[Molestation]]/Table3[[#This Row],[Population_in_lakhs]]</f>
        <v>6.2874251497005993</v>
      </c>
      <c r="Q2208">
        <f>Table3[[#This Row],[Sexual_Harassment]]/Table3[[#This Row],[Population_in_lakhs]]</f>
        <v>0</v>
      </c>
      <c r="R2208">
        <f>Table3[[#This Row],[Cruelty by Husband or his Relatives]]/Table3[[#This Row],[Population_in_lakhs]]</f>
        <v>11.676646706586826</v>
      </c>
    </row>
    <row r="2209" spans="1:18" x14ac:dyDescent="0.3">
      <c r="A2209" t="s">
        <v>266</v>
      </c>
      <c r="B2209" t="s">
        <v>289</v>
      </c>
      <c r="C2209">
        <v>2011</v>
      </c>
      <c r="D2209">
        <v>29</v>
      </c>
      <c r="E2209">
        <v>14</v>
      </c>
      <c r="F2209">
        <v>10</v>
      </c>
      <c r="G2209">
        <v>149</v>
      </c>
      <c r="H2209">
        <v>0</v>
      </c>
      <c r="I2209">
        <v>174</v>
      </c>
      <c r="J2209">
        <v>19.29</v>
      </c>
      <c r="K2209">
        <v>19.491964748574393</v>
      </c>
      <c r="L2209">
        <f t="shared" si="34"/>
        <v>376</v>
      </c>
      <c r="M2209" s="14">
        <f>Table3[[#This Row],[Rape]]/Table3[[#This Row],[Population_in_lakhs]]</f>
        <v>1.5033696215655781</v>
      </c>
      <c r="N2209">
        <f>Table3[[#This Row],[Kidnapping and Abduction]]/Table3[[#This Row],[Population_in_lakhs]]</f>
        <v>0.72576464489372738</v>
      </c>
      <c r="O2209">
        <f>Table3[[#This Row],[Dowry Deaths]]/Table3[[#This Row],[Population_in_lakhs]]</f>
        <v>0.51840331778123383</v>
      </c>
      <c r="P2209">
        <f>Table3[[#This Row],[Molestation]]/Table3[[#This Row],[Population_in_lakhs]]</f>
        <v>7.7242094349403843</v>
      </c>
      <c r="Q2209">
        <f>Table3[[#This Row],[Sexual_Harassment]]/Table3[[#This Row],[Population_in_lakhs]]</f>
        <v>0</v>
      </c>
      <c r="R2209">
        <f>Table3[[#This Row],[Cruelty by Husband or his Relatives]]/Table3[[#This Row],[Population_in_lakhs]]</f>
        <v>9.0202177293934689</v>
      </c>
    </row>
    <row r="2210" spans="1:18" x14ac:dyDescent="0.3">
      <c r="A2210" t="s">
        <v>266</v>
      </c>
      <c r="B2210" t="s">
        <v>289</v>
      </c>
      <c r="C2210">
        <v>2012</v>
      </c>
      <c r="D2210">
        <v>19</v>
      </c>
      <c r="E2210">
        <v>25</v>
      </c>
      <c r="F2210">
        <v>1</v>
      </c>
      <c r="G2210">
        <v>141</v>
      </c>
      <c r="H2210">
        <v>0</v>
      </c>
      <c r="I2210">
        <v>190</v>
      </c>
      <c r="J2210">
        <v>19.29</v>
      </c>
      <c r="K2210">
        <v>19.491964748574393</v>
      </c>
      <c r="L2210">
        <f t="shared" si="34"/>
        <v>376</v>
      </c>
      <c r="M2210" s="14">
        <f>Table3[[#This Row],[Rape]]/Table3[[#This Row],[Population_in_lakhs]]</f>
        <v>0.98496630378434424</v>
      </c>
      <c r="N2210">
        <f>Table3[[#This Row],[Kidnapping and Abduction]]/Table3[[#This Row],[Population_in_lakhs]]</f>
        <v>1.2960082944530846</v>
      </c>
      <c r="O2210">
        <f>Table3[[#This Row],[Dowry Deaths]]/Table3[[#This Row],[Population_in_lakhs]]</f>
        <v>5.1840331778123382E-2</v>
      </c>
      <c r="P2210">
        <f>Table3[[#This Row],[Molestation]]/Table3[[#This Row],[Population_in_lakhs]]</f>
        <v>7.3094867807153969</v>
      </c>
      <c r="Q2210">
        <f>Table3[[#This Row],[Sexual_Harassment]]/Table3[[#This Row],[Population_in_lakhs]]</f>
        <v>0</v>
      </c>
      <c r="R2210">
        <f>Table3[[#This Row],[Cruelty by Husband or his Relatives]]/Table3[[#This Row],[Population_in_lakhs]]</f>
        <v>9.8496630378434418</v>
      </c>
    </row>
    <row r="2211" spans="1:18" x14ac:dyDescent="0.3">
      <c r="A2211" t="s">
        <v>266</v>
      </c>
      <c r="B2211" t="s">
        <v>289</v>
      </c>
      <c r="C2211">
        <v>2013</v>
      </c>
      <c r="D2211">
        <v>43</v>
      </c>
      <c r="E2211">
        <v>12</v>
      </c>
      <c r="F2211">
        <v>3</v>
      </c>
      <c r="G2211">
        <v>156</v>
      </c>
      <c r="H2211">
        <v>0</v>
      </c>
      <c r="I2211">
        <v>162</v>
      </c>
      <c r="J2211">
        <v>19.29</v>
      </c>
      <c r="K2211">
        <v>19.491964748574393</v>
      </c>
      <c r="L2211">
        <f t="shared" si="34"/>
        <v>376</v>
      </c>
      <c r="M2211" s="14">
        <f>Table3[[#This Row],[Rape]]/Table3[[#This Row],[Population_in_lakhs]]</f>
        <v>2.2291342664593055</v>
      </c>
      <c r="N2211">
        <f>Table3[[#This Row],[Kidnapping and Abduction]]/Table3[[#This Row],[Population_in_lakhs]]</f>
        <v>0.62208398133748055</v>
      </c>
      <c r="O2211">
        <f>Table3[[#This Row],[Dowry Deaths]]/Table3[[#This Row],[Population_in_lakhs]]</f>
        <v>0.15552099533437014</v>
      </c>
      <c r="P2211">
        <f>Table3[[#This Row],[Molestation]]/Table3[[#This Row],[Population_in_lakhs]]</f>
        <v>8.0870917573872472</v>
      </c>
      <c r="Q2211">
        <f>Table3[[#This Row],[Sexual_Harassment]]/Table3[[#This Row],[Population_in_lakhs]]</f>
        <v>0</v>
      </c>
      <c r="R2211">
        <f>Table3[[#This Row],[Cruelty by Husband or his Relatives]]/Table3[[#This Row],[Population_in_lakhs]]</f>
        <v>8.3981337480559883</v>
      </c>
    </row>
    <row r="2212" spans="1:18" x14ac:dyDescent="0.3">
      <c r="A2212" t="s">
        <v>266</v>
      </c>
      <c r="B2212" t="s">
        <v>290</v>
      </c>
      <c r="C2212">
        <v>2001</v>
      </c>
      <c r="D2212">
        <v>12</v>
      </c>
      <c r="E2212">
        <v>10</v>
      </c>
      <c r="F2212">
        <v>6</v>
      </c>
      <c r="G2212">
        <v>65</v>
      </c>
      <c r="H2212">
        <v>0</v>
      </c>
      <c r="I2212">
        <v>134</v>
      </c>
      <c r="J2212">
        <v>16.43</v>
      </c>
      <c r="K2212">
        <v>13.816189896530737</v>
      </c>
      <c r="L2212">
        <f t="shared" si="34"/>
        <v>227</v>
      </c>
      <c r="M2212" s="14">
        <f>Table3[[#This Row],[Rape]]/Table3[[#This Row],[Population_in_lakhs]]</f>
        <v>0.73037127206329888</v>
      </c>
      <c r="N2212">
        <f>Table3[[#This Row],[Kidnapping and Abduction]]/Table3[[#This Row],[Population_in_lakhs]]</f>
        <v>0.60864272671941566</v>
      </c>
      <c r="O2212">
        <f>Table3[[#This Row],[Dowry Deaths]]/Table3[[#This Row],[Population_in_lakhs]]</f>
        <v>0.36518563603164944</v>
      </c>
      <c r="P2212">
        <f>Table3[[#This Row],[Molestation]]/Table3[[#This Row],[Population_in_lakhs]]</f>
        <v>3.9561777236762024</v>
      </c>
      <c r="Q2212">
        <f>Table3[[#This Row],[Sexual_Harassment]]/Table3[[#This Row],[Population_in_lakhs]]</f>
        <v>0</v>
      </c>
      <c r="R2212">
        <f>Table3[[#This Row],[Cruelty by Husband or his Relatives]]/Table3[[#This Row],[Population_in_lakhs]]</f>
        <v>8.1558125380401698</v>
      </c>
    </row>
    <row r="2213" spans="1:18" x14ac:dyDescent="0.3">
      <c r="A2213" t="s">
        <v>266</v>
      </c>
      <c r="B2213" t="s">
        <v>290</v>
      </c>
      <c r="C2213">
        <v>2002</v>
      </c>
      <c r="D2213">
        <v>11</v>
      </c>
      <c r="E2213">
        <v>12</v>
      </c>
      <c r="F2213">
        <v>4</v>
      </c>
      <c r="G2213">
        <v>59</v>
      </c>
      <c r="H2213">
        <v>1</v>
      </c>
      <c r="I2213">
        <v>159</v>
      </c>
      <c r="J2213">
        <v>16.43</v>
      </c>
      <c r="K2213">
        <v>14.972611077297627</v>
      </c>
      <c r="L2213">
        <f t="shared" si="34"/>
        <v>246</v>
      </c>
      <c r="M2213" s="14">
        <f>Table3[[#This Row],[Rape]]/Table3[[#This Row],[Population_in_lakhs]]</f>
        <v>0.66950699939135727</v>
      </c>
      <c r="N2213">
        <f>Table3[[#This Row],[Kidnapping and Abduction]]/Table3[[#This Row],[Population_in_lakhs]]</f>
        <v>0.73037127206329888</v>
      </c>
      <c r="O2213">
        <f>Table3[[#This Row],[Dowry Deaths]]/Table3[[#This Row],[Population_in_lakhs]]</f>
        <v>0.24345709068776628</v>
      </c>
      <c r="P2213">
        <f>Table3[[#This Row],[Molestation]]/Table3[[#This Row],[Population_in_lakhs]]</f>
        <v>3.5909920876445529</v>
      </c>
      <c r="Q2213">
        <f>Table3[[#This Row],[Sexual_Harassment]]/Table3[[#This Row],[Population_in_lakhs]]</f>
        <v>6.0864272671941569E-2</v>
      </c>
      <c r="R2213">
        <f>Table3[[#This Row],[Cruelty by Husband or his Relatives]]/Table3[[#This Row],[Population_in_lakhs]]</f>
        <v>9.67741935483871</v>
      </c>
    </row>
    <row r="2214" spans="1:18" x14ac:dyDescent="0.3">
      <c r="A2214" t="s">
        <v>266</v>
      </c>
      <c r="B2214" t="s">
        <v>290</v>
      </c>
      <c r="C2214">
        <v>2003</v>
      </c>
      <c r="D2214">
        <v>15</v>
      </c>
      <c r="E2214">
        <v>14</v>
      </c>
      <c r="F2214">
        <v>4</v>
      </c>
      <c r="G2214">
        <v>73</v>
      </c>
      <c r="H2214">
        <v>0</v>
      </c>
      <c r="I2214">
        <v>127</v>
      </c>
      <c r="J2214">
        <v>16.43</v>
      </c>
      <c r="K2214">
        <v>14.181375532562386</v>
      </c>
      <c r="L2214">
        <f t="shared" si="34"/>
        <v>233</v>
      </c>
      <c r="M2214" s="14">
        <f>Table3[[#This Row],[Rape]]/Table3[[#This Row],[Population_in_lakhs]]</f>
        <v>0.9129640900791236</v>
      </c>
      <c r="N2214">
        <f>Table3[[#This Row],[Kidnapping and Abduction]]/Table3[[#This Row],[Population_in_lakhs]]</f>
        <v>0.85209981740718199</v>
      </c>
      <c r="O2214">
        <f>Table3[[#This Row],[Dowry Deaths]]/Table3[[#This Row],[Population_in_lakhs]]</f>
        <v>0.24345709068776628</v>
      </c>
      <c r="P2214">
        <f>Table3[[#This Row],[Molestation]]/Table3[[#This Row],[Population_in_lakhs]]</f>
        <v>4.4430919050517348</v>
      </c>
      <c r="Q2214">
        <f>Table3[[#This Row],[Sexual_Harassment]]/Table3[[#This Row],[Population_in_lakhs]]</f>
        <v>0</v>
      </c>
      <c r="R2214">
        <f>Table3[[#This Row],[Cruelty by Husband or his Relatives]]/Table3[[#This Row],[Population_in_lakhs]]</f>
        <v>7.7297626293365793</v>
      </c>
    </row>
    <row r="2215" spans="1:18" x14ac:dyDescent="0.3">
      <c r="A2215" t="s">
        <v>266</v>
      </c>
      <c r="B2215" t="s">
        <v>290</v>
      </c>
      <c r="C2215">
        <v>2004</v>
      </c>
      <c r="D2215">
        <v>11</v>
      </c>
      <c r="E2215">
        <v>9</v>
      </c>
      <c r="F2215">
        <v>5</v>
      </c>
      <c r="G2215">
        <v>60</v>
      </c>
      <c r="H2215">
        <v>2</v>
      </c>
      <c r="I2215">
        <v>107</v>
      </c>
      <c r="J2215">
        <v>16.43</v>
      </c>
      <c r="K2215">
        <v>11.807668898356665</v>
      </c>
      <c r="L2215">
        <f t="shared" si="34"/>
        <v>194</v>
      </c>
      <c r="M2215" s="14">
        <f>Table3[[#This Row],[Rape]]/Table3[[#This Row],[Population_in_lakhs]]</f>
        <v>0.66950699939135727</v>
      </c>
      <c r="N2215">
        <f>Table3[[#This Row],[Kidnapping and Abduction]]/Table3[[#This Row],[Population_in_lakhs]]</f>
        <v>0.54777845404747416</v>
      </c>
      <c r="O2215">
        <f>Table3[[#This Row],[Dowry Deaths]]/Table3[[#This Row],[Population_in_lakhs]]</f>
        <v>0.30432136335970783</v>
      </c>
      <c r="P2215">
        <f>Table3[[#This Row],[Molestation]]/Table3[[#This Row],[Population_in_lakhs]]</f>
        <v>3.6518563603164944</v>
      </c>
      <c r="Q2215">
        <f>Table3[[#This Row],[Sexual_Harassment]]/Table3[[#This Row],[Population_in_lakhs]]</f>
        <v>0.12172854534388314</v>
      </c>
      <c r="R2215">
        <f>Table3[[#This Row],[Cruelty by Husband or his Relatives]]/Table3[[#This Row],[Population_in_lakhs]]</f>
        <v>6.5124771758977484</v>
      </c>
    </row>
    <row r="2216" spans="1:18" x14ac:dyDescent="0.3">
      <c r="A2216" t="s">
        <v>266</v>
      </c>
      <c r="B2216" t="s">
        <v>290</v>
      </c>
      <c r="C2216">
        <v>2005</v>
      </c>
      <c r="D2216">
        <v>17</v>
      </c>
      <c r="E2216">
        <v>20</v>
      </c>
      <c r="F2216">
        <v>7</v>
      </c>
      <c r="G2216">
        <v>88</v>
      </c>
      <c r="H2216">
        <v>5</v>
      </c>
      <c r="I2216">
        <v>158</v>
      </c>
      <c r="J2216">
        <v>16.43</v>
      </c>
      <c r="K2216">
        <v>17.954960438222763</v>
      </c>
      <c r="L2216">
        <f t="shared" si="34"/>
        <v>295</v>
      </c>
      <c r="M2216" s="14">
        <f>Table3[[#This Row],[Rape]]/Table3[[#This Row],[Population_in_lakhs]]</f>
        <v>1.0346926354230068</v>
      </c>
      <c r="N2216">
        <f>Table3[[#This Row],[Kidnapping and Abduction]]/Table3[[#This Row],[Population_in_lakhs]]</f>
        <v>1.2172854534388313</v>
      </c>
      <c r="O2216">
        <f>Table3[[#This Row],[Dowry Deaths]]/Table3[[#This Row],[Population_in_lakhs]]</f>
        <v>0.426049908703591</v>
      </c>
      <c r="P2216">
        <f>Table3[[#This Row],[Molestation]]/Table3[[#This Row],[Population_in_lakhs]]</f>
        <v>5.3560559951308582</v>
      </c>
      <c r="Q2216">
        <f>Table3[[#This Row],[Sexual_Harassment]]/Table3[[#This Row],[Population_in_lakhs]]</f>
        <v>0.30432136335970783</v>
      </c>
      <c r="R2216">
        <f>Table3[[#This Row],[Cruelty by Husband or his Relatives]]/Table3[[#This Row],[Population_in_lakhs]]</f>
        <v>9.6165550821667676</v>
      </c>
    </row>
    <row r="2217" spans="1:18" x14ac:dyDescent="0.3">
      <c r="A2217" t="s">
        <v>266</v>
      </c>
      <c r="B2217" t="s">
        <v>290</v>
      </c>
      <c r="C2217">
        <v>2006</v>
      </c>
      <c r="D2217">
        <v>23</v>
      </c>
      <c r="E2217">
        <v>14</v>
      </c>
      <c r="F2217">
        <v>5</v>
      </c>
      <c r="G2217">
        <v>61</v>
      </c>
      <c r="H2217">
        <v>2</v>
      </c>
      <c r="I2217">
        <v>191</v>
      </c>
      <c r="J2217">
        <v>16.43</v>
      </c>
      <c r="K2217">
        <v>18.015824710894705</v>
      </c>
      <c r="L2217">
        <f t="shared" si="34"/>
        <v>296</v>
      </c>
      <c r="M2217" s="14">
        <f>Table3[[#This Row],[Rape]]/Table3[[#This Row],[Population_in_lakhs]]</f>
        <v>1.399878271454656</v>
      </c>
      <c r="N2217">
        <f>Table3[[#This Row],[Kidnapping and Abduction]]/Table3[[#This Row],[Population_in_lakhs]]</f>
        <v>0.85209981740718199</v>
      </c>
      <c r="O2217">
        <f>Table3[[#This Row],[Dowry Deaths]]/Table3[[#This Row],[Population_in_lakhs]]</f>
        <v>0.30432136335970783</v>
      </c>
      <c r="P2217">
        <f>Table3[[#This Row],[Molestation]]/Table3[[#This Row],[Population_in_lakhs]]</f>
        <v>3.7127206329884359</v>
      </c>
      <c r="Q2217">
        <f>Table3[[#This Row],[Sexual_Harassment]]/Table3[[#This Row],[Population_in_lakhs]]</f>
        <v>0.12172854534388314</v>
      </c>
      <c r="R2217">
        <f>Table3[[#This Row],[Cruelty by Husband or his Relatives]]/Table3[[#This Row],[Population_in_lakhs]]</f>
        <v>11.62507608034084</v>
      </c>
    </row>
    <row r="2218" spans="1:18" x14ac:dyDescent="0.3">
      <c r="A2218" t="s">
        <v>266</v>
      </c>
      <c r="B2218" t="s">
        <v>290</v>
      </c>
      <c r="C2218">
        <v>2007</v>
      </c>
      <c r="D2218">
        <v>23</v>
      </c>
      <c r="E2218">
        <v>21</v>
      </c>
      <c r="F2218">
        <v>3</v>
      </c>
      <c r="G2218">
        <v>81</v>
      </c>
      <c r="H2218">
        <v>3</v>
      </c>
      <c r="I2218">
        <v>158</v>
      </c>
      <c r="J2218">
        <v>16.43</v>
      </c>
      <c r="K2218">
        <v>17.589774802191116</v>
      </c>
      <c r="L2218">
        <f t="shared" si="34"/>
        <v>289</v>
      </c>
      <c r="M2218" s="14">
        <f>Table3[[#This Row],[Rape]]/Table3[[#This Row],[Population_in_lakhs]]</f>
        <v>1.399878271454656</v>
      </c>
      <c r="N2218">
        <f>Table3[[#This Row],[Kidnapping and Abduction]]/Table3[[#This Row],[Population_in_lakhs]]</f>
        <v>1.278149726110773</v>
      </c>
      <c r="O2218">
        <f>Table3[[#This Row],[Dowry Deaths]]/Table3[[#This Row],[Population_in_lakhs]]</f>
        <v>0.18259281801582472</v>
      </c>
      <c r="P2218">
        <f>Table3[[#This Row],[Molestation]]/Table3[[#This Row],[Population_in_lakhs]]</f>
        <v>4.9300060864272677</v>
      </c>
      <c r="Q2218">
        <f>Table3[[#This Row],[Sexual_Harassment]]/Table3[[#This Row],[Population_in_lakhs]]</f>
        <v>0.18259281801582472</v>
      </c>
      <c r="R2218">
        <f>Table3[[#This Row],[Cruelty by Husband or his Relatives]]/Table3[[#This Row],[Population_in_lakhs]]</f>
        <v>9.6165550821667676</v>
      </c>
    </row>
    <row r="2219" spans="1:18" x14ac:dyDescent="0.3">
      <c r="A2219" t="s">
        <v>266</v>
      </c>
      <c r="B2219" t="s">
        <v>290</v>
      </c>
      <c r="C2219">
        <v>2008</v>
      </c>
      <c r="D2219">
        <v>14</v>
      </c>
      <c r="E2219">
        <v>23</v>
      </c>
      <c r="F2219">
        <v>3</v>
      </c>
      <c r="G2219">
        <v>101</v>
      </c>
      <c r="H2219">
        <v>5</v>
      </c>
      <c r="I2219">
        <v>207</v>
      </c>
      <c r="J2219">
        <v>16.43</v>
      </c>
      <c r="K2219">
        <v>21.485088253195375</v>
      </c>
      <c r="L2219">
        <f t="shared" si="34"/>
        <v>353</v>
      </c>
      <c r="M2219" s="14">
        <f>Table3[[#This Row],[Rape]]/Table3[[#This Row],[Population_in_lakhs]]</f>
        <v>0.85209981740718199</v>
      </c>
      <c r="N2219">
        <f>Table3[[#This Row],[Kidnapping and Abduction]]/Table3[[#This Row],[Population_in_lakhs]]</f>
        <v>1.399878271454656</v>
      </c>
      <c r="O2219">
        <f>Table3[[#This Row],[Dowry Deaths]]/Table3[[#This Row],[Population_in_lakhs]]</f>
        <v>0.18259281801582472</v>
      </c>
      <c r="P2219">
        <f>Table3[[#This Row],[Molestation]]/Table3[[#This Row],[Population_in_lakhs]]</f>
        <v>6.1472915398660986</v>
      </c>
      <c r="Q2219">
        <f>Table3[[#This Row],[Sexual_Harassment]]/Table3[[#This Row],[Population_in_lakhs]]</f>
        <v>0.30432136335970783</v>
      </c>
      <c r="R2219">
        <f>Table3[[#This Row],[Cruelty by Husband or his Relatives]]/Table3[[#This Row],[Population_in_lakhs]]</f>
        <v>12.598904443091905</v>
      </c>
    </row>
    <row r="2220" spans="1:18" x14ac:dyDescent="0.3">
      <c r="A2220" t="s">
        <v>266</v>
      </c>
      <c r="B2220" t="s">
        <v>290</v>
      </c>
      <c r="C2220">
        <v>2009</v>
      </c>
      <c r="D2220">
        <v>15</v>
      </c>
      <c r="E2220">
        <v>27</v>
      </c>
      <c r="F2220">
        <v>5</v>
      </c>
      <c r="G2220">
        <v>137</v>
      </c>
      <c r="H2220">
        <v>3</v>
      </c>
      <c r="I2220">
        <v>255</v>
      </c>
      <c r="J2220">
        <v>16.43</v>
      </c>
      <c r="K2220">
        <v>26.902008520998173</v>
      </c>
      <c r="L2220">
        <f t="shared" si="34"/>
        <v>442</v>
      </c>
      <c r="M2220" s="14">
        <f>Table3[[#This Row],[Rape]]/Table3[[#This Row],[Population_in_lakhs]]</f>
        <v>0.9129640900791236</v>
      </c>
      <c r="N2220">
        <f>Table3[[#This Row],[Kidnapping and Abduction]]/Table3[[#This Row],[Population_in_lakhs]]</f>
        <v>1.6433353621424225</v>
      </c>
      <c r="O2220">
        <f>Table3[[#This Row],[Dowry Deaths]]/Table3[[#This Row],[Population_in_lakhs]]</f>
        <v>0.30432136335970783</v>
      </c>
      <c r="P2220">
        <f>Table3[[#This Row],[Molestation]]/Table3[[#This Row],[Population_in_lakhs]]</f>
        <v>8.3384053560559952</v>
      </c>
      <c r="Q2220">
        <f>Table3[[#This Row],[Sexual_Harassment]]/Table3[[#This Row],[Population_in_lakhs]]</f>
        <v>0.18259281801582472</v>
      </c>
      <c r="R2220">
        <f>Table3[[#This Row],[Cruelty by Husband or his Relatives]]/Table3[[#This Row],[Population_in_lakhs]]</f>
        <v>15.520389531345101</v>
      </c>
    </row>
    <row r="2221" spans="1:18" x14ac:dyDescent="0.3">
      <c r="A2221" t="s">
        <v>266</v>
      </c>
      <c r="B2221" t="s">
        <v>290</v>
      </c>
      <c r="C2221">
        <v>2010</v>
      </c>
      <c r="D2221">
        <v>17</v>
      </c>
      <c r="E2221">
        <v>24</v>
      </c>
      <c r="F2221">
        <v>4</v>
      </c>
      <c r="G2221">
        <v>113</v>
      </c>
      <c r="H2221">
        <v>8</v>
      </c>
      <c r="I2221">
        <v>277</v>
      </c>
      <c r="J2221">
        <v>16.43</v>
      </c>
      <c r="K2221">
        <v>26.962872793670115</v>
      </c>
      <c r="L2221">
        <f t="shared" si="34"/>
        <v>443</v>
      </c>
      <c r="M2221" s="14">
        <f>Table3[[#This Row],[Rape]]/Table3[[#This Row],[Population_in_lakhs]]</f>
        <v>1.0346926354230068</v>
      </c>
      <c r="N2221">
        <f>Table3[[#This Row],[Kidnapping and Abduction]]/Table3[[#This Row],[Population_in_lakhs]]</f>
        <v>1.4607425441265978</v>
      </c>
      <c r="O2221">
        <f>Table3[[#This Row],[Dowry Deaths]]/Table3[[#This Row],[Population_in_lakhs]]</f>
        <v>0.24345709068776628</v>
      </c>
      <c r="P2221">
        <f>Table3[[#This Row],[Molestation]]/Table3[[#This Row],[Population_in_lakhs]]</f>
        <v>6.8776628119293974</v>
      </c>
      <c r="Q2221">
        <f>Table3[[#This Row],[Sexual_Harassment]]/Table3[[#This Row],[Population_in_lakhs]]</f>
        <v>0.48691418137553255</v>
      </c>
      <c r="R2221">
        <f>Table3[[#This Row],[Cruelty by Husband or his Relatives]]/Table3[[#This Row],[Population_in_lakhs]]</f>
        <v>16.859403530127814</v>
      </c>
    </row>
    <row r="2222" spans="1:18" x14ac:dyDescent="0.3">
      <c r="A2222" t="s">
        <v>266</v>
      </c>
      <c r="B2222" t="s">
        <v>290</v>
      </c>
      <c r="C2222">
        <v>2011</v>
      </c>
      <c r="D2222">
        <v>23</v>
      </c>
      <c r="E2222">
        <v>18</v>
      </c>
      <c r="F2222">
        <v>6</v>
      </c>
      <c r="G2222">
        <v>123</v>
      </c>
      <c r="H2222">
        <v>10</v>
      </c>
      <c r="I2222">
        <v>278</v>
      </c>
      <c r="J2222">
        <v>17.53</v>
      </c>
      <c r="K2222">
        <v>26.126640045636051</v>
      </c>
      <c r="L2222">
        <f t="shared" si="34"/>
        <v>458</v>
      </c>
      <c r="M2222" s="14">
        <f>Table3[[#This Row],[Rape]]/Table3[[#This Row],[Population_in_lakhs]]</f>
        <v>1.3120365088419852</v>
      </c>
      <c r="N2222">
        <f>Table3[[#This Row],[Kidnapping and Abduction]]/Table3[[#This Row],[Population_in_lakhs]]</f>
        <v>1.0268111808328579</v>
      </c>
      <c r="O2222">
        <f>Table3[[#This Row],[Dowry Deaths]]/Table3[[#This Row],[Population_in_lakhs]]</f>
        <v>0.34227039361095263</v>
      </c>
      <c r="P2222">
        <f>Table3[[#This Row],[Molestation]]/Table3[[#This Row],[Population_in_lakhs]]</f>
        <v>7.0165430690245287</v>
      </c>
      <c r="Q2222">
        <f>Table3[[#This Row],[Sexual_Harassment]]/Table3[[#This Row],[Population_in_lakhs]]</f>
        <v>0.5704506560182544</v>
      </c>
      <c r="R2222">
        <f>Table3[[#This Row],[Cruelty by Husband or his Relatives]]/Table3[[#This Row],[Population_in_lakhs]]</f>
        <v>15.858528237307471</v>
      </c>
    </row>
    <row r="2223" spans="1:18" x14ac:dyDescent="0.3">
      <c r="A2223" t="s">
        <v>266</v>
      </c>
      <c r="B2223" t="s">
        <v>290</v>
      </c>
      <c r="C2223">
        <v>2012</v>
      </c>
      <c r="D2223">
        <v>14</v>
      </c>
      <c r="E2223">
        <v>24</v>
      </c>
      <c r="F2223">
        <v>6</v>
      </c>
      <c r="G2223">
        <v>158</v>
      </c>
      <c r="H2223">
        <v>3</v>
      </c>
      <c r="I2223">
        <v>222</v>
      </c>
      <c r="J2223">
        <v>17.53</v>
      </c>
      <c r="K2223">
        <v>24.358243011979461</v>
      </c>
      <c r="L2223">
        <f t="shared" si="34"/>
        <v>427</v>
      </c>
      <c r="M2223" s="14">
        <f>Table3[[#This Row],[Rape]]/Table3[[#This Row],[Population_in_lakhs]]</f>
        <v>0.79863091842555611</v>
      </c>
      <c r="N2223">
        <f>Table3[[#This Row],[Kidnapping and Abduction]]/Table3[[#This Row],[Population_in_lakhs]]</f>
        <v>1.3690815744438105</v>
      </c>
      <c r="O2223">
        <f>Table3[[#This Row],[Dowry Deaths]]/Table3[[#This Row],[Population_in_lakhs]]</f>
        <v>0.34227039361095263</v>
      </c>
      <c r="P2223">
        <f>Table3[[#This Row],[Molestation]]/Table3[[#This Row],[Population_in_lakhs]]</f>
        <v>9.0131203650884189</v>
      </c>
      <c r="Q2223">
        <f>Table3[[#This Row],[Sexual_Harassment]]/Table3[[#This Row],[Population_in_lakhs]]</f>
        <v>0.17113519680547631</v>
      </c>
      <c r="R2223">
        <f>Table3[[#This Row],[Cruelty by Husband or his Relatives]]/Table3[[#This Row],[Population_in_lakhs]]</f>
        <v>12.664004563605248</v>
      </c>
    </row>
    <row r="2224" spans="1:18" x14ac:dyDescent="0.3">
      <c r="A2224" t="s">
        <v>266</v>
      </c>
      <c r="B2224" t="s">
        <v>290</v>
      </c>
      <c r="C2224">
        <v>2013</v>
      </c>
      <c r="D2224">
        <v>43</v>
      </c>
      <c r="E2224">
        <v>51</v>
      </c>
      <c r="F2224">
        <v>5</v>
      </c>
      <c r="G2224">
        <v>267</v>
      </c>
      <c r="H2224">
        <v>4</v>
      </c>
      <c r="I2224">
        <v>300</v>
      </c>
      <c r="J2224">
        <v>17.53</v>
      </c>
      <c r="K2224">
        <v>38.220193953223045</v>
      </c>
      <c r="L2224">
        <f t="shared" si="34"/>
        <v>670</v>
      </c>
      <c r="M2224" s="14">
        <f>Table3[[#This Row],[Rape]]/Table3[[#This Row],[Population_in_lakhs]]</f>
        <v>2.452937820878494</v>
      </c>
      <c r="N2224">
        <f>Table3[[#This Row],[Kidnapping and Abduction]]/Table3[[#This Row],[Population_in_lakhs]]</f>
        <v>2.9092983456930974</v>
      </c>
      <c r="O2224">
        <f>Table3[[#This Row],[Dowry Deaths]]/Table3[[#This Row],[Population_in_lakhs]]</f>
        <v>0.2852253280091272</v>
      </c>
      <c r="P2224">
        <f>Table3[[#This Row],[Molestation]]/Table3[[#This Row],[Population_in_lakhs]]</f>
        <v>15.231032515687392</v>
      </c>
      <c r="Q2224">
        <f>Table3[[#This Row],[Sexual_Harassment]]/Table3[[#This Row],[Population_in_lakhs]]</f>
        <v>0.22818026240730174</v>
      </c>
      <c r="R2224">
        <f>Table3[[#This Row],[Cruelty by Husband or his Relatives]]/Table3[[#This Row],[Population_in_lakhs]]</f>
        <v>17.113519680547633</v>
      </c>
    </row>
    <row r="2225" spans="1:18" x14ac:dyDescent="0.3">
      <c r="A2225" t="s">
        <v>294</v>
      </c>
      <c r="B2225" t="s">
        <v>295</v>
      </c>
      <c r="C2225">
        <v>2001</v>
      </c>
      <c r="D2225">
        <v>44</v>
      </c>
      <c r="E2225">
        <v>25</v>
      </c>
      <c r="F2225">
        <v>0</v>
      </c>
      <c r="G2225">
        <v>74</v>
      </c>
      <c r="H2225">
        <v>2</v>
      </c>
      <c r="I2225">
        <v>496</v>
      </c>
      <c r="J2225">
        <v>40.409999999999997</v>
      </c>
      <c r="K2225">
        <v>15.862410294481565</v>
      </c>
      <c r="L2225">
        <f t="shared" si="34"/>
        <v>641</v>
      </c>
      <c r="M2225" s="14">
        <f>Table3[[#This Row],[Rape]]/Table3[[#This Row],[Population_in_lakhs]]</f>
        <v>1.0888393961890621</v>
      </c>
      <c r="N2225">
        <f>Table3[[#This Row],[Kidnapping and Abduction]]/Table3[[#This Row],[Population_in_lakhs]]</f>
        <v>0.61865874783469443</v>
      </c>
      <c r="O2225">
        <f>Table3[[#This Row],[Dowry Deaths]]/Table3[[#This Row],[Population_in_lakhs]]</f>
        <v>0</v>
      </c>
      <c r="P2225">
        <f>Table3[[#This Row],[Molestation]]/Table3[[#This Row],[Population_in_lakhs]]</f>
        <v>1.8312298935906954</v>
      </c>
      <c r="Q2225">
        <f>Table3[[#This Row],[Sexual_Harassment]]/Table3[[#This Row],[Population_in_lakhs]]</f>
        <v>4.9492699826775552E-2</v>
      </c>
      <c r="R2225">
        <f>Table3[[#This Row],[Cruelty by Husband or his Relatives]]/Table3[[#This Row],[Population_in_lakhs]]</f>
        <v>12.274189557040337</v>
      </c>
    </row>
    <row r="2226" spans="1:18" x14ac:dyDescent="0.3">
      <c r="A2226" t="s">
        <v>294</v>
      </c>
      <c r="B2226" t="s">
        <v>295</v>
      </c>
      <c r="C2226">
        <v>2002</v>
      </c>
      <c r="D2226">
        <v>45</v>
      </c>
      <c r="E2226">
        <v>20</v>
      </c>
      <c r="F2226">
        <v>8</v>
      </c>
      <c r="G2226">
        <v>75</v>
      </c>
      <c r="H2226">
        <v>0</v>
      </c>
      <c r="I2226">
        <v>280</v>
      </c>
      <c r="J2226">
        <v>40.409999999999997</v>
      </c>
      <c r="K2226">
        <v>10.591437762929969</v>
      </c>
      <c r="L2226">
        <f t="shared" si="34"/>
        <v>428</v>
      </c>
      <c r="M2226" s="14">
        <f>Table3[[#This Row],[Rape]]/Table3[[#This Row],[Population_in_lakhs]]</f>
        <v>1.1135857461024501</v>
      </c>
      <c r="N2226">
        <f>Table3[[#This Row],[Kidnapping and Abduction]]/Table3[[#This Row],[Population_in_lakhs]]</f>
        <v>0.49492699826775555</v>
      </c>
      <c r="O2226">
        <f>Table3[[#This Row],[Dowry Deaths]]/Table3[[#This Row],[Population_in_lakhs]]</f>
        <v>0.19797079930710221</v>
      </c>
      <c r="P2226">
        <f>Table3[[#This Row],[Molestation]]/Table3[[#This Row],[Population_in_lakhs]]</f>
        <v>1.8559762435040834</v>
      </c>
      <c r="Q2226">
        <f>Table3[[#This Row],[Sexual_Harassment]]/Table3[[#This Row],[Population_in_lakhs]]</f>
        <v>0</v>
      </c>
      <c r="R2226">
        <f>Table3[[#This Row],[Cruelty by Husband or his Relatives]]/Table3[[#This Row],[Population_in_lakhs]]</f>
        <v>6.9289779757485777</v>
      </c>
    </row>
    <row r="2227" spans="1:18" x14ac:dyDescent="0.3">
      <c r="A2227" t="s">
        <v>294</v>
      </c>
      <c r="B2227" t="s">
        <v>295</v>
      </c>
      <c r="C2227">
        <v>2003</v>
      </c>
      <c r="D2227">
        <v>44</v>
      </c>
      <c r="E2227">
        <v>13</v>
      </c>
      <c r="F2227">
        <v>15</v>
      </c>
      <c r="G2227">
        <v>51</v>
      </c>
      <c r="H2227">
        <v>3</v>
      </c>
      <c r="I2227">
        <v>287</v>
      </c>
      <c r="J2227">
        <v>40.409999999999997</v>
      </c>
      <c r="K2227">
        <v>10.220242514229152</v>
      </c>
      <c r="L2227">
        <f t="shared" si="34"/>
        <v>413</v>
      </c>
      <c r="M2227" s="14">
        <f>Table3[[#This Row],[Rape]]/Table3[[#This Row],[Population_in_lakhs]]</f>
        <v>1.0888393961890621</v>
      </c>
      <c r="N2227">
        <f>Table3[[#This Row],[Kidnapping and Abduction]]/Table3[[#This Row],[Population_in_lakhs]]</f>
        <v>0.32170254887404109</v>
      </c>
      <c r="O2227">
        <f>Table3[[#This Row],[Dowry Deaths]]/Table3[[#This Row],[Population_in_lakhs]]</f>
        <v>0.37119524870081666</v>
      </c>
      <c r="P2227">
        <f>Table3[[#This Row],[Molestation]]/Table3[[#This Row],[Population_in_lakhs]]</f>
        <v>1.2620638455827766</v>
      </c>
      <c r="Q2227">
        <f>Table3[[#This Row],[Sexual_Harassment]]/Table3[[#This Row],[Population_in_lakhs]]</f>
        <v>7.4239049740163335E-2</v>
      </c>
      <c r="R2227">
        <f>Table3[[#This Row],[Cruelty by Husband or his Relatives]]/Table3[[#This Row],[Population_in_lakhs]]</f>
        <v>7.1022024251422922</v>
      </c>
    </row>
    <row r="2228" spans="1:18" x14ac:dyDescent="0.3">
      <c r="A2228" t="s">
        <v>294</v>
      </c>
      <c r="B2228" t="s">
        <v>295</v>
      </c>
      <c r="C2228">
        <v>2004</v>
      </c>
      <c r="D2228">
        <v>41</v>
      </c>
      <c r="E2228">
        <v>13</v>
      </c>
      <c r="F2228">
        <v>0</v>
      </c>
      <c r="G2228">
        <v>73</v>
      </c>
      <c r="H2228">
        <v>0</v>
      </c>
      <c r="I2228">
        <v>277</v>
      </c>
      <c r="J2228">
        <v>40.409999999999997</v>
      </c>
      <c r="K2228">
        <v>9.9975253650086628</v>
      </c>
      <c r="L2228">
        <f t="shared" si="34"/>
        <v>404</v>
      </c>
      <c r="M2228" s="14">
        <f>Table3[[#This Row],[Rape]]/Table3[[#This Row],[Population_in_lakhs]]</f>
        <v>1.0146003464488988</v>
      </c>
      <c r="N2228">
        <f>Table3[[#This Row],[Kidnapping and Abduction]]/Table3[[#This Row],[Population_in_lakhs]]</f>
        <v>0.32170254887404109</v>
      </c>
      <c r="O2228">
        <f>Table3[[#This Row],[Dowry Deaths]]/Table3[[#This Row],[Population_in_lakhs]]</f>
        <v>0</v>
      </c>
      <c r="P2228">
        <f>Table3[[#This Row],[Molestation]]/Table3[[#This Row],[Population_in_lakhs]]</f>
        <v>1.8064835436773077</v>
      </c>
      <c r="Q2228">
        <f>Table3[[#This Row],[Sexual_Harassment]]/Table3[[#This Row],[Population_in_lakhs]]</f>
        <v>0</v>
      </c>
      <c r="R2228">
        <f>Table3[[#This Row],[Cruelty by Husband or his Relatives]]/Table3[[#This Row],[Population_in_lakhs]]</f>
        <v>6.8547389260084142</v>
      </c>
    </row>
    <row r="2229" spans="1:18" x14ac:dyDescent="0.3">
      <c r="A2229" t="s">
        <v>294</v>
      </c>
      <c r="B2229" t="s">
        <v>295</v>
      </c>
      <c r="C2229">
        <v>2005</v>
      </c>
      <c r="D2229">
        <v>56</v>
      </c>
      <c r="E2229">
        <v>25</v>
      </c>
      <c r="F2229">
        <v>0</v>
      </c>
      <c r="G2229">
        <v>91</v>
      </c>
      <c r="H2229">
        <v>0</v>
      </c>
      <c r="I2229">
        <v>338</v>
      </c>
      <c r="J2229">
        <v>40.409999999999997</v>
      </c>
      <c r="K2229">
        <v>12.620638455827766</v>
      </c>
      <c r="L2229">
        <f t="shared" si="34"/>
        <v>510</v>
      </c>
      <c r="M2229" s="14">
        <f>Table3[[#This Row],[Rape]]/Table3[[#This Row],[Population_in_lakhs]]</f>
        <v>1.3857955951497156</v>
      </c>
      <c r="N2229">
        <f>Table3[[#This Row],[Kidnapping and Abduction]]/Table3[[#This Row],[Population_in_lakhs]]</f>
        <v>0.61865874783469443</v>
      </c>
      <c r="O2229">
        <f>Table3[[#This Row],[Dowry Deaths]]/Table3[[#This Row],[Population_in_lakhs]]</f>
        <v>0</v>
      </c>
      <c r="P2229">
        <f>Table3[[#This Row],[Molestation]]/Table3[[#This Row],[Population_in_lakhs]]</f>
        <v>2.2519178421182877</v>
      </c>
      <c r="Q2229">
        <f>Table3[[#This Row],[Sexual_Harassment]]/Table3[[#This Row],[Population_in_lakhs]]</f>
        <v>0</v>
      </c>
      <c r="R2229">
        <f>Table3[[#This Row],[Cruelty by Husband or his Relatives]]/Table3[[#This Row],[Population_in_lakhs]]</f>
        <v>8.3642662707250679</v>
      </c>
    </row>
    <row r="2230" spans="1:18" x14ac:dyDescent="0.3">
      <c r="A2230" t="s">
        <v>294</v>
      </c>
      <c r="B2230" t="s">
        <v>295</v>
      </c>
      <c r="C2230">
        <v>2006</v>
      </c>
      <c r="D2230">
        <v>68</v>
      </c>
      <c r="E2230">
        <v>22</v>
      </c>
      <c r="F2230">
        <v>0</v>
      </c>
      <c r="G2230">
        <v>129</v>
      </c>
      <c r="H2230">
        <v>0</v>
      </c>
      <c r="I2230">
        <v>467</v>
      </c>
      <c r="J2230">
        <v>40.409999999999997</v>
      </c>
      <c r="K2230">
        <v>16.975996040584015</v>
      </c>
      <c r="L2230">
        <f t="shared" si="34"/>
        <v>686</v>
      </c>
      <c r="M2230" s="14">
        <f>Table3[[#This Row],[Rape]]/Table3[[#This Row],[Population_in_lakhs]]</f>
        <v>1.6827517941103689</v>
      </c>
      <c r="N2230">
        <f>Table3[[#This Row],[Kidnapping and Abduction]]/Table3[[#This Row],[Population_in_lakhs]]</f>
        <v>0.54441969809453106</v>
      </c>
      <c r="O2230">
        <f>Table3[[#This Row],[Dowry Deaths]]/Table3[[#This Row],[Population_in_lakhs]]</f>
        <v>0</v>
      </c>
      <c r="P2230">
        <f>Table3[[#This Row],[Molestation]]/Table3[[#This Row],[Population_in_lakhs]]</f>
        <v>3.1922791388270233</v>
      </c>
      <c r="Q2230">
        <f>Table3[[#This Row],[Sexual_Harassment]]/Table3[[#This Row],[Population_in_lakhs]]</f>
        <v>0</v>
      </c>
      <c r="R2230">
        <f>Table3[[#This Row],[Cruelty by Husband or his Relatives]]/Table3[[#This Row],[Population_in_lakhs]]</f>
        <v>11.556545409552092</v>
      </c>
    </row>
    <row r="2231" spans="1:18" x14ac:dyDescent="0.3">
      <c r="A2231" t="s">
        <v>294</v>
      </c>
      <c r="B2231" t="s">
        <v>295</v>
      </c>
      <c r="C2231">
        <v>2007</v>
      </c>
      <c r="D2231">
        <v>55</v>
      </c>
      <c r="E2231">
        <v>25</v>
      </c>
      <c r="F2231">
        <v>3</v>
      </c>
      <c r="G2231">
        <v>132</v>
      </c>
      <c r="H2231">
        <v>12</v>
      </c>
      <c r="I2231">
        <v>475</v>
      </c>
      <c r="J2231">
        <v>40.409999999999997</v>
      </c>
      <c r="K2231">
        <v>17.371937639198219</v>
      </c>
      <c r="L2231">
        <f t="shared" si="34"/>
        <v>702</v>
      </c>
      <c r="M2231" s="14">
        <f>Table3[[#This Row],[Rape]]/Table3[[#This Row],[Population_in_lakhs]]</f>
        <v>1.3610492452363279</v>
      </c>
      <c r="N2231">
        <f>Table3[[#This Row],[Kidnapping and Abduction]]/Table3[[#This Row],[Population_in_lakhs]]</f>
        <v>0.61865874783469443</v>
      </c>
      <c r="O2231">
        <f>Table3[[#This Row],[Dowry Deaths]]/Table3[[#This Row],[Population_in_lakhs]]</f>
        <v>7.4239049740163335E-2</v>
      </c>
      <c r="P2231">
        <f>Table3[[#This Row],[Molestation]]/Table3[[#This Row],[Population_in_lakhs]]</f>
        <v>3.2665181885671868</v>
      </c>
      <c r="Q2231">
        <f>Table3[[#This Row],[Sexual_Harassment]]/Table3[[#This Row],[Population_in_lakhs]]</f>
        <v>0.29695619896065334</v>
      </c>
      <c r="R2231">
        <f>Table3[[#This Row],[Cruelty by Husband or his Relatives]]/Table3[[#This Row],[Population_in_lakhs]]</f>
        <v>11.754516208859194</v>
      </c>
    </row>
    <row r="2232" spans="1:18" x14ac:dyDescent="0.3">
      <c r="A2232" t="s">
        <v>294</v>
      </c>
      <c r="B2232" t="s">
        <v>295</v>
      </c>
      <c r="C2232">
        <v>2008</v>
      </c>
      <c r="D2232">
        <v>49</v>
      </c>
      <c r="E2232">
        <v>33</v>
      </c>
      <c r="F2232">
        <v>0</v>
      </c>
      <c r="G2232">
        <v>125</v>
      </c>
      <c r="H2232">
        <v>4</v>
      </c>
      <c r="I2232">
        <v>537</v>
      </c>
      <c r="J2232">
        <v>40.409999999999997</v>
      </c>
      <c r="K2232">
        <v>18.510269735214056</v>
      </c>
      <c r="L2232">
        <f t="shared" si="34"/>
        <v>748</v>
      </c>
      <c r="M2232" s="14">
        <f>Table3[[#This Row],[Rape]]/Table3[[#This Row],[Population_in_lakhs]]</f>
        <v>1.2125711457560011</v>
      </c>
      <c r="N2232">
        <f>Table3[[#This Row],[Kidnapping and Abduction]]/Table3[[#This Row],[Population_in_lakhs]]</f>
        <v>0.8166295471417967</v>
      </c>
      <c r="O2232">
        <f>Table3[[#This Row],[Dowry Deaths]]/Table3[[#This Row],[Population_in_lakhs]]</f>
        <v>0</v>
      </c>
      <c r="P2232">
        <f>Table3[[#This Row],[Molestation]]/Table3[[#This Row],[Population_in_lakhs]]</f>
        <v>3.0932937391734723</v>
      </c>
      <c r="Q2232">
        <f>Table3[[#This Row],[Sexual_Harassment]]/Table3[[#This Row],[Population_in_lakhs]]</f>
        <v>9.8985399653551104E-2</v>
      </c>
      <c r="R2232">
        <f>Table3[[#This Row],[Cruelty by Husband or his Relatives]]/Table3[[#This Row],[Population_in_lakhs]]</f>
        <v>13.288789903489237</v>
      </c>
    </row>
    <row r="2233" spans="1:18" x14ac:dyDescent="0.3">
      <c r="A2233" t="s">
        <v>294</v>
      </c>
      <c r="B2233" t="s">
        <v>295</v>
      </c>
      <c r="C2233">
        <v>2009</v>
      </c>
      <c r="D2233">
        <v>55</v>
      </c>
      <c r="E2233">
        <v>25</v>
      </c>
      <c r="F2233">
        <v>0</v>
      </c>
      <c r="G2233">
        <v>106</v>
      </c>
      <c r="H2233">
        <v>0</v>
      </c>
      <c r="I2233">
        <v>557</v>
      </c>
      <c r="J2233">
        <v>40.409999999999997</v>
      </c>
      <c r="K2233">
        <v>18.38653798564712</v>
      </c>
      <c r="L2233">
        <f t="shared" si="34"/>
        <v>743</v>
      </c>
      <c r="M2233" s="14">
        <f>Table3[[#This Row],[Rape]]/Table3[[#This Row],[Population_in_lakhs]]</f>
        <v>1.3610492452363279</v>
      </c>
      <c r="N2233">
        <f>Table3[[#This Row],[Kidnapping and Abduction]]/Table3[[#This Row],[Population_in_lakhs]]</f>
        <v>0.61865874783469443</v>
      </c>
      <c r="O2233">
        <f>Table3[[#This Row],[Dowry Deaths]]/Table3[[#This Row],[Population_in_lakhs]]</f>
        <v>0</v>
      </c>
      <c r="P2233">
        <f>Table3[[#This Row],[Molestation]]/Table3[[#This Row],[Population_in_lakhs]]</f>
        <v>2.6231130908191043</v>
      </c>
      <c r="Q2233">
        <f>Table3[[#This Row],[Sexual_Harassment]]/Table3[[#This Row],[Population_in_lakhs]]</f>
        <v>0</v>
      </c>
      <c r="R2233">
        <f>Table3[[#This Row],[Cruelty by Husband or his Relatives]]/Table3[[#This Row],[Population_in_lakhs]]</f>
        <v>13.783716901756993</v>
      </c>
    </row>
    <row r="2234" spans="1:18" x14ac:dyDescent="0.3">
      <c r="A2234" t="s">
        <v>294</v>
      </c>
      <c r="B2234" t="s">
        <v>295</v>
      </c>
      <c r="C2234">
        <v>2010</v>
      </c>
      <c r="D2234">
        <v>57</v>
      </c>
      <c r="E2234">
        <v>45</v>
      </c>
      <c r="F2234">
        <v>10</v>
      </c>
      <c r="G2234">
        <v>115</v>
      </c>
      <c r="H2234">
        <v>1</v>
      </c>
      <c r="I2234">
        <v>604</v>
      </c>
      <c r="J2234">
        <v>40.409999999999997</v>
      </c>
      <c r="K2234">
        <v>20.58896312793863</v>
      </c>
      <c r="L2234">
        <f t="shared" si="34"/>
        <v>832</v>
      </c>
      <c r="M2234" s="14">
        <f>Table3[[#This Row],[Rape]]/Table3[[#This Row],[Population_in_lakhs]]</f>
        <v>1.4105419450631034</v>
      </c>
      <c r="N2234">
        <f>Table3[[#This Row],[Kidnapping and Abduction]]/Table3[[#This Row],[Population_in_lakhs]]</f>
        <v>1.1135857461024501</v>
      </c>
      <c r="O2234">
        <f>Table3[[#This Row],[Dowry Deaths]]/Table3[[#This Row],[Population_in_lakhs]]</f>
        <v>0.24746349913387777</v>
      </c>
      <c r="P2234">
        <f>Table3[[#This Row],[Molestation]]/Table3[[#This Row],[Population_in_lakhs]]</f>
        <v>2.8458302400395943</v>
      </c>
      <c r="Q2234">
        <f>Table3[[#This Row],[Sexual_Harassment]]/Table3[[#This Row],[Population_in_lakhs]]</f>
        <v>2.4746349913387776E-2</v>
      </c>
      <c r="R2234">
        <f>Table3[[#This Row],[Cruelty by Husband or his Relatives]]/Table3[[#This Row],[Population_in_lakhs]]</f>
        <v>14.946795347686217</v>
      </c>
    </row>
    <row r="2235" spans="1:18" x14ac:dyDescent="0.3">
      <c r="A2235" t="s">
        <v>294</v>
      </c>
      <c r="B2235" t="s">
        <v>295</v>
      </c>
      <c r="C2235">
        <v>2011</v>
      </c>
      <c r="D2235">
        <v>78</v>
      </c>
      <c r="E2235">
        <v>59</v>
      </c>
      <c r="F2235">
        <v>32</v>
      </c>
      <c r="G2235">
        <v>160</v>
      </c>
      <c r="H2235">
        <v>5</v>
      </c>
      <c r="I2235">
        <v>677</v>
      </c>
      <c r="J2235">
        <v>45.43</v>
      </c>
      <c r="K2235">
        <v>22.254017169271407</v>
      </c>
      <c r="L2235">
        <f t="shared" si="34"/>
        <v>1011</v>
      </c>
      <c r="M2235" s="14">
        <f>Table3[[#This Row],[Rape]]/Table3[[#This Row],[Population_in_lakhs]]</f>
        <v>1.7169271406559543</v>
      </c>
      <c r="N2235">
        <f>Table3[[#This Row],[Kidnapping and Abduction]]/Table3[[#This Row],[Population_in_lakhs]]</f>
        <v>1.2987012987012987</v>
      </c>
      <c r="O2235">
        <f>Table3[[#This Row],[Dowry Deaths]]/Table3[[#This Row],[Population_in_lakhs]]</f>
        <v>0.70438036539731452</v>
      </c>
      <c r="P2235">
        <f>Table3[[#This Row],[Molestation]]/Table3[[#This Row],[Population_in_lakhs]]</f>
        <v>3.5219018269865727</v>
      </c>
      <c r="Q2235">
        <f>Table3[[#This Row],[Sexual_Harassment]]/Table3[[#This Row],[Population_in_lakhs]]</f>
        <v>0.1100594320933304</v>
      </c>
      <c r="R2235">
        <f>Table3[[#This Row],[Cruelty by Husband or his Relatives]]/Table3[[#This Row],[Population_in_lakhs]]</f>
        <v>14.902047105436935</v>
      </c>
    </row>
    <row r="2236" spans="1:18" x14ac:dyDescent="0.3">
      <c r="A2236" t="s">
        <v>294</v>
      </c>
      <c r="B2236" t="s">
        <v>295</v>
      </c>
      <c r="C2236">
        <v>2012</v>
      </c>
      <c r="D2236">
        <v>61</v>
      </c>
      <c r="E2236">
        <v>49</v>
      </c>
      <c r="F2236">
        <v>23</v>
      </c>
      <c r="G2236">
        <v>147</v>
      </c>
      <c r="H2236">
        <v>1</v>
      </c>
      <c r="I2236">
        <v>576</v>
      </c>
      <c r="J2236">
        <v>45.43</v>
      </c>
      <c r="K2236">
        <v>18.864186660796829</v>
      </c>
      <c r="L2236">
        <f t="shared" si="34"/>
        <v>857</v>
      </c>
      <c r="M2236" s="14">
        <f>Table3[[#This Row],[Rape]]/Table3[[#This Row],[Population_in_lakhs]]</f>
        <v>1.342725071538631</v>
      </c>
      <c r="N2236">
        <f>Table3[[#This Row],[Kidnapping and Abduction]]/Table3[[#This Row],[Population_in_lakhs]]</f>
        <v>1.078582434514638</v>
      </c>
      <c r="O2236">
        <f>Table3[[#This Row],[Dowry Deaths]]/Table3[[#This Row],[Population_in_lakhs]]</f>
        <v>0.50627338762931984</v>
      </c>
      <c r="P2236">
        <f>Table3[[#This Row],[Molestation]]/Table3[[#This Row],[Population_in_lakhs]]</f>
        <v>3.2357473035439139</v>
      </c>
      <c r="Q2236">
        <f>Table3[[#This Row],[Sexual_Harassment]]/Table3[[#This Row],[Population_in_lakhs]]</f>
        <v>2.2011886418666079E-2</v>
      </c>
      <c r="R2236">
        <f>Table3[[#This Row],[Cruelty by Husband or his Relatives]]/Table3[[#This Row],[Population_in_lakhs]]</f>
        <v>12.678846577151662</v>
      </c>
    </row>
    <row r="2237" spans="1:18" x14ac:dyDescent="0.3">
      <c r="A2237" t="s">
        <v>294</v>
      </c>
      <c r="B2237" t="s">
        <v>295</v>
      </c>
      <c r="C2237">
        <v>2013</v>
      </c>
      <c r="D2237">
        <v>105</v>
      </c>
      <c r="E2237">
        <v>54</v>
      </c>
      <c r="F2237">
        <v>10</v>
      </c>
      <c r="G2237">
        <v>243</v>
      </c>
      <c r="H2237">
        <v>34</v>
      </c>
      <c r="I2237">
        <v>397</v>
      </c>
      <c r="J2237">
        <v>45.43</v>
      </c>
      <c r="K2237">
        <v>18.556020250935504</v>
      </c>
      <c r="L2237">
        <f t="shared" si="34"/>
        <v>843</v>
      </c>
      <c r="M2237" s="14">
        <f>Table3[[#This Row],[Rape]]/Table3[[#This Row],[Population_in_lakhs]]</f>
        <v>2.3112480739599386</v>
      </c>
      <c r="N2237">
        <f>Table3[[#This Row],[Kidnapping and Abduction]]/Table3[[#This Row],[Population_in_lakhs]]</f>
        <v>1.1886418666079683</v>
      </c>
      <c r="O2237">
        <f>Table3[[#This Row],[Dowry Deaths]]/Table3[[#This Row],[Population_in_lakhs]]</f>
        <v>0.2201188641866608</v>
      </c>
      <c r="P2237">
        <f>Table3[[#This Row],[Molestation]]/Table3[[#This Row],[Population_in_lakhs]]</f>
        <v>5.3488883997358574</v>
      </c>
      <c r="Q2237">
        <f>Table3[[#This Row],[Sexual_Harassment]]/Table3[[#This Row],[Population_in_lakhs]]</f>
        <v>0.74840413823464669</v>
      </c>
      <c r="R2237">
        <f>Table3[[#This Row],[Cruelty by Husband or his Relatives]]/Table3[[#This Row],[Population_in_lakhs]]</f>
        <v>8.7387189082104335</v>
      </c>
    </row>
    <row r="2238" spans="1:18" x14ac:dyDescent="0.3">
      <c r="A2238" t="s">
        <v>294</v>
      </c>
      <c r="B2238" t="s">
        <v>296</v>
      </c>
      <c r="C2238">
        <v>2001</v>
      </c>
      <c r="D2238">
        <v>15</v>
      </c>
      <c r="E2238">
        <v>14</v>
      </c>
      <c r="F2238">
        <v>2</v>
      </c>
      <c r="G2238">
        <v>109</v>
      </c>
      <c r="H2238">
        <v>7</v>
      </c>
      <c r="I2238">
        <v>189</v>
      </c>
      <c r="J2238">
        <v>16.3</v>
      </c>
      <c r="K2238">
        <v>20.613496932515336</v>
      </c>
      <c r="L2238">
        <f t="shared" si="34"/>
        <v>336</v>
      </c>
      <c r="M2238" s="14">
        <f>Table3[[#This Row],[Rape]]/Table3[[#This Row],[Population_in_lakhs]]</f>
        <v>0.92024539877300604</v>
      </c>
      <c r="N2238">
        <f>Table3[[#This Row],[Kidnapping and Abduction]]/Table3[[#This Row],[Population_in_lakhs]]</f>
        <v>0.85889570552147232</v>
      </c>
      <c r="O2238">
        <f>Table3[[#This Row],[Dowry Deaths]]/Table3[[#This Row],[Population_in_lakhs]]</f>
        <v>0.12269938650306748</v>
      </c>
      <c r="P2238">
        <f>Table3[[#This Row],[Molestation]]/Table3[[#This Row],[Population_in_lakhs]]</f>
        <v>6.6871165644171775</v>
      </c>
      <c r="Q2238">
        <f>Table3[[#This Row],[Sexual_Harassment]]/Table3[[#This Row],[Population_in_lakhs]]</f>
        <v>0.42944785276073616</v>
      </c>
      <c r="R2238">
        <f>Table3[[#This Row],[Cruelty by Husband or his Relatives]]/Table3[[#This Row],[Population_in_lakhs]]</f>
        <v>11.595092024539877</v>
      </c>
    </row>
    <row r="2239" spans="1:18" x14ac:dyDescent="0.3">
      <c r="A2239" t="s">
        <v>294</v>
      </c>
      <c r="B2239" t="s">
        <v>296</v>
      </c>
      <c r="C2239">
        <v>2002</v>
      </c>
      <c r="D2239">
        <v>28</v>
      </c>
      <c r="E2239">
        <v>16</v>
      </c>
      <c r="F2239">
        <v>4</v>
      </c>
      <c r="G2239">
        <v>70</v>
      </c>
      <c r="H2239">
        <v>11</v>
      </c>
      <c r="I2239">
        <v>156</v>
      </c>
      <c r="J2239">
        <v>16.3</v>
      </c>
      <c r="K2239">
        <v>17.484662576687114</v>
      </c>
      <c r="L2239">
        <f t="shared" si="34"/>
        <v>285</v>
      </c>
      <c r="M2239" s="14">
        <f>Table3[[#This Row],[Rape]]/Table3[[#This Row],[Population_in_lakhs]]</f>
        <v>1.7177914110429446</v>
      </c>
      <c r="N2239">
        <f>Table3[[#This Row],[Kidnapping and Abduction]]/Table3[[#This Row],[Population_in_lakhs]]</f>
        <v>0.98159509202453987</v>
      </c>
      <c r="O2239">
        <f>Table3[[#This Row],[Dowry Deaths]]/Table3[[#This Row],[Population_in_lakhs]]</f>
        <v>0.24539877300613497</v>
      </c>
      <c r="P2239">
        <f>Table3[[#This Row],[Molestation]]/Table3[[#This Row],[Population_in_lakhs]]</f>
        <v>4.294478527607362</v>
      </c>
      <c r="Q2239">
        <f>Table3[[#This Row],[Sexual_Harassment]]/Table3[[#This Row],[Population_in_lakhs]]</f>
        <v>0.67484662576687116</v>
      </c>
      <c r="R2239">
        <f>Table3[[#This Row],[Cruelty by Husband or his Relatives]]/Table3[[#This Row],[Population_in_lakhs]]</f>
        <v>9.5705521472392636</v>
      </c>
    </row>
    <row r="2240" spans="1:18" x14ac:dyDescent="0.3">
      <c r="A2240" t="s">
        <v>294</v>
      </c>
      <c r="B2240" t="s">
        <v>296</v>
      </c>
      <c r="C2240">
        <v>2003</v>
      </c>
      <c r="D2240">
        <v>29</v>
      </c>
      <c r="E2240">
        <v>29</v>
      </c>
      <c r="F2240">
        <v>9</v>
      </c>
      <c r="G2240">
        <v>80</v>
      </c>
      <c r="H2240">
        <v>5</v>
      </c>
      <c r="I2240">
        <v>132</v>
      </c>
      <c r="J2240">
        <v>16.3</v>
      </c>
      <c r="K2240">
        <v>17.423312883435582</v>
      </c>
      <c r="L2240">
        <f t="shared" si="34"/>
        <v>284</v>
      </c>
      <c r="M2240" s="14">
        <f>Table3[[#This Row],[Rape]]/Table3[[#This Row],[Population_in_lakhs]]</f>
        <v>1.7791411042944785</v>
      </c>
      <c r="N2240">
        <f>Table3[[#This Row],[Kidnapping and Abduction]]/Table3[[#This Row],[Population_in_lakhs]]</f>
        <v>1.7791411042944785</v>
      </c>
      <c r="O2240">
        <f>Table3[[#This Row],[Dowry Deaths]]/Table3[[#This Row],[Population_in_lakhs]]</f>
        <v>0.5521472392638036</v>
      </c>
      <c r="P2240">
        <f>Table3[[#This Row],[Molestation]]/Table3[[#This Row],[Population_in_lakhs]]</f>
        <v>4.9079754601226995</v>
      </c>
      <c r="Q2240">
        <f>Table3[[#This Row],[Sexual_Harassment]]/Table3[[#This Row],[Population_in_lakhs]]</f>
        <v>0.30674846625766872</v>
      </c>
      <c r="R2240">
        <f>Table3[[#This Row],[Cruelty by Husband or his Relatives]]/Table3[[#This Row],[Population_in_lakhs]]</f>
        <v>8.0981595092024534</v>
      </c>
    </row>
    <row r="2241" spans="1:18" x14ac:dyDescent="0.3">
      <c r="A2241" t="s">
        <v>294</v>
      </c>
      <c r="B2241" t="s">
        <v>296</v>
      </c>
      <c r="C2241">
        <v>2004</v>
      </c>
      <c r="D2241">
        <v>38</v>
      </c>
      <c r="E2241">
        <v>21</v>
      </c>
      <c r="F2241">
        <v>6</v>
      </c>
      <c r="G2241">
        <v>94</v>
      </c>
      <c r="H2241">
        <v>15</v>
      </c>
      <c r="I2241">
        <v>147</v>
      </c>
      <c r="J2241">
        <v>16.3</v>
      </c>
      <c r="K2241">
        <v>19.69325153374233</v>
      </c>
      <c r="L2241">
        <f t="shared" si="34"/>
        <v>321</v>
      </c>
      <c r="M2241" s="14">
        <f>Table3[[#This Row],[Rape]]/Table3[[#This Row],[Population_in_lakhs]]</f>
        <v>2.3312883435582821</v>
      </c>
      <c r="N2241">
        <f>Table3[[#This Row],[Kidnapping and Abduction]]/Table3[[#This Row],[Population_in_lakhs]]</f>
        <v>1.2883435582822085</v>
      </c>
      <c r="O2241">
        <f>Table3[[#This Row],[Dowry Deaths]]/Table3[[#This Row],[Population_in_lakhs]]</f>
        <v>0.36809815950920244</v>
      </c>
      <c r="P2241">
        <f>Table3[[#This Row],[Molestation]]/Table3[[#This Row],[Population_in_lakhs]]</f>
        <v>5.7668711656441713</v>
      </c>
      <c r="Q2241">
        <f>Table3[[#This Row],[Sexual_Harassment]]/Table3[[#This Row],[Population_in_lakhs]]</f>
        <v>0.92024539877300604</v>
      </c>
      <c r="R2241">
        <f>Table3[[#This Row],[Cruelty by Husband or his Relatives]]/Table3[[#This Row],[Population_in_lakhs]]</f>
        <v>9.0184049079754605</v>
      </c>
    </row>
    <row r="2242" spans="1:18" x14ac:dyDescent="0.3">
      <c r="A2242" t="s">
        <v>294</v>
      </c>
      <c r="B2242" t="s">
        <v>296</v>
      </c>
      <c r="C2242">
        <v>2005</v>
      </c>
      <c r="D2242">
        <v>21</v>
      </c>
      <c r="E2242">
        <v>22</v>
      </c>
      <c r="F2242">
        <v>3</v>
      </c>
      <c r="G2242">
        <v>82</v>
      </c>
      <c r="H2242">
        <v>14</v>
      </c>
      <c r="I2242">
        <v>184</v>
      </c>
      <c r="J2242">
        <v>16.3</v>
      </c>
      <c r="K2242">
        <v>20</v>
      </c>
      <c r="L2242">
        <f t="shared" ref="L2242:L2305" si="35">SUM(D2242,E2242,F2242,G2242,H2242,I2242)</f>
        <v>326</v>
      </c>
      <c r="M2242" s="14">
        <f>Table3[[#This Row],[Rape]]/Table3[[#This Row],[Population_in_lakhs]]</f>
        <v>1.2883435582822085</v>
      </c>
      <c r="N2242">
        <f>Table3[[#This Row],[Kidnapping and Abduction]]/Table3[[#This Row],[Population_in_lakhs]]</f>
        <v>1.3496932515337423</v>
      </c>
      <c r="O2242">
        <f>Table3[[#This Row],[Dowry Deaths]]/Table3[[#This Row],[Population_in_lakhs]]</f>
        <v>0.18404907975460122</v>
      </c>
      <c r="P2242">
        <f>Table3[[#This Row],[Molestation]]/Table3[[#This Row],[Population_in_lakhs]]</f>
        <v>5.0306748466257662</v>
      </c>
      <c r="Q2242">
        <f>Table3[[#This Row],[Sexual_Harassment]]/Table3[[#This Row],[Population_in_lakhs]]</f>
        <v>0.85889570552147232</v>
      </c>
      <c r="R2242">
        <f>Table3[[#This Row],[Cruelty by Husband or his Relatives]]/Table3[[#This Row],[Population_in_lakhs]]</f>
        <v>11.288343558282207</v>
      </c>
    </row>
    <row r="2243" spans="1:18" x14ac:dyDescent="0.3">
      <c r="A2243" t="s">
        <v>294</v>
      </c>
      <c r="B2243" t="s">
        <v>296</v>
      </c>
      <c r="C2243">
        <v>2006</v>
      </c>
      <c r="D2243">
        <v>25</v>
      </c>
      <c r="E2243">
        <v>26</v>
      </c>
      <c r="F2243">
        <v>1</v>
      </c>
      <c r="G2243">
        <v>95</v>
      </c>
      <c r="H2243">
        <v>14</v>
      </c>
      <c r="I2243">
        <v>135</v>
      </c>
      <c r="J2243">
        <v>16.3</v>
      </c>
      <c r="K2243">
        <v>18.159509202453986</v>
      </c>
      <c r="L2243">
        <f t="shared" si="35"/>
        <v>296</v>
      </c>
      <c r="M2243" s="14">
        <f>Table3[[#This Row],[Rape]]/Table3[[#This Row],[Population_in_lakhs]]</f>
        <v>1.5337423312883436</v>
      </c>
      <c r="N2243">
        <f>Table3[[#This Row],[Kidnapping and Abduction]]/Table3[[#This Row],[Population_in_lakhs]]</f>
        <v>1.5950920245398772</v>
      </c>
      <c r="O2243">
        <f>Table3[[#This Row],[Dowry Deaths]]/Table3[[#This Row],[Population_in_lakhs]]</f>
        <v>6.1349693251533742E-2</v>
      </c>
      <c r="P2243">
        <f>Table3[[#This Row],[Molestation]]/Table3[[#This Row],[Population_in_lakhs]]</f>
        <v>5.8282208588957056</v>
      </c>
      <c r="Q2243">
        <f>Table3[[#This Row],[Sexual_Harassment]]/Table3[[#This Row],[Population_in_lakhs]]</f>
        <v>0.85889570552147232</v>
      </c>
      <c r="R2243">
        <f>Table3[[#This Row],[Cruelty by Husband or his Relatives]]/Table3[[#This Row],[Population_in_lakhs]]</f>
        <v>8.2822085889570545</v>
      </c>
    </row>
    <row r="2244" spans="1:18" x14ac:dyDescent="0.3">
      <c r="A2244" t="s">
        <v>294</v>
      </c>
      <c r="B2244" t="s">
        <v>296</v>
      </c>
      <c r="C2244">
        <v>2007</v>
      </c>
      <c r="D2244">
        <v>22</v>
      </c>
      <c r="E2244">
        <v>15</v>
      </c>
      <c r="F2244">
        <v>3</v>
      </c>
      <c r="G2244">
        <v>86</v>
      </c>
      <c r="H2244">
        <v>48</v>
      </c>
      <c r="I2244">
        <v>165</v>
      </c>
      <c r="J2244">
        <v>16.3</v>
      </c>
      <c r="K2244">
        <v>20.797546012269937</v>
      </c>
      <c r="L2244">
        <f t="shared" si="35"/>
        <v>339</v>
      </c>
      <c r="M2244" s="14">
        <f>Table3[[#This Row],[Rape]]/Table3[[#This Row],[Population_in_lakhs]]</f>
        <v>1.3496932515337423</v>
      </c>
      <c r="N2244">
        <f>Table3[[#This Row],[Kidnapping and Abduction]]/Table3[[#This Row],[Population_in_lakhs]]</f>
        <v>0.92024539877300604</v>
      </c>
      <c r="O2244">
        <f>Table3[[#This Row],[Dowry Deaths]]/Table3[[#This Row],[Population_in_lakhs]]</f>
        <v>0.18404907975460122</v>
      </c>
      <c r="P2244">
        <f>Table3[[#This Row],[Molestation]]/Table3[[#This Row],[Population_in_lakhs]]</f>
        <v>5.2760736196319016</v>
      </c>
      <c r="Q2244">
        <f>Table3[[#This Row],[Sexual_Harassment]]/Table3[[#This Row],[Population_in_lakhs]]</f>
        <v>2.9447852760736195</v>
      </c>
      <c r="R2244">
        <f>Table3[[#This Row],[Cruelty by Husband or his Relatives]]/Table3[[#This Row],[Population_in_lakhs]]</f>
        <v>10.122699386503067</v>
      </c>
    </row>
    <row r="2245" spans="1:18" x14ac:dyDescent="0.3">
      <c r="A2245" t="s">
        <v>294</v>
      </c>
      <c r="B2245" t="s">
        <v>296</v>
      </c>
      <c r="C2245">
        <v>2008</v>
      </c>
      <c r="D2245">
        <v>26</v>
      </c>
      <c r="E2245">
        <v>33</v>
      </c>
      <c r="F2245">
        <v>7</v>
      </c>
      <c r="G2245">
        <v>111</v>
      </c>
      <c r="H2245">
        <v>61</v>
      </c>
      <c r="I2245">
        <v>153</v>
      </c>
      <c r="J2245">
        <v>16.3</v>
      </c>
      <c r="K2245">
        <v>23.987730061349691</v>
      </c>
      <c r="L2245">
        <f t="shared" si="35"/>
        <v>391</v>
      </c>
      <c r="M2245" s="14">
        <f>Table3[[#This Row],[Rape]]/Table3[[#This Row],[Population_in_lakhs]]</f>
        <v>1.5950920245398772</v>
      </c>
      <c r="N2245">
        <f>Table3[[#This Row],[Kidnapping and Abduction]]/Table3[[#This Row],[Population_in_lakhs]]</f>
        <v>2.0245398773006134</v>
      </c>
      <c r="O2245">
        <f>Table3[[#This Row],[Dowry Deaths]]/Table3[[#This Row],[Population_in_lakhs]]</f>
        <v>0.42944785276073616</v>
      </c>
      <c r="P2245">
        <f>Table3[[#This Row],[Molestation]]/Table3[[#This Row],[Population_in_lakhs]]</f>
        <v>6.8098159509202452</v>
      </c>
      <c r="Q2245">
        <f>Table3[[#This Row],[Sexual_Harassment]]/Table3[[#This Row],[Population_in_lakhs]]</f>
        <v>3.742331288343558</v>
      </c>
      <c r="R2245">
        <f>Table3[[#This Row],[Cruelty by Husband or his Relatives]]/Table3[[#This Row],[Population_in_lakhs]]</f>
        <v>9.3865030674846626</v>
      </c>
    </row>
    <row r="2246" spans="1:18" x14ac:dyDescent="0.3">
      <c r="A2246" t="s">
        <v>294</v>
      </c>
      <c r="B2246" t="s">
        <v>296</v>
      </c>
      <c r="C2246">
        <v>2009</v>
      </c>
      <c r="D2246">
        <v>21</v>
      </c>
      <c r="E2246">
        <v>26</v>
      </c>
      <c r="F2246">
        <v>10</v>
      </c>
      <c r="G2246">
        <v>97</v>
      </c>
      <c r="H2246">
        <v>63</v>
      </c>
      <c r="I2246">
        <v>131</v>
      </c>
      <c r="J2246">
        <v>16.3</v>
      </c>
      <c r="K2246">
        <v>21.34969325153374</v>
      </c>
      <c r="L2246">
        <f t="shared" si="35"/>
        <v>348</v>
      </c>
      <c r="M2246" s="14">
        <f>Table3[[#This Row],[Rape]]/Table3[[#This Row],[Population_in_lakhs]]</f>
        <v>1.2883435582822085</v>
      </c>
      <c r="N2246">
        <f>Table3[[#This Row],[Kidnapping and Abduction]]/Table3[[#This Row],[Population_in_lakhs]]</f>
        <v>1.5950920245398772</v>
      </c>
      <c r="O2246">
        <f>Table3[[#This Row],[Dowry Deaths]]/Table3[[#This Row],[Population_in_lakhs]]</f>
        <v>0.61349693251533743</v>
      </c>
      <c r="P2246">
        <f>Table3[[#This Row],[Molestation]]/Table3[[#This Row],[Population_in_lakhs]]</f>
        <v>5.9509202453987724</v>
      </c>
      <c r="Q2246">
        <f>Table3[[#This Row],[Sexual_Harassment]]/Table3[[#This Row],[Population_in_lakhs]]</f>
        <v>3.8650306748466257</v>
      </c>
      <c r="R2246">
        <f>Table3[[#This Row],[Cruelty by Husband or his Relatives]]/Table3[[#This Row],[Population_in_lakhs]]</f>
        <v>8.0368098159509191</v>
      </c>
    </row>
    <row r="2247" spans="1:18" x14ac:dyDescent="0.3">
      <c r="A2247" t="s">
        <v>294</v>
      </c>
      <c r="B2247" t="s">
        <v>296</v>
      </c>
      <c r="C2247">
        <v>2010</v>
      </c>
      <c r="D2247">
        <v>25</v>
      </c>
      <c r="E2247">
        <v>23</v>
      </c>
      <c r="F2247">
        <v>12</v>
      </c>
      <c r="G2247">
        <v>100</v>
      </c>
      <c r="H2247">
        <v>55</v>
      </c>
      <c r="I2247">
        <v>149</v>
      </c>
      <c r="J2247">
        <v>16.3</v>
      </c>
      <c r="K2247">
        <v>22.331288343558281</v>
      </c>
      <c r="L2247">
        <f t="shared" si="35"/>
        <v>364</v>
      </c>
      <c r="M2247" s="14">
        <f>Table3[[#This Row],[Rape]]/Table3[[#This Row],[Population_in_lakhs]]</f>
        <v>1.5337423312883436</v>
      </c>
      <c r="N2247">
        <f>Table3[[#This Row],[Kidnapping and Abduction]]/Table3[[#This Row],[Population_in_lakhs]]</f>
        <v>1.4110429447852759</v>
      </c>
      <c r="O2247">
        <f>Table3[[#This Row],[Dowry Deaths]]/Table3[[#This Row],[Population_in_lakhs]]</f>
        <v>0.73619631901840488</v>
      </c>
      <c r="P2247">
        <f>Table3[[#This Row],[Molestation]]/Table3[[#This Row],[Population_in_lakhs]]</f>
        <v>6.1349693251533743</v>
      </c>
      <c r="Q2247">
        <f>Table3[[#This Row],[Sexual_Harassment]]/Table3[[#This Row],[Population_in_lakhs]]</f>
        <v>3.3742331288343559</v>
      </c>
      <c r="R2247">
        <f>Table3[[#This Row],[Cruelty by Husband or his Relatives]]/Table3[[#This Row],[Population_in_lakhs]]</f>
        <v>9.1411042944785272</v>
      </c>
    </row>
    <row r="2248" spans="1:18" x14ac:dyDescent="0.3">
      <c r="A2248" t="s">
        <v>294</v>
      </c>
      <c r="B2248" t="s">
        <v>296</v>
      </c>
      <c r="C2248">
        <v>2011</v>
      </c>
      <c r="D2248">
        <v>30</v>
      </c>
      <c r="E2248">
        <v>37</v>
      </c>
      <c r="F2248">
        <v>13</v>
      </c>
      <c r="G2248">
        <v>93</v>
      </c>
      <c r="H2248">
        <v>24</v>
      </c>
      <c r="I2248">
        <v>140</v>
      </c>
      <c r="J2248">
        <v>18.14</v>
      </c>
      <c r="K2248">
        <v>18.577728776185225</v>
      </c>
      <c r="L2248">
        <f t="shared" si="35"/>
        <v>337</v>
      </c>
      <c r="M2248" s="14">
        <f>Table3[[#This Row],[Rape]]/Table3[[#This Row],[Population_in_lakhs]]</f>
        <v>1.6538037486218302</v>
      </c>
      <c r="N2248">
        <f>Table3[[#This Row],[Kidnapping and Abduction]]/Table3[[#This Row],[Population_in_lakhs]]</f>
        <v>2.0396912899669237</v>
      </c>
      <c r="O2248">
        <f>Table3[[#This Row],[Dowry Deaths]]/Table3[[#This Row],[Population_in_lakhs]]</f>
        <v>0.71664829106945971</v>
      </c>
      <c r="P2248">
        <f>Table3[[#This Row],[Molestation]]/Table3[[#This Row],[Population_in_lakhs]]</f>
        <v>5.1267916207276736</v>
      </c>
      <c r="Q2248">
        <f>Table3[[#This Row],[Sexual_Harassment]]/Table3[[#This Row],[Population_in_lakhs]]</f>
        <v>1.3230429988974641</v>
      </c>
      <c r="R2248">
        <f>Table3[[#This Row],[Cruelty by Husband or his Relatives]]/Table3[[#This Row],[Population_in_lakhs]]</f>
        <v>7.7177508269018738</v>
      </c>
    </row>
    <row r="2249" spans="1:18" x14ac:dyDescent="0.3">
      <c r="A2249" t="s">
        <v>294</v>
      </c>
      <c r="B2249" t="s">
        <v>296</v>
      </c>
      <c r="C2249">
        <v>2012</v>
      </c>
      <c r="D2249">
        <v>19</v>
      </c>
      <c r="E2249">
        <v>19</v>
      </c>
      <c r="F2249">
        <v>4</v>
      </c>
      <c r="G2249">
        <v>92</v>
      </c>
      <c r="H2249">
        <v>40</v>
      </c>
      <c r="I2249">
        <v>87</v>
      </c>
      <c r="J2249">
        <v>18.14</v>
      </c>
      <c r="K2249">
        <v>14.388092613009922</v>
      </c>
      <c r="L2249">
        <f t="shared" si="35"/>
        <v>261</v>
      </c>
      <c r="M2249" s="14">
        <f>Table3[[#This Row],[Rape]]/Table3[[#This Row],[Population_in_lakhs]]</f>
        <v>1.0474090407938257</v>
      </c>
      <c r="N2249">
        <f>Table3[[#This Row],[Kidnapping and Abduction]]/Table3[[#This Row],[Population_in_lakhs]]</f>
        <v>1.0474090407938257</v>
      </c>
      <c r="O2249">
        <f>Table3[[#This Row],[Dowry Deaths]]/Table3[[#This Row],[Population_in_lakhs]]</f>
        <v>0.22050716648291069</v>
      </c>
      <c r="P2249">
        <f>Table3[[#This Row],[Molestation]]/Table3[[#This Row],[Population_in_lakhs]]</f>
        <v>5.0716648291069459</v>
      </c>
      <c r="Q2249">
        <f>Table3[[#This Row],[Sexual_Harassment]]/Table3[[#This Row],[Population_in_lakhs]]</f>
        <v>2.2050716648291067</v>
      </c>
      <c r="R2249">
        <f>Table3[[#This Row],[Cruelty by Husband or his Relatives]]/Table3[[#This Row],[Population_in_lakhs]]</f>
        <v>4.7960308710033077</v>
      </c>
    </row>
    <row r="2250" spans="1:18" x14ac:dyDescent="0.3">
      <c r="A2250" t="s">
        <v>294</v>
      </c>
      <c r="B2250" t="s">
        <v>296</v>
      </c>
      <c r="C2250">
        <v>2013</v>
      </c>
      <c r="D2250">
        <v>46</v>
      </c>
      <c r="E2250">
        <v>24</v>
      </c>
      <c r="F2250">
        <v>4</v>
      </c>
      <c r="G2250">
        <v>200</v>
      </c>
      <c r="H2250">
        <v>35</v>
      </c>
      <c r="I2250">
        <v>121</v>
      </c>
      <c r="J2250">
        <v>18.14</v>
      </c>
      <c r="K2250">
        <v>23.704520396912898</v>
      </c>
      <c r="L2250">
        <f t="shared" si="35"/>
        <v>430</v>
      </c>
      <c r="M2250" s="14">
        <f>Table3[[#This Row],[Rape]]/Table3[[#This Row],[Population_in_lakhs]]</f>
        <v>2.535832414553473</v>
      </c>
      <c r="N2250">
        <f>Table3[[#This Row],[Kidnapping and Abduction]]/Table3[[#This Row],[Population_in_lakhs]]</f>
        <v>1.3230429988974641</v>
      </c>
      <c r="O2250">
        <f>Table3[[#This Row],[Dowry Deaths]]/Table3[[#This Row],[Population_in_lakhs]]</f>
        <v>0.22050716648291069</v>
      </c>
      <c r="P2250">
        <f>Table3[[#This Row],[Molestation]]/Table3[[#This Row],[Population_in_lakhs]]</f>
        <v>11.025358324145534</v>
      </c>
      <c r="Q2250">
        <f>Table3[[#This Row],[Sexual_Harassment]]/Table3[[#This Row],[Population_in_lakhs]]</f>
        <v>1.9294377067254684</v>
      </c>
      <c r="R2250">
        <f>Table3[[#This Row],[Cruelty by Husband or his Relatives]]/Table3[[#This Row],[Population_in_lakhs]]</f>
        <v>6.6703417861080485</v>
      </c>
    </row>
    <row r="2251" spans="1:18" x14ac:dyDescent="0.3">
      <c r="A2251" t="s">
        <v>294</v>
      </c>
      <c r="B2251" t="s">
        <v>297</v>
      </c>
      <c r="C2251">
        <v>2001</v>
      </c>
      <c r="D2251">
        <v>65</v>
      </c>
      <c r="E2251">
        <v>48</v>
      </c>
      <c r="F2251">
        <v>14</v>
      </c>
      <c r="G2251">
        <v>142</v>
      </c>
      <c r="H2251">
        <v>64</v>
      </c>
      <c r="I2251">
        <v>147</v>
      </c>
      <c r="J2251">
        <v>26.07</v>
      </c>
      <c r="K2251">
        <v>18.411967779056386</v>
      </c>
      <c r="L2251">
        <f t="shared" si="35"/>
        <v>480</v>
      </c>
      <c r="M2251" s="14">
        <f>Table3[[#This Row],[Rape]]/Table3[[#This Row],[Population_in_lakhs]]</f>
        <v>2.4932873034138856</v>
      </c>
      <c r="N2251">
        <f>Table3[[#This Row],[Kidnapping and Abduction]]/Table3[[#This Row],[Population_in_lakhs]]</f>
        <v>1.8411967779056386</v>
      </c>
      <c r="O2251">
        <f>Table3[[#This Row],[Dowry Deaths]]/Table3[[#This Row],[Population_in_lakhs]]</f>
        <v>0.53701572688914456</v>
      </c>
      <c r="P2251">
        <f>Table3[[#This Row],[Molestation]]/Table3[[#This Row],[Population_in_lakhs]]</f>
        <v>5.4468738013041813</v>
      </c>
      <c r="Q2251">
        <f>Table3[[#This Row],[Sexual_Harassment]]/Table3[[#This Row],[Population_in_lakhs]]</f>
        <v>2.4549290372075183</v>
      </c>
      <c r="R2251">
        <f>Table3[[#This Row],[Cruelty by Husband or his Relatives]]/Table3[[#This Row],[Population_in_lakhs]]</f>
        <v>5.6386651323360182</v>
      </c>
    </row>
    <row r="2252" spans="1:18" x14ac:dyDescent="0.3">
      <c r="A2252" t="s">
        <v>294</v>
      </c>
      <c r="B2252" t="s">
        <v>297</v>
      </c>
      <c r="C2252">
        <v>2002</v>
      </c>
      <c r="D2252">
        <v>84</v>
      </c>
      <c r="E2252">
        <v>31</v>
      </c>
      <c r="F2252">
        <v>9</v>
      </c>
      <c r="G2252">
        <v>165</v>
      </c>
      <c r="H2252">
        <v>51</v>
      </c>
      <c r="I2252">
        <v>163</v>
      </c>
      <c r="J2252">
        <v>26.07</v>
      </c>
      <c r="K2252">
        <v>19.294207901802839</v>
      </c>
      <c r="L2252">
        <f t="shared" si="35"/>
        <v>503</v>
      </c>
      <c r="M2252" s="14">
        <f>Table3[[#This Row],[Rape]]/Table3[[#This Row],[Population_in_lakhs]]</f>
        <v>3.2220943613348676</v>
      </c>
      <c r="N2252">
        <f>Table3[[#This Row],[Kidnapping and Abduction]]/Table3[[#This Row],[Population_in_lakhs]]</f>
        <v>1.1891062523973916</v>
      </c>
      <c r="O2252">
        <f>Table3[[#This Row],[Dowry Deaths]]/Table3[[#This Row],[Population_in_lakhs]]</f>
        <v>0.34522439585730724</v>
      </c>
      <c r="P2252">
        <f>Table3[[#This Row],[Molestation]]/Table3[[#This Row],[Population_in_lakhs]]</f>
        <v>6.3291139240506329</v>
      </c>
      <c r="Q2252">
        <f>Table3[[#This Row],[Sexual_Harassment]]/Table3[[#This Row],[Population_in_lakhs]]</f>
        <v>1.9562715765247412</v>
      </c>
      <c r="R2252">
        <f>Table3[[#This Row],[Cruelty by Husband or his Relatives]]/Table3[[#This Row],[Population_in_lakhs]]</f>
        <v>6.2523973916378983</v>
      </c>
    </row>
    <row r="2253" spans="1:18" x14ac:dyDescent="0.3">
      <c r="A2253" t="s">
        <v>294</v>
      </c>
      <c r="B2253" t="s">
        <v>297</v>
      </c>
      <c r="C2253">
        <v>2003</v>
      </c>
      <c r="D2253">
        <v>73</v>
      </c>
      <c r="E2253">
        <v>27</v>
      </c>
      <c r="F2253">
        <v>11</v>
      </c>
      <c r="G2253">
        <v>163</v>
      </c>
      <c r="H2253">
        <v>41</v>
      </c>
      <c r="I2253">
        <v>228</v>
      </c>
      <c r="J2253">
        <v>26.07</v>
      </c>
      <c r="K2253">
        <v>20.828538550057537</v>
      </c>
      <c r="L2253">
        <f t="shared" si="35"/>
        <v>543</v>
      </c>
      <c r="M2253" s="14">
        <f>Table3[[#This Row],[Rape]]/Table3[[#This Row],[Population_in_lakhs]]</f>
        <v>2.8001534330648252</v>
      </c>
      <c r="N2253">
        <f>Table3[[#This Row],[Kidnapping and Abduction]]/Table3[[#This Row],[Population_in_lakhs]]</f>
        <v>1.0356731875719218</v>
      </c>
      <c r="O2253">
        <f>Table3[[#This Row],[Dowry Deaths]]/Table3[[#This Row],[Population_in_lakhs]]</f>
        <v>0.4219409282700422</v>
      </c>
      <c r="P2253">
        <f>Table3[[#This Row],[Molestation]]/Table3[[#This Row],[Population_in_lakhs]]</f>
        <v>6.2523973916378983</v>
      </c>
      <c r="Q2253">
        <f>Table3[[#This Row],[Sexual_Harassment]]/Table3[[#This Row],[Population_in_lakhs]]</f>
        <v>1.5726889144610663</v>
      </c>
      <c r="R2253">
        <f>Table3[[#This Row],[Cruelty by Husband or his Relatives]]/Table3[[#This Row],[Population_in_lakhs]]</f>
        <v>8.7456846950517839</v>
      </c>
    </row>
    <row r="2254" spans="1:18" x14ac:dyDescent="0.3">
      <c r="A2254" t="s">
        <v>294</v>
      </c>
      <c r="B2254" t="s">
        <v>297</v>
      </c>
      <c r="C2254">
        <v>2004</v>
      </c>
      <c r="D2254">
        <v>73</v>
      </c>
      <c r="E2254">
        <v>37</v>
      </c>
      <c r="F2254">
        <v>10</v>
      </c>
      <c r="G2254">
        <v>167</v>
      </c>
      <c r="H2254">
        <v>44</v>
      </c>
      <c r="I2254">
        <v>158</v>
      </c>
      <c r="J2254">
        <v>26.07</v>
      </c>
      <c r="K2254">
        <v>18.757192174913694</v>
      </c>
      <c r="L2254">
        <f t="shared" si="35"/>
        <v>489</v>
      </c>
      <c r="M2254" s="14">
        <f>Table3[[#This Row],[Rape]]/Table3[[#This Row],[Population_in_lakhs]]</f>
        <v>2.8001534330648252</v>
      </c>
      <c r="N2254">
        <f>Table3[[#This Row],[Kidnapping and Abduction]]/Table3[[#This Row],[Population_in_lakhs]]</f>
        <v>1.4192558496355965</v>
      </c>
      <c r="O2254">
        <f>Table3[[#This Row],[Dowry Deaths]]/Table3[[#This Row],[Population_in_lakhs]]</f>
        <v>0.3835826620636747</v>
      </c>
      <c r="P2254">
        <f>Table3[[#This Row],[Molestation]]/Table3[[#This Row],[Population_in_lakhs]]</f>
        <v>6.4058304564633675</v>
      </c>
      <c r="Q2254">
        <f>Table3[[#This Row],[Sexual_Harassment]]/Table3[[#This Row],[Population_in_lakhs]]</f>
        <v>1.6877637130801688</v>
      </c>
      <c r="R2254">
        <f>Table3[[#This Row],[Cruelty by Husband or his Relatives]]/Table3[[#This Row],[Population_in_lakhs]]</f>
        <v>6.0606060606060606</v>
      </c>
    </row>
    <row r="2255" spans="1:18" x14ac:dyDescent="0.3">
      <c r="A2255" t="s">
        <v>294</v>
      </c>
      <c r="B2255" t="s">
        <v>297</v>
      </c>
      <c r="C2255">
        <v>2005</v>
      </c>
      <c r="D2255">
        <v>83</v>
      </c>
      <c r="E2255">
        <v>24</v>
      </c>
      <c r="F2255">
        <v>12</v>
      </c>
      <c r="G2255">
        <v>153</v>
      </c>
      <c r="H2255">
        <v>54</v>
      </c>
      <c r="I2255">
        <v>189</v>
      </c>
      <c r="J2255">
        <v>26.07</v>
      </c>
      <c r="K2255">
        <v>19.754507096279248</v>
      </c>
      <c r="L2255">
        <f t="shared" si="35"/>
        <v>515</v>
      </c>
      <c r="M2255" s="14">
        <f>Table3[[#This Row],[Rape]]/Table3[[#This Row],[Population_in_lakhs]]</f>
        <v>3.1837360951285003</v>
      </c>
      <c r="N2255">
        <f>Table3[[#This Row],[Kidnapping and Abduction]]/Table3[[#This Row],[Population_in_lakhs]]</f>
        <v>0.92059838895281931</v>
      </c>
      <c r="O2255">
        <f>Table3[[#This Row],[Dowry Deaths]]/Table3[[#This Row],[Population_in_lakhs]]</f>
        <v>0.46029919447640966</v>
      </c>
      <c r="P2255">
        <f>Table3[[#This Row],[Molestation]]/Table3[[#This Row],[Population_in_lakhs]]</f>
        <v>5.8688147295742228</v>
      </c>
      <c r="Q2255">
        <f>Table3[[#This Row],[Sexual_Harassment]]/Table3[[#This Row],[Population_in_lakhs]]</f>
        <v>2.0713463751438437</v>
      </c>
      <c r="R2255">
        <f>Table3[[#This Row],[Cruelty by Husband or his Relatives]]/Table3[[#This Row],[Population_in_lakhs]]</f>
        <v>7.2497123130034522</v>
      </c>
    </row>
    <row r="2256" spans="1:18" x14ac:dyDescent="0.3">
      <c r="A2256" t="s">
        <v>294</v>
      </c>
      <c r="B2256" t="s">
        <v>297</v>
      </c>
      <c r="C2256">
        <v>2006</v>
      </c>
      <c r="D2256">
        <v>65</v>
      </c>
      <c r="E2256">
        <v>35</v>
      </c>
      <c r="F2256">
        <v>7</v>
      </c>
      <c r="G2256">
        <v>154</v>
      </c>
      <c r="H2256">
        <v>59</v>
      </c>
      <c r="I2256">
        <v>207</v>
      </c>
      <c r="J2256">
        <v>26.07</v>
      </c>
      <c r="K2256">
        <v>20.214806290755657</v>
      </c>
      <c r="L2256">
        <f t="shared" si="35"/>
        <v>527</v>
      </c>
      <c r="M2256" s="14">
        <f>Table3[[#This Row],[Rape]]/Table3[[#This Row],[Population_in_lakhs]]</f>
        <v>2.4932873034138856</v>
      </c>
      <c r="N2256">
        <f>Table3[[#This Row],[Kidnapping and Abduction]]/Table3[[#This Row],[Population_in_lakhs]]</f>
        <v>1.3425393172228615</v>
      </c>
      <c r="O2256">
        <f>Table3[[#This Row],[Dowry Deaths]]/Table3[[#This Row],[Population_in_lakhs]]</f>
        <v>0.26850786344457228</v>
      </c>
      <c r="P2256">
        <f>Table3[[#This Row],[Molestation]]/Table3[[#This Row],[Population_in_lakhs]]</f>
        <v>5.9071729957805905</v>
      </c>
      <c r="Q2256">
        <f>Table3[[#This Row],[Sexual_Harassment]]/Table3[[#This Row],[Population_in_lakhs]]</f>
        <v>2.263137706175681</v>
      </c>
      <c r="R2256">
        <f>Table3[[#This Row],[Cruelty by Husband or his Relatives]]/Table3[[#This Row],[Population_in_lakhs]]</f>
        <v>7.9401611047180669</v>
      </c>
    </row>
    <row r="2257" spans="1:18" x14ac:dyDescent="0.3">
      <c r="A2257" t="s">
        <v>294</v>
      </c>
      <c r="B2257" t="s">
        <v>297</v>
      </c>
      <c r="C2257">
        <v>2007</v>
      </c>
      <c r="D2257">
        <v>65</v>
      </c>
      <c r="E2257">
        <v>38</v>
      </c>
      <c r="F2257">
        <v>14</v>
      </c>
      <c r="G2257">
        <v>153</v>
      </c>
      <c r="H2257">
        <v>48</v>
      </c>
      <c r="I2257">
        <v>197</v>
      </c>
      <c r="J2257">
        <v>26.07</v>
      </c>
      <c r="K2257">
        <v>19.754507096279248</v>
      </c>
      <c r="L2257">
        <f t="shared" si="35"/>
        <v>515</v>
      </c>
      <c r="M2257" s="14">
        <f>Table3[[#This Row],[Rape]]/Table3[[#This Row],[Population_in_lakhs]]</f>
        <v>2.4932873034138856</v>
      </c>
      <c r="N2257">
        <f>Table3[[#This Row],[Kidnapping and Abduction]]/Table3[[#This Row],[Population_in_lakhs]]</f>
        <v>1.457614115841964</v>
      </c>
      <c r="O2257">
        <f>Table3[[#This Row],[Dowry Deaths]]/Table3[[#This Row],[Population_in_lakhs]]</f>
        <v>0.53701572688914456</v>
      </c>
      <c r="P2257">
        <f>Table3[[#This Row],[Molestation]]/Table3[[#This Row],[Population_in_lakhs]]</f>
        <v>5.8688147295742228</v>
      </c>
      <c r="Q2257">
        <f>Table3[[#This Row],[Sexual_Harassment]]/Table3[[#This Row],[Population_in_lakhs]]</f>
        <v>1.8411967779056386</v>
      </c>
      <c r="R2257">
        <f>Table3[[#This Row],[Cruelty by Husband or his Relatives]]/Table3[[#This Row],[Population_in_lakhs]]</f>
        <v>7.5565784426543923</v>
      </c>
    </row>
    <row r="2258" spans="1:18" x14ac:dyDescent="0.3">
      <c r="A2258" t="s">
        <v>294</v>
      </c>
      <c r="B2258" t="s">
        <v>297</v>
      </c>
      <c r="C2258">
        <v>2008</v>
      </c>
      <c r="D2258">
        <v>69</v>
      </c>
      <c r="E2258">
        <v>27</v>
      </c>
      <c r="F2258">
        <v>7</v>
      </c>
      <c r="G2258">
        <v>178</v>
      </c>
      <c r="H2258">
        <v>43</v>
      </c>
      <c r="I2258">
        <v>231</v>
      </c>
      <c r="J2258">
        <v>26.07</v>
      </c>
      <c r="K2258">
        <v>21.288837744533947</v>
      </c>
      <c r="L2258">
        <f t="shared" si="35"/>
        <v>555</v>
      </c>
      <c r="M2258" s="14">
        <f>Table3[[#This Row],[Rape]]/Table3[[#This Row],[Population_in_lakhs]]</f>
        <v>2.6467203682393556</v>
      </c>
      <c r="N2258">
        <f>Table3[[#This Row],[Kidnapping and Abduction]]/Table3[[#This Row],[Population_in_lakhs]]</f>
        <v>1.0356731875719218</v>
      </c>
      <c r="O2258">
        <f>Table3[[#This Row],[Dowry Deaths]]/Table3[[#This Row],[Population_in_lakhs]]</f>
        <v>0.26850786344457228</v>
      </c>
      <c r="P2258">
        <f>Table3[[#This Row],[Molestation]]/Table3[[#This Row],[Population_in_lakhs]]</f>
        <v>6.8277713847334098</v>
      </c>
      <c r="Q2258">
        <f>Table3[[#This Row],[Sexual_Harassment]]/Table3[[#This Row],[Population_in_lakhs]]</f>
        <v>1.6494054468738013</v>
      </c>
      <c r="R2258">
        <f>Table3[[#This Row],[Cruelty by Husband or his Relatives]]/Table3[[#This Row],[Population_in_lakhs]]</f>
        <v>8.8607594936708853</v>
      </c>
    </row>
    <row r="2259" spans="1:18" x14ac:dyDescent="0.3">
      <c r="A2259" t="s">
        <v>294</v>
      </c>
      <c r="B2259" t="s">
        <v>297</v>
      </c>
      <c r="C2259">
        <v>2009</v>
      </c>
      <c r="D2259">
        <v>66</v>
      </c>
      <c r="E2259">
        <v>47</v>
      </c>
      <c r="F2259">
        <v>1</v>
      </c>
      <c r="G2259">
        <v>149</v>
      </c>
      <c r="H2259">
        <v>61</v>
      </c>
      <c r="I2259">
        <v>248</v>
      </c>
      <c r="J2259">
        <v>26.07</v>
      </c>
      <c r="K2259">
        <v>21.940928270042193</v>
      </c>
      <c r="L2259">
        <f t="shared" si="35"/>
        <v>572</v>
      </c>
      <c r="M2259" s="14">
        <f>Table3[[#This Row],[Rape]]/Table3[[#This Row],[Population_in_lakhs]]</f>
        <v>2.5316455696202533</v>
      </c>
      <c r="N2259">
        <f>Table3[[#This Row],[Kidnapping and Abduction]]/Table3[[#This Row],[Population_in_lakhs]]</f>
        <v>1.8028385116992711</v>
      </c>
      <c r="O2259">
        <f>Table3[[#This Row],[Dowry Deaths]]/Table3[[#This Row],[Population_in_lakhs]]</f>
        <v>3.8358266206367474E-2</v>
      </c>
      <c r="P2259">
        <f>Table3[[#This Row],[Molestation]]/Table3[[#This Row],[Population_in_lakhs]]</f>
        <v>5.7153816647487536</v>
      </c>
      <c r="Q2259">
        <f>Table3[[#This Row],[Sexual_Harassment]]/Table3[[#This Row],[Population_in_lakhs]]</f>
        <v>2.3398542385884156</v>
      </c>
      <c r="R2259">
        <f>Table3[[#This Row],[Cruelty by Husband or his Relatives]]/Table3[[#This Row],[Population_in_lakhs]]</f>
        <v>9.5128500191791332</v>
      </c>
    </row>
    <row r="2260" spans="1:18" x14ac:dyDescent="0.3">
      <c r="A2260" t="s">
        <v>294</v>
      </c>
      <c r="B2260" t="s">
        <v>297</v>
      </c>
      <c r="C2260">
        <v>2010</v>
      </c>
      <c r="D2260">
        <v>60</v>
      </c>
      <c r="E2260">
        <v>57</v>
      </c>
      <c r="F2260">
        <v>5</v>
      </c>
      <c r="G2260">
        <v>231</v>
      </c>
      <c r="H2260">
        <v>50</v>
      </c>
      <c r="I2260">
        <v>231</v>
      </c>
      <c r="J2260">
        <v>26.07</v>
      </c>
      <c r="K2260">
        <v>24.319140774836978</v>
      </c>
      <c r="L2260">
        <f t="shared" si="35"/>
        <v>634</v>
      </c>
      <c r="M2260" s="14">
        <f>Table3[[#This Row],[Rape]]/Table3[[#This Row],[Population_in_lakhs]]</f>
        <v>2.3014959723820483</v>
      </c>
      <c r="N2260">
        <f>Table3[[#This Row],[Kidnapping and Abduction]]/Table3[[#This Row],[Population_in_lakhs]]</f>
        <v>2.186421173762946</v>
      </c>
      <c r="O2260">
        <f>Table3[[#This Row],[Dowry Deaths]]/Table3[[#This Row],[Population_in_lakhs]]</f>
        <v>0.19179133103183735</v>
      </c>
      <c r="P2260">
        <f>Table3[[#This Row],[Molestation]]/Table3[[#This Row],[Population_in_lakhs]]</f>
        <v>8.8607594936708853</v>
      </c>
      <c r="Q2260">
        <f>Table3[[#This Row],[Sexual_Harassment]]/Table3[[#This Row],[Population_in_lakhs]]</f>
        <v>1.9179133103183736</v>
      </c>
      <c r="R2260">
        <f>Table3[[#This Row],[Cruelty by Husband or his Relatives]]/Table3[[#This Row],[Population_in_lakhs]]</f>
        <v>8.8607594936708853</v>
      </c>
    </row>
    <row r="2261" spans="1:18" x14ac:dyDescent="0.3">
      <c r="A2261" t="s">
        <v>294</v>
      </c>
      <c r="B2261" t="s">
        <v>297</v>
      </c>
      <c r="C2261">
        <v>2011</v>
      </c>
      <c r="D2261">
        <v>91</v>
      </c>
      <c r="E2261">
        <v>46</v>
      </c>
      <c r="F2261">
        <v>5</v>
      </c>
      <c r="G2261">
        <v>191</v>
      </c>
      <c r="H2261">
        <v>56</v>
      </c>
      <c r="I2261">
        <v>198</v>
      </c>
      <c r="J2261">
        <v>28.88</v>
      </c>
      <c r="K2261">
        <v>20.325484764542939</v>
      </c>
      <c r="L2261">
        <f t="shared" si="35"/>
        <v>587</v>
      </c>
      <c r="M2261" s="14">
        <f>Table3[[#This Row],[Rape]]/Table3[[#This Row],[Population_in_lakhs]]</f>
        <v>3.1509695290858728</v>
      </c>
      <c r="N2261">
        <f>Table3[[#This Row],[Kidnapping and Abduction]]/Table3[[#This Row],[Population_in_lakhs]]</f>
        <v>1.5927977839335181</v>
      </c>
      <c r="O2261">
        <f>Table3[[#This Row],[Dowry Deaths]]/Table3[[#This Row],[Population_in_lakhs]]</f>
        <v>0.17313019390581719</v>
      </c>
      <c r="P2261">
        <f>Table3[[#This Row],[Molestation]]/Table3[[#This Row],[Population_in_lakhs]]</f>
        <v>6.6135734072022165</v>
      </c>
      <c r="Q2261">
        <f>Table3[[#This Row],[Sexual_Harassment]]/Table3[[#This Row],[Population_in_lakhs]]</f>
        <v>1.9390581717451525</v>
      </c>
      <c r="R2261">
        <f>Table3[[#This Row],[Cruelty by Husband or his Relatives]]/Table3[[#This Row],[Population_in_lakhs]]</f>
        <v>6.8559556786703606</v>
      </c>
    </row>
    <row r="2262" spans="1:18" x14ac:dyDescent="0.3">
      <c r="A2262" t="s">
        <v>294</v>
      </c>
      <c r="B2262" t="s">
        <v>297</v>
      </c>
      <c r="C2262">
        <v>2012</v>
      </c>
      <c r="D2262">
        <v>84</v>
      </c>
      <c r="E2262">
        <v>33</v>
      </c>
      <c r="F2262">
        <v>4</v>
      </c>
      <c r="G2262">
        <v>207</v>
      </c>
      <c r="H2262">
        <v>56</v>
      </c>
      <c r="I2262">
        <v>213</v>
      </c>
      <c r="J2262">
        <v>28.88</v>
      </c>
      <c r="K2262">
        <v>20.671745152354571</v>
      </c>
      <c r="L2262">
        <f t="shared" si="35"/>
        <v>597</v>
      </c>
      <c r="M2262" s="14">
        <f>Table3[[#This Row],[Rape]]/Table3[[#This Row],[Population_in_lakhs]]</f>
        <v>2.9085872576177287</v>
      </c>
      <c r="N2262">
        <f>Table3[[#This Row],[Kidnapping and Abduction]]/Table3[[#This Row],[Population_in_lakhs]]</f>
        <v>1.1426592797783934</v>
      </c>
      <c r="O2262">
        <f>Table3[[#This Row],[Dowry Deaths]]/Table3[[#This Row],[Population_in_lakhs]]</f>
        <v>0.13850415512465375</v>
      </c>
      <c r="P2262">
        <f>Table3[[#This Row],[Molestation]]/Table3[[#This Row],[Population_in_lakhs]]</f>
        <v>7.1675900277008315</v>
      </c>
      <c r="Q2262">
        <f>Table3[[#This Row],[Sexual_Harassment]]/Table3[[#This Row],[Population_in_lakhs]]</f>
        <v>1.9390581717451525</v>
      </c>
      <c r="R2262">
        <f>Table3[[#This Row],[Cruelty by Husband or his Relatives]]/Table3[[#This Row],[Population_in_lakhs]]</f>
        <v>7.3753462603878122</v>
      </c>
    </row>
    <row r="2263" spans="1:18" x14ac:dyDescent="0.3">
      <c r="A2263" t="s">
        <v>294</v>
      </c>
      <c r="B2263" t="s">
        <v>297</v>
      </c>
      <c r="C2263">
        <v>2013</v>
      </c>
      <c r="D2263">
        <v>104</v>
      </c>
      <c r="E2263">
        <v>67</v>
      </c>
      <c r="F2263">
        <v>3</v>
      </c>
      <c r="G2263">
        <v>413</v>
      </c>
      <c r="H2263">
        <v>62</v>
      </c>
      <c r="I2263">
        <v>213</v>
      </c>
      <c r="J2263">
        <v>28.88</v>
      </c>
      <c r="K2263">
        <v>29.847645429362881</v>
      </c>
      <c r="L2263">
        <f t="shared" si="35"/>
        <v>862</v>
      </c>
      <c r="M2263" s="14">
        <f>Table3[[#This Row],[Rape]]/Table3[[#This Row],[Population_in_lakhs]]</f>
        <v>3.6011080332409975</v>
      </c>
      <c r="N2263">
        <f>Table3[[#This Row],[Kidnapping and Abduction]]/Table3[[#This Row],[Population_in_lakhs]]</f>
        <v>2.3199445983379503</v>
      </c>
      <c r="O2263">
        <f>Table3[[#This Row],[Dowry Deaths]]/Table3[[#This Row],[Population_in_lakhs]]</f>
        <v>0.10387811634349031</v>
      </c>
      <c r="P2263">
        <f>Table3[[#This Row],[Molestation]]/Table3[[#This Row],[Population_in_lakhs]]</f>
        <v>14.300554016620499</v>
      </c>
      <c r="Q2263">
        <f>Table3[[#This Row],[Sexual_Harassment]]/Table3[[#This Row],[Population_in_lakhs]]</f>
        <v>2.1468144044321331</v>
      </c>
      <c r="R2263">
        <f>Table3[[#This Row],[Cruelty by Husband or his Relatives]]/Table3[[#This Row],[Population_in_lakhs]]</f>
        <v>7.3753462603878122</v>
      </c>
    </row>
    <row r="2264" spans="1:18" x14ac:dyDescent="0.3">
      <c r="A2264" t="s">
        <v>294</v>
      </c>
      <c r="B2264" t="s">
        <v>81</v>
      </c>
      <c r="C2264">
        <v>2001</v>
      </c>
      <c r="D2264">
        <v>42</v>
      </c>
      <c r="E2264">
        <v>20</v>
      </c>
      <c r="F2264">
        <v>10</v>
      </c>
      <c r="G2264">
        <v>86</v>
      </c>
      <c r="H2264">
        <v>24</v>
      </c>
      <c r="I2264">
        <v>349</v>
      </c>
      <c r="J2264">
        <v>28.97</v>
      </c>
      <c r="K2264">
        <v>18.329306178805663</v>
      </c>
      <c r="L2264">
        <f t="shared" si="35"/>
        <v>531</v>
      </c>
      <c r="M2264" s="14">
        <f>Table3[[#This Row],[Rape]]/Table3[[#This Row],[Population_in_lakhs]]</f>
        <v>1.4497756299620297</v>
      </c>
      <c r="N2264">
        <f>Table3[[#This Row],[Kidnapping and Abduction]]/Table3[[#This Row],[Population_in_lakhs]]</f>
        <v>0.69036934760096658</v>
      </c>
      <c r="O2264">
        <f>Table3[[#This Row],[Dowry Deaths]]/Table3[[#This Row],[Population_in_lakhs]]</f>
        <v>0.34518467380048329</v>
      </c>
      <c r="P2264">
        <f>Table3[[#This Row],[Molestation]]/Table3[[#This Row],[Population_in_lakhs]]</f>
        <v>2.9685881946841564</v>
      </c>
      <c r="Q2264">
        <f>Table3[[#This Row],[Sexual_Harassment]]/Table3[[#This Row],[Population_in_lakhs]]</f>
        <v>0.82844321712115987</v>
      </c>
      <c r="R2264">
        <f>Table3[[#This Row],[Cruelty by Husband or his Relatives]]/Table3[[#This Row],[Population_in_lakhs]]</f>
        <v>12.046945115636866</v>
      </c>
    </row>
    <row r="2265" spans="1:18" x14ac:dyDescent="0.3">
      <c r="A2265" t="s">
        <v>294</v>
      </c>
      <c r="B2265" t="s">
        <v>81</v>
      </c>
      <c r="C2265">
        <v>2002</v>
      </c>
      <c r="D2265">
        <v>20</v>
      </c>
      <c r="E2265">
        <v>20</v>
      </c>
      <c r="F2265">
        <v>31</v>
      </c>
      <c r="G2265">
        <v>66</v>
      </c>
      <c r="H2265">
        <v>25</v>
      </c>
      <c r="I2265">
        <v>318</v>
      </c>
      <c r="J2265">
        <v>28.97</v>
      </c>
      <c r="K2265">
        <v>16.568864342423197</v>
      </c>
      <c r="L2265">
        <f t="shared" si="35"/>
        <v>480</v>
      </c>
      <c r="M2265" s="14">
        <f>Table3[[#This Row],[Rape]]/Table3[[#This Row],[Population_in_lakhs]]</f>
        <v>0.69036934760096658</v>
      </c>
      <c r="N2265">
        <f>Table3[[#This Row],[Kidnapping and Abduction]]/Table3[[#This Row],[Population_in_lakhs]]</f>
        <v>0.69036934760096658</v>
      </c>
      <c r="O2265">
        <f>Table3[[#This Row],[Dowry Deaths]]/Table3[[#This Row],[Population_in_lakhs]]</f>
        <v>1.0700724887814981</v>
      </c>
      <c r="P2265">
        <f>Table3[[#This Row],[Molestation]]/Table3[[#This Row],[Population_in_lakhs]]</f>
        <v>2.2782188470831897</v>
      </c>
      <c r="Q2265">
        <f>Table3[[#This Row],[Sexual_Harassment]]/Table3[[#This Row],[Population_in_lakhs]]</f>
        <v>0.86296168450120814</v>
      </c>
      <c r="R2265">
        <f>Table3[[#This Row],[Cruelty by Husband or his Relatives]]/Table3[[#This Row],[Population_in_lakhs]]</f>
        <v>10.976872626855368</v>
      </c>
    </row>
    <row r="2266" spans="1:18" x14ac:dyDescent="0.3">
      <c r="A2266" t="s">
        <v>294</v>
      </c>
      <c r="B2266" t="s">
        <v>81</v>
      </c>
      <c r="C2266">
        <v>2003</v>
      </c>
      <c r="D2266">
        <v>22</v>
      </c>
      <c r="E2266">
        <v>17</v>
      </c>
      <c r="F2266">
        <v>36</v>
      </c>
      <c r="G2266">
        <v>73</v>
      </c>
      <c r="H2266">
        <v>18</v>
      </c>
      <c r="I2266">
        <v>320</v>
      </c>
      <c r="J2266">
        <v>28.97</v>
      </c>
      <c r="K2266">
        <v>16.775975146703487</v>
      </c>
      <c r="L2266">
        <f t="shared" si="35"/>
        <v>486</v>
      </c>
      <c r="M2266" s="14">
        <f>Table3[[#This Row],[Rape]]/Table3[[#This Row],[Population_in_lakhs]]</f>
        <v>0.75940628236106322</v>
      </c>
      <c r="N2266">
        <f>Table3[[#This Row],[Kidnapping and Abduction]]/Table3[[#This Row],[Population_in_lakhs]]</f>
        <v>0.58681394546082155</v>
      </c>
      <c r="O2266">
        <f>Table3[[#This Row],[Dowry Deaths]]/Table3[[#This Row],[Population_in_lakhs]]</f>
        <v>1.2426648256817399</v>
      </c>
      <c r="P2266">
        <f>Table3[[#This Row],[Molestation]]/Table3[[#This Row],[Population_in_lakhs]]</f>
        <v>2.519848118743528</v>
      </c>
      <c r="Q2266">
        <f>Table3[[#This Row],[Sexual_Harassment]]/Table3[[#This Row],[Population_in_lakhs]]</f>
        <v>0.62133241284086993</v>
      </c>
      <c r="R2266">
        <f>Table3[[#This Row],[Cruelty by Husband or his Relatives]]/Table3[[#This Row],[Population_in_lakhs]]</f>
        <v>11.045909561615465</v>
      </c>
    </row>
    <row r="2267" spans="1:18" x14ac:dyDescent="0.3">
      <c r="A2267" t="s">
        <v>294</v>
      </c>
      <c r="B2267" t="s">
        <v>81</v>
      </c>
      <c r="C2267">
        <v>2004</v>
      </c>
      <c r="D2267">
        <v>22</v>
      </c>
      <c r="E2267">
        <v>20</v>
      </c>
      <c r="F2267">
        <v>25</v>
      </c>
      <c r="G2267">
        <v>78</v>
      </c>
      <c r="H2267">
        <v>23</v>
      </c>
      <c r="I2267">
        <v>357</v>
      </c>
      <c r="J2267">
        <v>28.97</v>
      </c>
      <c r="K2267">
        <v>18.122195374525372</v>
      </c>
      <c r="L2267">
        <f t="shared" si="35"/>
        <v>525</v>
      </c>
      <c r="M2267" s="14">
        <f>Table3[[#This Row],[Rape]]/Table3[[#This Row],[Population_in_lakhs]]</f>
        <v>0.75940628236106322</v>
      </c>
      <c r="N2267">
        <f>Table3[[#This Row],[Kidnapping and Abduction]]/Table3[[#This Row],[Population_in_lakhs]]</f>
        <v>0.69036934760096658</v>
      </c>
      <c r="O2267">
        <f>Table3[[#This Row],[Dowry Deaths]]/Table3[[#This Row],[Population_in_lakhs]]</f>
        <v>0.86296168450120814</v>
      </c>
      <c r="P2267">
        <f>Table3[[#This Row],[Molestation]]/Table3[[#This Row],[Population_in_lakhs]]</f>
        <v>2.6924404556437693</v>
      </c>
      <c r="Q2267">
        <f>Table3[[#This Row],[Sexual_Harassment]]/Table3[[#This Row],[Population_in_lakhs]]</f>
        <v>0.79392474974111149</v>
      </c>
      <c r="R2267">
        <f>Table3[[#This Row],[Cruelty by Husband or his Relatives]]/Table3[[#This Row],[Population_in_lakhs]]</f>
        <v>12.323092854677252</v>
      </c>
    </row>
    <row r="2268" spans="1:18" x14ac:dyDescent="0.3">
      <c r="A2268" t="s">
        <v>294</v>
      </c>
      <c r="B2268" t="s">
        <v>81</v>
      </c>
      <c r="C2268">
        <v>2005</v>
      </c>
      <c r="D2268">
        <v>35</v>
      </c>
      <c r="E2268">
        <v>14</v>
      </c>
      <c r="F2268">
        <v>28</v>
      </c>
      <c r="G2268">
        <v>75</v>
      </c>
      <c r="H2268">
        <v>18</v>
      </c>
      <c r="I2268">
        <v>356</v>
      </c>
      <c r="J2268">
        <v>28.97</v>
      </c>
      <c r="K2268">
        <v>18.156713841905422</v>
      </c>
      <c r="L2268">
        <f t="shared" si="35"/>
        <v>526</v>
      </c>
      <c r="M2268" s="14">
        <f>Table3[[#This Row],[Rape]]/Table3[[#This Row],[Population_in_lakhs]]</f>
        <v>1.2081463583016914</v>
      </c>
      <c r="N2268">
        <f>Table3[[#This Row],[Kidnapping and Abduction]]/Table3[[#This Row],[Population_in_lakhs]]</f>
        <v>0.48325854332067658</v>
      </c>
      <c r="O2268">
        <f>Table3[[#This Row],[Dowry Deaths]]/Table3[[#This Row],[Population_in_lakhs]]</f>
        <v>0.96651708664135316</v>
      </c>
      <c r="P2268">
        <f>Table3[[#This Row],[Molestation]]/Table3[[#This Row],[Population_in_lakhs]]</f>
        <v>2.5888850535036245</v>
      </c>
      <c r="Q2268">
        <f>Table3[[#This Row],[Sexual_Harassment]]/Table3[[#This Row],[Population_in_lakhs]]</f>
        <v>0.62133241284086993</v>
      </c>
      <c r="R2268">
        <f>Table3[[#This Row],[Cruelty by Husband or his Relatives]]/Table3[[#This Row],[Population_in_lakhs]]</f>
        <v>12.288574387297205</v>
      </c>
    </row>
    <row r="2269" spans="1:18" x14ac:dyDescent="0.3">
      <c r="A2269" t="s">
        <v>294</v>
      </c>
      <c r="B2269" t="s">
        <v>81</v>
      </c>
      <c r="C2269">
        <v>2006</v>
      </c>
      <c r="D2269">
        <v>43</v>
      </c>
      <c r="E2269">
        <v>25</v>
      </c>
      <c r="F2269">
        <v>42</v>
      </c>
      <c r="G2269">
        <v>95</v>
      </c>
      <c r="H2269">
        <v>34</v>
      </c>
      <c r="I2269">
        <v>362</v>
      </c>
      <c r="J2269">
        <v>28.97</v>
      </c>
      <c r="K2269">
        <v>20.745598895409046</v>
      </c>
      <c r="L2269">
        <f t="shared" si="35"/>
        <v>601</v>
      </c>
      <c r="M2269" s="14">
        <f>Table3[[#This Row],[Rape]]/Table3[[#This Row],[Population_in_lakhs]]</f>
        <v>1.4842940973420782</v>
      </c>
      <c r="N2269">
        <f>Table3[[#This Row],[Kidnapping and Abduction]]/Table3[[#This Row],[Population_in_lakhs]]</f>
        <v>0.86296168450120814</v>
      </c>
      <c r="O2269">
        <f>Table3[[#This Row],[Dowry Deaths]]/Table3[[#This Row],[Population_in_lakhs]]</f>
        <v>1.4497756299620297</v>
      </c>
      <c r="P2269">
        <f>Table3[[#This Row],[Molestation]]/Table3[[#This Row],[Population_in_lakhs]]</f>
        <v>3.2792544011045912</v>
      </c>
      <c r="Q2269">
        <f>Table3[[#This Row],[Sexual_Harassment]]/Table3[[#This Row],[Population_in_lakhs]]</f>
        <v>1.1736278909216431</v>
      </c>
      <c r="R2269">
        <f>Table3[[#This Row],[Cruelty by Husband or his Relatives]]/Table3[[#This Row],[Population_in_lakhs]]</f>
        <v>12.495685191577495</v>
      </c>
    </row>
    <row r="2270" spans="1:18" x14ac:dyDescent="0.3">
      <c r="A2270" t="s">
        <v>294</v>
      </c>
      <c r="B2270" t="s">
        <v>81</v>
      </c>
      <c r="C2270">
        <v>2007</v>
      </c>
      <c r="D2270">
        <v>32</v>
      </c>
      <c r="E2270">
        <v>33</v>
      </c>
      <c r="F2270">
        <v>50</v>
      </c>
      <c r="G2270">
        <v>128</v>
      </c>
      <c r="H2270">
        <v>45</v>
      </c>
      <c r="I2270">
        <v>427</v>
      </c>
      <c r="J2270">
        <v>28.97</v>
      </c>
      <c r="K2270">
        <v>24.680704176734555</v>
      </c>
      <c r="L2270">
        <f t="shared" si="35"/>
        <v>715</v>
      </c>
      <c r="M2270" s="14">
        <f>Table3[[#This Row],[Rape]]/Table3[[#This Row],[Population_in_lakhs]]</f>
        <v>1.1045909561615466</v>
      </c>
      <c r="N2270">
        <f>Table3[[#This Row],[Kidnapping and Abduction]]/Table3[[#This Row],[Population_in_lakhs]]</f>
        <v>1.1391094235415948</v>
      </c>
      <c r="O2270">
        <f>Table3[[#This Row],[Dowry Deaths]]/Table3[[#This Row],[Population_in_lakhs]]</f>
        <v>1.7259233690024163</v>
      </c>
      <c r="P2270">
        <f>Table3[[#This Row],[Molestation]]/Table3[[#This Row],[Population_in_lakhs]]</f>
        <v>4.4183638246461863</v>
      </c>
      <c r="Q2270">
        <f>Table3[[#This Row],[Sexual_Harassment]]/Table3[[#This Row],[Population_in_lakhs]]</f>
        <v>1.5533310321021747</v>
      </c>
      <c r="R2270">
        <f>Table3[[#This Row],[Cruelty by Husband or his Relatives]]/Table3[[#This Row],[Population_in_lakhs]]</f>
        <v>14.739385571280636</v>
      </c>
    </row>
    <row r="2271" spans="1:18" x14ac:dyDescent="0.3">
      <c r="A2271" t="s">
        <v>294</v>
      </c>
      <c r="B2271" t="s">
        <v>81</v>
      </c>
      <c r="C2271">
        <v>2008</v>
      </c>
      <c r="D2271">
        <v>42</v>
      </c>
      <c r="E2271">
        <v>37</v>
      </c>
      <c r="F2271">
        <v>43</v>
      </c>
      <c r="G2271">
        <v>116</v>
      </c>
      <c r="H2271">
        <v>25</v>
      </c>
      <c r="I2271">
        <v>364</v>
      </c>
      <c r="J2271">
        <v>28.97</v>
      </c>
      <c r="K2271">
        <v>21.6430790472903</v>
      </c>
      <c r="L2271">
        <f t="shared" si="35"/>
        <v>627</v>
      </c>
      <c r="M2271" s="14">
        <f>Table3[[#This Row],[Rape]]/Table3[[#This Row],[Population_in_lakhs]]</f>
        <v>1.4497756299620297</v>
      </c>
      <c r="N2271">
        <f>Table3[[#This Row],[Kidnapping and Abduction]]/Table3[[#This Row],[Population_in_lakhs]]</f>
        <v>1.2771832930617881</v>
      </c>
      <c r="O2271">
        <f>Table3[[#This Row],[Dowry Deaths]]/Table3[[#This Row],[Population_in_lakhs]]</f>
        <v>1.4842940973420782</v>
      </c>
      <c r="P2271">
        <f>Table3[[#This Row],[Molestation]]/Table3[[#This Row],[Population_in_lakhs]]</f>
        <v>4.0041422160856062</v>
      </c>
      <c r="Q2271">
        <f>Table3[[#This Row],[Sexual_Harassment]]/Table3[[#This Row],[Population_in_lakhs]]</f>
        <v>0.86296168450120814</v>
      </c>
      <c r="R2271">
        <f>Table3[[#This Row],[Cruelty by Husband or his Relatives]]/Table3[[#This Row],[Population_in_lakhs]]</f>
        <v>12.564722126337591</v>
      </c>
    </row>
    <row r="2272" spans="1:18" x14ac:dyDescent="0.3">
      <c r="A2272" t="s">
        <v>294</v>
      </c>
      <c r="B2272" t="s">
        <v>81</v>
      </c>
      <c r="C2272">
        <v>2009</v>
      </c>
      <c r="D2272">
        <v>36</v>
      </c>
      <c r="E2272">
        <v>21</v>
      </c>
      <c r="F2272">
        <v>33</v>
      </c>
      <c r="G2272">
        <v>110</v>
      </c>
      <c r="H2272">
        <v>25</v>
      </c>
      <c r="I2272">
        <v>407</v>
      </c>
      <c r="J2272">
        <v>28.97</v>
      </c>
      <c r="K2272">
        <v>21.815671384190544</v>
      </c>
      <c r="L2272">
        <f t="shared" si="35"/>
        <v>632</v>
      </c>
      <c r="M2272" s="14">
        <f>Table3[[#This Row],[Rape]]/Table3[[#This Row],[Population_in_lakhs]]</f>
        <v>1.2426648256817399</v>
      </c>
      <c r="N2272">
        <f>Table3[[#This Row],[Kidnapping and Abduction]]/Table3[[#This Row],[Population_in_lakhs]]</f>
        <v>0.72488781498101484</v>
      </c>
      <c r="O2272">
        <f>Table3[[#This Row],[Dowry Deaths]]/Table3[[#This Row],[Population_in_lakhs]]</f>
        <v>1.1391094235415948</v>
      </c>
      <c r="P2272">
        <f>Table3[[#This Row],[Molestation]]/Table3[[#This Row],[Population_in_lakhs]]</f>
        <v>3.7970314118053161</v>
      </c>
      <c r="Q2272">
        <f>Table3[[#This Row],[Sexual_Harassment]]/Table3[[#This Row],[Population_in_lakhs]]</f>
        <v>0.86296168450120814</v>
      </c>
      <c r="R2272">
        <f>Table3[[#This Row],[Cruelty by Husband or his Relatives]]/Table3[[#This Row],[Population_in_lakhs]]</f>
        <v>14.049016223679669</v>
      </c>
    </row>
    <row r="2273" spans="1:18" x14ac:dyDescent="0.3">
      <c r="A2273" t="s">
        <v>294</v>
      </c>
      <c r="B2273" t="s">
        <v>81</v>
      </c>
      <c r="C2273">
        <v>2010</v>
      </c>
      <c r="D2273">
        <v>39</v>
      </c>
      <c r="E2273">
        <v>42</v>
      </c>
      <c r="F2273">
        <v>31</v>
      </c>
      <c r="G2273">
        <v>108</v>
      </c>
      <c r="H2273">
        <v>53</v>
      </c>
      <c r="I2273">
        <v>460</v>
      </c>
      <c r="J2273">
        <v>28.97</v>
      </c>
      <c r="K2273">
        <v>25.302036589575422</v>
      </c>
      <c r="L2273">
        <f t="shared" si="35"/>
        <v>733</v>
      </c>
      <c r="M2273" s="14">
        <f>Table3[[#This Row],[Rape]]/Table3[[#This Row],[Population_in_lakhs]]</f>
        <v>1.3462202278218847</v>
      </c>
      <c r="N2273">
        <f>Table3[[#This Row],[Kidnapping and Abduction]]/Table3[[#This Row],[Population_in_lakhs]]</f>
        <v>1.4497756299620297</v>
      </c>
      <c r="O2273">
        <f>Table3[[#This Row],[Dowry Deaths]]/Table3[[#This Row],[Population_in_lakhs]]</f>
        <v>1.0700724887814981</v>
      </c>
      <c r="P2273">
        <f>Table3[[#This Row],[Molestation]]/Table3[[#This Row],[Population_in_lakhs]]</f>
        <v>3.7279944770452191</v>
      </c>
      <c r="Q2273">
        <f>Table3[[#This Row],[Sexual_Harassment]]/Table3[[#This Row],[Population_in_lakhs]]</f>
        <v>1.8294787711425613</v>
      </c>
      <c r="R2273">
        <f>Table3[[#This Row],[Cruelty by Husband or his Relatives]]/Table3[[#This Row],[Population_in_lakhs]]</f>
        <v>15.87849499482223</v>
      </c>
    </row>
    <row r="2274" spans="1:18" x14ac:dyDescent="0.3">
      <c r="A2274" t="s">
        <v>294</v>
      </c>
      <c r="B2274" t="s">
        <v>81</v>
      </c>
      <c r="C2274">
        <v>2011</v>
      </c>
      <c r="D2274">
        <v>34</v>
      </c>
      <c r="E2274">
        <v>36</v>
      </c>
      <c r="F2274">
        <v>43</v>
      </c>
      <c r="G2274">
        <v>143</v>
      </c>
      <c r="H2274">
        <v>41</v>
      </c>
      <c r="I2274">
        <v>334</v>
      </c>
      <c r="J2274">
        <v>30.17</v>
      </c>
      <c r="K2274">
        <v>20.914816042426249</v>
      </c>
      <c r="L2274">
        <f t="shared" si="35"/>
        <v>631</v>
      </c>
      <c r="M2274" s="14">
        <f>Table3[[#This Row],[Rape]]/Table3[[#This Row],[Population_in_lakhs]]</f>
        <v>1.126947298641034</v>
      </c>
      <c r="N2274">
        <f>Table3[[#This Row],[Kidnapping and Abduction]]/Table3[[#This Row],[Population_in_lakhs]]</f>
        <v>1.1932383162081537</v>
      </c>
      <c r="O2274">
        <f>Table3[[#This Row],[Dowry Deaths]]/Table3[[#This Row],[Population_in_lakhs]]</f>
        <v>1.4252568776930725</v>
      </c>
      <c r="P2274">
        <f>Table3[[#This Row],[Molestation]]/Table3[[#This Row],[Population_in_lakhs]]</f>
        <v>4.7398077560490552</v>
      </c>
      <c r="Q2274">
        <f>Table3[[#This Row],[Sexual_Harassment]]/Table3[[#This Row],[Population_in_lakhs]]</f>
        <v>1.3589658601259529</v>
      </c>
      <c r="R2274">
        <f>Table3[[#This Row],[Cruelty by Husband or his Relatives]]/Table3[[#This Row],[Population_in_lakhs]]</f>
        <v>11.070599933708982</v>
      </c>
    </row>
    <row r="2275" spans="1:18" x14ac:dyDescent="0.3">
      <c r="A2275" t="s">
        <v>294</v>
      </c>
      <c r="B2275" t="s">
        <v>81</v>
      </c>
      <c r="C2275">
        <v>2012</v>
      </c>
      <c r="D2275">
        <v>48</v>
      </c>
      <c r="E2275">
        <v>28</v>
      </c>
      <c r="F2275">
        <v>22</v>
      </c>
      <c r="G2275">
        <v>156</v>
      </c>
      <c r="H2275">
        <v>53</v>
      </c>
      <c r="I2275">
        <v>418</v>
      </c>
      <c r="J2275">
        <v>30.17</v>
      </c>
      <c r="K2275">
        <v>24.030493868080875</v>
      </c>
      <c r="L2275">
        <f t="shared" si="35"/>
        <v>725</v>
      </c>
      <c r="M2275" s="14">
        <f>Table3[[#This Row],[Rape]]/Table3[[#This Row],[Population_in_lakhs]]</f>
        <v>1.5909844216108717</v>
      </c>
      <c r="N2275">
        <f>Table3[[#This Row],[Kidnapping and Abduction]]/Table3[[#This Row],[Population_in_lakhs]]</f>
        <v>0.92807424593967514</v>
      </c>
      <c r="O2275">
        <f>Table3[[#This Row],[Dowry Deaths]]/Table3[[#This Row],[Population_in_lakhs]]</f>
        <v>0.72920119323831611</v>
      </c>
      <c r="P2275">
        <f>Table3[[#This Row],[Molestation]]/Table3[[#This Row],[Population_in_lakhs]]</f>
        <v>5.170699370235333</v>
      </c>
      <c r="Q2275">
        <f>Table3[[#This Row],[Sexual_Harassment]]/Table3[[#This Row],[Population_in_lakhs]]</f>
        <v>1.7567119655286707</v>
      </c>
      <c r="R2275">
        <f>Table3[[#This Row],[Cruelty by Husband or his Relatives]]/Table3[[#This Row],[Population_in_lakhs]]</f>
        <v>13.854822671528007</v>
      </c>
    </row>
    <row r="2276" spans="1:18" x14ac:dyDescent="0.3">
      <c r="A2276" t="s">
        <v>294</v>
      </c>
      <c r="B2276" t="s">
        <v>81</v>
      </c>
      <c r="C2276">
        <v>2013</v>
      </c>
      <c r="D2276">
        <v>58</v>
      </c>
      <c r="E2276">
        <v>50</v>
      </c>
      <c r="F2276">
        <v>19</v>
      </c>
      <c r="G2276">
        <v>340</v>
      </c>
      <c r="H2276">
        <v>69</v>
      </c>
      <c r="I2276">
        <v>424</v>
      </c>
      <c r="J2276">
        <v>30.17</v>
      </c>
      <c r="K2276">
        <v>31.819688432217433</v>
      </c>
      <c r="L2276">
        <f t="shared" si="35"/>
        <v>960</v>
      </c>
      <c r="M2276" s="14">
        <f>Table3[[#This Row],[Rape]]/Table3[[#This Row],[Population_in_lakhs]]</f>
        <v>1.9224395094464699</v>
      </c>
      <c r="N2276">
        <f>Table3[[#This Row],[Kidnapping and Abduction]]/Table3[[#This Row],[Population_in_lakhs]]</f>
        <v>1.6572754391779914</v>
      </c>
      <c r="O2276">
        <f>Table3[[#This Row],[Dowry Deaths]]/Table3[[#This Row],[Population_in_lakhs]]</f>
        <v>0.62976466688763666</v>
      </c>
      <c r="P2276">
        <f>Table3[[#This Row],[Molestation]]/Table3[[#This Row],[Population_in_lakhs]]</f>
        <v>11.26947298641034</v>
      </c>
      <c r="Q2276">
        <f>Table3[[#This Row],[Sexual_Harassment]]/Table3[[#This Row],[Population_in_lakhs]]</f>
        <v>2.287040106065628</v>
      </c>
      <c r="R2276">
        <f>Table3[[#This Row],[Cruelty by Husband or his Relatives]]/Table3[[#This Row],[Population_in_lakhs]]</f>
        <v>14.053695724229366</v>
      </c>
    </row>
    <row r="2277" spans="1:18" x14ac:dyDescent="0.3">
      <c r="A2277" t="s">
        <v>294</v>
      </c>
      <c r="B2277" t="s">
        <v>298</v>
      </c>
      <c r="C2277">
        <v>2001</v>
      </c>
      <c r="D2277">
        <v>22</v>
      </c>
      <c r="E2277">
        <v>15</v>
      </c>
      <c r="F2277">
        <v>2</v>
      </c>
      <c r="G2277">
        <v>78</v>
      </c>
      <c r="H2277">
        <v>15</v>
      </c>
      <c r="I2277">
        <v>177</v>
      </c>
      <c r="J2277">
        <v>21.61</v>
      </c>
      <c r="K2277">
        <v>14.298935677926886</v>
      </c>
      <c r="L2277">
        <f t="shared" si="35"/>
        <v>309</v>
      </c>
      <c r="M2277" s="14">
        <f>Table3[[#This Row],[Rape]]/Table3[[#This Row],[Population_in_lakhs]]</f>
        <v>1.018047200370199</v>
      </c>
      <c r="N2277">
        <f>Table3[[#This Row],[Kidnapping and Abduction]]/Table3[[#This Row],[Population_in_lakhs]]</f>
        <v>0.69412309116149928</v>
      </c>
      <c r="O2277">
        <f>Table3[[#This Row],[Dowry Deaths]]/Table3[[#This Row],[Population_in_lakhs]]</f>
        <v>9.2549745488199914E-2</v>
      </c>
      <c r="P2277">
        <f>Table3[[#This Row],[Molestation]]/Table3[[#This Row],[Population_in_lakhs]]</f>
        <v>3.6094400740397963</v>
      </c>
      <c r="Q2277">
        <f>Table3[[#This Row],[Sexual_Harassment]]/Table3[[#This Row],[Population_in_lakhs]]</f>
        <v>0.69412309116149928</v>
      </c>
      <c r="R2277">
        <f>Table3[[#This Row],[Cruelty by Husband or his Relatives]]/Table3[[#This Row],[Population_in_lakhs]]</f>
        <v>8.1906524757056918</v>
      </c>
    </row>
    <row r="2278" spans="1:18" x14ac:dyDescent="0.3">
      <c r="A2278" t="s">
        <v>294</v>
      </c>
      <c r="B2278" t="s">
        <v>298</v>
      </c>
      <c r="C2278">
        <v>2002</v>
      </c>
      <c r="D2278">
        <v>25</v>
      </c>
      <c r="E2278">
        <v>10</v>
      </c>
      <c r="F2278">
        <v>2</v>
      </c>
      <c r="G2278">
        <v>51</v>
      </c>
      <c r="H2278">
        <v>7</v>
      </c>
      <c r="I2278">
        <v>158</v>
      </c>
      <c r="J2278">
        <v>21.61</v>
      </c>
      <c r="K2278">
        <v>11.707542804257288</v>
      </c>
      <c r="L2278">
        <f t="shared" si="35"/>
        <v>253</v>
      </c>
      <c r="M2278" s="14">
        <f>Table3[[#This Row],[Rape]]/Table3[[#This Row],[Population_in_lakhs]]</f>
        <v>1.1568718186024989</v>
      </c>
      <c r="N2278">
        <f>Table3[[#This Row],[Kidnapping and Abduction]]/Table3[[#This Row],[Population_in_lakhs]]</f>
        <v>0.46274872744099954</v>
      </c>
      <c r="O2278">
        <f>Table3[[#This Row],[Dowry Deaths]]/Table3[[#This Row],[Population_in_lakhs]]</f>
        <v>9.2549745488199914E-2</v>
      </c>
      <c r="P2278">
        <f>Table3[[#This Row],[Molestation]]/Table3[[#This Row],[Population_in_lakhs]]</f>
        <v>2.3600185099490978</v>
      </c>
      <c r="Q2278">
        <f>Table3[[#This Row],[Sexual_Harassment]]/Table3[[#This Row],[Population_in_lakhs]]</f>
        <v>0.32392410920869968</v>
      </c>
      <c r="R2278">
        <f>Table3[[#This Row],[Cruelty by Husband or his Relatives]]/Table3[[#This Row],[Population_in_lakhs]]</f>
        <v>7.3114298935677926</v>
      </c>
    </row>
    <row r="2279" spans="1:18" x14ac:dyDescent="0.3">
      <c r="A2279" t="s">
        <v>294</v>
      </c>
      <c r="B2279" t="s">
        <v>298</v>
      </c>
      <c r="C2279">
        <v>2003</v>
      </c>
      <c r="D2279">
        <v>25</v>
      </c>
      <c r="E2279">
        <v>11</v>
      </c>
      <c r="F2279">
        <v>10</v>
      </c>
      <c r="G2279">
        <v>58</v>
      </c>
      <c r="H2279">
        <v>8</v>
      </c>
      <c r="I2279">
        <v>186</v>
      </c>
      <c r="J2279">
        <v>21.61</v>
      </c>
      <c r="K2279">
        <v>13.789912077741787</v>
      </c>
      <c r="L2279">
        <f t="shared" si="35"/>
        <v>298</v>
      </c>
      <c r="M2279" s="14">
        <f>Table3[[#This Row],[Rape]]/Table3[[#This Row],[Population_in_lakhs]]</f>
        <v>1.1568718186024989</v>
      </c>
      <c r="N2279">
        <f>Table3[[#This Row],[Kidnapping and Abduction]]/Table3[[#This Row],[Population_in_lakhs]]</f>
        <v>0.50902360018509951</v>
      </c>
      <c r="O2279">
        <f>Table3[[#This Row],[Dowry Deaths]]/Table3[[#This Row],[Population_in_lakhs]]</f>
        <v>0.46274872744099954</v>
      </c>
      <c r="P2279">
        <f>Table3[[#This Row],[Molestation]]/Table3[[#This Row],[Population_in_lakhs]]</f>
        <v>2.6839426191577975</v>
      </c>
      <c r="Q2279">
        <f>Table3[[#This Row],[Sexual_Harassment]]/Table3[[#This Row],[Population_in_lakhs]]</f>
        <v>0.37019898195279966</v>
      </c>
      <c r="R2279">
        <f>Table3[[#This Row],[Cruelty by Husband or his Relatives]]/Table3[[#This Row],[Population_in_lakhs]]</f>
        <v>8.6071263304025916</v>
      </c>
    </row>
    <row r="2280" spans="1:18" x14ac:dyDescent="0.3">
      <c r="A2280" t="s">
        <v>294</v>
      </c>
      <c r="B2280" t="s">
        <v>298</v>
      </c>
      <c r="C2280">
        <v>2004</v>
      </c>
      <c r="D2280">
        <v>24</v>
      </c>
      <c r="E2280">
        <v>16</v>
      </c>
      <c r="F2280">
        <v>4</v>
      </c>
      <c r="G2280">
        <v>82</v>
      </c>
      <c r="H2280">
        <v>13</v>
      </c>
      <c r="I2280">
        <v>246</v>
      </c>
      <c r="J2280">
        <v>21.61</v>
      </c>
      <c r="K2280">
        <v>17.815826006478481</v>
      </c>
      <c r="L2280">
        <f t="shared" si="35"/>
        <v>385</v>
      </c>
      <c r="M2280" s="14">
        <f>Table3[[#This Row],[Rape]]/Table3[[#This Row],[Population_in_lakhs]]</f>
        <v>1.1105969458583989</v>
      </c>
      <c r="N2280">
        <f>Table3[[#This Row],[Kidnapping and Abduction]]/Table3[[#This Row],[Population_in_lakhs]]</f>
        <v>0.74039796390559931</v>
      </c>
      <c r="O2280">
        <f>Table3[[#This Row],[Dowry Deaths]]/Table3[[#This Row],[Population_in_lakhs]]</f>
        <v>0.18509949097639983</v>
      </c>
      <c r="P2280">
        <f>Table3[[#This Row],[Molestation]]/Table3[[#This Row],[Population_in_lakhs]]</f>
        <v>3.7945395650161964</v>
      </c>
      <c r="Q2280">
        <f>Table3[[#This Row],[Sexual_Harassment]]/Table3[[#This Row],[Population_in_lakhs]]</f>
        <v>0.60157334567329945</v>
      </c>
      <c r="R2280">
        <f>Table3[[#This Row],[Cruelty by Husband or his Relatives]]/Table3[[#This Row],[Population_in_lakhs]]</f>
        <v>11.38361869504859</v>
      </c>
    </row>
    <row r="2281" spans="1:18" x14ac:dyDescent="0.3">
      <c r="A2281" t="s">
        <v>294</v>
      </c>
      <c r="B2281" t="s">
        <v>298</v>
      </c>
      <c r="C2281">
        <v>2005</v>
      </c>
      <c r="D2281">
        <v>25</v>
      </c>
      <c r="E2281">
        <v>18</v>
      </c>
      <c r="F2281">
        <v>7</v>
      </c>
      <c r="G2281">
        <v>99</v>
      </c>
      <c r="H2281">
        <v>15</v>
      </c>
      <c r="I2281">
        <v>275</v>
      </c>
      <c r="J2281">
        <v>21.61</v>
      </c>
      <c r="K2281">
        <v>20.31466913465988</v>
      </c>
      <c r="L2281">
        <f t="shared" si="35"/>
        <v>439</v>
      </c>
      <c r="M2281" s="14">
        <f>Table3[[#This Row],[Rape]]/Table3[[#This Row],[Population_in_lakhs]]</f>
        <v>1.1568718186024989</v>
      </c>
      <c r="N2281">
        <f>Table3[[#This Row],[Kidnapping and Abduction]]/Table3[[#This Row],[Population_in_lakhs]]</f>
        <v>0.83294770939379914</v>
      </c>
      <c r="O2281">
        <f>Table3[[#This Row],[Dowry Deaths]]/Table3[[#This Row],[Population_in_lakhs]]</f>
        <v>0.32392410920869968</v>
      </c>
      <c r="P2281">
        <f>Table3[[#This Row],[Molestation]]/Table3[[#This Row],[Population_in_lakhs]]</f>
        <v>4.5812124016658959</v>
      </c>
      <c r="Q2281">
        <f>Table3[[#This Row],[Sexual_Harassment]]/Table3[[#This Row],[Population_in_lakhs]]</f>
        <v>0.69412309116149928</v>
      </c>
      <c r="R2281">
        <f>Table3[[#This Row],[Cruelty by Husband or his Relatives]]/Table3[[#This Row],[Population_in_lakhs]]</f>
        <v>12.725590004627488</v>
      </c>
    </row>
    <row r="2282" spans="1:18" x14ac:dyDescent="0.3">
      <c r="A2282" t="s">
        <v>294</v>
      </c>
      <c r="B2282" t="s">
        <v>298</v>
      </c>
      <c r="C2282">
        <v>2006</v>
      </c>
      <c r="D2282">
        <v>24</v>
      </c>
      <c r="E2282">
        <v>23</v>
      </c>
      <c r="F2282">
        <v>12</v>
      </c>
      <c r="G2282">
        <v>98</v>
      </c>
      <c r="H2282">
        <v>10</v>
      </c>
      <c r="I2282">
        <v>310</v>
      </c>
      <c r="J2282">
        <v>21.61</v>
      </c>
      <c r="K2282">
        <v>22.073114298935678</v>
      </c>
      <c r="L2282">
        <f t="shared" si="35"/>
        <v>477</v>
      </c>
      <c r="M2282" s="14">
        <f>Table3[[#This Row],[Rape]]/Table3[[#This Row],[Population_in_lakhs]]</f>
        <v>1.1105969458583989</v>
      </c>
      <c r="N2282">
        <f>Table3[[#This Row],[Kidnapping and Abduction]]/Table3[[#This Row],[Population_in_lakhs]]</f>
        <v>1.064322073114299</v>
      </c>
      <c r="O2282">
        <f>Table3[[#This Row],[Dowry Deaths]]/Table3[[#This Row],[Population_in_lakhs]]</f>
        <v>0.55529847292919943</v>
      </c>
      <c r="P2282">
        <f>Table3[[#This Row],[Molestation]]/Table3[[#This Row],[Population_in_lakhs]]</f>
        <v>4.5349375289217955</v>
      </c>
      <c r="Q2282">
        <f>Table3[[#This Row],[Sexual_Harassment]]/Table3[[#This Row],[Population_in_lakhs]]</f>
        <v>0.46274872744099954</v>
      </c>
      <c r="R2282">
        <f>Table3[[#This Row],[Cruelty by Husband or his Relatives]]/Table3[[#This Row],[Population_in_lakhs]]</f>
        <v>14.345210550670986</v>
      </c>
    </row>
    <row r="2283" spans="1:18" x14ac:dyDescent="0.3">
      <c r="A2283" t="s">
        <v>294</v>
      </c>
      <c r="B2283" t="s">
        <v>298</v>
      </c>
      <c r="C2283">
        <v>2007</v>
      </c>
      <c r="D2283">
        <v>23</v>
      </c>
      <c r="E2283">
        <v>37</v>
      </c>
      <c r="F2283">
        <v>18</v>
      </c>
      <c r="G2283">
        <v>91</v>
      </c>
      <c r="H2283">
        <v>6</v>
      </c>
      <c r="I2283">
        <v>353</v>
      </c>
      <c r="J2283">
        <v>21.61</v>
      </c>
      <c r="K2283">
        <v>24.433132808884775</v>
      </c>
      <c r="L2283">
        <f t="shared" si="35"/>
        <v>528</v>
      </c>
      <c r="M2283" s="14">
        <f>Table3[[#This Row],[Rape]]/Table3[[#This Row],[Population_in_lakhs]]</f>
        <v>1.064322073114299</v>
      </c>
      <c r="N2283">
        <f>Table3[[#This Row],[Kidnapping and Abduction]]/Table3[[#This Row],[Population_in_lakhs]]</f>
        <v>1.7121702915316983</v>
      </c>
      <c r="O2283">
        <f>Table3[[#This Row],[Dowry Deaths]]/Table3[[#This Row],[Population_in_lakhs]]</f>
        <v>0.83294770939379914</v>
      </c>
      <c r="P2283">
        <f>Table3[[#This Row],[Molestation]]/Table3[[#This Row],[Population_in_lakhs]]</f>
        <v>4.2110134197130957</v>
      </c>
      <c r="Q2283">
        <f>Table3[[#This Row],[Sexual_Harassment]]/Table3[[#This Row],[Population_in_lakhs]]</f>
        <v>0.27764923646459971</v>
      </c>
      <c r="R2283">
        <f>Table3[[#This Row],[Cruelty by Husband or his Relatives]]/Table3[[#This Row],[Population_in_lakhs]]</f>
        <v>16.335030078667284</v>
      </c>
    </row>
    <row r="2284" spans="1:18" x14ac:dyDescent="0.3">
      <c r="A2284" t="s">
        <v>294</v>
      </c>
      <c r="B2284" t="s">
        <v>298</v>
      </c>
      <c r="C2284">
        <v>2008</v>
      </c>
      <c r="D2284">
        <v>26</v>
      </c>
      <c r="E2284">
        <v>22</v>
      </c>
      <c r="F2284">
        <v>11</v>
      </c>
      <c r="G2284">
        <v>92</v>
      </c>
      <c r="H2284">
        <v>11</v>
      </c>
      <c r="I2284">
        <v>332</v>
      </c>
      <c r="J2284">
        <v>21.61</v>
      </c>
      <c r="K2284">
        <v>22.859787135585378</v>
      </c>
      <c r="L2284">
        <f t="shared" si="35"/>
        <v>494</v>
      </c>
      <c r="M2284" s="14">
        <f>Table3[[#This Row],[Rape]]/Table3[[#This Row],[Population_in_lakhs]]</f>
        <v>1.2031466913465989</v>
      </c>
      <c r="N2284">
        <f>Table3[[#This Row],[Kidnapping and Abduction]]/Table3[[#This Row],[Population_in_lakhs]]</f>
        <v>1.018047200370199</v>
      </c>
      <c r="O2284">
        <f>Table3[[#This Row],[Dowry Deaths]]/Table3[[#This Row],[Population_in_lakhs]]</f>
        <v>0.50902360018509951</v>
      </c>
      <c r="P2284">
        <f>Table3[[#This Row],[Molestation]]/Table3[[#This Row],[Population_in_lakhs]]</f>
        <v>4.2572882924571962</v>
      </c>
      <c r="Q2284">
        <f>Table3[[#This Row],[Sexual_Harassment]]/Table3[[#This Row],[Population_in_lakhs]]</f>
        <v>0.50902360018509951</v>
      </c>
      <c r="R2284">
        <f>Table3[[#This Row],[Cruelty by Husband or his Relatives]]/Table3[[#This Row],[Population_in_lakhs]]</f>
        <v>15.363257751041186</v>
      </c>
    </row>
    <row r="2285" spans="1:18" x14ac:dyDescent="0.3">
      <c r="A2285" t="s">
        <v>294</v>
      </c>
      <c r="B2285" t="s">
        <v>298</v>
      </c>
      <c r="C2285">
        <v>2009</v>
      </c>
      <c r="D2285">
        <v>26</v>
      </c>
      <c r="E2285">
        <v>20</v>
      </c>
      <c r="F2285">
        <v>16</v>
      </c>
      <c r="G2285">
        <v>79</v>
      </c>
      <c r="H2285">
        <v>10</v>
      </c>
      <c r="I2285">
        <v>389</v>
      </c>
      <c r="J2285">
        <v>21.61</v>
      </c>
      <c r="K2285">
        <v>24.988431281813977</v>
      </c>
      <c r="L2285">
        <f t="shared" si="35"/>
        <v>540</v>
      </c>
      <c r="M2285" s="14">
        <f>Table3[[#This Row],[Rape]]/Table3[[#This Row],[Population_in_lakhs]]</f>
        <v>1.2031466913465989</v>
      </c>
      <c r="N2285">
        <f>Table3[[#This Row],[Kidnapping and Abduction]]/Table3[[#This Row],[Population_in_lakhs]]</f>
        <v>0.92549745488199908</v>
      </c>
      <c r="O2285">
        <f>Table3[[#This Row],[Dowry Deaths]]/Table3[[#This Row],[Population_in_lakhs]]</f>
        <v>0.74039796390559931</v>
      </c>
      <c r="P2285">
        <f>Table3[[#This Row],[Molestation]]/Table3[[#This Row],[Population_in_lakhs]]</f>
        <v>3.6557149467838963</v>
      </c>
      <c r="Q2285">
        <f>Table3[[#This Row],[Sexual_Harassment]]/Table3[[#This Row],[Population_in_lakhs]]</f>
        <v>0.46274872744099954</v>
      </c>
      <c r="R2285">
        <f>Table3[[#This Row],[Cruelty by Husband or his Relatives]]/Table3[[#This Row],[Population_in_lakhs]]</f>
        <v>18.000925497454883</v>
      </c>
    </row>
    <row r="2286" spans="1:18" x14ac:dyDescent="0.3">
      <c r="A2286" t="s">
        <v>294</v>
      </c>
      <c r="B2286" t="s">
        <v>298</v>
      </c>
      <c r="C2286">
        <v>2010</v>
      </c>
      <c r="D2286">
        <v>28</v>
      </c>
      <c r="E2286">
        <v>29</v>
      </c>
      <c r="F2286">
        <v>11</v>
      </c>
      <c r="G2286">
        <v>87</v>
      </c>
      <c r="H2286">
        <v>11</v>
      </c>
      <c r="I2286">
        <v>360</v>
      </c>
      <c r="J2286">
        <v>21.61</v>
      </c>
      <c r="K2286">
        <v>24.340583063396576</v>
      </c>
      <c r="L2286">
        <f t="shared" si="35"/>
        <v>526</v>
      </c>
      <c r="M2286" s="14">
        <f>Table3[[#This Row],[Rape]]/Table3[[#This Row],[Population_in_lakhs]]</f>
        <v>1.2956964368347987</v>
      </c>
      <c r="N2286">
        <f>Table3[[#This Row],[Kidnapping and Abduction]]/Table3[[#This Row],[Population_in_lakhs]]</f>
        <v>1.3419713095788988</v>
      </c>
      <c r="O2286">
        <f>Table3[[#This Row],[Dowry Deaths]]/Table3[[#This Row],[Population_in_lakhs]]</f>
        <v>0.50902360018509951</v>
      </c>
      <c r="P2286">
        <f>Table3[[#This Row],[Molestation]]/Table3[[#This Row],[Population_in_lakhs]]</f>
        <v>4.0259139287366965</v>
      </c>
      <c r="Q2286">
        <f>Table3[[#This Row],[Sexual_Harassment]]/Table3[[#This Row],[Population_in_lakhs]]</f>
        <v>0.50902360018509951</v>
      </c>
      <c r="R2286">
        <f>Table3[[#This Row],[Cruelty by Husband or his Relatives]]/Table3[[#This Row],[Population_in_lakhs]]</f>
        <v>16.658954187875985</v>
      </c>
    </row>
    <row r="2287" spans="1:18" x14ac:dyDescent="0.3">
      <c r="A2287" t="s">
        <v>294</v>
      </c>
      <c r="B2287" t="s">
        <v>298</v>
      </c>
      <c r="C2287">
        <v>2011</v>
      </c>
      <c r="D2287">
        <v>32</v>
      </c>
      <c r="E2287">
        <v>37</v>
      </c>
      <c r="F2287">
        <v>11</v>
      </c>
      <c r="G2287">
        <v>99</v>
      </c>
      <c r="H2287">
        <v>14</v>
      </c>
      <c r="I2287">
        <v>378</v>
      </c>
      <c r="J2287">
        <v>25.85</v>
      </c>
      <c r="K2287">
        <v>22.0889748549323</v>
      </c>
      <c r="L2287">
        <f t="shared" si="35"/>
        <v>571</v>
      </c>
      <c r="M2287" s="14">
        <f>Table3[[#This Row],[Rape]]/Table3[[#This Row],[Population_in_lakhs]]</f>
        <v>1.2379110251450676</v>
      </c>
      <c r="N2287">
        <f>Table3[[#This Row],[Kidnapping and Abduction]]/Table3[[#This Row],[Population_in_lakhs]]</f>
        <v>1.4313346228239845</v>
      </c>
      <c r="O2287">
        <f>Table3[[#This Row],[Dowry Deaths]]/Table3[[#This Row],[Population_in_lakhs]]</f>
        <v>0.42553191489361702</v>
      </c>
      <c r="P2287">
        <f>Table3[[#This Row],[Molestation]]/Table3[[#This Row],[Population_in_lakhs]]</f>
        <v>3.8297872340425529</v>
      </c>
      <c r="Q2287">
        <f>Table3[[#This Row],[Sexual_Harassment]]/Table3[[#This Row],[Population_in_lakhs]]</f>
        <v>0.5415860735009671</v>
      </c>
      <c r="R2287">
        <f>Table3[[#This Row],[Cruelty by Husband or his Relatives]]/Table3[[#This Row],[Population_in_lakhs]]</f>
        <v>14.622823984526111</v>
      </c>
    </row>
    <row r="2288" spans="1:18" x14ac:dyDescent="0.3">
      <c r="A2288" t="s">
        <v>294</v>
      </c>
      <c r="B2288" t="s">
        <v>298</v>
      </c>
      <c r="C2288">
        <v>2012</v>
      </c>
      <c r="D2288">
        <v>42</v>
      </c>
      <c r="E2288">
        <v>21</v>
      </c>
      <c r="F2288">
        <v>8</v>
      </c>
      <c r="G2288">
        <v>81</v>
      </c>
      <c r="H2288">
        <v>9</v>
      </c>
      <c r="I2288">
        <v>378</v>
      </c>
      <c r="J2288">
        <v>25.85</v>
      </c>
      <c r="K2288">
        <v>20.851063829787233</v>
      </c>
      <c r="L2288">
        <f t="shared" si="35"/>
        <v>539</v>
      </c>
      <c r="M2288" s="14">
        <f>Table3[[#This Row],[Rape]]/Table3[[#This Row],[Population_in_lakhs]]</f>
        <v>1.6247582205029012</v>
      </c>
      <c r="N2288">
        <f>Table3[[#This Row],[Kidnapping and Abduction]]/Table3[[#This Row],[Population_in_lakhs]]</f>
        <v>0.8123791102514506</v>
      </c>
      <c r="O2288">
        <f>Table3[[#This Row],[Dowry Deaths]]/Table3[[#This Row],[Population_in_lakhs]]</f>
        <v>0.30947775628626689</v>
      </c>
      <c r="P2288">
        <f>Table3[[#This Row],[Molestation]]/Table3[[#This Row],[Population_in_lakhs]]</f>
        <v>3.1334622823984524</v>
      </c>
      <c r="Q2288">
        <f>Table3[[#This Row],[Sexual_Harassment]]/Table3[[#This Row],[Population_in_lakhs]]</f>
        <v>0.34816247582205029</v>
      </c>
      <c r="R2288">
        <f>Table3[[#This Row],[Cruelty by Husband or his Relatives]]/Table3[[#This Row],[Population_in_lakhs]]</f>
        <v>14.622823984526111</v>
      </c>
    </row>
    <row r="2289" spans="1:18" x14ac:dyDescent="0.3">
      <c r="A2289" t="s">
        <v>294</v>
      </c>
      <c r="B2289" t="s">
        <v>298</v>
      </c>
      <c r="C2289">
        <v>2013</v>
      </c>
      <c r="D2289">
        <v>92</v>
      </c>
      <c r="E2289">
        <v>52</v>
      </c>
      <c r="F2289">
        <v>5</v>
      </c>
      <c r="G2289">
        <v>230</v>
      </c>
      <c r="H2289">
        <v>12</v>
      </c>
      <c r="I2289">
        <v>382</v>
      </c>
      <c r="J2289">
        <v>25.85</v>
      </c>
      <c r="K2289">
        <v>29.903288201160539</v>
      </c>
      <c r="L2289">
        <f t="shared" si="35"/>
        <v>773</v>
      </c>
      <c r="M2289" s="14">
        <f>Table3[[#This Row],[Rape]]/Table3[[#This Row],[Population_in_lakhs]]</f>
        <v>3.5589941972920696</v>
      </c>
      <c r="N2289">
        <f>Table3[[#This Row],[Kidnapping and Abduction]]/Table3[[#This Row],[Population_in_lakhs]]</f>
        <v>2.011605415860735</v>
      </c>
      <c r="O2289">
        <f>Table3[[#This Row],[Dowry Deaths]]/Table3[[#This Row],[Population_in_lakhs]]</f>
        <v>0.19342359767891681</v>
      </c>
      <c r="P2289">
        <f>Table3[[#This Row],[Molestation]]/Table3[[#This Row],[Population_in_lakhs]]</f>
        <v>8.8974854932301728</v>
      </c>
      <c r="Q2289">
        <f>Table3[[#This Row],[Sexual_Harassment]]/Table3[[#This Row],[Population_in_lakhs]]</f>
        <v>0.46421663442940037</v>
      </c>
      <c r="R2289">
        <f>Table3[[#This Row],[Cruelty by Husband or his Relatives]]/Table3[[#This Row],[Population_in_lakhs]]</f>
        <v>14.777562862669244</v>
      </c>
    </row>
    <row r="2290" spans="1:18" x14ac:dyDescent="0.3">
      <c r="A2290" t="s">
        <v>294</v>
      </c>
      <c r="B2290" t="s">
        <v>299</v>
      </c>
      <c r="C2290">
        <v>2001</v>
      </c>
      <c r="D2290">
        <v>39</v>
      </c>
      <c r="E2290">
        <v>1</v>
      </c>
      <c r="F2290">
        <v>5</v>
      </c>
      <c r="G2290">
        <v>71</v>
      </c>
      <c r="H2290">
        <v>37</v>
      </c>
      <c r="I2290">
        <v>60</v>
      </c>
      <c r="J2290">
        <v>11.36</v>
      </c>
      <c r="K2290">
        <v>18.75</v>
      </c>
      <c r="L2290">
        <f t="shared" si="35"/>
        <v>213</v>
      </c>
      <c r="M2290" s="14">
        <f>Table3[[#This Row],[Rape]]/Table3[[#This Row],[Population_in_lakhs]]</f>
        <v>3.433098591549296</v>
      </c>
      <c r="N2290">
        <f>Table3[[#This Row],[Kidnapping and Abduction]]/Table3[[#This Row],[Population_in_lakhs]]</f>
        <v>8.8028169014084515E-2</v>
      </c>
      <c r="O2290">
        <f>Table3[[#This Row],[Dowry Deaths]]/Table3[[#This Row],[Population_in_lakhs]]</f>
        <v>0.44014084507042256</v>
      </c>
      <c r="P2290">
        <f>Table3[[#This Row],[Molestation]]/Table3[[#This Row],[Population_in_lakhs]]</f>
        <v>6.25</v>
      </c>
      <c r="Q2290">
        <f>Table3[[#This Row],[Sexual_Harassment]]/Table3[[#This Row],[Population_in_lakhs]]</f>
        <v>3.257042253521127</v>
      </c>
      <c r="R2290">
        <f>Table3[[#This Row],[Cruelty by Husband or his Relatives]]/Table3[[#This Row],[Population_in_lakhs]]</f>
        <v>5.2816901408450709</v>
      </c>
    </row>
    <row r="2291" spans="1:18" x14ac:dyDescent="0.3">
      <c r="A2291" t="s">
        <v>294</v>
      </c>
      <c r="B2291" t="s">
        <v>299</v>
      </c>
      <c r="C2291">
        <v>2002</v>
      </c>
      <c r="D2291">
        <v>32</v>
      </c>
      <c r="E2291">
        <v>15</v>
      </c>
      <c r="F2291">
        <v>3</v>
      </c>
      <c r="G2291">
        <v>57</v>
      </c>
      <c r="H2291">
        <v>37</v>
      </c>
      <c r="I2291">
        <v>70</v>
      </c>
      <c r="J2291">
        <v>11.36</v>
      </c>
      <c r="K2291">
        <v>18.838028169014084</v>
      </c>
      <c r="L2291">
        <f t="shared" si="35"/>
        <v>214</v>
      </c>
      <c r="M2291" s="14">
        <f>Table3[[#This Row],[Rape]]/Table3[[#This Row],[Population_in_lakhs]]</f>
        <v>2.8169014084507045</v>
      </c>
      <c r="N2291">
        <f>Table3[[#This Row],[Kidnapping and Abduction]]/Table3[[#This Row],[Population_in_lakhs]]</f>
        <v>1.3204225352112677</v>
      </c>
      <c r="O2291">
        <f>Table3[[#This Row],[Dowry Deaths]]/Table3[[#This Row],[Population_in_lakhs]]</f>
        <v>0.26408450704225356</v>
      </c>
      <c r="P2291">
        <f>Table3[[#This Row],[Molestation]]/Table3[[#This Row],[Population_in_lakhs]]</f>
        <v>5.017605633802817</v>
      </c>
      <c r="Q2291">
        <f>Table3[[#This Row],[Sexual_Harassment]]/Table3[[#This Row],[Population_in_lakhs]]</f>
        <v>3.257042253521127</v>
      </c>
      <c r="R2291">
        <f>Table3[[#This Row],[Cruelty by Husband or his Relatives]]/Table3[[#This Row],[Population_in_lakhs]]</f>
        <v>6.1619718309859159</v>
      </c>
    </row>
    <row r="2292" spans="1:18" x14ac:dyDescent="0.3">
      <c r="A2292" t="s">
        <v>294</v>
      </c>
      <c r="B2292" t="s">
        <v>299</v>
      </c>
      <c r="C2292">
        <v>2003</v>
      </c>
      <c r="D2292">
        <v>41</v>
      </c>
      <c r="E2292">
        <v>6</v>
      </c>
      <c r="F2292">
        <v>7</v>
      </c>
      <c r="G2292">
        <v>54</v>
      </c>
      <c r="H2292">
        <v>27</v>
      </c>
      <c r="I2292">
        <v>69</v>
      </c>
      <c r="J2292">
        <v>11.36</v>
      </c>
      <c r="K2292">
        <v>17.95774647887324</v>
      </c>
      <c r="L2292">
        <f t="shared" si="35"/>
        <v>204</v>
      </c>
      <c r="M2292" s="14">
        <f>Table3[[#This Row],[Rape]]/Table3[[#This Row],[Population_in_lakhs]]</f>
        <v>3.609154929577465</v>
      </c>
      <c r="N2292">
        <f>Table3[[#This Row],[Kidnapping and Abduction]]/Table3[[#This Row],[Population_in_lakhs]]</f>
        <v>0.52816901408450712</v>
      </c>
      <c r="O2292">
        <f>Table3[[#This Row],[Dowry Deaths]]/Table3[[#This Row],[Population_in_lakhs]]</f>
        <v>0.61619718309859162</v>
      </c>
      <c r="P2292">
        <f>Table3[[#This Row],[Molestation]]/Table3[[#This Row],[Population_in_lakhs]]</f>
        <v>4.7535211267605639</v>
      </c>
      <c r="Q2292">
        <f>Table3[[#This Row],[Sexual_Harassment]]/Table3[[#This Row],[Population_in_lakhs]]</f>
        <v>2.376760563380282</v>
      </c>
      <c r="R2292">
        <f>Table3[[#This Row],[Cruelty by Husband or his Relatives]]/Table3[[#This Row],[Population_in_lakhs]]</f>
        <v>6.073943661971831</v>
      </c>
    </row>
    <row r="2293" spans="1:18" x14ac:dyDescent="0.3">
      <c r="A2293" t="s">
        <v>294</v>
      </c>
      <c r="B2293" t="s">
        <v>299</v>
      </c>
      <c r="C2293">
        <v>2004</v>
      </c>
      <c r="D2293">
        <v>36</v>
      </c>
      <c r="E2293">
        <v>16</v>
      </c>
      <c r="F2293">
        <v>1</v>
      </c>
      <c r="G2293">
        <v>66</v>
      </c>
      <c r="H2293">
        <v>39</v>
      </c>
      <c r="I2293">
        <v>52</v>
      </c>
      <c r="J2293">
        <v>11.36</v>
      </c>
      <c r="K2293">
        <v>18.485915492957748</v>
      </c>
      <c r="L2293">
        <f t="shared" si="35"/>
        <v>210</v>
      </c>
      <c r="M2293" s="14">
        <f>Table3[[#This Row],[Rape]]/Table3[[#This Row],[Population_in_lakhs]]</f>
        <v>3.1690140845070425</v>
      </c>
      <c r="N2293">
        <f>Table3[[#This Row],[Kidnapping and Abduction]]/Table3[[#This Row],[Population_in_lakhs]]</f>
        <v>1.4084507042253522</v>
      </c>
      <c r="O2293">
        <f>Table3[[#This Row],[Dowry Deaths]]/Table3[[#This Row],[Population_in_lakhs]]</f>
        <v>8.8028169014084515E-2</v>
      </c>
      <c r="P2293">
        <f>Table3[[#This Row],[Molestation]]/Table3[[#This Row],[Population_in_lakhs]]</f>
        <v>5.8098591549295779</v>
      </c>
      <c r="Q2293">
        <f>Table3[[#This Row],[Sexual_Harassment]]/Table3[[#This Row],[Population_in_lakhs]]</f>
        <v>3.433098591549296</v>
      </c>
      <c r="R2293">
        <f>Table3[[#This Row],[Cruelty by Husband or his Relatives]]/Table3[[#This Row],[Population_in_lakhs]]</f>
        <v>4.5774647887323949</v>
      </c>
    </row>
    <row r="2294" spans="1:18" x14ac:dyDescent="0.3">
      <c r="A2294" t="s">
        <v>294</v>
      </c>
      <c r="B2294" t="s">
        <v>299</v>
      </c>
      <c r="C2294">
        <v>2005</v>
      </c>
      <c r="D2294">
        <v>15</v>
      </c>
      <c r="E2294">
        <v>14</v>
      </c>
      <c r="F2294">
        <v>3</v>
      </c>
      <c r="G2294">
        <v>64</v>
      </c>
      <c r="H2294">
        <v>34</v>
      </c>
      <c r="I2294">
        <v>67</v>
      </c>
      <c r="J2294">
        <v>11.36</v>
      </c>
      <c r="K2294">
        <v>17.341549295774648</v>
      </c>
      <c r="L2294">
        <f t="shared" si="35"/>
        <v>197</v>
      </c>
      <c r="M2294" s="14">
        <f>Table3[[#This Row],[Rape]]/Table3[[#This Row],[Population_in_lakhs]]</f>
        <v>1.3204225352112677</v>
      </c>
      <c r="N2294">
        <f>Table3[[#This Row],[Kidnapping and Abduction]]/Table3[[#This Row],[Population_in_lakhs]]</f>
        <v>1.2323943661971832</v>
      </c>
      <c r="O2294">
        <f>Table3[[#This Row],[Dowry Deaths]]/Table3[[#This Row],[Population_in_lakhs]]</f>
        <v>0.26408450704225356</v>
      </c>
      <c r="P2294">
        <f>Table3[[#This Row],[Molestation]]/Table3[[#This Row],[Population_in_lakhs]]</f>
        <v>5.6338028169014089</v>
      </c>
      <c r="Q2294">
        <f>Table3[[#This Row],[Sexual_Harassment]]/Table3[[#This Row],[Population_in_lakhs]]</f>
        <v>2.9929577464788735</v>
      </c>
      <c r="R2294">
        <f>Table3[[#This Row],[Cruelty by Husband or his Relatives]]/Table3[[#This Row],[Population_in_lakhs]]</f>
        <v>5.897887323943662</v>
      </c>
    </row>
    <row r="2295" spans="1:18" x14ac:dyDescent="0.3">
      <c r="A2295" t="s">
        <v>294</v>
      </c>
      <c r="B2295" t="s">
        <v>299</v>
      </c>
      <c r="C2295">
        <v>2006</v>
      </c>
      <c r="D2295">
        <v>40</v>
      </c>
      <c r="E2295">
        <v>10</v>
      </c>
      <c r="F2295">
        <v>4</v>
      </c>
      <c r="G2295">
        <v>54</v>
      </c>
      <c r="H2295">
        <v>29</v>
      </c>
      <c r="I2295">
        <v>89</v>
      </c>
      <c r="J2295">
        <v>11.36</v>
      </c>
      <c r="K2295">
        <v>19.8943661971831</v>
      </c>
      <c r="L2295">
        <f t="shared" si="35"/>
        <v>226</v>
      </c>
      <c r="M2295" s="14">
        <f>Table3[[#This Row],[Rape]]/Table3[[#This Row],[Population_in_lakhs]]</f>
        <v>3.5211267605633805</v>
      </c>
      <c r="N2295">
        <f>Table3[[#This Row],[Kidnapping and Abduction]]/Table3[[#This Row],[Population_in_lakhs]]</f>
        <v>0.88028169014084512</v>
      </c>
      <c r="O2295">
        <f>Table3[[#This Row],[Dowry Deaths]]/Table3[[#This Row],[Population_in_lakhs]]</f>
        <v>0.35211267605633806</v>
      </c>
      <c r="P2295">
        <f>Table3[[#This Row],[Molestation]]/Table3[[#This Row],[Population_in_lakhs]]</f>
        <v>4.7535211267605639</v>
      </c>
      <c r="Q2295">
        <f>Table3[[#This Row],[Sexual_Harassment]]/Table3[[#This Row],[Population_in_lakhs]]</f>
        <v>2.552816901408451</v>
      </c>
      <c r="R2295">
        <f>Table3[[#This Row],[Cruelty by Husband or his Relatives]]/Table3[[#This Row],[Population_in_lakhs]]</f>
        <v>7.8345070422535219</v>
      </c>
    </row>
    <row r="2296" spans="1:18" x14ac:dyDescent="0.3">
      <c r="A2296" t="s">
        <v>294</v>
      </c>
      <c r="B2296" t="s">
        <v>299</v>
      </c>
      <c r="C2296">
        <v>2007</v>
      </c>
      <c r="D2296">
        <v>19</v>
      </c>
      <c r="E2296">
        <v>4</v>
      </c>
      <c r="F2296">
        <v>2</v>
      </c>
      <c r="G2296">
        <v>55</v>
      </c>
      <c r="H2296">
        <v>27</v>
      </c>
      <c r="I2296">
        <v>68</v>
      </c>
      <c r="J2296">
        <v>11.36</v>
      </c>
      <c r="K2296">
        <v>15.40492957746479</v>
      </c>
      <c r="L2296">
        <f t="shared" si="35"/>
        <v>175</v>
      </c>
      <c r="M2296" s="14">
        <f>Table3[[#This Row],[Rape]]/Table3[[#This Row],[Population_in_lakhs]]</f>
        <v>1.6725352112676057</v>
      </c>
      <c r="N2296">
        <f>Table3[[#This Row],[Kidnapping and Abduction]]/Table3[[#This Row],[Population_in_lakhs]]</f>
        <v>0.35211267605633806</v>
      </c>
      <c r="O2296">
        <f>Table3[[#This Row],[Dowry Deaths]]/Table3[[#This Row],[Population_in_lakhs]]</f>
        <v>0.17605633802816903</v>
      </c>
      <c r="P2296">
        <f>Table3[[#This Row],[Molestation]]/Table3[[#This Row],[Population_in_lakhs]]</f>
        <v>4.841549295774648</v>
      </c>
      <c r="Q2296">
        <f>Table3[[#This Row],[Sexual_Harassment]]/Table3[[#This Row],[Population_in_lakhs]]</f>
        <v>2.376760563380282</v>
      </c>
      <c r="R2296">
        <f>Table3[[#This Row],[Cruelty by Husband or his Relatives]]/Table3[[#This Row],[Population_in_lakhs]]</f>
        <v>5.9859154929577469</v>
      </c>
    </row>
    <row r="2297" spans="1:18" x14ac:dyDescent="0.3">
      <c r="A2297" t="s">
        <v>294</v>
      </c>
      <c r="B2297" t="s">
        <v>299</v>
      </c>
      <c r="C2297">
        <v>2008</v>
      </c>
      <c r="D2297">
        <v>26</v>
      </c>
      <c r="E2297">
        <v>13</v>
      </c>
      <c r="F2297">
        <v>0</v>
      </c>
      <c r="G2297">
        <v>69</v>
      </c>
      <c r="H2297">
        <v>18</v>
      </c>
      <c r="I2297">
        <v>73</v>
      </c>
      <c r="J2297">
        <v>11.36</v>
      </c>
      <c r="K2297">
        <v>17.517605633802816</v>
      </c>
      <c r="L2297">
        <f t="shared" si="35"/>
        <v>199</v>
      </c>
      <c r="M2297" s="14">
        <f>Table3[[#This Row],[Rape]]/Table3[[#This Row],[Population_in_lakhs]]</f>
        <v>2.2887323943661975</v>
      </c>
      <c r="N2297">
        <f>Table3[[#This Row],[Kidnapping and Abduction]]/Table3[[#This Row],[Population_in_lakhs]]</f>
        <v>1.1443661971830987</v>
      </c>
      <c r="O2297">
        <f>Table3[[#This Row],[Dowry Deaths]]/Table3[[#This Row],[Population_in_lakhs]]</f>
        <v>0</v>
      </c>
      <c r="P2297">
        <f>Table3[[#This Row],[Molestation]]/Table3[[#This Row],[Population_in_lakhs]]</f>
        <v>6.073943661971831</v>
      </c>
      <c r="Q2297">
        <f>Table3[[#This Row],[Sexual_Harassment]]/Table3[[#This Row],[Population_in_lakhs]]</f>
        <v>1.5845070422535212</v>
      </c>
      <c r="R2297">
        <f>Table3[[#This Row],[Cruelty by Husband or his Relatives]]/Table3[[#This Row],[Population_in_lakhs]]</f>
        <v>6.426056338028169</v>
      </c>
    </row>
    <row r="2298" spans="1:18" x14ac:dyDescent="0.3">
      <c r="A2298" t="s">
        <v>294</v>
      </c>
      <c r="B2298" t="s">
        <v>299</v>
      </c>
      <c r="C2298">
        <v>2009</v>
      </c>
      <c r="D2298">
        <v>17</v>
      </c>
      <c r="E2298">
        <v>12</v>
      </c>
      <c r="F2298">
        <v>4</v>
      </c>
      <c r="G2298">
        <v>31</v>
      </c>
      <c r="H2298">
        <v>13</v>
      </c>
      <c r="I2298">
        <v>68</v>
      </c>
      <c r="J2298">
        <v>11.36</v>
      </c>
      <c r="K2298">
        <v>12.764084507042254</v>
      </c>
      <c r="L2298">
        <f t="shared" si="35"/>
        <v>145</v>
      </c>
      <c r="M2298" s="14">
        <f>Table3[[#This Row],[Rape]]/Table3[[#This Row],[Population_in_lakhs]]</f>
        <v>1.4964788732394367</v>
      </c>
      <c r="N2298">
        <f>Table3[[#This Row],[Kidnapping and Abduction]]/Table3[[#This Row],[Population_in_lakhs]]</f>
        <v>1.0563380281690142</v>
      </c>
      <c r="O2298">
        <f>Table3[[#This Row],[Dowry Deaths]]/Table3[[#This Row],[Population_in_lakhs]]</f>
        <v>0.35211267605633806</v>
      </c>
      <c r="P2298">
        <f>Table3[[#This Row],[Molestation]]/Table3[[#This Row],[Population_in_lakhs]]</f>
        <v>2.72887323943662</v>
      </c>
      <c r="Q2298">
        <f>Table3[[#This Row],[Sexual_Harassment]]/Table3[[#This Row],[Population_in_lakhs]]</f>
        <v>1.1443661971830987</v>
      </c>
      <c r="R2298">
        <f>Table3[[#This Row],[Cruelty by Husband or his Relatives]]/Table3[[#This Row],[Population_in_lakhs]]</f>
        <v>5.9859154929577469</v>
      </c>
    </row>
    <row r="2299" spans="1:18" x14ac:dyDescent="0.3">
      <c r="A2299" t="s">
        <v>294</v>
      </c>
      <c r="B2299" t="s">
        <v>299</v>
      </c>
      <c r="C2299">
        <v>2010</v>
      </c>
      <c r="D2299">
        <v>24</v>
      </c>
      <c r="E2299">
        <v>13</v>
      </c>
      <c r="F2299">
        <v>3</v>
      </c>
      <c r="G2299">
        <v>42</v>
      </c>
      <c r="H2299">
        <v>12</v>
      </c>
      <c r="I2299">
        <v>61</v>
      </c>
      <c r="J2299">
        <v>11.36</v>
      </c>
      <c r="K2299">
        <v>13.6443661971831</v>
      </c>
      <c r="L2299">
        <f t="shared" si="35"/>
        <v>155</v>
      </c>
      <c r="M2299" s="14">
        <f>Table3[[#This Row],[Rape]]/Table3[[#This Row],[Population_in_lakhs]]</f>
        <v>2.1126760563380285</v>
      </c>
      <c r="N2299">
        <f>Table3[[#This Row],[Kidnapping and Abduction]]/Table3[[#This Row],[Population_in_lakhs]]</f>
        <v>1.1443661971830987</v>
      </c>
      <c r="O2299">
        <f>Table3[[#This Row],[Dowry Deaths]]/Table3[[#This Row],[Population_in_lakhs]]</f>
        <v>0.26408450704225356</v>
      </c>
      <c r="P2299">
        <f>Table3[[#This Row],[Molestation]]/Table3[[#This Row],[Population_in_lakhs]]</f>
        <v>3.6971830985915495</v>
      </c>
      <c r="Q2299">
        <f>Table3[[#This Row],[Sexual_Harassment]]/Table3[[#This Row],[Population_in_lakhs]]</f>
        <v>1.0563380281690142</v>
      </c>
      <c r="R2299">
        <f>Table3[[#This Row],[Cruelty by Husband or his Relatives]]/Table3[[#This Row],[Population_in_lakhs]]</f>
        <v>5.369718309859155</v>
      </c>
    </row>
    <row r="2300" spans="1:18" x14ac:dyDescent="0.3">
      <c r="A2300" t="s">
        <v>294</v>
      </c>
      <c r="B2300" t="s">
        <v>299</v>
      </c>
      <c r="C2300">
        <v>2011</v>
      </c>
      <c r="D2300">
        <v>23</v>
      </c>
      <c r="E2300">
        <v>9</v>
      </c>
      <c r="F2300">
        <v>1</v>
      </c>
      <c r="G2300">
        <v>30</v>
      </c>
      <c r="H2300">
        <v>14</v>
      </c>
      <c r="I2300">
        <v>50</v>
      </c>
      <c r="J2300">
        <v>12</v>
      </c>
      <c r="K2300">
        <v>10.583333333333334</v>
      </c>
      <c r="L2300">
        <f t="shared" si="35"/>
        <v>127</v>
      </c>
      <c r="M2300" s="14">
        <f>Table3[[#This Row],[Rape]]/Table3[[#This Row],[Population_in_lakhs]]</f>
        <v>1.9166666666666667</v>
      </c>
      <c r="N2300">
        <f>Table3[[#This Row],[Kidnapping and Abduction]]/Table3[[#This Row],[Population_in_lakhs]]</f>
        <v>0.75</v>
      </c>
      <c r="O2300">
        <f>Table3[[#This Row],[Dowry Deaths]]/Table3[[#This Row],[Population_in_lakhs]]</f>
        <v>8.3333333333333329E-2</v>
      </c>
      <c r="P2300">
        <f>Table3[[#This Row],[Molestation]]/Table3[[#This Row],[Population_in_lakhs]]</f>
        <v>2.5</v>
      </c>
      <c r="Q2300">
        <f>Table3[[#This Row],[Sexual_Harassment]]/Table3[[#This Row],[Population_in_lakhs]]</f>
        <v>1.1666666666666667</v>
      </c>
      <c r="R2300">
        <f>Table3[[#This Row],[Cruelty by Husband or his Relatives]]/Table3[[#This Row],[Population_in_lakhs]]</f>
        <v>4.166666666666667</v>
      </c>
    </row>
    <row r="2301" spans="1:18" x14ac:dyDescent="0.3">
      <c r="A2301" t="s">
        <v>294</v>
      </c>
      <c r="B2301" t="s">
        <v>299</v>
      </c>
      <c r="C2301">
        <v>2012</v>
      </c>
      <c r="D2301">
        <v>26</v>
      </c>
      <c r="E2301">
        <v>8</v>
      </c>
      <c r="F2301">
        <v>3</v>
      </c>
      <c r="G2301">
        <v>36</v>
      </c>
      <c r="H2301">
        <v>33</v>
      </c>
      <c r="I2301">
        <v>59</v>
      </c>
      <c r="J2301">
        <v>12</v>
      </c>
      <c r="K2301">
        <v>13.75</v>
      </c>
      <c r="L2301">
        <f t="shared" si="35"/>
        <v>165</v>
      </c>
      <c r="M2301" s="14">
        <f>Table3[[#This Row],[Rape]]/Table3[[#This Row],[Population_in_lakhs]]</f>
        <v>2.1666666666666665</v>
      </c>
      <c r="N2301">
        <f>Table3[[#This Row],[Kidnapping and Abduction]]/Table3[[#This Row],[Population_in_lakhs]]</f>
        <v>0.66666666666666663</v>
      </c>
      <c r="O2301">
        <f>Table3[[#This Row],[Dowry Deaths]]/Table3[[#This Row],[Population_in_lakhs]]</f>
        <v>0.25</v>
      </c>
      <c r="P2301">
        <f>Table3[[#This Row],[Molestation]]/Table3[[#This Row],[Population_in_lakhs]]</f>
        <v>3</v>
      </c>
      <c r="Q2301">
        <f>Table3[[#This Row],[Sexual_Harassment]]/Table3[[#This Row],[Population_in_lakhs]]</f>
        <v>2.75</v>
      </c>
      <c r="R2301">
        <f>Table3[[#This Row],[Cruelty by Husband or his Relatives]]/Table3[[#This Row],[Population_in_lakhs]]</f>
        <v>4.916666666666667</v>
      </c>
    </row>
    <row r="2302" spans="1:18" x14ac:dyDescent="0.3">
      <c r="A2302" t="s">
        <v>294</v>
      </c>
      <c r="B2302" t="s">
        <v>299</v>
      </c>
      <c r="C2302">
        <v>2013</v>
      </c>
      <c r="D2302">
        <v>40</v>
      </c>
      <c r="E2302">
        <v>13</v>
      </c>
      <c r="F2302">
        <v>0</v>
      </c>
      <c r="G2302">
        <v>74</v>
      </c>
      <c r="H2302">
        <v>41</v>
      </c>
      <c r="I2302">
        <v>52</v>
      </c>
      <c r="J2302">
        <v>12</v>
      </c>
      <c r="K2302">
        <v>18.333333333333332</v>
      </c>
      <c r="L2302">
        <f t="shared" si="35"/>
        <v>220</v>
      </c>
      <c r="M2302" s="14">
        <f>Table3[[#This Row],[Rape]]/Table3[[#This Row],[Population_in_lakhs]]</f>
        <v>3.3333333333333335</v>
      </c>
      <c r="N2302">
        <f>Table3[[#This Row],[Kidnapping and Abduction]]/Table3[[#This Row],[Population_in_lakhs]]</f>
        <v>1.0833333333333333</v>
      </c>
      <c r="O2302">
        <f>Table3[[#This Row],[Dowry Deaths]]/Table3[[#This Row],[Population_in_lakhs]]</f>
        <v>0</v>
      </c>
      <c r="P2302">
        <f>Table3[[#This Row],[Molestation]]/Table3[[#This Row],[Population_in_lakhs]]</f>
        <v>6.166666666666667</v>
      </c>
      <c r="Q2302">
        <f>Table3[[#This Row],[Sexual_Harassment]]/Table3[[#This Row],[Population_in_lakhs]]</f>
        <v>3.4166666666666665</v>
      </c>
      <c r="R2302">
        <f>Table3[[#This Row],[Cruelty by Husband or his Relatives]]/Table3[[#This Row],[Population_in_lakhs]]</f>
        <v>4.333333333333333</v>
      </c>
    </row>
    <row r="2303" spans="1:18" x14ac:dyDescent="0.3">
      <c r="A2303" t="s">
        <v>294</v>
      </c>
      <c r="B2303" t="s">
        <v>300</v>
      </c>
      <c r="C2303">
        <v>2001</v>
      </c>
      <c r="D2303">
        <v>22</v>
      </c>
      <c r="E2303">
        <v>18</v>
      </c>
      <c r="F2303">
        <v>35</v>
      </c>
      <c r="G2303">
        <v>118</v>
      </c>
      <c r="H2303">
        <v>21</v>
      </c>
      <c r="I2303">
        <v>223</v>
      </c>
      <c r="J2303">
        <v>22.32</v>
      </c>
      <c r="K2303">
        <v>19.578853046594983</v>
      </c>
      <c r="L2303">
        <f t="shared" si="35"/>
        <v>437</v>
      </c>
      <c r="M2303" s="14">
        <f>Table3[[#This Row],[Rape]]/Table3[[#This Row],[Population_in_lakhs]]</f>
        <v>0.98566308243727596</v>
      </c>
      <c r="N2303">
        <f>Table3[[#This Row],[Kidnapping and Abduction]]/Table3[[#This Row],[Population_in_lakhs]]</f>
        <v>0.80645161290322576</v>
      </c>
      <c r="O2303">
        <f>Table3[[#This Row],[Dowry Deaths]]/Table3[[#This Row],[Population_in_lakhs]]</f>
        <v>1.5681003584229392</v>
      </c>
      <c r="P2303">
        <f>Table3[[#This Row],[Molestation]]/Table3[[#This Row],[Population_in_lakhs]]</f>
        <v>5.2867383512544803</v>
      </c>
      <c r="Q2303">
        <f>Table3[[#This Row],[Sexual_Harassment]]/Table3[[#This Row],[Population_in_lakhs]]</f>
        <v>0.94086021505376338</v>
      </c>
      <c r="R2303">
        <f>Table3[[#This Row],[Cruelty by Husband or his Relatives]]/Table3[[#This Row],[Population_in_lakhs]]</f>
        <v>9.9910394265232974</v>
      </c>
    </row>
    <row r="2304" spans="1:18" x14ac:dyDescent="0.3">
      <c r="A2304" t="s">
        <v>294</v>
      </c>
      <c r="B2304" t="s">
        <v>300</v>
      </c>
      <c r="C2304">
        <v>2002</v>
      </c>
      <c r="D2304">
        <v>30</v>
      </c>
      <c r="E2304">
        <v>14</v>
      </c>
      <c r="F2304">
        <v>17</v>
      </c>
      <c r="G2304">
        <v>107</v>
      </c>
      <c r="H2304">
        <v>21</v>
      </c>
      <c r="I2304">
        <v>162</v>
      </c>
      <c r="J2304">
        <v>22.32</v>
      </c>
      <c r="K2304">
        <v>15.725806451612904</v>
      </c>
      <c r="L2304">
        <f t="shared" si="35"/>
        <v>351</v>
      </c>
      <c r="M2304" s="14">
        <f>Table3[[#This Row],[Rape]]/Table3[[#This Row],[Population_in_lakhs]]</f>
        <v>1.3440860215053763</v>
      </c>
      <c r="N2304">
        <f>Table3[[#This Row],[Kidnapping and Abduction]]/Table3[[#This Row],[Population_in_lakhs]]</f>
        <v>0.62724014336917566</v>
      </c>
      <c r="O2304">
        <f>Table3[[#This Row],[Dowry Deaths]]/Table3[[#This Row],[Population_in_lakhs]]</f>
        <v>0.76164874551971329</v>
      </c>
      <c r="P2304">
        <f>Table3[[#This Row],[Molestation]]/Table3[[#This Row],[Population_in_lakhs]]</f>
        <v>4.7939068100358426</v>
      </c>
      <c r="Q2304">
        <f>Table3[[#This Row],[Sexual_Harassment]]/Table3[[#This Row],[Population_in_lakhs]]</f>
        <v>0.94086021505376338</v>
      </c>
      <c r="R2304">
        <f>Table3[[#This Row],[Cruelty by Husband or his Relatives]]/Table3[[#This Row],[Population_in_lakhs]]</f>
        <v>7.258064516129032</v>
      </c>
    </row>
    <row r="2305" spans="1:18" x14ac:dyDescent="0.3">
      <c r="A2305" t="s">
        <v>294</v>
      </c>
      <c r="B2305" t="s">
        <v>300</v>
      </c>
      <c r="C2305">
        <v>2003</v>
      </c>
      <c r="D2305">
        <v>39</v>
      </c>
      <c r="E2305">
        <v>13</v>
      </c>
      <c r="F2305">
        <v>61</v>
      </c>
      <c r="G2305">
        <v>106</v>
      </c>
      <c r="H2305">
        <v>26</v>
      </c>
      <c r="I2305">
        <v>164</v>
      </c>
      <c r="J2305">
        <v>22.32</v>
      </c>
      <c r="K2305">
        <v>18.32437275985663</v>
      </c>
      <c r="L2305">
        <f t="shared" si="35"/>
        <v>409</v>
      </c>
      <c r="M2305" s="14">
        <f>Table3[[#This Row],[Rape]]/Table3[[#This Row],[Population_in_lakhs]]</f>
        <v>1.7473118279569892</v>
      </c>
      <c r="N2305">
        <f>Table3[[#This Row],[Kidnapping and Abduction]]/Table3[[#This Row],[Population_in_lakhs]]</f>
        <v>0.58243727598566308</v>
      </c>
      <c r="O2305">
        <f>Table3[[#This Row],[Dowry Deaths]]/Table3[[#This Row],[Population_in_lakhs]]</f>
        <v>2.7329749103942653</v>
      </c>
      <c r="P2305">
        <f>Table3[[#This Row],[Molestation]]/Table3[[#This Row],[Population_in_lakhs]]</f>
        <v>4.7491039426523294</v>
      </c>
      <c r="Q2305">
        <f>Table3[[#This Row],[Sexual_Harassment]]/Table3[[#This Row],[Population_in_lakhs]]</f>
        <v>1.1648745519713262</v>
      </c>
      <c r="R2305">
        <f>Table3[[#This Row],[Cruelty by Husband or his Relatives]]/Table3[[#This Row],[Population_in_lakhs]]</f>
        <v>7.3476702508960576</v>
      </c>
    </row>
    <row r="2306" spans="1:18" x14ac:dyDescent="0.3">
      <c r="A2306" t="s">
        <v>294</v>
      </c>
      <c r="B2306" t="s">
        <v>300</v>
      </c>
      <c r="C2306">
        <v>2004</v>
      </c>
      <c r="D2306">
        <v>39</v>
      </c>
      <c r="E2306">
        <v>16</v>
      </c>
      <c r="F2306">
        <v>18</v>
      </c>
      <c r="G2306">
        <v>106</v>
      </c>
      <c r="H2306">
        <v>33</v>
      </c>
      <c r="I2306">
        <v>195</v>
      </c>
      <c r="J2306">
        <v>22.32</v>
      </c>
      <c r="K2306">
        <v>18.234767025089607</v>
      </c>
      <c r="L2306">
        <f t="shared" ref="L2306:L2369" si="36">SUM(D2306,E2306,F2306,G2306,H2306,I2306)</f>
        <v>407</v>
      </c>
      <c r="M2306" s="14">
        <f>Table3[[#This Row],[Rape]]/Table3[[#This Row],[Population_in_lakhs]]</f>
        <v>1.7473118279569892</v>
      </c>
      <c r="N2306">
        <f>Table3[[#This Row],[Kidnapping and Abduction]]/Table3[[#This Row],[Population_in_lakhs]]</f>
        <v>0.71684587813620071</v>
      </c>
      <c r="O2306">
        <f>Table3[[#This Row],[Dowry Deaths]]/Table3[[#This Row],[Population_in_lakhs]]</f>
        <v>0.80645161290322576</v>
      </c>
      <c r="P2306">
        <f>Table3[[#This Row],[Molestation]]/Table3[[#This Row],[Population_in_lakhs]]</f>
        <v>4.7491039426523294</v>
      </c>
      <c r="Q2306">
        <f>Table3[[#This Row],[Sexual_Harassment]]/Table3[[#This Row],[Population_in_lakhs]]</f>
        <v>1.478494623655914</v>
      </c>
      <c r="R2306">
        <f>Table3[[#This Row],[Cruelty by Husband or his Relatives]]/Table3[[#This Row],[Population_in_lakhs]]</f>
        <v>8.736559139784946</v>
      </c>
    </row>
    <row r="2307" spans="1:18" x14ac:dyDescent="0.3">
      <c r="A2307" t="s">
        <v>294</v>
      </c>
      <c r="B2307" t="s">
        <v>300</v>
      </c>
      <c r="C2307">
        <v>2005</v>
      </c>
      <c r="D2307">
        <v>42</v>
      </c>
      <c r="E2307">
        <v>16</v>
      </c>
      <c r="F2307">
        <v>53</v>
      </c>
      <c r="G2307">
        <v>110</v>
      </c>
      <c r="H2307">
        <v>40</v>
      </c>
      <c r="I2307">
        <v>187</v>
      </c>
      <c r="J2307">
        <v>22.32</v>
      </c>
      <c r="K2307">
        <v>20.071684587813621</v>
      </c>
      <c r="L2307">
        <f t="shared" si="36"/>
        <v>448</v>
      </c>
      <c r="M2307" s="14">
        <f>Table3[[#This Row],[Rape]]/Table3[[#This Row],[Population_in_lakhs]]</f>
        <v>1.8817204301075268</v>
      </c>
      <c r="N2307">
        <f>Table3[[#This Row],[Kidnapping and Abduction]]/Table3[[#This Row],[Population_in_lakhs]]</f>
        <v>0.71684587813620071</v>
      </c>
      <c r="O2307">
        <f>Table3[[#This Row],[Dowry Deaths]]/Table3[[#This Row],[Population_in_lakhs]]</f>
        <v>2.3745519713261647</v>
      </c>
      <c r="P2307">
        <f>Table3[[#This Row],[Molestation]]/Table3[[#This Row],[Population_in_lakhs]]</f>
        <v>4.9283154121863797</v>
      </c>
      <c r="Q2307">
        <f>Table3[[#This Row],[Sexual_Harassment]]/Table3[[#This Row],[Population_in_lakhs]]</f>
        <v>1.7921146953405018</v>
      </c>
      <c r="R2307">
        <f>Table3[[#This Row],[Cruelty by Husband or his Relatives]]/Table3[[#This Row],[Population_in_lakhs]]</f>
        <v>8.3781362007168454</v>
      </c>
    </row>
    <row r="2308" spans="1:18" x14ac:dyDescent="0.3">
      <c r="A2308" t="s">
        <v>294</v>
      </c>
      <c r="B2308" t="s">
        <v>300</v>
      </c>
      <c r="C2308">
        <v>2006</v>
      </c>
      <c r="D2308">
        <v>23</v>
      </c>
      <c r="E2308">
        <v>5</v>
      </c>
      <c r="F2308">
        <v>13</v>
      </c>
      <c r="G2308">
        <v>128</v>
      </c>
      <c r="H2308">
        <v>41</v>
      </c>
      <c r="I2308">
        <v>192</v>
      </c>
      <c r="J2308">
        <v>22.32</v>
      </c>
      <c r="K2308">
        <v>18.010752688172044</v>
      </c>
      <c r="L2308">
        <f t="shared" si="36"/>
        <v>402</v>
      </c>
      <c r="M2308" s="14">
        <f>Table3[[#This Row],[Rape]]/Table3[[#This Row],[Population_in_lakhs]]</f>
        <v>1.0304659498207884</v>
      </c>
      <c r="N2308">
        <f>Table3[[#This Row],[Kidnapping and Abduction]]/Table3[[#This Row],[Population_in_lakhs]]</f>
        <v>0.22401433691756273</v>
      </c>
      <c r="O2308">
        <f>Table3[[#This Row],[Dowry Deaths]]/Table3[[#This Row],[Population_in_lakhs]]</f>
        <v>0.58243727598566308</v>
      </c>
      <c r="P2308">
        <f>Table3[[#This Row],[Molestation]]/Table3[[#This Row],[Population_in_lakhs]]</f>
        <v>5.7347670250896057</v>
      </c>
      <c r="Q2308">
        <f>Table3[[#This Row],[Sexual_Harassment]]/Table3[[#This Row],[Population_in_lakhs]]</f>
        <v>1.8369175627240144</v>
      </c>
      <c r="R2308">
        <f>Table3[[#This Row],[Cruelty by Husband or his Relatives]]/Table3[[#This Row],[Population_in_lakhs]]</f>
        <v>8.6021505376344081</v>
      </c>
    </row>
    <row r="2309" spans="1:18" x14ac:dyDescent="0.3">
      <c r="A2309" t="s">
        <v>294</v>
      </c>
      <c r="B2309" t="s">
        <v>300</v>
      </c>
      <c r="C2309">
        <v>2007</v>
      </c>
      <c r="D2309">
        <v>39</v>
      </c>
      <c r="E2309">
        <v>20</v>
      </c>
      <c r="F2309">
        <v>12</v>
      </c>
      <c r="G2309">
        <v>124</v>
      </c>
      <c r="H2309">
        <v>31</v>
      </c>
      <c r="I2309">
        <v>256</v>
      </c>
      <c r="J2309">
        <v>22.32</v>
      </c>
      <c r="K2309">
        <v>21.594982078853047</v>
      </c>
      <c r="L2309">
        <f t="shared" si="36"/>
        <v>482</v>
      </c>
      <c r="M2309" s="14">
        <f>Table3[[#This Row],[Rape]]/Table3[[#This Row],[Population_in_lakhs]]</f>
        <v>1.7473118279569892</v>
      </c>
      <c r="N2309">
        <f>Table3[[#This Row],[Kidnapping and Abduction]]/Table3[[#This Row],[Population_in_lakhs]]</f>
        <v>0.89605734767025091</v>
      </c>
      <c r="O2309">
        <f>Table3[[#This Row],[Dowry Deaths]]/Table3[[#This Row],[Population_in_lakhs]]</f>
        <v>0.5376344086021505</v>
      </c>
      <c r="P2309">
        <f>Table3[[#This Row],[Molestation]]/Table3[[#This Row],[Population_in_lakhs]]</f>
        <v>5.5555555555555554</v>
      </c>
      <c r="Q2309">
        <f>Table3[[#This Row],[Sexual_Harassment]]/Table3[[#This Row],[Population_in_lakhs]]</f>
        <v>1.3888888888888888</v>
      </c>
      <c r="R2309">
        <f>Table3[[#This Row],[Cruelty by Husband or his Relatives]]/Table3[[#This Row],[Population_in_lakhs]]</f>
        <v>11.469534050179211</v>
      </c>
    </row>
    <row r="2310" spans="1:18" x14ac:dyDescent="0.3">
      <c r="A2310" t="s">
        <v>294</v>
      </c>
      <c r="B2310" t="s">
        <v>300</v>
      </c>
      <c r="C2310">
        <v>2008</v>
      </c>
      <c r="D2310">
        <v>36</v>
      </c>
      <c r="E2310">
        <v>25</v>
      </c>
      <c r="F2310">
        <v>9</v>
      </c>
      <c r="G2310">
        <v>153</v>
      </c>
      <c r="H2310">
        <v>39</v>
      </c>
      <c r="I2310">
        <v>250</v>
      </c>
      <c r="J2310">
        <v>22.32</v>
      </c>
      <c r="K2310">
        <v>22.939068100358423</v>
      </c>
      <c r="L2310">
        <f t="shared" si="36"/>
        <v>512</v>
      </c>
      <c r="M2310" s="14">
        <f>Table3[[#This Row],[Rape]]/Table3[[#This Row],[Population_in_lakhs]]</f>
        <v>1.6129032258064515</v>
      </c>
      <c r="N2310">
        <f>Table3[[#This Row],[Kidnapping and Abduction]]/Table3[[#This Row],[Population_in_lakhs]]</f>
        <v>1.1200716845878136</v>
      </c>
      <c r="O2310">
        <f>Table3[[#This Row],[Dowry Deaths]]/Table3[[#This Row],[Population_in_lakhs]]</f>
        <v>0.40322580645161288</v>
      </c>
      <c r="P2310">
        <f>Table3[[#This Row],[Molestation]]/Table3[[#This Row],[Population_in_lakhs]]</f>
        <v>6.854838709677419</v>
      </c>
      <c r="Q2310">
        <f>Table3[[#This Row],[Sexual_Harassment]]/Table3[[#This Row],[Population_in_lakhs]]</f>
        <v>1.7473118279569892</v>
      </c>
      <c r="R2310">
        <f>Table3[[#This Row],[Cruelty by Husband or his Relatives]]/Table3[[#This Row],[Population_in_lakhs]]</f>
        <v>11.200716845878135</v>
      </c>
    </row>
    <row r="2311" spans="1:18" x14ac:dyDescent="0.3">
      <c r="A2311" t="s">
        <v>294</v>
      </c>
      <c r="B2311" t="s">
        <v>300</v>
      </c>
      <c r="C2311">
        <v>2009</v>
      </c>
      <c r="D2311">
        <v>27</v>
      </c>
      <c r="E2311">
        <v>23</v>
      </c>
      <c r="F2311">
        <v>27</v>
      </c>
      <c r="G2311">
        <v>128</v>
      </c>
      <c r="H2311">
        <v>55</v>
      </c>
      <c r="I2311">
        <v>221</v>
      </c>
      <c r="J2311">
        <v>22.32</v>
      </c>
      <c r="K2311">
        <v>21.550179211469533</v>
      </c>
      <c r="L2311">
        <f t="shared" si="36"/>
        <v>481</v>
      </c>
      <c r="M2311" s="14">
        <f>Table3[[#This Row],[Rape]]/Table3[[#This Row],[Population_in_lakhs]]</f>
        <v>1.2096774193548387</v>
      </c>
      <c r="N2311">
        <f>Table3[[#This Row],[Kidnapping and Abduction]]/Table3[[#This Row],[Population_in_lakhs]]</f>
        <v>1.0304659498207884</v>
      </c>
      <c r="O2311">
        <f>Table3[[#This Row],[Dowry Deaths]]/Table3[[#This Row],[Population_in_lakhs]]</f>
        <v>1.2096774193548387</v>
      </c>
      <c r="P2311">
        <f>Table3[[#This Row],[Molestation]]/Table3[[#This Row],[Population_in_lakhs]]</f>
        <v>5.7347670250896057</v>
      </c>
      <c r="Q2311">
        <f>Table3[[#This Row],[Sexual_Harassment]]/Table3[[#This Row],[Population_in_lakhs]]</f>
        <v>2.4641577060931898</v>
      </c>
      <c r="R2311">
        <f>Table3[[#This Row],[Cruelty by Husband or his Relatives]]/Table3[[#This Row],[Population_in_lakhs]]</f>
        <v>9.9014336917562726</v>
      </c>
    </row>
    <row r="2312" spans="1:18" x14ac:dyDescent="0.3">
      <c r="A2312" t="s">
        <v>294</v>
      </c>
      <c r="B2312" t="s">
        <v>300</v>
      </c>
      <c r="C2312">
        <v>2010</v>
      </c>
      <c r="D2312">
        <v>29</v>
      </c>
      <c r="E2312">
        <v>18</v>
      </c>
      <c r="F2312">
        <v>34</v>
      </c>
      <c r="G2312">
        <v>131</v>
      </c>
      <c r="H2312">
        <v>40</v>
      </c>
      <c r="I2312">
        <v>185</v>
      </c>
      <c r="J2312">
        <v>22.32</v>
      </c>
      <c r="K2312">
        <v>19.578853046594983</v>
      </c>
      <c r="L2312">
        <f t="shared" si="36"/>
        <v>437</v>
      </c>
      <c r="M2312" s="14">
        <f>Table3[[#This Row],[Rape]]/Table3[[#This Row],[Population_in_lakhs]]</f>
        <v>1.2992831541218637</v>
      </c>
      <c r="N2312">
        <f>Table3[[#This Row],[Kidnapping and Abduction]]/Table3[[#This Row],[Population_in_lakhs]]</f>
        <v>0.80645161290322576</v>
      </c>
      <c r="O2312">
        <f>Table3[[#This Row],[Dowry Deaths]]/Table3[[#This Row],[Population_in_lakhs]]</f>
        <v>1.5232974910394266</v>
      </c>
      <c r="P2312">
        <f>Table3[[#This Row],[Molestation]]/Table3[[#This Row],[Population_in_lakhs]]</f>
        <v>5.8691756272401436</v>
      </c>
      <c r="Q2312">
        <f>Table3[[#This Row],[Sexual_Harassment]]/Table3[[#This Row],[Population_in_lakhs]]</f>
        <v>1.7921146953405018</v>
      </c>
      <c r="R2312">
        <f>Table3[[#This Row],[Cruelty by Husband or his Relatives]]/Table3[[#This Row],[Population_in_lakhs]]</f>
        <v>8.2885304659498207</v>
      </c>
    </row>
    <row r="2313" spans="1:18" x14ac:dyDescent="0.3">
      <c r="A2313" t="s">
        <v>294</v>
      </c>
      <c r="B2313" t="s">
        <v>300</v>
      </c>
      <c r="C2313">
        <v>2011</v>
      </c>
      <c r="D2313">
        <v>26</v>
      </c>
      <c r="E2313">
        <v>27</v>
      </c>
      <c r="F2313">
        <v>14</v>
      </c>
      <c r="G2313">
        <v>124</v>
      </c>
      <c r="H2313">
        <v>24</v>
      </c>
      <c r="I2313">
        <v>194</v>
      </c>
      <c r="J2313">
        <v>25.86</v>
      </c>
      <c r="K2313">
        <v>15.815931941221965</v>
      </c>
      <c r="L2313">
        <f t="shared" si="36"/>
        <v>409</v>
      </c>
      <c r="M2313" s="14">
        <f>Table3[[#This Row],[Rape]]/Table3[[#This Row],[Population_in_lakhs]]</f>
        <v>1.0054137664346481</v>
      </c>
      <c r="N2313">
        <f>Table3[[#This Row],[Kidnapping and Abduction]]/Table3[[#This Row],[Population_in_lakhs]]</f>
        <v>1.0440835266821347</v>
      </c>
      <c r="O2313">
        <f>Table3[[#This Row],[Dowry Deaths]]/Table3[[#This Row],[Population_in_lakhs]]</f>
        <v>0.54137664346481051</v>
      </c>
      <c r="P2313">
        <f>Table3[[#This Row],[Molestation]]/Table3[[#This Row],[Population_in_lakhs]]</f>
        <v>4.7950502706883222</v>
      </c>
      <c r="Q2313">
        <f>Table3[[#This Row],[Sexual_Harassment]]/Table3[[#This Row],[Population_in_lakhs]]</f>
        <v>0.92807424593967525</v>
      </c>
      <c r="R2313">
        <f>Table3[[#This Row],[Cruelty by Husband or his Relatives]]/Table3[[#This Row],[Population_in_lakhs]]</f>
        <v>7.5019334880123747</v>
      </c>
    </row>
    <row r="2314" spans="1:18" x14ac:dyDescent="0.3">
      <c r="A2314" t="s">
        <v>294</v>
      </c>
      <c r="B2314" t="s">
        <v>300</v>
      </c>
      <c r="C2314">
        <v>2012</v>
      </c>
      <c r="D2314">
        <v>29</v>
      </c>
      <c r="E2314">
        <v>28</v>
      </c>
      <c r="F2314">
        <v>27</v>
      </c>
      <c r="G2314">
        <v>107</v>
      </c>
      <c r="H2314">
        <v>35</v>
      </c>
      <c r="I2314">
        <v>193</v>
      </c>
      <c r="J2314">
        <v>25.86</v>
      </c>
      <c r="K2314">
        <v>16.20262954369683</v>
      </c>
      <c r="L2314">
        <f t="shared" si="36"/>
        <v>419</v>
      </c>
      <c r="M2314" s="14">
        <f>Table3[[#This Row],[Rape]]/Table3[[#This Row],[Population_in_lakhs]]</f>
        <v>1.1214230471771076</v>
      </c>
      <c r="N2314">
        <f>Table3[[#This Row],[Kidnapping and Abduction]]/Table3[[#This Row],[Population_in_lakhs]]</f>
        <v>1.082753286929621</v>
      </c>
      <c r="O2314">
        <f>Table3[[#This Row],[Dowry Deaths]]/Table3[[#This Row],[Population_in_lakhs]]</f>
        <v>1.0440835266821347</v>
      </c>
      <c r="P2314">
        <f>Table3[[#This Row],[Molestation]]/Table3[[#This Row],[Population_in_lakhs]]</f>
        <v>4.1376643464810519</v>
      </c>
      <c r="Q2314">
        <f>Table3[[#This Row],[Sexual_Harassment]]/Table3[[#This Row],[Population_in_lakhs]]</f>
        <v>1.3534416086620262</v>
      </c>
      <c r="R2314">
        <f>Table3[[#This Row],[Cruelty by Husband or his Relatives]]/Table3[[#This Row],[Population_in_lakhs]]</f>
        <v>7.4632637277648879</v>
      </c>
    </row>
    <row r="2315" spans="1:18" x14ac:dyDescent="0.3">
      <c r="A2315" t="s">
        <v>294</v>
      </c>
      <c r="B2315" t="s">
        <v>300</v>
      </c>
      <c r="C2315">
        <v>2013</v>
      </c>
      <c r="D2315">
        <v>56</v>
      </c>
      <c r="E2315">
        <v>15</v>
      </c>
      <c r="F2315">
        <v>20</v>
      </c>
      <c r="G2315">
        <v>185</v>
      </c>
      <c r="H2315">
        <v>66</v>
      </c>
      <c r="I2315">
        <v>140</v>
      </c>
      <c r="J2315">
        <v>25.86</v>
      </c>
      <c r="K2315">
        <v>18.638824439288477</v>
      </c>
      <c r="L2315">
        <f t="shared" si="36"/>
        <v>482</v>
      </c>
      <c r="M2315" s="14">
        <f>Table3[[#This Row],[Rape]]/Table3[[#This Row],[Population_in_lakhs]]</f>
        <v>2.1655065738592421</v>
      </c>
      <c r="N2315">
        <f>Table3[[#This Row],[Kidnapping and Abduction]]/Table3[[#This Row],[Population_in_lakhs]]</f>
        <v>0.58004640371229699</v>
      </c>
      <c r="O2315">
        <f>Table3[[#This Row],[Dowry Deaths]]/Table3[[#This Row],[Population_in_lakhs]]</f>
        <v>0.77339520494972935</v>
      </c>
      <c r="P2315">
        <f>Table3[[#This Row],[Molestation]]/Table3[[#This Row],[Population_in_lakhs]]</f>
        <v>7.1539056457849961</v>
      </c>
      <c r="Q2315">
        <f>Table3[[#This Row],[Sexual_Harassment]]/Table3[[#This Row],[Population_in_lakhs]]</f>
        <v>2.5522041763341066</v>
      </c>
      <c r="R2315">
        <f>Table3[[#This Row],[Cruelty by Husband or his Relatives]]/Table3[[#This Row],[Population_in_lakhs]]</f>
        <v>5.4137664346481049</v>
      </c>
    </row>
    <row r="2316" spans="1:18" x14ac:dyDescent="0.3">
      <c r="A2316" t="s">
        <v>294</v>
      </c>
      <c r="B2316" t="s">
        <v>301</v>
      </c>
      <c r="C2316">
        <v>2001</v>
      </c>
      <c r="D2316">
        <v>43</v>
      </c>
      <c r="E2316">
        <v>7</v>
      </c>
      <c r="F2316">
        <v>2</v>
      </c>
      <c r="G2316">
        <v>102</v>
      </c>
      <c r="H2316">
        <v>28</v>
      </c>
      <c r="I2316">
        <v>144</v>
      </c>
      <c r="J2316">
        <v>20.71</v>
      </c>
      <c r="K2316">
        <v>15.741187831965233</v>
      </c>
      <c r="L2316">
        <f t="shared" si="36"/>
        <v>326</v>
      </c>
      <c r="M2316" s="14">
        <f>Table3[[#This Row],[Rape]]/Table3[[#This Row],[Population_in_lakhs]]</f>
        <v>2.0762916465475616</v>
      </c>
      <c r="N2316">
        <f>Table3[[#This Row],[Kidnapping and Abduction]]/Table3[[#This Row],[Population_in_lakhs]]</f>
        <v>0.33800096571704491</v>
      </c>
      <c r="O2316">
        <f>Table3[[#This Row],[Dowry Deaths]]/Table3[[#This Row],[Population_in_lakhs]]</f>
        <v>9.6571704490584248E-2</v>
      </c>
      <c r="P2316">
        <f>Table3[[#This Row],[Molestation]]/Table3[[#This Row],[Population_in_lakhs]]</f>
        <v>4.9251569290197974</v>
      </c>
      <c r="Q2316">
        <f>Table3[[#This Row],[Sexual_Harassment]]/Table3[[#This Row],[Population_in_lakhs]]</f>
        <v>1.3520038628681796</v>
      </c>
      <c r="R2316">
        <f>Table3[[#This Row],[Cruelty by Husband or his Relatives]]/Table3[[#This Row],[Population_in_lakhs]]</f>
        <v>6.9531627233220661</v>
      </c>
    </row>
    <row r="2317" spans="1:18" x14ac:dyDescent="0.3">
      <c r="A2317" t="s">
        <v>294</v>
      </c>
      <c r="B2317" t="s">
        <v>301</v>
      </c>
      <c r="C2317">
        <v>2002</v>
      </c>
      <c r="D2317">
        <v>29</v>
      </c>
      <c r="E2317">
        <v>21</v>
      </c>
      <c r="F2317">
        <v>3</v>
      </c>
      <c r="G2317">
        <v>89</v>
      </c>
      <c r="H2317">
        <v>9</v>
      </c>
      <c r="I2317">
        <v>116</v>
      </c>
      <c r="J2317">
        <v>20.71</v>
      </c>
      <c r="K2317">
        <v>12.892322549492999</v>
      </c>
      <c r="L2317">
        <f t="shared" si="36"/>
        <v>267</v>
      </c>
      <c r="M2317" s="14">
        <f>Table3[[#This Row],[Rape]]/Table3[[#This Row],[Population_in_lakhs]]</f>
        <v>1.4002897151134717</v>
      </c>
      <c r="N2317">
        <f>Table3[[#This Row],[Kidnapping and Abduction]]/Table3[[#This Row],[Population_in_lakhs]]</f>
        <v>1.0140028971511348</v>
      </c>
      <c r="O2317">
        <f>Table3[[#This Row],[Dowry Deaths]]/Table3[[#This Row],[Population_in_lakhs]]</f>
        <v>0.14485755673587639</v>
      </c>
      <c r="P2317">
        <f>Table3[[#This Row],[Molestation]]/Table3[[#This Row],[Population_in_lakhs]]</f>
        <v>4.2974408498309993</v>
      </c>
      <c r="Q2317">
        <f>Table3[[#This Row],[Sexual_Harassment]]/Table3[[#This Row],[Population_in_lakhs]]</f>
        <v>0.43457267020762913</v>
      </c>
      <c r="R2317">
        <f>Table3[[#This Row],[Cruelty by Husband or his Relatives]]/Table3[[#This Row],[Population_in_lakhs]]</f>
        <v>5.6011588604538867</v>
      </c>
    </row>
    <row r="2318" spans="1:18" x14ac:dyDescent="0.3">
      <c r="A2318" t="s">
        <v>294</v>
      </c>
      <c r="B2318" t="s">
        <v>301</v>
      </c>
      <c r="C2318">
        <v>2003</v>
      </c>
      <c r="D2318">
        <v>36</v>
      </c>
      <c r="E2318">
        <v>12</v>
      </c>
      <c r="F2318">
        <v>3</v>
      </c>
      <c r="G2318">
        <v>85</v>
      </c>
      <c r="H2318">
        <v>21</v>
      </c>
      <c r="I2318">
        <v>101</v>
      </c>
      <c r="J2318">
        <v>20.71</v>
      </c>
      <c r="K2318">
        <v>12.45774987928537</v>
      </c>
      <c r="L2318">
        <f t="shared" si="36"/>
        <v>258</v>
      </c>
      <c r="M2318" s="14">
        <f>Table3[[#This Row],[Rape]]/Table3[[#This Row],[Population_in_lakhs]]</f>
        <v>1.7382906808305165</v>
      </c>
      <c r="N2318">
        <f>Table3[[#This Row],[Kidnapping and Abduction]]/Table3[[#This Row],[Population_in_lakhs]]</f>
        <v>0.57943022694350554</v>
      </c>
      <c r="O2318">
        <f>Table3[[#This Row],[Dowry Deaths]]/Table3[[#This Row],[Population_in_lakhs]]</f>
        <v>0.14485755673587639</v>
      </c>
      <c r="P2318">
        <f>Table3[[#This Row],[Molestation]]/Table3[[#This Row],[Population_in_lakhs]]</f>
        <v>4.1042974408498312</v>
      </c>
      <c r="Q2318">
        <f>Table3[[#This Row],[Sexual_Harassment]]/Table3[[#This Row],[Population_in_lakhs]]</f>
        <v>1.0140028971511348</v>
      </c>
      <c r="R2318">
        <f>Table3[[#This Row],[Cruelty by Husband or his Relatives]]/Table3[[#This Row],[Population_in_lakhs]]</f>
        <v>4.8768710767745045</v>
      </c>
    </row>
    <row r="2319" spans="1:18" x14ac:dyDescent="0.3">
      <c r="A2319" t="s">
        <v>294</v>
      </c>
      <c r="B2319" t="s">
        <v>301</v>
      </c>
      <c r="C2319">
        <v>2004</v>
      </c>
      <c r="D2319">
        <v>31</v>
      </c>
      <c r="E2319">
        <v>17</v>
      </c>
      <c r="F2319">
        <v>3</v>
      </c>
      <c r="G2319">
        <v>93</v>
      </c>
      <c r="H2319">
        <v>27</v>
      </c>
      <c r="I2319">
        <v>94</v>
      </c>
      <c r="J2319">
        <v>20.71</v>
      </c>
      <c r="K2319">
        <v>12.795750845002413</v>
      </c>
      <c r="L2319">
        <f t="shared" si="36"/>
        <v>265</v>
      </c>
      <c r="M2319" s="14">
        <f>Table3[[#This Row],[Rape]]/Table3[[#This Row],[Population_in_lakhs]]</f>
        <v>1.4968614196040559</v>
      </c>
      <c r="N2319">
        <f>Table3[[#This Row],[Kidnapping and Abduction]]/Table3[[#This Row],[Population_in_lakhs]]</f>
        <v>0.82085948816996612</v>
      </c>
      <c r="O2319">
        <f>Table3[[#This Row],[Dowry Deaths]]/Table3[[#This Row],[Population_in_lakhs]]</f>
        <v>0.14485755673587639</v>
      </c>
      <c r="P2319">
        <f>Table3[[#This Row],[Molestation]]/Table3[[#This Row],[Population_in_lakhs]]</f>
        <v>4.4905842588121683</v>
      </c>
      <c r="Q2319">
        <f>Table3[[#This Row],[Sexual_Harassment]]/Table3[[#This Row],[Population_in_lakhs]]</f>
        <v>1.3037180106228874</v>
      </c>
      <c r="R2319">
        <f>Table3[[#This Row],[Cruelty by Husband or his Relatives]]/Table3[[#This Row],[Population_in_lakhs]]</f>
        <v>4.5388701110574603</v>
      </c>
    </row>
    <row r="2320" spans="1:18" x14ac:dyDescent="0.3">
      <c r="A2320" t="s">
        <v>294</v>
      </c>
      <c r="B2320" t="s">
        <v>301</v>
      </c>
      <c r="C2320">
        <v>2005</v>
      </c>
      <c r="D2320">
        <v>41</v>
      </c>
      <c r="E2320">
        <v>14</v>
      </c>
      <c r="F2320">
        <v>2</v>
      </c>
      <c r="G2320">
        <v>93</v>
      </c>
      <c r="H2320">
        <v>27</v>
      </c>
      <c r="I2320">
        <v>110</v>
      </c>
      <c r="J2320">
        <v>20.71</v>
      </c>
      <c r="K2320">
        <v>13.858039594398841</v>
      </c>
      <c r="L2320">
        <f t="shared" si="36"/>
        <v>287</v>
      </c>
      <c r="M2320" s="14">
        <f>Table3[[#This Row],[Rape]]/Table3[[#This Row],[Population_in_lakhs]]</f>
        <v>1.9797199420569773</v>
      </c>
      <c r="N2320">
        <f>Table3[[#This Row],[Kidnapping and Abduction]]/Table3[[#This Row],[Population_in_lakhs]]</f>
        <v>0.67600193143408982</v>
      </c>
      <c r="O2320">
        <f>Table3[[#This Row],[Dowry Deaths]]/Table3[[#This Row],[Population_in_lakhs]]</f>
        <v>9.6571704490584248E-2</v>
      </c>
      <c r="P2320">
        <f>Table3[[#This Row],[Molestation]]/Table3[[#This Row],[Population_in_lakhs]]</f>
        <v>4.4905842588121683</v>
      </c>
      <c r="Q2320">
        <f>Table3[[#This Row],[Sexual_Harassment]]/Table3[[#This Row],[Population_in_lakhs]]</f>
        <v>1.3037180106228874</v>
      </c>
      <c r="R2320">
        <f>Table3[[#This Row],[Cruelty by Husband or his Relatives]]/Table3[[#This Row],[Population_in_lakhs]]</f>
        <v>5.3114437469821336</v>
      </c>
    </row>
    <row r="2321" spans="1:18" x14ac:dyDescent="0.3">
      <c r="A2321" t="s">
        <v>294</v>
      </c>
      <c r="B2321" t="s">
        <v>301</v>
      </c>
      <c r="C2321">
        <v>2006</v>
      </c>
      <c r="D2321">
        <v>30</v>
      </c>
      <c r="E2321">
        <v>14</v>
      </c>
      <c r="F2321">
        <v>6</v>
      </c>
      <c r="G2321">
        <v>81</v>
      </c>
      <c r="H2321">
        <v>47</v>
      </c>
      <c r="I2321">
        <v>123</v>
      </c>
      <c r="J2321">
        <v>20.71</v>
      </c>
      <c r="K2321">
        <v>14.534041525832931</v>
      </c>
      <c r="L2321">
        <f t="shared" si="36"/>
        <v>301</v>
      </c>
      <c r="M2321" s="14">
        <f>Table3[[#This Row],[Rape]]/Table3[[#This Row],[Population_in_lakhs]]</f>
        <v>1.4485755673587639</v>
      </c>
      <c r="N2321">
        <f>Table3[[#This Row],[Kidnapping and Abduction]]/Table3[[#This Row],[Population_in_lakhs]]</f>
        <v>0.67600193143408982</v>
      </c>
      <c r="O2321">
        <f>Table3[[#This Row],[Dowry Deaths]]/Table3[[#This Row],[Population_in_lakhs]]</f>
        <v>0.28971511347175277</v>
      </c>
      <c r="P2321">
        <f>Table3[[#This Row],[Molestation]]/Table3[[#This Row],[Population_in_lakhs]]</f>
        <v>3.9111540318686622</v>
      </c>
      <c r="Q2321">
        <f>Table3[[#This Row],[Sexual_Harassment]]/Table3[[#This Row],[Population_in_lakhs]]</f>
        <v>2.2694350555287301</v>
      </c>
      <c r="R2321">
        <f>Table3[[#This Row],[Cruelty by Husband or his Relatives]]/Table3[[#This Row],[Population_in_lakhs]]</f>
        <v>5.9391598261709317</v>
      </c>
    </row>
    <row r="2322" spans="1:18" x14ac:dyDescent="0.3">
      <c r="A2322" t="s">
        <v>294</v>
      </c>
      <c r="B2322" t="s">
        <v>301</v>
      </c>
      <c r="C2322">
        <v>2007</v>
      </c>
      <c r="D2322">
        <v>35</v>
      </c>
      <c r="E2322">
        <v>19</v>
      </c>
      <c r="F2322">
        <v>5</v>
      </c>
      <c r="G2322">
        <v>115</v>
      </c>
      <c r="H2322">
        <v>109</v>
      </c>
      <c r="I2322">
        <v>169</v>
      </c>
      <c r="J2322">
        <v>20.71</v>
      </c>
      <c r="K2322">
        <v>21.825205214872042</v>
      </c>
      <c r="L2322">
        <f t="shared" si="36"/>
        <v>452</v>
      </c>
      <c r="M2322" s="14">
        <f>Table3[[#This Row],[Rape]]/Table3[[#This Row],[Population_in_lakhs]]</f>
        <v>1.6900048285852245</v>
      </c>
      <c r="N2322">
        <f>Table3[[#This Row],[Kidnapping and Abduction]]/Table3[[#This Row],[Population_in_lakhs]]</f>
        <v>0.9174311926605504</v>
      </c>
      <c r="O2322">
        <f>Table3[[#This Row],[Dowry Deaths]]/Table3[[#This Row],[Population_in_lakhs]]</f>
        <v>0.24142926122646063</v>
      </c>
      <c r="P2322">
        <f>Table3[[#This Row],[Molestation]]/Table3[[#This Row],[Population_in_lakhs]]</f>
        <v>5.5528730082085946</v>
      </c>
      <c r="Q2322">
        <f>Table3[[#This Row],[Sexual_Harassment]]/Table3[[#This Row],[Population_in_lakhs]]</f>
        <v>5.2631578947368416</v>
      </c>
      <c r="R2322">
        <f>Table3[[#This Row],[Cruelty by Husband or his Relatives]]/Table3[[#This Row],[Population_in_lakhs]]</f>
        <v>8.1603090294543694</v>
      </c>
    </row>
    <row r="2323" spans="1:18" x14ac:dyDescent="0.3">
      <c r="A2323" t="s">
        <v>294</v>
      </c>
      <c r="B2323" t="s">
        <v>301</v>
      </c>
      <c r="C2323">
        <v>2008</v>
      </c>
      <c r="D2323">
        <v>37</v>
      </c>
      <c r="E2323">
        <v>28</v>
      </c>
      <c r="F2323">
        <v>14</v>
      </c>
      <c r="G2323">
        <v>112</v>
      </c>
      <c r="H2323">
        <v>146</v>
      </c>
      <c r="I2323">
        <v>221</v>
      </c>
      <c r="J2323">
        <v>20.71</v>
      </c>
      <c r="K2323">
        <v>26.943505552873006</v>
      </c>
      <c r="L2323">
        <f t="shared" si="36"/>
        <v>558</v>
      </c>
      <c r="M2323" s="14">
        <f>Table3[[#This Row],[Rape]]/Table3[[#This Row],[Population_in_lakhs]]</f>
        <v>1.7865765330758088</v>
      </c>
      <c r="N2323">
        <f>Table3[[#This Row],[Kidnapping and Abduction]]/Table3[[#This Row],[Population_in_lakhs]]</f>
        <v>1.3520038628681796</v>
      </c>
      <c r="O2323">
        <f>Table3[[#This Row],[Dowry Deaths]]/Table3[[#This Row],[Population_in_lakhs]]</f>
        <v>0.67600193143408982</v>
      </c>
      <c r="P2323">
        <f>Table3[[#This Row],[Molestation]]/Table3[[#This Row],[Population_in_lakhs]]</f>
        <v>5.4080154514727186</v>
      </c>
      <c r="Q2323">
        <f>Table3[[#This Row],[Sexual_Harassment]]/Table3[[#This Row],[Population_in_lakhs]]</f>
        <v>7.049734427812651</v>
      </c>
      <c r="R2323">
        <f>Table3[[#This Row],[Cruelty by Husband or his Relatives]]/Table3[[#This Row],[Population_in_lakhs]]</f>
        <v>10.67117334620956</v>
      </c>
    </row>
    <row r="2324" spans="1:18" x14ac:dyDescent="0.3">
      <c r="A2324" t="s">
        <v>294</v>
      </c>
      <c r="B2324" t="s">
        <v>301</v>
      </c>
      <c r="C2324">
        <v>2009</v>
      </c>
      <c r="D2324">
        <v>44</v>
      </c>
      <c r="E2324">
        <v>17</v>
      </c>
      <c r="F2324">
        <v>9</v>
      </c>
      <c r="G2324">
        <v>132</v>
      </c>
      <c r="H2324">
        <v>171</v>
      </c>
      <c r="I2324">
        <v>158</v>
      </c>
      <c r="J2324">
        <v>20.71</v>
      </c>
      <c r="K2324">
        <v>25.639787542250119</v>
      </c>
      <c r="L2324">
        <f t="shared" si="36"/>
        <v>531</v>
      </c>
      <c r="M2324" s="14">
        <f>Table3[[#This Row],[Rape]]/Table3[[#This Row],[Population_in_lakhs]]</f>
        <v>2.1245774987928536</v>
      </c>
      <c r="N2324">
        <f>Table3[[#This Row],[Kidnapping and Abduction]]/Table3[[#This Row],[Population_in_lakhs]]</f>
        <v>0.82085948816996612</v>
      </c>
      <c r="O2324">
        <f>Table3[[#This Row],[Dowry Deaths]]/Table3[[#This Row],[Population_in_lakhs]]</f>
        <v>0.43457267020762913</v>
      </c>
      <c r="P2324">
        <f>Table3[[#This Row],[Molestation]]/Table3[[#This Row],[Population_in_lakhs]]</f>
        <v>6.3737324963785609</v>
      </c>
      <c r="Q2324">
        <f>Table3[[#This Row],[Sexual_Harassment]]/Table3[[#This Row],[Population_in_lakhs]]</f>
        <v>8.2568807339449535</v>
      </c>
      <c r="R2324">
        <f>Table3[[#This Row],[Cruelty by Husband or his Relatives]]/Table3[[#This Row],[Population_in_lakhs]]</f>
        <v>7.6291646547561562</v>
      </c>
    </row>
    <row r="2325" spans="1:18" x14ac:dyDescent="0.3">
      <c r="A2325" t="s">
        <v>294</v>
      </c>
      <c r="B2325" t="s">
        <v>301</v>
      </c>
      <c r="C2325">
        <v>2010</v>
      </c>
      <c r="D2325">
        <v>43</v>
      </c>
      <c r="E2325">
        <v>16</v>
      </c>
      <c r="F2325">
        <v>7</v>
      </c>
      <c r="G2325">
        <v>117</v>
      </c>
      <c r="H2325">
        <v>116</v>
      </c>
      <c r="I2325">
        <v>147</v>
      </c>
      <c r="J2325">
        <v>20.71</v>
      </c>
      <c r="K2325">
        <v>21.535490101400288</v>
      </c>
      <c r="L2325">
        <f t="shared" si="36"/>
        <v>446</v>
      </c>
      <c r="M2325" s="14">
        <f>Table3[[#This Row],[Rape]]/Table3[[#This Row],[Population_in_lakhs]]</f>
        <v>2.0762916465475616</v>
      </c>
      <c r="N2325">
        <f>Table3[[#This Row],[Kidnapping and Abduction]]/Table3[[#This Row],[Population_in_lakhs]]</f>
        <v>0.77257363592467398</v>
      </c>
      <c r="O2325">
        <f>Table3[[#This Row],[Dowry Deaths]]/Table3[[#This Row],[Population_in_lakhs]]</f>
        <v>0.33800096571704491</v>
      </c>
      <c r="P2325">
        <f>Table3[[#This Row],[Molestation]]/Table3[[#This Row],[Population_in_lakhs]]</f>
        <v>5.6494447126991787</v>
      </c>
      <c r="Q2325">
        <f>Table3[[#This Row],[Sexual_Harassment]]/Table3[[#This Row],[Population_in_lakhs]]</f>
        <v>5.6011588604538867</v>
      </c>
      <c r="R2325">
        <f>Table3[[#This Row],[Cruelty by Husband or his Relatives]]/Table3[[#This Row],[Population_in_lakhs]]</f>
        <v>7.0980202800579431</v>
      </c>
    </row>
    <row r="2326" spans="1:18" x14ac:dyDescent="0.3">
      <c r="A2326" t="s">
        <v>294</v>
      </c>
      <c r="B2326" t="s">
        <v>301</v>
      </c>
      <c r="C2326">
        <v>2011</v>
      </c>
      <c r="D2326">
        <v>56</v>
      </c>
      <c r="E2326">
        <v>25</v>
      </c>
      <c r="F2326">
        <v>4</v>
      </c>
      <c r="G2326">
        <v>108</v>
      </c>
      <c r="H2326">
        <v>77</v>
      </c>
      <c r="I2326">
        <v>109</v>
      </c>
      <c r="J2326">
        <v>22.04</v>
      </c>
      <c r="K2326">
        <v>17.19600725952813</v>
      </c>
      <c r="L2326">
        <f t="shared" si="36"/>
        <v>379</v>
      </c>
      <c r="M2326" s="14">
        <f>Table3[[#This Row],[Rape]]/Table3[[#This Row],[Population_in_lakhs]]</f>
        <v>2.5408348457350272</v>
      </c>
      <c r="N2326">
        <f>Table3[[#This Row],[Kidnapping and Abduction]]/Table3[[#This Row],[Population_in_lakhs]]</f>
        <v>1.1343012704174229</v>
      </c>
      <c r="O2326">
        <f>Table3[[#This Row],[Dowry Deaths]]/Table3[[#This Row],[Population_in_lakhs]]</f>
        <v>0.18148820326678766</v>
      </c>
      <c r="P2326">
        <f>Table3[[#This Row],[Molestation]]/Table3[[#This Row],[Population_in_lakhs]]</f>
        <v>4.900181488203267</v>
      </c>
      <c r="Q2326">
        <f>Table3[[#This Row],[Sexual_Harassment]]/Table3[[#This Row],[Population_in_lakhs]]</f>
        <v>3.4936479128856628</v>
      </c>
      <c r="R2326">
        <f>Table3[[#This Row],[Cruelty by Husband or his Relatives]]/Table3[[#This Row],[Population_in_lakhs]]</f>
        <v>4.9455535390199641</v>
      </c>
    </row>
    <row r="2327" spans="1:18" x14ac:dyDescent="0.3">
      <c r="A2327" t="s">
        <v>294</v>
      </c>
      <c r="B2327" t="s">
        <v>301</v>
      </c>
      <c r="C2327">
        <v>2012</v>
      </c>
      <c r="D2327">
        <v>44</v>
      </c>
      <c r="E2327">
        <v>29</v>
      </c>
      <c r="F2327">
        <v>4</v>
      </c>
      <c r="G2327">
        <v>119</v>
      </c>
      <c r="H2327">
        <v>79</v>
      </c>
      <c r="I2327">
        <v>125</v>
      </c>
      <c r="J2327">
        <v>22.04</v>
      </c>
      <c r="K2327">
        <v>18.148820326678766</v>
      </c>
      <c r="L2327">
        <f t="shared" si="36"/>
        <v>400</v>
      </c>
      <c r="M2327" s="14">
        <f>Table3[[#This Row],[Rape]]/Table3[[#This Row],[Population_in_lakhs]]</f>
        <v>1.9963702359346642</v>
      </c>
      <c r="N2327">
        <f>Table3[[#This Row],[Kidnapping and Abduction]]/Table3[[#This Row],[Population_in_lakhs]]</f>
        <v>1.3157894736842106</v>
      </c>
      <c r="O2327">
        <f>Table3[[#This Row],[Dowry Deaths]]/Table3[[#This Row],[Population_in_lakhs]]</f>
        <v>0.18148820326678766</v>
      </c>
      <c r="P2327">
        <f>Table3[[#This Row],[Molestation]]/Table3[[#This Row],[Population_in_lakhs]]</f>
        <v>5.3992740471869327</v>
      </c>
      <c r="Q2327">
        <f>Table3[[#This Row],[Sexual_Harassment]]/Table3[[#This Row],[Population_in_lakhs]]</f>
        <v>3.5843920145190564</v>
      </c>
      <c r="R2327">
        <f>Table3[[#This Row],[Cruelty by Husband or his Relatives]]/Table3[[#This Row],[Population_in_lakhs]]</f>
        <v>5.671506352087115</v>
      </c>
    </row>
    <row r="2328" spans="1:18" x14ac:dyDescent="0.3">
      <c r="A2328" t="s">
        <v>294</v>
      </c>
      <c r="B2328" t="s">
        <v>301</v>
      </c>
      <c r="C2328">
        <v>2013</v>
      </c>
      <c r="D2328">
        <v>88</v>
      </c>
      <c r="E2328">
        <v>25</v>
      </c>
      <c r="F2328">
        <v>8</v>
      </c>
      <c r="G2328">
        <v>179</v>
      </c>
      <c r="H2328">
        <v>123</v>
      </c>
      <c r="I2328">
        <v>180</v>
      </c>
      <c r="J2328">
        <v>22.04</v>
      </c>
      <c r="K2328">
        <v>27.359346642468239</v>
      </c>
      <c r="L2328">
        <f t="shared" si="36"/>
        <v>603</v>
      </c>
      <c r="M2328" s="14">
        <f>Table3[[#This Row],[Rape]]/Table3[[#This Row],[Population_in_lakhs]]</f>
        <v>3.9927404718693285</v>
      </c>
      <c r="N2328">
        <f>Table3[[#This Row],[Kidnapping and Abduction]]/Table3[[#This Row],[Population_in_lakhs]]</f>
        <v>1.1343012704174229</v>
      </c>
      <c r="O2328">
        <f>Table3[[#This Row],[Dowry Deaths]]/Table3[[#This Row],[Population_in_lakhs]]</f>
        <v>0.36297640653357532</v>
      </c>
      <c r="P2328">
        <f>Table3[[#This Row],[Molestation]]/Table3[[#This Row],[Population_in_lakhs]]</f>
        <v>8.1215970961887489</v>
      </c>
      <c r="Q2328">
        <f>Table3[[#This Row],[Sexual_Harassment]]/Table3[[#This Row],[Population_in_lakhs]]</f>
        <v>5.5807622504537209</v>
      </c>
      <c r="R2328">
        <f>Table3[[#This Row],[Cruelty by Husband or his Relatives]]/Table3[[#This Row],[Population_in_lakhs]]</f>
        <v>8.1669691470054442</v>
      </c>
    </row>
    <row r="2329" spans="1:18" x14ac:dyDescent="0.3">
      <c r="A2329" t="s">
        <v>294</v>
      </c>
      <c r="B2329" t="s">
        <v>302</v>
      </c>
      <c r="C2329">
        <v>2001</v>
      </c>
      <c r="D2329">
        <v>16</v>
      </c>
      <c r="E2329">
        <v>6</v>
      </c>
      <c r="F2329">
        <v>6</v>
      </c>
      <c r="G2329">
        <v>17</v>
      </c>
      <c r="H2329">
        <v>8</v>
      </c>
      <c r="I2329">
        <v>127</v>
      </c>
      <c r="J2329">
        <v>17.079999999999998</v>
      </c>
      <c r="K2329">
        <v>10.538641686182672</v>
      </c>
      <c r="L2329">
        <f t="shared" si="36"/>
        <v>180</v>
      </c>
      <c r="M2329" s="14">
        <f>Table3[[#This Row],[Rape]]/Table3[[#This Row],[Population_in_lakhs]]</f>
        <v>0.93676814988290402</v>
      </c>
      <c r="N2329">
        <f>Table3[[#This Row],[Kidnapping and Abduction]]/Table3[[#This Row],[Population_in_lakhs]]</f>
        <v>0.35128805620608905</v>
      </c>
      <c r="O2329">
        <f>Table3[[#This Row],[Dowry Deaths]]/Table3[[#This Row],[Population_in_lakhs]]</f>
        <v>0.35128805620608905</v>
      </c>
      <c r="P2329">
        <f>Table3[[#This Row],[Molestation]]/Table3[[#This Row],[Population_in_lakhs]]</f>
        <v>0.99531615925058559</v>
      </c>
      <c r="Q2329">
        <f>Table3[[#This Row],[Sexual_Harassment]]/Table3[[#This Row],[Population_in_lakhs]]</f>
        <v>0.46838407494145201</v>
      </c>
      <c r="R2329">
        <f>Table3[[#This Row],[Cruelty by Husband or his Relatives]]/Table3[[#This Row],[Population_in_lakhs]]</f>
        <v>7.4355971896955513</v>
      </c>
    </row>
    <row r="2330" spans="1:18" x14ac:dyDescent="0.3">
      <c r="A2330" t="s">
        <v>294</v>
      </c>
      <c r="B2330" t="s">
        <v>302</v>
      </c>
      <c r="C2330">
        <v>2002</v>
      </c>
      <c r="D2330">
        <v>16</v>
      </c>
      <c r="E2330">
        <v>8</v>
      </c>
      <c r="F2330">
        <v>7</v>
      </c>
      <c r="G2330">
        <v>20</v>
      </c>
      <c r="H2330">
        <v>6</v>
      </c>
      <c r="I2330">
        <v>124</v>
      </c>
      <c r="J2330">
        <v>17.079999999999998</v>
      </c>
      <c r="K2330">
        <v>10.597189695550352</v>
      </c>
      <c r="L2330">
        <f t="shared" si="36"/>
        <v>181</v>
      </c>
      <c r="M2330" s="14">
        <f>Table3[[#This Row],[Rape]]/Table3[[#This Row],[Population_in_lakhs]]</f>
        <v>0.93676814988290402</v>
      </c>
      <c r="N2330">
        <f>Table3[[#This Row],[Kidnapping and Abduction]]/Table3[[#This Row],[Population_in_lakhs]]</f>
        <v>0.46838407494145201</v>
      </c>
      <c r="O2330">
        <f>Table3[[#This Row],[Dowry Deaths]]/Table3[[#This Row],[Population_in_lakhs]]</f>
        <v>0.40983606557377056</v>
      </c>
      <c r="P2330">
        <f>Table3[[#This Row],[Molestation]]/Table3[[#This Row],[Population_in_lakhs]]</f>
        <v>1.1709601873536302</v>
      </c>
      <c r="Q2330">
        <f>Table3[[#This Row],[Sexual_Harassment]]/Table3[[#This Row],[Population_in_lakhs]]</f>
        <v>0.35128805620608905</v>
      </c>
      <c r="R2330">
        <f>Table3[[#This Row],[Cruelty by Husband or his Relatives]]/Table3[[#This Row],[Population_in_lakhs]]</f>
        <v>7.2599531615925068</v>
      </c>
    </row>
    <row r="2331" spans="1:18" x14ac:dyDescent="0.3">
      <c r="A2331" t="s">
        <v>294</v>
      </c>
      <c r="B2331" t="s">
        <v>302</v>
      </c>
      <c r="C2331">
        <v>2003</v>
      </c>
      <c r="D2331">
        <v>7</v>
      </c>
      <c r="E2331">
        <v>5</v>
      </c>
      <c r="F2331">
        <v>2</v>
      </c>
      <c r="G2331">
        <v>18</v>
      </c>
      <c r="H2331">
        <v>6</v>
      </c>
      <c r="I2331">
        <v>90</v>
      </c>
      <c r="J2331">
        <v>17.079999999999998</v>
      </c>
      <c r="K2331">
        <v>7.4941451990632322</v>
      </c>
      <c r="L2331">
        <f t="shared" si="36"/>
        <v>128</v>
      </c>
      <c r="M2331" s="14">
        <f>Table3[[#This Row],[Rape]]/Table3[[#This Row],[Population_in_lakhs]]</f>
        <v>0.40983606557377056</v>
      </c>
      <c r="N2331">
        <f>Table3[[#This Row],[Kidnapping and Abduction]]/Table3[[#This Row],[Population_in_lakhs]]</f>
        <v>0.29274004683840754</v>
      </c>
      <c r="O2331">
        <f>Table3[[#This Row],[Dowry Deaths]]/Table3[[#This Row],[Population_in_lakhs]]</f>
        <v>0.117096018735363</v>
      </c>
      <c r="P2331">
        <f>Table3[[#This Row],[Molestation]]/Table3[[#This Row],[Population_in_lakhs]]</f>
        <v>1.053864168618267</v>
      </c>
      <c r="Q2331">
        <f>Table3[[#This Row],[Sexual_Harassment]]/Table3[[#This Row],[Population_in_lakhs]]</f>
        <v>0.35128805620608905</v>
      </c>
      <c r="R2331">
        <f>Table3[[#This Row],[Cruelty by Husband or his Relatives]]/Table3[[#This Row],[Population_in_lakhs]]</f>
        <v>5.2693208430913359</v>
      </c>
    </row>
    <row r="2332" spans="1:18" x14ac:dyDescent="0.3">
      <c r="A2332" t="s">
        <v>294</v>
      </c>
      <c r="B2332" t="s">
        <v>302</v>
      </c>
      <c r="C2332">
        <v>2004</v>
      </c>
      <c r="D2332">
        <v>11</v>
      </c>
      <c r="E2332">
        <v>3</v>
      </c>
      <c r="F2332">
        <v>1</v>
      </c>
      <c r="G2332">
        <v>24</v>
      </c>
      <c r="H2332">
        <v>9</v>
      </c>
      <c r="I2332">
        <v>96</v>
      </c>
      <c r="J2332">
        <v>17.079999999999998</v>
      </c>
      <c r="K2332">
        <v>8.4309133489461363</v>
      </c>
      <c r="L2332">
        <f t="shared" si="36"/>
        <v>144</v>
      </c>
      <c r="M2332" s="14">
        <f>Table3[[#This Row],[Rape]]/Table3[[#This Row],[Population_in_lakhs]]</f>
        <v>0.64402810304449654</v>
      </c>
      <c r="N2332">
        <f>Table3[[#This Row],[Kidnapping and Abduction]]/Table3[[#This Row],[Population_in_lakhs]]</f>
        <v>0.17564402810304452</v>
      </c>
      <c r="O2332">
        <f>Table3[[#This Row],[Dowry Deaths]]/Table3[[#This Row],[Population_in_lakhs]]</f>
        <v>5.8548009367681501E-2</v>
      </c>
      <c r="P2332">
        <f>Table3[[#This Row],[Molestation]]/Table3[[#This Row],[Population_in_lakhs]]</f>
        <v>1.4051522248243562</v>
      </c>
      <c r="Q2332">
        <f>Table3[[#This Row],[Sexual_Harassment]]/Table3[[#This Row],[Population_in_lakhs]]</f>
        <v>0.52693208430913352</v>
      </c>
      <c r="R2332">
        <f>Table3[[#This Row],[Cruelty by Husband or his Relatives]]/Table3[[#This Row],[Population_in_lakhs]]</f>
        <v>5.6206088992974248</v>
      </c>
    </row>
    <row r="2333" spans="1:18" x14ac:dyDescent="0.3">
      <c r="A2333" t="s">
        <v>294</v>
      </c>
      <c r="B2333" t="s">
        <v>302</v>
      </c>
      <c r="C2333">
        <v>2005</v>
      </c>
      <c r="D2333">
        <v>15</v>
      </c>
      <c r="E2333">
        <v>9</v>
      </c>
      <c r="F2333">
        <v>10</v>
      </c>
      <c r="G2333">
        <v>27</v>
      </c>
      <c r="H2333">
        <v>7</v>
      </c>
      <c r="I2333">
        <v>110</v>
      </c>
      <c r="J2333">
        <v>17.079999999999998</v>
      </c>
      <c r="K2333">
        <v>10.421545667447308</v>
      </c>
      <c r="L2333">
        <f t="shared" si="36"/>
        <v>178</v>
      </c>
      <c r="M2333" s="14">
        <f>Table3[[#This Row],[Rape]]/Table3[[#This Row],[Population_in_lakhs]]</f>
        <v>0.87822014051522257</v>
      </c>
      <c r="N2333">
        <f>Table3[[#This Row],[Kidnapping and Abduction]]/Table3[[#This Row],[Population_in_lakhs]]</f>
        <v>0.52693208430913352</v>
      </c>
      <c r="O2333">
        <f>Table3[[#This Row],[Dowry Deaths]]/Table3[[#This Row],[Population_in_lakhs]]</f>
        <v>0.58548009367681508</v>
      </c>
      <c r="P2333">
        <f>Table3[[#This Row],[Molestation]]/Table3[[#This Row],[Population_in_lakhs]]</f>
        <v>1.5807962529274007</v>
      </c>
      <c r="Q2333">
        <f>Table3[[#This Row],[Sexual_Harassment]]/Table3[[#This Row],[Population_in_lakhs]]</f>
        <v>0.40983606557377056</v>
      </c>
      <c r="R2333">
        <f>Table3[[#This Row],[Cruelty by Husband or his Relatives]]/Table3[[#This Row],[Population_in_lakhs]]</f>
        <v>6.4402810304449654</v>
      </c>
    </row>
    <row r="2334" spans="1:18" x14ac:dyDescent="0.3">
      <c r="A2334" t="s">
        <v>294</v>
      </c>
      <c r="B2334" t="s">
        <v>302</v>
      </c>
      <c r="C2334">
        <v>2006</v>
      </c>
      <c r="D2334">
        <v>12</v>
      </c>
      <c r="E2334">
        <v>8</v>
      </c>
      <c r="F2334">
        <v>6</v>
      </c>
      <c r="G2334">
        <v>33</v>
      </c>
      <c r="H2334">
        <v>12</v>
      </c>
      <c r="I2334">
        <v>189</v>
      </c>
      <c r="J2334">
        <v>17.079999999999998</v>
      </c>
      <c r="K2334">
        <v>15.222482435597191</v>
      </c>
      <c r="L2334">
        <f t="shared" si="36"/>
        <v>260</v>
      </c>
      <c r="M2334" s="14">
        <f>Table3[[#This Row],[Rape]]/Table3[[#This Row],[Population_in_lakhs]]</f>
        <v>0.7025761124121781</v>
      </c>
      <c r="N2334">
        <f>Table3[[#This Row],[Kidnapping and Abduction]]/Table3[[#This Row],[Population_in_lakhs]]</f>
        <v>0.46838407494145201</v>
      </c>
      <c r="O2334">
        <f>Table3[[#This Row],[Dowry Deaths]]/Table3[[#This Row],[Population_in_lakhs]]</f>
        <v>0.35128805620608905</v>
      </c>
      <c r="P2334">
        <f>Table3[[#This Row],[Molestation]]/Table3[[#This Row],[Population_in_lakhs]]</f>
        <v>1.9320843091334896</v>
      </c>
      <c r="Q2334">
        <f>Table3[[#This Row],[Sexual_Harassment]]/Table3[[#This Row],[Population_in_lakhs]]</f>
        <v>0.7025761124121781</v>
      </c>
      <c r="R2334">
        <f>Table3[[#This Row],[Cruelty by Husband or his Relatives]]/Table3[[#This Row],[Population_in_lakhs]]</f>
        <v>11.065573770491804</v>
      </c>
    </row>
    <row r="2335" spans="1:18" x14ac:dyDescent="0.3">
      <c r="A2335" t="s">
        <v>294</v>
      </c>
      <c r="B2335" t="s">
        <v>302</v>
      </c>
      <c r="C2335">
        <v>2007</v>
      </c>
      <c r="D2335">
        <v>15</v>
      </c>
      <c r="E2335">
        <v>5</v>
      </c>
      <c r="F2335">
        <v>10</v>
      </c>
      <c r="G2335">
        <v>37</v>
      </c>
      <c r="H2335">
        <v>14</v>
      </c>
      <c r="I2335">
        <v>223</v>
      </c>
      <c r="J2335">
        <v>17.079999999999998</v>
      </c>
      <c r="K2335">
        <v>17.798594847775178</v>
      </c>
      <c r="L2335">
        <f t="shared" si="36"/>
        <v>304</v>
      </c>
      <c r="M2335" s="14">
        <f>Table3[[#This Row],[Rape]]/Table3[[#This Row],[Population_in_lakhs]]</f>
        <v>0.87822014051522257</v>
      </c>
      <c r="N2335">
        <f>Table3[[#This Row],[Kidnapping and Abduction]]/Table3[[#This Row],[Population_in_lakhs]]</f>
        <v>0.29274004683840754</v>
      </c>
      <c r="O2335">
        <f>Table3[[#This Row],[Dowry Deaths]]/Table3[[#This Row],[Population_in_lakhs]]</f>
        <v>0.58548009367681508</v>
      </c>
      <c r="P2335">
        <f>Table3[[#This Row],[Molestation]]/Table3[[#This Row],[Population_in_lakhs]]</f>
        <v>2.1662763466042159</v>
      </c>
      <c r="Q2335">
        <f>Table3[[#This Row],[Sexual_Harassment]]/Table3[[#This Row],[Population_in_lakhs]]</f>
        <v>0.81967213114754112</v>
      </c>
      <c r="R2335">
        <f>Table3[[#This Row],[Cruelty by Husband or his Relatives]]/Table3[[#This Row],[Population_in_lakhs]]</f>
        <v>13.056206088992976</v>
      </c>
    </row>
    <row r="2336" spans="1:18" x14ac:dyDescent="0.3">
      <c r="A2336" t="s">
        <v>294</v>
      </c>
      <c r="B2336" t="s">
        <v>302</v>
      </c>
      <c r="C2336">
        <v>2008</v>
      </c>
      <c r="D2336">
        <v>10</v>
      </c>
      <c r="E2336">
        <v>8</v>
      </c>
      <c r="F2336">
        <v>3</v>
      </c>
      <c r="G2336">
        <v>32</v>
      </c>
      <c r="H2336">
        <v>8</v>
      </c>
      <c r="I2336">
        <v>196</v>
      </c>
      <c r="J2336">
        <v>17.079999999999998</v>
      </c>
      <c r="K2336">
        <v>15.046838407494146</v>
      </c>
      <c r="L2336">
        <f t="shared" si="36"/>
        <v>257</v>
      </c>
      <c r="M2336" s="14">
        <f>Table3[[#This Row],[Rape]]/Table3[[#This Row],[Population_in_lakhs]]</f>
        <v>0.58548009367681508</v>
      </c>
      <c r="N2336">
        <f>Table3[[#This Row],[Kidnapping and Abduction]]/Table3[[#This Row],[Population_in_lakhs]]</f>
        <v>0.46838407494145201</v>
      </c>
      <c r="O2336">
        <f>Table3[[#This Row],[Dowry Deaths]]/Table3[[#This Row],[Population_in_lakhs]]</f>
        <v>0.17564402810304452</v>
      </c>
      <c r="P2336">
        <f>Table3[[#This Row],[Molestation]]/Table3[[#This Row],[Population_in_lakhs]]</f>
        <v>1.873536299765808</v>
      </c>
      <c r="Q2336">
        <f>Table3[[#This Row],[Sexual_Harassment]]/Table3[[#This Row],[Population_in_lakhs]]</f>
        <v>0.46838407494145201</v>
      </c>
      <c r="R2336">
        <f>Table3[[#This Row],[Cruelty by Husband or his Relatives]]/Table3[[#This Row],[Population_in_lakhs]]</f>
        <v>11.475409836065575</v>
      </c>
    </row>
    <row r="2337" spans="1:18" x14ac:dyDescent="0.3">
      <c r="A2337" t="s">
        <v>294</v>
      </c>
      <c r="B2337" t="s">
        <v>302</v>
      </c>
      <c r="C2337">
        <v>2009</v>
      </c>
      <c r="D2337">
        <v>12</v>
      </c>
      <c r="E2337">
        <v>9</v>
      </c>
      <c r="F2337">
        <v>7</v>
      </c>
      <c r="G2337">
        <v>34</v>
      </c>
      <c r="H2337">
        <v>8</v>
      </c>
      <c r="I2337">
        <v>281</v>
      </c>
      <c r="J2337">
        <v>17.079999999999998</v>
      </c>
      <c r="K2337">
        <v>20.550351288056209</v>
      </c>
      <c r="L2337">
        <f t="shared" si="36"/>
        <v>351</v>
      </c>
      <c r="M2337" s="14">
        <f>Table3[[#This Row],[Rape]]/Table3[[#This Row],[Population_in_lakhs]]</f>
        <v>0.7025761124121781</v>
      </c>
      <c r="N2337">
        <f>Table3[[#This Row],[Kidnapping and Abduction]]/Table3[[#This Row],[Population_in_lakhs]]</f>
        <v>0.52693208430913352</v>
      </c>
      <c r="O2337">
        <f>Table3[[#This Row],[Dowry Deaths]]/Table3[[#This Row],[Population_in_lakhs]]</f>
        <v>0.40983606557377056</v>
      </c>
      <c r="P2337">
        <f>Table3[[#This Row],[Molestation]]/Table3[[#This Row],[Population_in_lakhs]]</f>
        <v>1.9906323185011712</v>
      </c>
      <c r="Q2337">
        <f>Table3[[#This Row],[Sexual_Harassment]]/Table3[[#This Row],[Population_in_lakhs]]</f>
        <v>0.46838407494145201</v>
      </c>
      <c r="R2337">
        <f>Table3[[#This Row],[Cruelty by Husband or his Relatives]]/Table3[[#This Row],[Population_in_lakhs]]</f>
        <v>16.451990632318502</v>
      </c>
    </row>
    <row r="2338" spans="1:18" x14ac:dyDescent="0.3">
      <c r="A2338" t="s">
        <v>294</v>
      </c>
      <c r="B2338" t="s">
        <v>302</v>
      </c>
      <c r="C2338">
        <v>2010</v>
      </c>
      <c r="D2338">
        <v>18</v>
      </c>
      <c r="E2338">
        <v>12</v>
      </c>
      <c r="F2338">
        <v>6</v>
      </c>
      <c r="G2338">
        <v>28</v>
      </c>
      <c r="H2338">
        <v>9</v>
      </c>
      <c r="I2338">
        <v>234</v>
      </c>
      <c r="J2338">
        <v>17.079999999999998</v>
      </c>
      <c r="K2338">
        <v>17.974238875878221</v>
      </c>
      <c r="L2338">
        <f t="shared" si="36"/>
        <v>307</v>
      </c>
      <c r="M2338" s="14">
        <f>Table3[[#This Row],[Rape]]/Table3[[#This Row],[Population_in_lakhs]]</f>
        <v>1.053864168618267</v>
      </c>
      <c r="N2338">
        <f>Table3[[#This Row],[Kidnapping and Abduction]]/Table3[[#This Row],[Population_in_lakhs]]</f>
        <v>0.7025761124121781</v>
      </c>
      <c r="O2338">
        <f>Table3[[#This Row],[Dowry Deaths]]/Table3[[#This Row],[Population_in_lakhs]]</f>
        <v>0.35128805620608905</v>
      </c>
      <c r="P2338">
        <f>Table3[[#This Row],[Molestation]]/Table3[[#This Row],[Population_in_lakhs]]</f>
        <v>1.6393442622950822</v>
      </c>
      <c r="Q2338">
        <f>Table3[[#This Row],[Sexual_Harassment]]/Table3[[#This Row],[Population_in_lakhs]]</f>
        <v>0.52693208430913352</v>
      </c>
      <c r="R2338">
        <f>Table3[[#This Row],[Cruelty by Husband or his Relatives]]/Table3[[#This Row],[Population_in_lakhs]]</f>
        <v>13.700234192037472</v>
      </c>
    </row>
    <row r="2339" spans="1:18" x14ac:dyDescent="0.3">
      <c r="A2339" t="s">
        <v>294</v>
      </c>
      <c r="B2339" t="s">
        <v>302</v>
      </c>
      <c r="C2339">
        <v>2011</v>
      </c>
      <c r="D2339">
        <v>16</v>
      </c>
      <c r="E2339">
        <v>27</v>
      </c>
      <c r="F2339">
        <v>4</v>
      </c>
      <c r="G2339">
        <v>52</v>
      </c>
      <c r="H2339">
        <v>7</v>
      </c>
      <c r="I2339">
        <v>203</v>
      </c>
      <c r="J2339">
        <v>20.51</v>
      </c>
      <c r="K2339">
        <v>15.065821550463188</v>
      </c>
      <c r="L2339">
        <f t="shared" si="36"/>
        <v>309</v>
      </c>
      <c r="M2339" s="14">
        <f>Table3[[#This Row],[Rape]]/Table3[[#This Row],[Population_in_lakhs]]</f>
        <v>0.78010726474890291</v>
      </c>
      <c r="N2339">
        <f>Table3[[#This Row],[Kidnapping and Abduction]]/Table3[[#This Row],[Population_in_lakhs]]</f>
        <v>1.3164310092637737</v>
      </c>
      <c r="O2339">
        <f>Table3[[#This Row],[Dowry Deaths]]/Table3[[#This Row],[Population_in_lakhs]]</f>
        <v>0.19502681618722573</v>
      </c>
      <c r="P2339">
        <f>Table3[[#This Row],[Molestation]]/Table3[[#This Row],[Population_in_lakhs]]</f>
        <v>2.5353486104339344</v>
      </c>
      <c r="Q2339">
        <f>Table3[[#This Row],[Sexual_Harassment]]/Table3[[#This Row],[Population_in_lakhs]]</f>
        <v>0.34129692832764502</v>
      </c>
      <c r="R2339">
        <f>Table3[[#This Row],[Cruelty by Husband or his Relatives]]/Table3[[#This Row],[Population_in_lakhs]]</f>
        <v>9.8976109215017054</v>
      </c>
    </row>
    <row r="2340" spans="1:18" x14ac:dyDescent="0.3">
      <c r="A2340" t="s">
        <v>294</v>
      </c>
      <c r="B2340" t="s">
        <v>302</v>
      </c>
      <c r="C2340">
        <v>2012</v>
      </c>
      <c r="D2340">
        <v>30</v>
      </c>
      <c r="E2340">
        <v>14</v>
      </c>
      <c r="F2340">
        <v>4</v>
      </c>
      <c r="G2340">
        <v>39</v>
      </c>
      <c r="H2340">
        <v>2</v>
      </c>
      <c r="I2340">
        <v>207</v>
      </c>
      <c r="J2340">
        <v>20.51</v>
      </c>
      <c r="K2340">
        <v>14.431984397854704</v>
      </c>
      <c r="L2340">
        <f t="shared" si="36"/>
        <v>296</v>
      </c>
      <c r="M2340" s="14">
        <f>Table3[[#This Row],[Rape]]/Table3[[#This Row],[Population_in_lakhs]]</f>
        <v>1.4627011214041929</v>
      </c>
      <c r="N2340">
        <f>Table3[[#This Row],[Kidnapping and Abduction]]/Table3[[#This Row],[Population_in_lakhs]]</f>
        <v>0.68259385665529004</v>
      </c>
      <c r="O2340">
        <f>Table3[[#This Row],[Dowry Deaths]]/Table3[[#This Row],[Population_in_lakhs]]</f>
        <v>0.19502681618722573</v>
      </c>
      <c r="P2340">
        <f>Table3[[#This Row],[Molestation]]/Table3[[#This Row],[Population_in_lakhs]]</f>
        <v>1.9015114578254508</v>
      </c>
      <c r="Q2340">
        <f>Table3[[#This Row],[Sexual_Harassment]]/Table3[[#This Row],[Population_in_lakhs]]</f>
        <v>9.7513408093612863E-2</v>
      </c>
      <c r="R2340">
        <f>Table3[[#This Row],[Cruelty by Husband or his Relatives]]/Table3[[#This Row],[Population_in_lakhs]]</f>
        <v>10.092637737688932</v>
      </c>
    </row>
    <row r="2341" spans="1:18" x14ac:dyDescent="0.3">
      <c r="A2341" t="s">
        <v>294</v>
      </c>
      <c r="B2341" t="s">
        <v>302</v>
      </c>
      <c r="C2341">
        <v>2013</v>
      </c>
      <c r="D2341">
        <v>40</v>
      </c>
      <c r="E2341">
        <v>25</v>
      </c>
      <c r="F2341">
        <v>6</v>
      </c>
      <c r="G2341">
        <v>58</v>
      </c>
      <c r="H2341">
        <v>9</v>
      </c>
      <c r="I2341">
        <v>228</v>
      </c>
      <c r="J2341">
        <v>20.51</v>
      </c>
      <c r="K2341">
        <v>17.844953681131155</v>
      </c>
      <c r="L2341">
        <f t="shared" si="36"/>
        <v>366</v>
      </c>
      <c r="M2341" s="14">
        <f>Table3[[#This Row],[Rape]]/Table3[[#This Row],[Population_in_lakhs]]</f>
        <v>1.9502681618722573</v>
      </c>
      <c r="N2341">
        <f>Table3[[#This Row],[Kidnapping and Abduction]]/Table3[[#This Row],[Population_in_lakhs]]</f>
        <v>1.2189176011701608</v>
      </c>
      <c r="O2341">
        <f>Table3[[#This Row],[Dowry Deaths]]/Table3[[#This Row],[Population_in_lakhs]]</f>
        <v>0.29254022428083859</v>
      </c>
      <c r="P2341">
        <f>Table3[[#This Row],[Molestation]]/Table3[[#This Row],[Population_in_lakhs]]</f>
        <v>2.827888834714773</v>
      </c>
      <c r="Q2341">
        <f>Table3[[#This Row],[Sexual_Harassment]]/Table3[[#This Row],[Population_in_lakhs]]</f>
        <v>0.43881033642125788</v>
      </c>
      <c r="R2341">
        <f>Table3[[#This Row],[Cruelty by Husband or his Relatives]]/Table3[[#This Row],[Population_in_lakhs]]</f>
        <v>11.116528522671867</v>
      </c>
    </row>
    <row r="2342" spans="1:18" x14ac:dyDescent="0.3">
      <c r="A2342" t="s">
        <v>294</v>
      </c>
      <c r="B2342" t="s">
        <v>303</v>
      </c>
      <c r="C2342">
        <v>2001</v>
      </c>
      <c r="D2342">
        <v>27</v>
      </c>
      <c r="E2342">
        <v>6</v>
      </c>
      <c r="F2342">
        <v>0</v>
      </c>
      <c r="G2342">
        <v>55</v>
      </c>
      <c r="H2342">
        <v>17</v>
      </c>
      <c r="I2342">
        <v>57</v>
      </c>
      <c r="J2342">
        <v>9.6999999999999993</v>
      </c>
      <c r="K2342">
        <v>16.701030927835053</v>
      </c>
      <c r="L2342">
        <f t="shared" si="36"/>
        <v>162</v>
      </c>
      <c r="M2342" s="14">
        <f>Table3[[#This Row],[Rape]]/Table3[[#This Row],[Population_in_lakhs]]</f>
        <v>2.7835051546391756</v>
      </c>
      <c r="N2342">
        <f>Table3[[#This Row],[Kidnapping and Abduction]]/Table3[[#This Row],[Population_in_lakhs]]</f>
        <v>0.61855670103092786</v>
      </c>
      <c r="O2342">
        <f>Table3[[#This Row],[Dowry Deaths]]/Table3[[#This Row],[Population_in_lakhs]]</f>
        <v>0</v>
      </c>
      <c r="P2342">
        <f>Table3[[#This Row],[Molestation]]/Table3[[#This Row],[Population_in_lakhs]]</f>
        <v>5.6701030927835054</v>
      </c>
      <c r="Q2342">
        <f>Table3[[#This Row],[Sexual_Harassment]]/Table3[[#This Row],[Population_in_lakhs]]</f>
        <v>1.7525773195876291</v>
      </c>
      <c r="R2342">
        <f>Table3[[#This Row],[Cruelty by Husband or his Relatives]]/Table3[[#This Row],[Population_in_lakhs]]</f>
        <v>5.8762886597938149</v>
      </c>
    </row>
    <row r="2343" spans="1:18" x14ac:dyDescent="0.3">
      <c r="A2343" t="s">
        <v>294</v>
      </c>
      <c r="B2343" t="s">
        <v>303</v>
      </c>
      <c r="C2343">
        <v>2002</v>
      </c>
      <c r="D2343">
        <v>22</v>
      </c>
      <c r="E2343">
        <v>8</v>
      </c>
      <c r="F2343">
        <v>0</v>
      </c>
      <c r="G2343">
        <v>59</v>
      </c>
      <c r="H2343">
        <v>15</v>
      </c>
      <c r="I2343">
        <v>65</v>
      </c>
      <c r="J2343">
        <v>9.6999999999999993</v>
      </c>
      <c r="K2343">
        <v>17.422680412371136</v>
      </c>
      <c r="L2343">
        <f t="shared" si="36"/>
        <v>169</v>
      </c>
      <c r="M2343" s="14">
        <f>Table3[[#This Row],[Rape]]/Table3[[#This Row],[Population_in_lakhs]]</f>
        <v>2.2680412371134024</v>
      </c>
      <c r="N2343">
        <f>Table3[[#This Row],[Kidnapping and Abduction]]/Table3[[#This Row],[Population_in_lakhs]]</f>
        <v>0.82474226804123718</v>
      </c>
      <c r="O2343">
        <f>Table3[[#This Row],[Dowry Deaths]]/Table3[[#This Row],[Population_in_lakhs]]</f>
        <v>0</v>
      </c>
      <c r="P2343">
        <f>Table3[[#This Row],[Molestation]]/Table3[[#This Row],[Population_in_lakhs]]</f>
        <v>6.0824742268041243</v>
      </c>
      <c r="Q2343">
        <f>Table3[[#This Row],[Sexual_Harassment]]/Table3[[#This Row],[Population_in_lakhs]]</f>
        <v>1.5463917525773196</v>
      </c>
      <c r="R2343">
        <f>Table3[[#This Row],[Cruelty by Husband or his Relatives]]/Table3[[#This Row],[Population_in_lakhs]]</f>
        <v>6.7010309278350517</v>
      </c>
    </row>
    <row r="2344" spans="1:18" x14ac:dyDescent="0.3">
      <c r="A2344" t="s">
        <v>294</v>
      </c>
      <c r="B2344" t="s">
        <v>303</v>
      </c>
      <c r="C2344">
        <v>2003</v>
      </c>
      <c r="D2344">
        <v>30</v>
      </c>
      <c r="E2344">
        <v>13</v>
      </c>
      <c r="F2344">
        <v>2</v>
      </c>
      <c r="G2344">
        <v>57</v>
      </c>
      <c r="H2344">
        <v>20</v>
      </c>
      <c r="I2344">
        <v>81</v>
      </c>
      <c r="J2344">
        <v>9.6999999999999993</v>
      </c>
      <c r="K2344">
        <v>20.927835051546392</v>
      </c>
      <c r="L2344">
        <f t="shared" si="36"/>
        <v>203</v>
      </c>
      <c r="M2344" s="14">
        <f>Table3[[#This Row],[Rape]]/Table3[[#This Row],[Population_in_lakhs]]</f>
        <v>3.0927835051546393</v>
      </c>
      <c r="N2344">
        <f>Table3[[#This Row],[Kidnapping and Abduction]]/Table3[[#This Row],[Population_in_lakhs]]</f>
        <v>1.3402061855670104</v>
      </c>
      <c r="O2344">
        <f>Table3[[#This Row],[Dowry Deaths]]/Table3[[#This Row],[Population_in_lakhs]]</f>
        <v>0.2061855670103093</v>
      </c>
      <c r="P2344">
        <f>Table3[[#This Row],[Molestation]]/Table3[[#This Row],[Population_in_lakhs]]</f>
        <v>5.8762886597938149</v>
      </c>
      <c r="Q2344">
        <f>Table3[[#This Row],[Sexual_Harassment]]/Table3[[#This Row],[Population_in_lakhs]]</f>
        <v>2.061855670103093</v>
      </c>
      <c r="R2344">
        <f>Table3[[#This Row],[Cruelty by Husband or his Relatives]]/Table3[[#This Row],[Population_in_lakhs]]</f>
        <v>8.3505154639175263</v>
      </c>
    </row>
    <row r="2345" spans="1:18" x14ac:dyDescent="0.3">
      <c r="A2345" t="s">
        <v>294</v>
      </c>
      <c r="B2345" t="s">
        <v>303</v>
      </c>
      <c r="C2345">
        <v>2004</v>
      </c>
      <c r="D2345">
        <v>31</v>
      </c>
      <c r="E2345">
        <v>8</v>
      </c>
      <c r="F2345">
        <v>3</v>
      </c>
      <c r="G2345">
        <v>44</v>
      </c>
      <c r="H2345">
        <v>11</v>
      </c>
      <c r="I2345">
        <v>46</v>
      </c>
      <c r="J2345">
        <v>9.6999999999999993</v>
      </c>
      <c r="K2345">
        <v>14.742268041237114</v>
      </c>
      <c r="L2345">
        <f t="shared" si="36"/>
        <v>143</v>
      </c>
      <c r="M2345" s="14">
        <f>Table3[[#This Row],[Rape]]/Table3[[#This Row],[Population_in_lakhs]]</f>
        <v>3.195876288659794</v>
      </c>
      <c r="N2345">
        <f>Table3[[#This Row],[Kidnapping and Abduction]]/Table3[[#This Row],[Population_in_lakhs]]</f>
        <v>0.82474226804123718</v>
      </c>
      <c r="O2345">
        <f>Table3[[#This Row],[Dowry Deaths]]/Table3[[#This Row],[Population_in_lakhs]]</f>
        <v>0.30927835051546393</v>
      </c>
      <c r="P2345">
        <f>Table3[[#This Row],[Molestation]]/Table3[[#This Row],[Population_in_lakhs]]</f>
        <v>4.5360824742268049</v>
      </c>
      <c r="Q2345">
        <f>Table3[[#This Row],[Sexual_Harassment]]/Table3[[#This Row],[Population_in_lakhs]]</f>
        <v>1.1340206185567012</v>
      </c>
      <c r="R2345">
        <f>Table3[[#This Row],[Cruelty by Husband or his Relatives]]/Table3[[#This Row],[Population_in_lakhs]]</f>
        <v>4.7422680412371134</v>
      </c>
    </row>
    <row r="2346" spans="1:18" x14ac:dyDescent="0.3">
      <c r="A2346" t="s">
        <v>294</v>
      </c>
      <c r="B2346" t="s">
        <v>303</v>
      </c>
      <c r="C2346">
        <v>2005</v>
      </c>
      <c r="D2346">
        <v>22</v>
      </c>
      <c r="E2346">
        <v>3</v>
      </c>
      <c r="F2346">
        <v>1</v>
      </c>
      <c r="G2346">
        <v>62</v>
      </c>
      <c r="H2346">
        <v>4</v>
      </c>
      <c r="I2346">
        <v>42</v>
      </c>
      <c r="J2346">
        <v>9.6999999999999993</v>
      </c>
      <c r="K2346">
        <v>13.814432989690722</v>
      </c>
      <c r="L2346">
        <f t="shared" si="36"/>
        <v>134</v>
      </c>
      <c r="M2346" s="14">
        <f>Table3[[#This Row],[Rape]]/Table3[[#This Row],[Population_in_lakhs]]</f>
        <v>2.2680412371134024</v>
      </c>
      <c r="N2346">
        <f>Table3[[#This Row],[Kidnapping and Abduction]]/Table3[[#This Row],[Population_in_lakhs]]</f>
        <v>0.30927835051546393</v>
      </c>
      <c r="O2346">
        <f>Table3[[#This Row],[Dowry Deaths]]/Table3[[#This Row],[Population_in_lakhs]]</f>
        <v>0.10309278350515465</v>
      </c>
      <c r="P2346">
        <f>Table3[[#This Row],[Molestation]]/Table3[[#This Row],[Population_in_lakhs]]</f>
        <v>6.391752577319588</v>
      </c>
      <c r="Q2346">
        <f>Table3[[#This Row],[Sexual_Harassment]]/Table3[[#This Row],[Population_in_lakhs]]</f>
        <v>0.41237113402061859</v>
      </c>
      <c r="R2346">
        <f>Table3[[#This Row],[Cruelty by Husband or his Relatives]]/Table3[[#This Row],[Population_in_lakhs]]</f>
        <v>4.3298969072164954</v>
      </c>
    </row>
    <row r="2347" spans="1:18" x14ac:dyDescent="0.3">
      <c r="A2347" t="s">
        <v>294</v>
      </c>
      <c r="B2347" t="s">
        <v>303</v>
      </c>
      <c r="C2347">
        <v>2006</v>
      </c>
      <c r="D2347">
        <v>14</v>
      </c>
      <c r="E2347">
        <v>8</v>
      </c>
      <c r="F2347">
        <v>2</v>
      </c>
      <c r="G2347">
        <v>52</v>
      </c>
      <c r="H2347">
        <v>5</v>
      </c>
      <c r="I2347">
        <v>47</v>
      </c>
      <c r="J2347">
        <v>9.6999999999999993</v>
      </c>
      <c r="K2347">
        <v>13.195876288659795</v>
      </c>
      <c r="L2347">
        <f t="shared" si="36"/>
        <v>128</v>
      </c>
      <c r="M2347" s="14">
        <f>Table3[[#This Row],[Rape]]/Table3[[#This Row],[Population_in_lakhs]]</f>
        <v>1.4432989690721651</v>
      </c>
      <c r="N2347">
        <f>Table3[[#This Row],[Kidnapping and Abduction]]/Table3[[#This Row],[Population_in_lakhs]]</f>
        <v>0.82474226804123718</v>
      </c>
      <c r="O2347">
        <f>Table3[[#This Row],[Dowry Deaths]]/Table3[[#This Row],[Population_in_lakhs]]</f>
        <v>0.2061855670103093</v>
      </c>
      <c r="P2347">
        <f>Table3[[#This Row],[Molestation]]/Table3[[#This Row],[Population_in_lakhs]]</f>
        <v>5.3608247422680417</v>
      </c>
      <c r="Q2347">
        <f>Table3[[#This Row],[Sexual_Harassment]]/Table3[[#This Row],[Population_in_lakhs]]</f>
        <v>0.51546391752577325</v>
      </c>
      <c r="R2347">
        <f>Table3[[#This Row],[Cruelty by Husband or his Relatives]]/Table3[[#This Row],[Population_in_lakhs]]</f>
        <v>4.8453608247422686</v>
      </c>
    </row>
    <row r="2348" spans="1:18" x14ac:dyDescent="0.3">
      <c r="A2348" t="s">
        <v>294</v>
      </c>
      <c r="B2348" t="s">
        <v>303</v>
      </c>
      <c r="C2348">
        <v>2007</v>
      </c>
      <c r="D2348">
        <v>11</v>
      </c>
      <c r="E2348">
        <v>7</v>
      </c>
      <c r="F2348">
        <v>3</v>
      </c>
      <c r="G2348">
        <v>31</v>
      </c>
      <c r="H2348">
        <v>7</v>
      </c>
      <c r="I2348">
        <v>44</v>
      </c>
      <c r="J2348">
        <v>9.6999999999999993</v>
      </c>
      <c r="K2348">
        <v>10.618556701030929</v>
      </c>
      <c r="L2348">
        <f t="shared" si="36"/>
        <v>103</v>
      </c>
      <c r="M2348" s="14">
        <f>Table3[[#This Row],[Rape]]/Table3[[#This Row],[Population_in_lakhs]]</f>
        <v>1.1340206185567012</v>
      </c>
      <c r="N2348">
        <f>Table3[[#This Row],[Kidnapping and Abduction]]/Table3[[#This Row],[Population_in_lakhs]]</f>
        <v>0.72164948453608257</v>
      </c>
      <c r="O2348">
        <f>Table3[[#This Row],[Dowry Deaths]]/Table3[[#This Row],[Population_in_lakhs]]</f>
        <v>0.30927835051546393</v>
      </c>
      <c r="P2348">
        <f>Table3[[#This Row],[Molestation]]/Table3[[#This Row],[Population_in_lakhs]]</f>
        <v>3.195876288659794</v>
      </c>
      <c r="Q2348">
        <f>Table3[[#This Row],[Sexual_Harassment]]/Table3[[#This Row],[Population_in_lakhs]]</f>
        <v>0.72164948453608257</v>
      </c>
      <c r="R2348">
        <f>Table3[[#This Row],[Cruelty by Husband or his Relatives]]/Table3[[#This Row],[Population_in_lakhs]]</f>
        <v>4.5360824742268049</v>
      </c>
    </row>
    <row r="2349" spans="1:18" x14ac:dyDescent="0.3">
      <c r="A2349" t="s">
        <v>294</v>
      </c>
      <c r="B2349" t="s">
        <v>303</v>
      </c>
      <c r="C2349">
        <v>2008</v>
      </c>
      <c r="D2349">
        <v>22</v>
      </c>
      <c r="E2349">
        <v>11</v>
      </c>
      <c r="F2349">
        <v>2</v>
      </c>
      <c r="G2349">
        <v>30</v>
      </c>
      <c r="H2349">
        <v>7</v>
      </c>
      <c r="I2349">
        <v>46</v>
      </c>
      <c r="J2349">
        <v>9.6999999999999993</v>
      </c>
      <c r="K2349">
        <v>12.164948453608249</v>
      </c>
      <c r="L2349">
        <f t="shared" si="36"/>
        <v>118</v>
      </c>
      <c r="M2349" s="14">
        <f>Table3[[#This Row],[Rape]]/Table3[[#This Row],[Population_in_lakhs]]</f>
        <v>2.2680412371134024</v>
      </c>
      <c r="N2349">
        <f>Table3[[#This Row],[Kidnapping and Abduction]]/Table3[[#This Row],[Population_in_lakhs]]</f>
        <v>1.1340206185567012</v>
      </c>
      <c r="O2349">
        <f>Table3[[#This Row],[Dowry Deaths]]/Table3[[#This Row],[Population_in_lakhs]]</f>
        <v>0.2061855670103093</v>
      </c>
      <c r="P2349">
        <f>Table3[[#This Row],[Molestation]]/Table3[[#This Row],[Population_in_lakhs]]</f>
        <v>3.0927835051546393</v>
      </c>
      <c r="Q2349">
        <f>Table3[[#This Row],[Sexual_Harassment]]/Table3[[#This Row],[Population_in_lakhs]]</f>
        <v>0.72164948453608257</v>
      </c>
      <c r="R2349">
        <f>Table3[[#This Row],[Cruelty by Husband or his Relatives]]/Table3[[#This Row],[Population_in_lakhs]]</f>
        <v>4.7422680412371134</v>
      </c>
    </row>
    <row r="2350" spans="1:18" x14ac:dyDescent="0.3">
      <c r="A2350" t="s">
        <v>294</v>
      </c>
      <c r="B2350" t="s">
        <v>303</v>
      </c>
      <c r="C2350">
        <v>2009</v>
      </c>
      <c r="D2350">
        <v>12</v>
      </c>
      <c r="E2350">
        <v>13</v>
      </c>
      <c r="F2350">
        <v>1</v>
      </c>
      <c r="G2350">
        <v>23</v>
      </c>
      <c r="H2350">
        <v>6</v>
      </c>
      <c r="I2350">
        <v>27</v>
      </c>
      <c r="J2350">
        <v>9.6999999999999993</v>
      </c>
      <c r="K2350">
        <v>8.4536082474226806</v>
      </c>
      <c r="L2350">
        <f t="shared" si="36"/>
        <v>82</v>
      </c>
      <c r="M2350" s="14">
        <f>Table3[[#This Row],[Rape]]/Table3[[#This Row],[Population_in_lakhs]]</f>
        <v>1.2371134020618557</v>
      </c>
      <c r="N2350">
        <f>Table3[[#This Row],[Kidnapping and Abduction]]/Table3[[#This Row],[Population_in_lakhs]]</f>
        <v>1.3402061855670104</v>
      </c>
      <c r="O2350">
        <f>Table3[[#This Row],[Dowry Deaths]]/Table3[[#This Row],[Population_in_lakhs]]</f>
        <v>0.10309278350515465</v>
      </c>
      <c r="P2350">
        <f>Table3[[#This Row],[Molestation]]/Table3[[#This Row],[Population_in_lakhs]]</f>
        <v>2.3711340206185567</v>
      </c>
      <c r="Q2350">
        <f>Table3[[#This Row],[Sexual_Harassment]]/Table3[[#This Row],[Population_in_lakhs]]</f>
        <v>0.61855670103092786</v>
      </c>
      <c r="R2350">
        <f>Table3[[#This Row],[Cruelty by Husband or his Relatives]]/Table3[[#This Row],[Population_in_lakhs]]</f>
        <v>2.7835051546391756</v>
      </c>
    </row>
    <row r="2351" spans="1:18" x14ac:dyDescent="0.3">
      <c r="A2351" t="s">
        <v>294</v>
      </c>
      <c r="B2351" t="s">
        <v>303</v>
      </c>
      <c r="C2351">
        <v>2010</v>
      </c>
      <c r="D2351">
        <v>16</v>
      </c>
      <c r="E2351">
        <v>9</v>
      </c>
      <c r="F2351">
        <v>0</v>
      </c>
      <c r="G2351">
        <v>28</v>
      </c>
      <c r="H2351">
        <v>0</v>
      </c>
      <c r="I2351">
        <v>20</v>
      </c>
      <c r="J2351">
        <v>9.6999999999999993</v>
      </c>
      <c r="K2351">
        <v>7.5257731958762895</v>
      </c>
      <c r="L2351">
        <f t="shared" si="36"/>
        <v>73</v>
      </c>
      <c r="M2351" s="14">
        <f>Table3[[#This Row],[Rape]]/Table3[[#This Row],[Population_in_lakhs]]</f>
        <v>1.6494845360824744</v>
      </c>
      <c r="N2351">
        <f>Table3[[#This Row],[Kidnapping and Abduction]]/Table3[[#This Row],[Population_in_lakhs]]</f>
        <v>0.92783505154639179</v>
      </c>
      <c r="O2351">
        <f>Table3[[#This Row],[Dowry Deaths]]/Table3[[#This Row],[Population_in_lakhs]]</f>
        <v>0</v>
      </c>
      <c r="P2351">
        <f>Table3[[#This Row],[Molestation]]/Table3[[#This Row],[Population_in_lakhs]]</f>
        <v>2.8865979381443303</v>
      </c>
      <c r="Q2351">
        <f>Table3[[#This Row],[Sexual_Harassment]]/Table3[[#This Row],[Population_in_lakhs]]</f>
        <v>0</v>
      </c>
      <c r="R2351">
        <f>Table3[[#This Row],[Cruelty by Husband or his Relatives]]/Table3[[#This Row],[Population_in_lakhs]]</f>
        <v>2.061855670103093</v>
      </c>
    </row>
    <row r="2352" spans="1:18" x14ac:dyDescent="0.3">
      <c r="A2352" t="s">
        <v>294</v>
      </c>
      <c r="B2352" t="s">
        <v>303</v>
      </c>
      <c r="C2352">
        <v>2011</v>
      </c>
      <c r="D2352">
        <v>20</v>
      </c>
      <c r="E2352">
        <v>3</v>
      </c>
      <c r="F2352">
        <v>0</v>
      </c>
      <c r="G2352">
        <v>24</v>
      </c>
      <c r="H2352">
        <v>3</v>
      </c>
      <c r="I2352">
        <v>23</v>
      </c>
      <c r="J2352">
        <v>10.73</v>
      </c>
      <c r="K2352">
        <v>6.8033550792171482</v>
      </c>
      <c r="L2352">
        <f t="shared" si="36"/>
        <v>73</v>
      </c>
      <c r="M2352" s="14">
        <f>Table3[[#This Row],[Rape]]/Table3[[#This Row],[Population_in_lakhs]]</f>
        <v>1.8639328984156569</v>
      </c>
      <c r="N2352">
        <f>Table3[[#This Row],[Kidnapping and Abduction]]/Table3[[#This Row],[Population_in_lakhs]]</f>
        <v>0.27958993476234856</v>
      </c>
      <c r="O2352">
        <f>Table3[[#This Row],[Dowry Deaths]]/Table3[[#This Row],[Population_in_lakhs]]</f>
        <v>0</v>
      </c>
      <c r="P2352">
        <f>Table3[[#This Row],[Molestation]]/Table3[[#This Row],[Population_in_lakhs]]</f>
        <v>2.2367194780987885</v>
      </c>
      <c r="Q2352">
        <f>Table3[[#This Row],[Sexual_Harassment]]/Table3[[#This Row],[Population_in_lakhs]]</f>
        <v>0.27958993476234856</v>
      </c>
      <c r="R2352">
        <f>Table3[[#This Row],[Cruelty by Husband or his Relatives]]/Table3[[#This Row],[Population_in_lakhs]]</f>
        <v>2.1435228331780056</v>
      </c>
    </row>
    <row r="2353" spans="1:18" x14ac:dyDescent="0.3">
      <c r="A2353" t="s">
        <v>294</v>
      </c>
      <c r="B2353" t="s">
        <v>303</v>
      </c>
      <c r="C2353">
        <v>2012</v>
      </c>
      <c r="D2353">
        <v>18</v>
      </c>
      <c r="E2353">
        <v>6</v>
      </c>
      <c r="F2353">
        <v>0</v>
      </c>
      <c r="G2353">
        <v>30</v>
      </c>
      <c r="H2353">
        <v>5</v>
      </c>
      <c r="I2353">
        <v>12</v>
      </c>
      <c r="J2353">
        <v>10.73</v>
      </c>
      <c r="K2353">
        <v>6.6169617893755825</v>
      </c>
      <c r="L2353">
        <f t="shared" si="36"/>
        <v>71</v>
      </c>
      <c r="M2353" s="14">
        <f>Table3[[#This Row],[Rape]]/Table3[[#This Row],[Population_in_lakhs]]</f>
        <v>1.6775396085740912</v>
      </c>
      <c r="N2353">
        <f>Table3[[#This Row],[Kidnapping and Abduction]]/Table3[[#This Row],[Population_in_lakhs]]</f>
        <v>0.55917986952469712</v>
      </c>
      <c r="O2353">
        <f>Table3[[#This Row],[Dowry Deaths]]/Table3[[#This Row],[Population_in_lakhs]]</f>
        <v>0</v>
      </c>
      <c r="P2353">
        <f>Table3[[#This Row],[Molestation]]/Table3[[#This Row],[Population_in_lakhs]]</f>
        <v>2.7958993476234855</v>
      </c>
      <c r="Q2353">
        <f>Table3[[#This Row],[Sexual_Harassment]]/Table3[[#This Row],[Population_in_lakhs]]</f>
        <v>0.46598322460391423</v>
      </c>
      <c r="R2353">
        <f>Table3[[#This Row],[Cruelty by Husband or his Relatives]]/Table3[[#This Row],[Population_in_lakhs]]</f>
        <v>1.1183597390493942</v>
      </c>
    </row>
    <row r="2354" spans="1:18" x14ac:dyDescent="0.3">
      <c r="A2354" t="s">
        <v>294</v>
      </c>
      <c r="B2354" t="s">
        <v>303</v>
      </c>
      <c r="C2354">
        <v>2013</v>
      </c>
      <c r="D2354">
        <v>33</v>
      </c>
      <c r="E2354">
        <v>5</v>
      </c>
      <c r="F2354">
        <v>0</v>
      </c>
      <c r="G2354">
        <v>53</v>
      </c>
      <c r="H2354">
        <v>6</v>
      </c>
      <c r="I2354">
        <v>14</v>
      </c>
      <c r="J2354">
        <v>10.73</v>
      </c>
      <c r="K2354">
        <v>10.344827586206897</v>
      </c>
      <c r="L2354">
        <f t="shared" si="36"/>
        <v>111</v>
      </c>
      <c r="M2354" s="14">
        <f>Table3[[#This Row],[Rape]]/Table3[[#This Row],[Population_in_lakhs]]</f>
        <v>3.075489282385834</v>
      </c>
      <c r="N2354">
        <f>Table3[[#This Row],[Kidnapping and Abduction]]/Table3[[#This Row],[Population_in_lakhs]]</f>
        <v>0.46598322460391423</v>
      </c>
      <c r="O2354">
        <f>Table3[[#This Row],[Dowry Deaths]]/Table3[[#This Row],[Population_in_lakhs]]</f>
        <v>0</v>
      </c>
      <c r="P2354">
        <f>Table3[[#This Row],[Molestation]]/Table3[[#This Row],[Population_in_lakhs]]</f>
        <v>4.9394221808014906</v>
      </c>
      <c r="Q2354">
        <f>Table3[[#This Row],[Sexual_Harassment]]/Table3[[#This Row],[Population_in_lakhs]]</f>
        <v>0.55917986952469712</v>
      </c>
      <c r="R2354">
        <f>Table3[[#This Row],[Cruelty by Husband or his Relatives]]/Table3[[#This Row],[Population_in_lakhs]]</f>
        <v>1.3047530288909599</v>
      </c>
    </row>
    <row r="2355" spans="1:18" x14ac:dyDescent="0.3">
      <c r="A2355" t="s">
        <v>294</v>
      </c>
      <c r="B2355" t="s">
        <v>304</v>
      </c>
      <c r="C2355">
        <v>2001</v>
      </c>
      <c r="D2355">
        <v>23</v>
      </c>
      <c r="E2355">
        <v>17</v>
      </c>
      <c r="F2355">
        <v>4</v>
      </c>
      <c r="G2355">
        <v>85</v>
      </c>
      <c r="H2355">
        <v>22</v>
      </c>
      <c r="I2355">
        <v>80</v>
      </c>
      <c r="J2355">
        <v>12.01</v>
      </c>
      <c r="K2355">
        <v>19.233971690258119</v>
      </c>
      <c r="L2355">
        <f t="shared" si="36"/>
        <v>231</v>
      </c>
      <c r="M2355" s="14">
        <f>Table3[[#This Row],[Rape]]/Table3[[#This Row],[Population_in_lakhs]]</f>
        <v>1.9150707743547044</v>
      </c>
      <c r="N2355">
        <f>Table3[[#This Row],[Kidnapping and Abduction]]/Table3[[#This Row],[Population_in_lakhs]]</f>
        <v>1.4154870940882598</v>
      </c>
      <c r="O2355">
        <f>Table3[[#This Row],[Dowry Deaths]]/Table3[[#This Row],[Population_in_lakhs]]</f>
        <v>0.33305578684429643</v>
      </c>
      <c r="P2355">
        <f>Table3[[#This Row],[Molestation]]/Table3[[#This Row],[Population_in_lakhs]]</f>
        <v>7.0774354704412987</v>
      </c>
      <c r="Q2355">
        <f>Table3[[#This Row],[Sexual_Harassment]]/Table3[[#This Row],[Population_in_lakhs]]</f>
        <v>1.8318068276436303</v>
      </c>
      <c r="R2355">
        <f>Table3[[#This Row],[Cruelty by Husband or his Relatives]]/Table3[[#This Row],[Population_in_lakhs]]</f>
        <v>6.6611157368859288</v>
      </c>
    </row>
    <row r="2356" spans="1:18" x14ac:dyDescent="0.3">
      <c r="A2356" t="s">
        <v>294</v>
      </c>
      <c r="B2356" t="s">
        <v>304</v>
      </c>
      <c r="C2356">
        <v>2002</v>
      </c>
      <c r="D2356">
        <v>25</v>
      </c>
      <c r="E2356">
        <v>20</v>
      </c>
      <c r="F2356">
        <v>4</v>
      </c>
      <c r="G2356">
        <v>74</v>
      </c>
      <c r="H2356">
        <v>15</v>
      </c>
      <c r="I2356">
        <v>70</v>
      </c>
      <c r="J2356">
        <v>12.01</v>
      </c>
      <c r="K2356">
        <v>17.318900915903413</v>
      </c>
      <c r="L2356">
        <f t="shared" si="36"/>
        <v>208</v>
      </c>
      <c r="M2356" s="14">
        <f>Table3[[#This Row],[Rape]]/Table3[[#This Row],[Population_in_lakhs]]</f>
        <v>2.0815986677768525</v>
      </c>
      <c r="N2356">
        <f>Table3[[#This Row],[Kidnapping and Abduction]]/Table3[[#This Row],[Population_in_lakhs]]</f>
        <v>1.6652789342214822</v>
      </c>
      <c r="O2356">
        <f>Table3[[#This Row],[Dowry Deaths]]/Table3[[#This Row],[Population_in_lakhs]]</f>
        <v>0.33305578684429643</v>
      </c>
      <c r="P2356">
        <f>Table3[[#This Row],[Molestation]]/Table3[[#This Row],[Population_in_lakhs]]</f>
        <v>6.1615320566194836</v>
      </c>
      <c r="Q2356">
        <f>Table3[[#This Row],[Sexual_Harassment]]/Table3[[#This Row],[Population_in_lakhs]]</f>
        <v>1.2489592006661117</v>
      </c>
      <c r="R2356">
        <f>Table3[[#This Row],[Cruelty by Husband or his Relatives]]/Table3[[#This Row],[Population_in_lakhs]]</f>
        <v>5.8284762697751873</v>
      </c>
    </row>
    <row r="2357" spans="1:18" x14ac:dyDescent="0.3">
      <c r="A2357" t="s">
        <v>294</v>
      </c>
      <c r="B2357" t="s">
        <v>304</v>
      </c>
      <c r="C2357">
        <v>2003</v>
      </c>
      <c r="D2357">
        <v>25</v>
      </c>
      <c r="E2357">
        <v>11</v>
      </c>
      <c r="F2357">
        <v>6</v>
      </c>
      <c r="G2357">
        <v>93</v>
      </c>
      <c r="H2357">
        <v>26</v>
      </c>
      <c r="I2357">
        <v>74</v>
      </c>
      <c r="J2357">
        <v>12.01</v>
      </c>
      <c r="K2357">
        <v>19.567027477102414</v>
      </c>
      <c r="L2357">
        <f t="shared" si="36"/>
        <v>235</v>
      </c>
      <c r="M2357" s="14">
        <f>Table3[[#This Row],[Rape]]/Table3[[#This Row],[Population_in_lakhs]]</f>
        <v>2.0815986677768525</v>
      </c>
      <c r="N2357">
        <f>Table3[[#This Row],[Kidnapping and Abduction]]/Table3[[#This Row],[Population_in_lakhs]]</f>
        <v>0.91590341382181517</v>
      </c>
      <c r="O2357">
        <f>Table3[[#This Row],[Dowry Deaths]]/Table3[[#This Row],[Population_in_lakhs]]</f>
        <v>0.49958368026644462</v>
      </c>
      <c r="P2357">
        <f>Table3[[#This Row],[Molestation]]/Table3[[#This Row],[Population_in_lakhs]]</f>
        <v>7.7435470441298921</v>
      </c>
      <c r="Q2357">
        <f>Table3[[#This Row],[Sexual_Harassment]]/Table3[[#This Row],[Population_in_lakhs]]</f>
        <v>2.1648626144879266</v>
      </c>
      <c r="R2357">
        <f>Table3[[#This Row],[Cruelty by Husband or his Relatives]]/Table3[[#This Row],[Population_in_lakhs]]</f>
        <v>6.1615320566194836</v>
      </c>
    </row>
    <row r="2358" spans="1:18" x14ac:dyDescent="0.3">
      <c r="A2358" t="s">
        <v>294</v>
      </c>
      <c r="B2358" t="s">
        <v>304</v>
      </c>
      <c r="C2358">
        <v>2004</v>
      </c>
      <c r="D2358">
        <v>30</v>
      </c>
      <c r="E2358">
        <v>19</v>
      </c>
      <c r="F2358">
        <v>2</v>
      </c>
      <c r="G2358">
        <v>85</v>
      </c>
      <c r="H2358">
        <v>10</v>
      </c>
      <c r="I2358">
        <v>54</v>
      </c>
      <c r="J2358">
        <v>12.01</v>
      </c>
      <c r="K2358">
        <v>16.65278934221482</v>
      </c>
      <c r="L2358">
        <f t="shared" si="36"/>
        <v>200</v>
      </c>
      <c r="M2358" s="14">
        <f>Table3[[#This Row],[Rape]]/Table3[[#This Row],[Population_in_lakhs]]</f>
        <v>2.4979184013322233</v>
      </c>
      <c r="N2358">
        <f>Table3[[#This Row],[Kidnapping and Abduction]]/Table3[[#This Row],[Population_in_lakhs]]</f>
        <v>1.5820149875104079</v>
      </c>
      <c r="O2358">
        <f>Table3[[#This Row],[Dowry Deaths]]/Table3[[#This Row],[Population_in_lakhs]]</f>
        <v>0.16652789342214822</v>
      </c>
      <c r="P2358">
        <f>Table3[[#This Row],[Molestation]]/Table3[[#This Row],[Population_in_lakhs]]</f>
        <v>7.0774354704412987</v>
      </c>
      <c r="Q2358">
        <f>Table3[[#This Row],[Sexual_Harassment]]/Table3[[#This Row],[Population_in_lakhs]]</f>
        <v>0.8326394671107411</v>
      </c>
      <c r="R2358">
        <f>Table3[[#This Row],[Cruelty by Husband or his Relatives]]/Table3[[#This Row],[Population_in_lakhs]]</f>
        <v>4.4962531223980013</v>
      </c>
    </row>
    <row r="2359" spans="1:18" x14ac:dyDescent="0.3">
      <c r="A2359" t="s">
        <v>294</v>
      </c>
      <c r="B2359" t="s">
        <v>304</v>
      </c>
      <c r="C2359">
        <v>2005</v>
      </c>
      <c r="D2359">
        <v>22</v>
      </c>
      <c r="E2359">
        <v>17</v>
      </c>
      <c r="F2359">
        <v>1</v>
      </c>
      <c r="G2359">
        <v>106</v>
      </c>
      <c r="H2359">
        <v>19</v>
      </c>
      <c r="I2359">
        <v>59</v>
      </c>
      <c r="J2359">
        <v>12.01</v>
      </c>
      <c r="K2359">
        <v>18.651124063280601</v>
      </c>
      <c r="L2359">
        <f t="shared" si="36"/>
        <v>224</v>
      </c>
      <c r="M2359" s="14">
        <f>Table3[[#This Row],[Rape]]/Table3[[#This Row],[Population_in_lakhs]]</f>
        <v>1.8318068276436303</v>
      </c>
      <c r="N2359">
        <f>Table3[[#This Row],[Kidnapping and Abduction]]/Table3[[#This Row],[Population_in_lakhs]]</f>
        <v>1.4154870940882598</v>
      </c>
      <c r="O2359">
        <f>Table3[[#This Row],[Dowry Deaths]]/Table3[[#This Row],[Population_in_lakhs]]</f>
        <v>8.3263946711074108E-2</v>
      </c>
      <c r="P2359">
        <f>Table3[[#This Row],[Molestation]]/Table3[[#This Row],[Population_in_lakhs]]</f>
        <v>8.8259783513738554</v>
      </c>
      <c r="Q2359">
        <f>Table3[[#This Row],[Sexual_Harassment]]/Table3[[#This Row],[Population_in_lakhs]]</f>
        <v>1.5820149875104079</v>
      </c>
      <c r="R2359">
        <f>Table3[[#This Row],[Cruelty by Husband or his Relatives]]/Table3[[#This Row],[Population_in_lakhs]]</f>
        <v>4.9125728559533721</v>
      </c>
    </row>
    <row r="2360" spans="1:18" x14ac:dyDescent="0.3">
      <c r="A2360" t="s">
        <v>294</v>
      </c>
      <c r="B2360" t="s">
        <v>304</v>
      </c>
      <c r="C2360">
        <v>2006</v>
      </c>
      <c r="D2360">
        <v>23</v>
      </c>
      <c r="E2360">
        <v>22</v>
      </c>
      <c r="F2360">
        <v>5</v>
      </c>
      <c r="G2360">
        <v>106</v>
      </c>
      <c r="H2360">
        <v>12</v>
      </c>
      <c r="I2360">
        <v>55</v>
      </c>
      <c r="J2360">
        <v>12.01</v>
      </c>
      <c r="K2360">
        <v>18.567860116569527</v>
      </c>
      <c r="L2360">
        <f t="shared" si="36"/>
        <v>223</v>
      </c>
      <c r="M2360" s="14">
        <f>Table3[[#This Row],[Rape]]/Table3[[#This Row],[Population_in_lakhs]]</f>
        <v>1.9150707743547044</v>
      </c>
      <c r="N2360">
        <f>Table3[[#This Row],[Kidnapping and Abduction]]/Table3[[#This Row],[Population_in_lakhs]]</f>
        <v>1.8318068276436303</v>
      </c>
      <c r="O2360">
        <f>Table3[[#This Row],[Dowry Deaths]]/Table3[[#This Row],[Population_in_lakhs]]</f>
        <v>0.41631973355537055</v>
      </c>
      <c r="P2360">
        <f>Table3[[#This Row],[Molestation]]/Table3[[#This Row],[Population_in_lakhs]]</f>
        <v>8.8259783513738554</v>
      </c>
      <c r="Q2360">
        <f>Table3[[#This Row],[Sexual_Harassment]]/Table3[[#This Row],[Population_in_lakhs]]</f>
        <v>0.99916736053288924</v>
      </c>
      <c r="R2360">
        <f>Table3[[#This Row],[Cruelty by Husband or his Relatives]]/Table3[[#This Row],[Population_in_lakhs]]</f>
        <v>4.5795170691090759</v>
      </c>
    </row>
    <row r="2361" spans="1:18" x14ac:dyDescent="0.3">
      <c r="A2361" t="s">
        <v>294</v>
      </c>
      <c r="B2361" t="s">
        <v>304</v>
      </c>
      <c r="C2361">
        <v>2007</v>
      </c>
      <c r="D2361">
        <v>32</v>
      </c>
      <c r="E2361">
        <v>13</v>
      </c>
      <c r="F2361">
        <v>3</v>
      </c>
      <c r="G2361">
        <v>71</v>
      </c>
      <c r="H2361">
        <v>32</v>
      </c>
      <c r="I2361">
        <v>51</v>
      </c>
      <c r="J2361">
        <v>12.01</v>
      </c>
      <c r="K2361">
        <v>16.819317235636969</v>
      </c>
      <c r="L2361">
        <f t="shared" si="36"/>
        <v>202</v>
      </c>
      <c r="M2361" s="14">
        <f>Table3[[#This Row],[Rape]]/Table3[[#This Row],[Population_in_lakhs]]</f>
        <v>2.6644462947543714</v>
      </c>
      <c r="N2361">
        <f>Table3[[#This Row],[Kidnapping and Abduction]]/Table3[[#This Row],[Population_in_lakhs]]</f>
        <v>1.0824313072439633</v>
      </c>
      <c r="O2361">
        <f>Table3[[#This Row],[Dowry Deaths]]/Table3[[#This Row],[Population_in_lakhs]]</f>
        <v>0.24979184013322231</v>
      </c>
      <c r="P2361">
        <f>Table3[[#This Row],[Molestation]]/Table3[[#This Row],[Population_in_lakhs]]</f>
        <v>5.9117402164862618</v>
      </c>
      <c r="Q2361">
        <f>Table3[[#This Row],[Sexual_Harassment]]/Table3[[#This Row],[Population_in_lakhs]]</f>
        <v>2.6644462947543714</v>
      </c>
      <c r="R2361">
        <f>Table3[[#This Row],[Cruelty by Husband or his Relatives]]/Table3[[#This Row],[Population_in_lakhs]]</f>
        <v>4.2464612822647796</v>
      </c>
    </row>
    <row r="2362" spans="1:18" x14ac:dyDescent="0.3">
      <c r="A2362" t="s">
        <v>294</v>
      </c>
      <c r="B2362" t="s">
        <v>304</v>
      </c>
      <c r="C2362">
        <v>2008</v>
      </c>
      <c r="D2362">
        <v>38</v>
      </c>
      <c r="E2362">
        <v>13</v>
      </c>
      <c r="F2362">
        <v>3</v>
      </c>
      <c r="G2362">
        <v>84</v>
      </c>
      <c r="H2362">
        <v>25</v>
      </c>
      <c r="I2362">
        <v>58</v>
      </c>
      <c r="J2362">
        <v>12.01</v>
      </c>
      <c r="K2362">
        <v>18.401332223147378</v>
      </c>
      <c r="L2362">
        <f t="shared" si="36"/>
        <v>221</v>
      </c>
      <c r="M2362" s="14">
        <f>Table3[[#This Row],[Rape]]/Table3[[#This Row],[Population_in_lakhs]]</f>
        <v>3.1640299750208158</v>
      </c>
      <c r="N2362">
        <f>Table3[[#This Row],[Kidnapping and Abduction]]/Table3[[#This Row],[Population_in_lakhs]]</f>
        <v>1.0824313072439633</v>
      </c>
      <c r="O2362">
        <f>Table3[[#This Row],[Dowry Deaths]]/Table3[[#This Row],[Population_in_lakhs]]</f>
        <v>0.24979184013322231</v>
      </c>
      <c r="P2362">
        <f>Table3[[#This Row],[Molestation]]/Table3[[#This Row],[Population_in_lakhs]]</f>
        <v>6.9941715237302251</v>
      </c>
      <c r="Q2362">
        <f>Table3[[#This Row],[Sexual_Harassment]]/Table3[[#This Row],[Population_in_lakhs]]</f>
        <v>2.0815986677768525</v>
      </c>
      <c r="R2362">
        <f>Table3[[#This Row],[Cruelty by Husband or his Relatives]]/Table3[[#This Row],[Population_in_lakhs]]</f>
        <v>4.8293089092422985</v>
      </c>
    </row>
    <row r="2363" spans="1:18" x14ac:dyDescent="0.3">
      <c r="A2363" t="s">
        <v>294</v>
      </c>
      <c r="B2363" t="s">
        <v>304</v>
      </c>
      <c r="C2363">
        <v>2009</v>
      </c>
      <c r="D2363">
        <v>33</v>
      </c>
      <c r="E2363">
        <v>17</v>
      </c>
      <c r="F2363">
        <v>3</v>
      </c>
      <c r="G2363">
        <v>67</v>
      </c>
      <c r="H2363">
        <v>21</v>
      </c>
      <c r="I2363">
        <v>48</v>
      </c>
      <c r="J2363">
        <v>12.01</v>
      </c>
      <c r="K2363">
        <v>15.736885928393006</v>
      </c>
      <c r="L2363">
        <f t="shared" si="36"/>
        <v>189</v>
      </c>
      <c r="M2363" s="14">
        <f>Table3[[#This Row],[Rape]]/Table3[[#This Row],[Population_in_lakhs]]</f>
        <v>2.7477102414654455</v>
      </c>
      <c r="N2363">
        <f>Table3[[#This Row],[Kidnapping and Abduction]]/Table3[[#This Row],[Population_in_lakhs]]</f>
        <v>1.4154870940882598</v>
      </c>
      <c r="O2363">
        <f>Table3[[#This Row],[Dowry Deaths]]/Table3[[#This Row],[Population_in_lakhs]]</f>
        <v>0.24979184013322231</v>
      </c>
      <c r="P2363">
        <f>Table3[[#This Row],[Molestation]]/Table3[[#This Row],[Population_in_lakhs]]</f>
        <v>5.5786844296419655</v>
      </c>
      <c r="Q2363">
        <f>Table3[[#This Row],[Sexual_Harassment]]/Table3[[#This Row],[Population_in_lakhs]]</f>
        <v>1.7485428809325563</v>
      </c>
      <c r="R2363">
        <f>Table3[[#This Row],[Cruelty by Husband or his Relatives]]/Table3[[#This Row],[Population_in_lakhs]]</f>
        <v>3.9966694421315569</v>
      </c>
    </row>
    <row r="2364" spans="1:18" x14ac:dyDescent="0.3">
      <c r="A2364" t="s">
        <v>294</v>
      </c>
      <c r="B2364" t="s">
        <v>304</v>
      </c>
      <c r="C2364">
        <v>2010</v>
      </c>
      <c r="D2364">
        <v>28</v>
      </c>
      <c r="E2364">
        <v>15</v>
      </c>
      <c r="F2364">
        <v>3</v>
      </c>
      <c r="G2364">
        <v>80</v>
      </c>
      <c r="H2364">
        <v>27</v>
      </c>
      <c r="I2364">
        <v>41</v>
      </c>
      <c r="J2364">
        <v>12.01</v>
      </c>
      <c r="K2364">
        <v>16.153205661948377</v>
      </c>
      <c r="L2364">
        <f t="shared" si="36"/>
        <v>194</v>
      </c>
      <c r="M2364" s="14">
        <f>Table3[[#This Row],[Rape]]/Table3[[#This Row],[Population_in_lakhs]]</f>
        <v>2.3313905079100752</v>
      </c>
      <c r="N2364">
        <f>Table3[[#This Row],[Kidnapping and Abduction]]/Table3[[#This Row],[Population_in_lakhs]]</f>
        <v>1.2489592006661117</v>
      </c>
      <c r="O2364">
        <f>Table3[[#This Row],[Dowry Deaths]]/Table3[[#This Row],[Population_in_lakhs]]</f>
        <v>0.24979184013322231</v>
      </c>
      <c r="P2364">
        <f>Table3[[#This Row],[Molestation]]/Table3[[#This Row],[Population_in_lakhs]]</f>
        <v>6.6611157368859288</v>
      </c>
      <c r="Q2364">
        <f>Table3[[#This Row],[Sexual_Harassment]]/Table3[[#This Row],[Population_in_lakhs]]</f>
        <v>2.2481265611990007</v>
      </c>
      <c r="R2364">
        <f>Table3[[#This Row],[Cruelty by Husband or his Relatives]]/Table3[[#This Row],[Population_in_lakhs]]</f>
        <v>3.4138218151540385</v>
      </c>
    </row>
    <row r="2365" spans="1:18" x14ac:dyDescent="0.3">
      <c r="A2365" t="s">
        <v>294</v>
      </c>
      <c r="B2365" t="s">
        <v>304</v>
      </c>
      <c r="C2365">
        <v>2011</v>
      </c>
      <c r="D2365">
        <v>31</v>
      </c>
      <c r="E2365">
        <v>23</v>
      </c>
      <c r="F2365">
        <v>1</v>
      </c>
      <c r="G2365">
        <v>67</v>
      </c>
      <c r="H2365">
        <v>19</v>
      </c>
      <c r="I2365">
        <v>36</v>
      </c>
      <c r="J2365">
        <v>13.23</v>
      </c>
      <c r="K2365">
        <v>13.378684807256235</v>
      </c>
      <c r="L2365">
        <f t="shared" si="36"/>
        <v>177</v>
      </c>
      <c r="M2365" s="14">
        <f>Table3[[#This Row],[Rape]]/Table3[[#This Row],[Population_in_lakhs]]</f>
        <v>2.3431594860166287</v>
      </c>
      <c r="N2365">
        <f>Table3[[#This Row],[Kidnapping and Abduction]]/Table3[[#This Row],[Population_in_lakhs]]</f>
        <v>1.7384731670445956</v>
      </c>
      <c r="O2365">
        <f>Table3[[#This Row],[Dowry Deaths]]/Table3[[#This Row],[Population_in_lakhs]]</f>
        <v>7.5585789871504161E-2</v>
      </c>
      <c r="P2365">
        <f>Table3[[#This Row],[Molestation]]/Table3[[#This Row],[Population_in_lakhs]]</f>
        <v>5.0642479213907787</v>
      </c>
      <c r="Q2365">
        <f>Table3[[#This Row],[Sexual_Harassment]]/Table3[[#This Row],[Population_in_lakhs]]</f>
        <v>1.436130007558579</v>
      </c>
      <c r="R2365">
        <f>Table3[[#This Row],[Cruelty by Husband or his Relatives]]/Table3[[#This Row],[Population_in_lakhs]]</f>
        <v>2.7210884353741496</v>
      </c>
    </row>
    <row r="2366" spans="1:18" x14ac:dyDescent="0.3">
      <c r="A2366" t="s">
        <v>294</v>
      </c>
      <c r="B2366" t="s">
        <v>304</v>
      </c>
      <c r="C2366">
        <v>2012</v>
      </c>
      <c r="D2366">
        <v>38</v>
      </c>
      <c r="E2366">
        <v>10</v>
      </c>
      <c r="F2366">
        <v>0</v>
      </c>
      <c r="G2366">
        <v>47</v>
      </c>
      <c r="H2366">
        <v>18</v>
      </c>
      <c r="I2366">
        <v>42</v>
      </c>
      <c r="J2366">
        <v>13.23</v>
      </c>
      <c r="K2366">
        <v>11.715797430083144</v>
      </c>
      <c r="L2366">
        <f t="shared" si="36"/>
        <v>155</v>
      </c>
      <c r="M2366" s="14">
        <f>Table3[[#This Row],[Rape]]/Table3[[#This Row],[Population_in_lakhs]]</f>
        <v>2.872260015117158</v>
      </c>
      <c r="N2366">
        <f>Table3[[#This Row],[Kidnapping and Abduction]]/Table3[[#This Row],[Population_in_lakhs]]</f>
        <v>0.7558578987150415</v>
      </c>
      <c r="O2366">
        <f>Table3[[#This Row],[Dowry Deaths]]/Table3[[#This Row],[Population_in_lakhs]]</f>
        <v>0</v>
      </c>
      <c r="P2366">
        <f>Table3[[#This Row],[Molestation]]/Table3[[#This Row],[Population_in_lakhs]]</f>
        <v>3.5525321239606953</v>
      </c>
      <c r="Q2366">
        <f>Table3[[#This Row],[Sexual_Harassment]]/Table3[[#This Row],[Population_in_lakhs]]</f>
        <v>1.3605442176870748</v>
      </c>
      <c r="R2366">
        <f>Table3[[#This Row],[Cruelty by Husband or his Relatives]]/Table3[[#This Row],[Population_in_lakhs]]</f>
        <v>3.1746031746031744</v>
      </c>
    </row>
    <row r="2367" spans="1:18" x14ac:dyDescent="0.3">
      <c r="A2367" t="s">
        <v>294</v>
      </c>
      <c r="B2367" t="s">
        <v>304</v>
      </c>
      <c r="C2367">
        <v>2013</v>
      </c>
      <c r="D2367">
        <v>52</v>
      </c>
      <c r="E2367">
        <v>21</v>
      </c>
      <c r="F2367">
        <v>1</v>
      </c>
      <c r="G2367">
        <v>94</v>
      </c>
      <c r="H2367">
        <v>10</v>
      </c>
      <c r="I2367">
        <v>55</v>
      </c>
      <c r="J2367">
        <v>13.23</v>
      </c>
      <c r="K2367">
        <v>17.611489040060469</v>
      </c>
      <c r="L2367">
        <f t="shared" si="36"/>
        <v>233</v>
      </c>
      <c r="M2367" s="14">
        <f>Table3[[#This Row],[Rape]]/Table3[[#This Row],[Population_in_lakhs]]</f>
        <v>3.9304610733182161</v>
      </c>
      <c r="N2367">
        <f>Table3[[#This Row],[Kidnapping and Abduction]]/Table3[[#This Row],[Population_in_lakhs]]</f>
        <v>1.5873015873015872</v>
      </c>
      <c r="O2367">
        <f>Table3[[#This Row],[Dowry Deaths]]/Table3[[#This Row],[Population_in_lakhs]]</f>
        <v>7.5585789871504161E-2</v>
      </c>
      <c r="P2367">
        <f>Table3[[#This Row],[Molestation]]/Table3[[#This Row],[Population_in_lakhs]]</f>
        <v>7.1050642479213906</v>
      </c>
      <c r="Q2367">
        <f>Table3[[#This Row],[Sexual_Harassment]]/Table3[[#This Row],[Population_in_lakhs]]</f>
        <v>0.7558578987150415</v>
      </c>
      <c r="R2367">
        <f>Table3[[#This Row],[Cruelty by Husband or his Relatives]]/Table3[[#This Row],[Population_in_lakhs]]</f>
        <v>4.1572184429327281</v>
      </c>
    </row>
    <row r="2368" spans="1:18" x14ac:dyDescent="0.3">
      <c r="A2368" t="s">
        <v>294</v>
      </c>
      <c r="B2368" t="s">
        <v>305</v>
      </c>
      <c r="C2368">
        <v>2001</v>
      </c>
      <c r="D2368">
        <v>20</v>
      </c>
      <c r="E2368">
        <v>8</v>
      </c>
      <c r="F2368">
        <v>2</v>
      </c>
      <c r="G2368">
        <v>44</v>
      </c>
      <c r="H2368">
        <v>4</v>
      </c>
      <c r="I2368">
        <v>134</v>
      </c>
      <c r="J2368">
        <v>9.8699999999999992</v>
      </c>
      <c r="K2368">
        <v>21.479229989868291</v>
      </c>
      <c r="L2368">
        <f t="shared" si="36"/>
        <v>212</v>
      </c>
      <c r="M2368" s="14">
        <f>Table3[[#This Row],[Rape]]/Table3[[#This Row],[Population_in_lakhs]]</f>
        <v>2.0263424518743669</v>
      </c>
      <c r="N2368">
        <f>Table3[[#This Row],[Kidnapping and Abduction]]/Table3[[#This Row],[Population_in_lakhs]]</f>
        <v>0.81053698074974678</v>
      </c>
      <c r="O2368">
        <f>Table3[[#This Row],[Dowry Deaths]]/Table3[[#This Row],[Population_in_lakhs]]</f>
        <v>0.2026342451874367</v>
      </c>
      <c r="P2368">
        <f>Table3[[#This Row],[Molestation]]/Table3[[#This Row],[Population_in_lakhs]]</f>
        <v>4.4579533941236074</v>
      </c>
      <c r="Q2368">
        <f>Table3[[#This Row],[Sexual_Harassment]]/Table3[[#This Row],[Population_in_lakhs]]</f>
        <v>0.40526849037487339</v>
      </c>
      <c r="R2368">
        <f>Table3[[#This Row],[Cruelty by Husband or his Relatives]]/Table3[[#This Row],[Population_in_lakhs]]</f>
        <v>13.576494427558259</v>
      </c>
    </row>
    <row r="2369" spans="1:18" x14ac:dyDescent="0.3">
      <c r="A2369" t="s">
        <v>294</v>
      </c>
      <c r="B2369" t="s">
        <v>305</v>
      </c>
      <c r="C2369">
        <v>2002</v>
      </c>
      <c r="D2369">
        <v>17</v>
      </c>
      <c r="E2369">
        <v>7</v>
      </c>
      <c r="F2369">
        <v>6</v>
      </c>
      <c r="G2369">
        <v>36</v>
      </c>
      <c r="H2369">
        <v>4</v>
      </c>
      <c r="I2369">
        <v>98</v>
      </c>
      <c r="J2369">
        <v>9.8699999999999992</v>
      </c>
      <c r="K2369">
        <v>17.021276595744681</v>
      </c>
      <c r="L2369">
        <f t="shared" si="36"/>
        <v>168</v>
      </c>
      <c r="M2369" s="14">
        <f>Table3[[#This Row],[Rape]]/Table3[[#This Row],[Population_in_lakhs]]</f>
        <v>1.722391084093212</v>
      </c>
      <c r="N2369">
        <f>Table3[[#This Row],[Kidnapping and Abduction]]/Table3[[#This Row],[Population_in_lakhs]]</f>
        <v>0.70921985815602839</v>
      </c>
      <c r="O2369">
        <f>Table3[[#This Row],[Dowry Deaths]]/Table3[[#This Row],[Population_in_lakhs]]</f>
        <v>0.60790273556231011</v>
      </c>
      <c r="P2369">
        <f>Table3[[#This Row],[Molestation]]/Table3[[#This Row],[Population_in_lakhs]]</f>
        <v>3.6474164133738607</v>
      </c>
      <c r="Q2369">
        <f>Table3[[#This Row],[Sexual_Harassment]]/Table3[[#This Row],[Population_in_lakhs]]</f>
        <v>0.40526849037487339</v>
      </c>
      <c r="R2369">
        <f>Table3[[#This Row],[Cruelty by Husband or his Relatives]]/Table3[[#This Row],[Population_in_lakhs]]</f>
        <v>9.9290780141843982</v>
      </c>
    </row>
    <row r="2370" spans="1:18" x14ac:dyDescent="0.3">
      <c r="A2370" t="s">
        <v>294</v>
      </c>
      <c r="B2370" t="s">
        <v>305</v>
      </c>
      <c r="C2370">
        <v>2003</v>
      </c>
      <c r="D2370">
        <v>14</v>
      </c>
      <c r="E2370">
        <v>7</v>
      </c>
      <c r="F2370">
        <v>1</v>
      </c>
      <c r="G2370">
        <v>36</v>
      </c>
      <c r="H2370">
        <v>6</v>
      </c>
      <c r="I2370">
        <v>112</v>
      </c>
      <c r="J2370">
        <v>9.8699999999999992</v>
      </c>
      <c r="K2370">
        <v>17.831813576494429</v>
      </c>
      <c r="L2370">
        <f t="shared" ref="L2370:L2433" si="37">SUM(D2370,E2370,F2370,G2370,H2370,I2370)</f>
        <v>176</v>
      </c>
      <c r="M2370" s="14">
        <f>Table3[[#This Row],[Rape]]/Table3[[#This Row],[Population_in_lakhs]]</f>
        <v>1.4184397163120568</v>
      </c>
      <c r="N2370">
        <f>Table3[[#This Row],[Kidnapping and Abduction]]/Table3[[#This Row],[Population_in_lakhs]]</f>
        <v>0.70921985815602839</v>
      </c>
      <c r="O2370">
        <f>Table3[[#This Row],[Dowry Deaths]]/Table3[[#This Row],[Population_in_lakhs]]</f>
        <v>0.10131712259371835</v>
      </c>
      <c r="P2370">
        <f>Table3[[#This Row],[Molestation]]/Table3[[#This Row],[Population_in_lakhs]]</f>
        <v>3.6474164133738607</v>
      </c>
      <c r="Q2370">
        <f>Table3[[#This Row],[Sexual_Harassment]]/Table3[[#This Row],[Population_in_lakhs]]</f>
        <v>0.60790273556231011</v>
      </c>
      <c r="R2370">
        <f>Table3[[#This Row],[Cruelty by Husband or his Relatives]]/Table3[[#This Row],[Population_in_lakhs]]</f>
        <v>11.347517730496454</v>
      </c>
    </row>
    <row r="2371" spans="1:18" x14ac:dyDescent="0.3">
      <c r="A2371" t="s">
        <v>294</v>
      </c>
      <c r="B2371" t="s">
        <v>305</v>
      </c>
      <c r="C2371">
        <v>2004</v>
      </c>
      <c r="D2371">
        <v>13</v>
      </c>
      <c r="E2371">
        <v>12</v>
      </c>
      <c r="F2371">
        <v>1</v>
      </c>
      <c r="G2371">
        <v>29</v>
      </c>
      <c r="H2371">
        <v>11</v>
      </c>
      <c r="I2371">
        <v>85</v>
      </c>
      <c r="J2371">
        <v>9.8699999999999992</v>
      </c>
      <c r="K2371">
        <v>15.29888551165147</v>
      </c>
      <c r="L2371">
        <f t="shared" si="37"/>
        <v>151</v>
      </c>
      <c r="M2371" s="14">
        <f>Table3[[#This Row],[Rape]]/Table3[[#This Row],[Population_in_lakhs]]</f>
        <v>1.3171225937183384</v>
      </c>
      <c r="N2371">
        <f>Table3[[#This Row],[Kidnapping and Abduction]]/Table3[[#This Row],[Population_in_lakhs]]</f>
        <v>1.2158054711246202</v>
      </c>
      <c r="O2371">
        <f>Table3[[#This Row],[Dowry Deaths]]/Table3[[#This Row],[Population_in_lakhs]]</f>
        <v>0.10131712259371835</v>
      </c>
      <c r="P2371">
        <f>Table3[[#This Row],[Molestation]]/Table3[[#This Row],[Population_in_lakhs]]</f>
        <v>2.9381965552178322</v>
      </c>
      <c r="Q2371">
        <f>Table3[[#This Row],[Sexual_Harassment]]/Table3[[#This Row],[Population_in_lakhs]]</f>
        <v>1.1144883485309018</v>
      </c>
      <c r="R2371">
        <f>Table3[[#This Row],[Cruelty by Husband or his Relatives]]/Table3[[#This Row],[Population_in_lakhs]]</f>
        <v>8.6119554204660602</v>
      </c>
    </row>
    <row r="2372" spans="1:18" x14ac:dyDescent="0.3">
      <c r="A2372" t="s">
        <v>294</v>
      </c>
      <c r="B2372" t="s">
        <v>305</v>
      </c>
      <c r="C2372">
        <v>2005</v>
      </c>
      <c r="D2372">
        <v>15</v>
      </c>
      <c r="E2372">
        <v>12</v>
      </c>
      <c r="F2372">
        <v>2</v>
      </c>
      <c r="G2372">
        <v>45</v>
      </c>
      <c r="H2372">
        <v>8</v>
      </c>
      <c r="I2372">
        <v>106</v>
      </c>
      <c r="J2372">
        <v>9.8699999999999992</v>
      </c>
      <c r="K2372">
        <v>19.047619047619047</v>
      </c>
      <c r="L2372">
        <f t="shared" si="37"/>
        <v>188</v>
      </c>
      <c r="M2372" s="14">
        <f>Table3[[#This Row],[Rape]]/Table3[[#This Row],[Population_in_lakhs]]</f>
        <v>1.5197568389057752</v>
      </c>
      <c r="N2372">
        <f>Table3[[#This Row],[Kidnapping and Abduction]]/Table3[[#This Row],[Population_in_lakhs]]</f>
        <v>1.2158054711246202</v>
      </c>
      <c r="O2372">
        <f>Table3[[#This Row],[Dowry Deaths]]/Table3[[#This Row],[Population_in_lakhs]]</f>
        <v>0.2026342451874367</v>
      </c>
      <c r="P2372">
        <f>Table3[[#This Row],[Molestation]]/Table3[[#This Row],[Population_in_lakhs]]</f>
        <v>4.5592705167173255</v>
      </c>
      <c r="Q2372">
        <f>Table3[[#This Row],[Sexual_Harassment]]/Table3[[#This Row],[Population_in_lakhs]]</f>
        <v>0.81053698074974678</v>
      </c>
      <c r="R2372">
        <f>Table3[[#This Row],[Cruelty by Husband or his Relatives]]/Table3[[#This Row],[Population_in_lakhs]]</f>
        <v>10.739614994934145</v>
      </c>
    </row>
    <row r="2373" spans="1:18" x14ac:dyDescent="0.3">
      <c r="A2373" t="s">
        <v>294</v>
      </c>
      <c r="B2373" t="s">
        <v>305</v>
      </c>
      <c r="C2373">
        <v>2006</v>
      </c>
      <c r="D2373">
        <v>15</v>
      </c>
      <c r="E2373">
        <v>10</v>
      </c>
      <c r="F2373">
        <v>8</v>
      </c>
      <c r="G2373">
        <v>41</v>
      </c>
      <c r="H2373">
        <v>2</v>
      </c>
      <c r="I2373">
        <v>100</v>
      </c>
      <c r="J2373">
        <v>9.8699999999999992</v>
      </c>
      <c r="K2373">
        <v>17.831813576494429</v>
      </c>
      <c r="L2373">
        <f t="shared" si="37"/>
        <v>176</v>
      </c>
      <c r="M2373" s="14">
        <f>Table3[[#This Row],[Rape]]/Table3[[#This Row],[Population_in_lakhs]]</f>
        <v>1.5197568389057752</v>
      </c>
      <c r="N2373">
        <f>Table3[[#This Row],[Kidnapping and Abduction]]/Table3[[#This Row],[Population_in_lakhs]]</f>
        <v>1.0131712259371835</v>
      </c>
      <c r="O2373">
        <f>Table3[[#This Row],[Dowry Deaths]]/Table3[[#This Row],[Population_in_lakhs]]</f>
        <v>0.81053698074974678</v>
      </c>
      <c r="P2373">
        <f>Table3[[#This Row],[Molestation]]/Table3[[#This Row],[Population_in_lakhs]]</f>
        <v>4.154002026342452</v>
      </c>
      <c r="Q2373">
        <f>Table3[[#This Row],[Sexual_Harassment]]/Table3[[#This Row],[Population_in_lakhs]]</f>
        <v>0.2026342451874367</v>
      </c>
      <c r="R2373">
        <f>Table3[[#This Row],[Cruelty by Husband or his Relatives]]/Table3[[#This Row],[Population_in_lakhs]]</f>
        <v>10.131712259371835</v>
      </c>
    </row>
    <row r="2374" spans="1:18" x14ac:dyDescent="0.3">
      <c r="A2374" t="s">
        <v>294</v>
      </c>
      <c r="B2374" t="s">
        <v>305</v>
      </c>
      <c r="C2374">
        <v>2007</v>
      </c>
      <c r="D2374">
        <v>9</v>
      </c>
      <c r="E2374">
        <v>7</v>
      </c>
      <c r="F2374">
        <v>3</v>
      </c>
      <c r="G2374">
        <v>45</v>
      </c>
      <c r="H2374">
        <v>6</v>
      </c>
      <c r="I2374">
        <v>98</v>
      </c>
      <c r="J2374">
        <v>9.8699999999999992</v>
      </c>
      <c r="K2374">
        <v>17.021276595744681</v>
      </c>
      <c r="L2374">
        <f t="shared" si="37"/>
        <v>168</v>
      </c>
      <c r="M2374" s="14">
        <f>Table3[[#This Row],[Rape]]/Table3[[#This Row],[Population_in_lakhs]]</f>
        <v>0.91185410334346517</v>
      </c>
      <c r="N2374">
        <f>Table3[[#This Row],[Kidnapping and Abduction]]/Table3[[#This Row],[Population_in_lakhs]]</f>
        <v>0.70921985815602839</v>
      </c>
      <c r="O2374">
        <f>Table3[[#This Row],[Dowry Deaths]]/Table3[[#This Row],[Population_in_lakhs]]</f>
        <v>0.30395136778115506</v>
      </c>
      <c r="P2374">
        <f>Table3[[#This Row],[Molestation]]/Table3[[#This Row],[Population_in_lakhs]]</f>
        <v>4.5592705167173255</v>
      </c>
      <c r="Q2374">
        <f>Table3[[#This Row],[Sexual_Harassment]]/Table3[[#This Row],[Population_in_lakhs]]</f>
        <v>0.60790273556231011</v>
      </c>
      <c r="R2374">
        <f>Table3[[#This Row],[Cruelty by Husband or his Relatives]]/Table3[[#This Row],[Population_in_lakhs]]</f>
        <v>9.9290780141843982</v>
      </c>
    </row>
    <row r="2375" spans="1:18" x14ac:dyDescent="0.3">
      <c r="A2375" t="s">
        <v>294</v>
      </c>
      <c r="B2375" t="s">
        <v>305</v>
      </c>
      <c r="C2375">
        <v>2008</v>
      </c>
      <c r="D2375">
        <v>17</v>
      </c>
      <c r="E2375">
        <v>9</v>
      </c>
      <c r="F2375">
        <v>7</v>
      </c>
      <c r="G2375">
        <v>54</v>
      </c>
      <c r="H2375">
        <v>6</v>
      </c>
      <c r="I2375">
        <v>99</v>
      </c>
      <c r="J2375">
        <v>9.8699999999999992</v>
      </c>
      <c r="K2375">
        <v>19.452887537993924</v>
      </c>
      <c r="L2375">
        <f t="shared" si="37"/>
        <v>192</v>
      </c>
      <c r="M2375" s="14">
        <f>Table3[[#This Row],[Rape]]/Table3[[#This Row],[Population_in_lakhs]]</f>
        <v>1.722391084093212</v>
      </c>
      <c r="N2375">
        <f>Table3[[#This Row],[Kidnapping and Abduction]]/Table3[[#This Row],[Population_in_lakhs]]</f>
        <v>0.91185410334346517</v>
      </c>
      <c r="O2375">
        <f>Table3[[#This Row],[Dowry Deaths]]/Table3[[#This Row],[Population_in_lakhs]]</f>
        <v>0.70921985815602839</v>
      </c>
      <c r="P2375">
        <f>Table3[[#This Row],[Molestation]]/Table3[[#This Row],[Population_in_lakhs]]</f>
        <v>5.4711246200607908</v>
      </c>
      <c r="Q2375">
        <f>Table3[[#This Row],[Sexual_Harassment]]/Table3[[#This Row],[Population_in_lakhs]]</f>
        <v>0.60790273556231011</v>
      </c>
      <c r="R2375">
        <f>Table3[[#This Row],[Cruelty by Husband or his Relatives]]/Table3[[#This Row],[Population_in_lakhs]]</f>
        <v>10.030395136778116</v>
      </c>
    </row>
    <row r="2376" spans="1:18" x14ac:dyDescent="0.3">
      <c r="A2376" t="s">
        <v>294</v>
      </c>
      <c r="B2376" t="s">
        <v>305</v>
      </c>
      <c r="C2376">
        <v>2009</v>
      </c>
      <c r="D2376">
        <v>10</v>
      </c>
      <c r="E2376">
        <v>12</v>
      </c>
      <c r="F2376">
        <v>3</v>
      </c>
      <c r="G2376">
        <v>27</v>
      </c>
      <c r="H2376">
        <v>8</v>
      </c>
      <c r="I2376">
        <v>106</v>
      </c>
      <c r="J2376">
        <v>9.8699999999999992</v>
      </c>
      <c r="K2376">
        <v>16.818642350557244</v>
      </c>
      <c r="L2376">
        <f t="shared" si="37"/>
        <v>166</v>
      </c>
      <c r="M2376" s="14">
        <f>Table3[[#This Row],[Rape]]/Table3[[#This Row],[Population_in_lakhs]]</f>
        <v>1.0131712259371835</v>
      </c>
      <c r="N2376">
        <f>Table3[[#This Row],[Kidnapping and Abduction]]/Table3[[#This Row],[Population_in_lakhs]]</f>
        <v>1.2158054711246202</v>
      </c>
      <c r="O2376">
        <f>Table3[[#This Row],[Dowry Deaths]]/Table3[[#This Row],[Population_in_lakhs]]</f>
        <v>0.30395136778115506</v>
      </c>
      <c r="P2376">
        <f>Table3[[#This Row],[Molestation]]/Table3[[#This Row],[Population_in_lakhs]]</f>
        <v>2.7355623100303954</v>
      </c>
      <c r="Q2376">
        <f>Table3[[#This Row],[Sexual_Harassment]]/Table3[[#This Row],[Population_in_lakhs]]</f>
        <v>0.81053698074974678</v>
      </c>
      <c r="R2376">
        <f>Table3[[#This Row],[Cruelty by Husband or his Relatives]]/Table3[[#This Row],[Population_in_lakhs]]</f>
        <v>10.739614994934145</v>
      </c>
    </row>
    <row r="2377" spans="1:18" x14ac:dyDescent="0.3">
      <c r="A2377" t="s">
        <v>294</v>
      </c>
      <c r="B2377" t="s">
        <v>305</v>
      </c>
      <c r="C2377">
        <v>2010</v>
      </c>
      <c r="D2377">
        <v>14</v>
      </c>
      <c r="E2377">
        <v>4</v>
      </c>
      <c r="F2377">
        <v>1</v>
      </c>
      <c r="G2377">
        <v>33</v>
      </c>
      <c r="H2377">
        <v>7</v>
      </c>
      <c r="I2377">
        <v>115</v>
      </c>
      <c r="J2377">
        <v>9.8699999999999992</v>
      </c>
      <c r="K2377">
        <v>17.629179331306993</v>
      </c>
      <c r="L2377">
        <f t="shared" si="37"/>
        <v>174</v>
      </c>
      <c r="M2377" s="14">
        <f>Table3[[#This Row],[Rape]]/Table3[[#This Row],[Population_in_lakhs]]</f>
        <v>1.4184397163120568</v>
      </c>
      <c r="N2377">
        <f>Table3[[#This Row],[Kidnapping and Abduction]]/Table3[[#This Row],[Population_in_lakhs]]</f>
        <v>0.40526849037487339</v>
      </c>
      <c r="O2377">
        <f>Table3[[#This Row],[Dowry Deaths]]/Table3[[#This Row],[Population_in_lakhs]]</f>
        <v>0.10131712259371835</v>
      </c>
      <c r="P2377">
        <f>Table3[[#This Row],[Molestation]]/Table3[[#This Row],[Population_in_lakhs]]</f>
        <v>3.3434650455927053</v>
      </c>
      <c r="Q2377">
        <f>Table3[[#This Row],[Sexual_Harassment]]/Table3[[#This Row],[Population_in_lakhs]]</f>
        <v>0.70921985815602839</v>
      </c>
      <c r="R2377">
        <f>Table3[[#This Row],[Cruelty by Husband or his Relatives]]/Table3[[#This Row],[Population_in_lakhs]]</f>
        <v>11.651469098277611</v>
      </c>
    </row>
    <row r="2378" spans="1:18" x14ac:dyDescent="0.3">
      <c r="A2378" t="s">
        <v>294</v>
      </c>
      <c r="B2378" t="s">
        <v>305</v>
      </c>
      <c r="C2378">
        <v>2011</v>
      </c>
      <c r="D2378">
        <v>18</v>
      </c>
      <c r="E2378">
        <v>8</v>
      </c>
      <c r="F2378">
        <v>0</v>
      </c>
      <c r="G2378">
        <v>42</v>
      </c>
      <c r="H2378">
        <v>5</v>
      </c>
      <c r="I2378">
        <v>82</v>
      </c>
      <c r="J2378">
        <v>11.77</v>
      </c>
      <c r="K2378">
        <v>13.169073916737469</v>
      </c>
      <c r="L2378">
        <f t="shared" si="37"/>
        <v>155</v>
      </c>
      <c r="M2378" s="14">
        <f>Table3[[#This Row],[Rape]]/Table3[[#This Row],[Population_in_lakhs]]</f>
        <v>1.5293118096856415</v>
      </c>
      <c r="N2378">
        <f>Table3[[#This Row],[Kidnapping and Abduction]]/Table3[[#This Row],[Population_in_lakhs]]</f>
        <v>0.67969413763806286</v>
      </c>
      <c r="O2378">
        <f>Table3[[#This Row],[Dowry Deaths]]/Table3[[#This Row],[Population_in_lakhs]]</f>
        <v>0</v>
      </c>
      <c r="P2378">
        <f>Table3[[#This Row],[Molestation]]/Table3[[#This Row],[Population_in_lakhs]]</f>
        <v>3.5683942225998302</v>
      </c>
      <c r="Q2378">
        <f>Table3[[#This Row],[Sexual_Harassment]]/Table3[[#This Row],[Population_in_lakhs]]</f>
        <v>0.42480883602378933</v>
      </c>
      <c r="R2378">
        <f>Table3[[#This Row],[Cruelty by Husband or his Relatives]]/Table3[[#This Row],[Population_in_lakhs]]</f>
        <v>6.9668649107901448</v>
      </c>
    </row>
    <row r="2379" spans="1:18" x14ac:dyDescent="0.3">
      <c r="A2379" t="s">
        <v>294</v>
      </c>
      <c r="B2379" t="s">
        <v>305</v>
      </c>
      <c r="C2379">
        <v>2012</v>
      </c>
      <c r="D2379">
        <v>13</v>
      </c>
      <c r="E2379">
        <v>5</v>
      </c>
      <c r="F2379">
        <v>6</v>
      </c>
      <c r="G2379">
        <v>33</v>
      </c>
      <c r="H2379">
        <v>3</v>
      </c>
      <c r="I2379">
        <v>88</v>
      </c>
      <c r="J2379">
        <v>11.77</v>
      </c>
      <c r="K2379">
        <v>12.574341546304163</v>
      </c>
      <c r="L2379">
        <f t="shared" si="37"/>
        <v>148</v>
      </c>
      <c r="M2379" s="14">
        <f>Table3[[#This Row],[Rape]]/Table3[[#This Row],[Population_in_lakhs]]</f>
        <v>1.1045029736618521</v>
      </c>
      <c r="N2379">
        <f>Table3[[#This Row],[Kidnapping and Abduction]]/Table3[[#This Row],[Population_in_lakhs]]</f>
        <v>0.42480883602378933</v>
      </c>
      <c r="O2379">
        <f>Table3[[#This Row],[Dowry Deaths]]/Table3[[#This Row],[Population_in_lakhs]]</f>
        <v>0.50977060322854717</v>
      </c>
      <c r="P2379">
        <f>Table3[[#This Row],[Molestation]]/Table3[[#This Row],[Population_in_lakhs]]</f>
        <v>2.8037383177570097</v>
      </c>
      <c r="Q2379">
        <f>Table3[[#This Row],[Sexual_Harassment]]/Table3[[#This Row],[Population_in_lakhs]]</f>
        <v>0.25488530161427359</v>
      </c>
      <c r="R2379">
        <f>Table3[[#This Row],[Cruelty by Husband or his Relatives]]/Table3[[#This Row],[Population_in_lakhs]]</f>
        <v>7.4766355140186915</v>
      </c>
    </row>
    <row r="2380" spans="1:18" x14ac:dyDescent="0.3">
      <c r="A2380" t="s">
        <v>294</v>
      </c>
      <c r="B2380" t="s">
        <v>305</v>
      </c>
      <c r="C2380">
        <v>2013</v>
      </c>
      <c r="D2380">
        <v>15</v>
      </c>
      <c r="E2380">
        <v>12</v>
      </c>
      <c r="F2380">
        <v>4</v>
      </c>
      <c r="G2380">
        <v>55</v>
      </c>
      <c r="H2380">
        <v>2</v>
      </c>
      <c r="I2380">
        <v>86</v>
      </c>
      <c r="J2380">
        <v>11.77</v>
      </c>
      <c r="K2380">
        <v>14.783347493627868</v>
      </c>
      <c r="L2380">
        <f t="shared" si="37"/>
        <v>174</v>
      </c>
      <c r="M2380" s="14">
        <f>Table3[[#This Row],[Rape]]/Table3[[#This Row],[Population_in_lakhs]]</f>
        <v>1.2744265080713679</v>
      </c>
      <c r="N2380">
        <f>Table3[[#This Row],[Kidnapping and Abduction]]/Table3[[#This Row],[Population_in_lakhs]]</f>
        <v>1.0195412064570943</v>
      </c>
      <c r="O2380">
        <f>Table3[[#This Row],[Dowry Deaths]]/Table3[[#This Row],[Population_in_lakhs]]</f>
        <v>0.33984706881903143</v>
      </c>
      <c r="P2380">
        <f>Table3[[#This Row],[Molestation]]/Table3[[#This Row],[Population_in_lakhs]]</f>
        <v>4.6728971962616823</v>
      </c>
      <c r="Q2380">
        <f>Table3[[#This Row],[Sexual_Harassment]]/Table3[[#This Row],[Population_in_lakhs]]</f>
        <v>0.16992353440951571</v>
      </c>
      <c r="R2380">
        <f>Table3[[#This Row],[Cruelty by Husband or his Relatives]]/Table3[[#This Row],[Population_in_lakhs]]</f>
        <v>7.306711979609176</v>
      </c>
    </row>
    <row r="2381" spans="1:18" x14ac:dyDescent="0.3">
      <c r="A2381" t="s">
        <v>294</v>
      </c>
      <c r="B2381" t="s">
        <v>306</v>
      </c>
      <c r="C2381">
        <v>2001</v>
      </c>
      <c r="D2381">
        <v>19</v>
      </c>
      <c r="E2381">
        <v>12</v>
      </c>
      <c r="F2381">
        <v>5</v>
      </c>
      <c r="G2381">
        <v>76</v>
      </c>
      <c r="H2381">
        <v>31</v>
      </c>
      <c r="I2381">
        <v>389</v>
      </c>
      <c r="J2381">
        <v>36.83</v>
      </c>
      <c r="K2381">
        <v>14.444746130871573</v>
      </c>
      <c r="L2381">
        <f t="shared" si="37"/>
        <v>532</v>
      </c>
      <c r="M2381" s="14">
        <f>Table3[[#This Row],[Rape]]/Table3[[#This Row],[Population_in_lakhs]]</f>
        <v>0.51588379038827048</v>
      </c>
      <c r="N2381">
        <f>Table3[[#This Row],[Kidnapping and Abduction]]/Table3[[#This Row],[Population_in_lakhs]]</f>
        <v>0.325821341297855</v>
      </c>
      <c r="O2381">
        <f>Table3[[#This Row],[Dowry Deaths]]/Table3[[#This Row],[Population_in_lakhs]]</f>
        <v>0.13575889220743959</v>
      </c>
      <c r="P2381">
        <f>Table3[[#This Row],[Molestation]]/Table3[[#This Row],[Population_in_lakhs]]</f>
        <v>2.0635351615530819</v>
      </c>
      <c r="Q2381">
        <f>Table3[[#This Row],[Sexual_Harassment]]/Table3[[#This Row],[Population_in_lakhs]]</f>
        <v>0.84170513168612549</v>
      </c>
      <c r="R2381">
        <f>Table3[[#This Row],[Cruelty by Husband or his Relatives]]/Table3[[#This Row],[Population_in_lakhs]]</f>
        <v>10.5620418137388</v>
      </c>
    </row>
    <row r="2382" spans="1:18" x14ac:dyDescent="0.3">
      <c r="A2382" t="s">
        <v>294</v>
      </c>
      <c r="B2382" t="s">
        <v>306</v>
      </c>
      <c r="C2382">
        <v>2002</v>
      </c>
      <c r="D2382">
        <v>22</v>
      </c>
      <c r="E2382">
        <v>19</v>
      </c>
      <c r="F2382">
        <v>10</v>
      </c>
      <c r="G2382">
        <v>78</v>
      </c>
      <c r="H2382">
        <v>29</v>
      </c>
      <c r="I2382">
        <v>219</v>
      </c>
      <c r="J2382">
        <v>36.83</v>
      </c>
      <c r="K2382">
        <v>10.236220472440946</v>
      </c>
      <c r="L2382">
        <f t="shared" si="37"/>
        <v>377</v>
      </c>
      <c r="M2382" s="14">
        <f>Table3[[#This Row],[Rape]]/Table3[[#This Row],[Population_in_lakhs]]</f>
        <v>0.59733912571273418</v>
      </c>
      <c r="N2382">
        <f>Table3[[#This Row],[Kidnapping and Abduction]]/Table3[[#This Row],[Population_in_lakhs]]</f>
        <v>0.51588379038827048</v>
      </c>
      <c r="O2382">
        <f>Table3[[#This Row],[Dowry Deaths]]/Table3[[#This Row],[Population_in_lakhs]]</f>
        <v>0.27151778441487917</v>
      </c>
      <c r="P2382">
        <f>Table3[[#This Row],[Molestation]]/Table3[[#This Row],[Population_in_lakhs]]</f>
        <v>2.1178387184360576</v>
      </c>
      <c r="Q2382">
        <f>Table3[[#This Row],[Sexual_Harassment]]/Table3[[#This Row],[Population_in_lakhs]]</f>
        <v>0.78740157480314965</v>
      </c>
      <c r="R2382">
        <f>Table3[[#This Row],[Cruelty by Husband or his Relatives]]/Table3[[#This Row],[Population_in_lakhs]]</f>
        <v>5.9462394786858539</v>
      </c>
    </row>
    <row r="2383" spans="1:18" x14ac:dyDescent="0.3">
      <c r="A2383" t="s">
        <v>294</v>
      </c>
      <c r="B2383" t="s">
        <v>306</v>
      </c>
      <c r="C2383">
        <v>2003</v>
      </c>
      <c r="D2383">
        <v>38</v>
      </c>
      <c r="E2383">
        <v>9</v>
      </c>
      <c r="F2383">
        <v>8</v>
      </c>
      <c r="G2383">
        <v>79</v>
      </c>
      <c r="H2383">
        <v>21</v>
      </c>
      <c r="I2383">
        <v>239</v>
      </c>
      <c r="J2383">
        <v>36.83</v>
      </c>
      <c r="K2383">
        <v>10.697800705946239</v>
      </c>
      <c r="L2383">
        <f t="shared" si="37"/>
        <v>394</v>
      </c>
      <c r="M2383" s="14">
        <f>Table3[[#This Row],[Rape]]/Table3[[#This Row],[Population_in_lakhs]]</f>
        <v>1.031767580776541</v>
      </c>
      <c r="N2383">
        <f>Table3[[#This Row],[Kidnapping and Abduction]]/Table3[[#This Row],[Population_in_lakhs]]</f>
        <v>0.24436600597339128</v>
      </c>
      <c r="O2383">
        <f>Table3[[#This Row],[Dowry Deaths]]/Table3[[#This Row],[Population_in_lakhs]]</f>
        <v>0.21721422753190334</v>
      </c>
      <c r="P2383">
        <f>Table3[[#This Row],[Molestation]]/Table3[[#This Row],[Population_in_lakhs]]</f>
        <v>2.1449904968775457</v>
      </c>
      <c r="Q2383">
        <f>Table3[[#This Row],[Sexual_Harassment]]/Table3[[#This Row],[Population_in_lakhs]]</f>
        <v>0.57018734727124631</v>
      </c>
      <c r="R2383">
        <f>Table3[[#This Row],[Cruelty by Husband or his Relatives]]/Table3[[#This Row],[Population_in_lakhs]]</f>
        <v>6.4892750475156129</v>
      </c>
    </row>
    <row r="2384" spans="1:18" x14ac:dyDescent="0.3">
      <c r="A2384" t="s">
        <v>294</v>
      </c>
      <c r="B2384" t="s">
        <v>306</v>
      </c>
      <c r="C2384">
        <v>2004</v>
      </c>
      <c r="D2384">
        <v>36</v>
      </c>
      <c r="E2384">
        <v>12</v>
      </c>
      <c r="F2384">
        <v>6</v>
      </c>
      <c r="G2384">
        <v>83</v>
      </c>
      <c r="H2384">
        <v>38</v>
      </c>
      <c r="I2384">
        <v>323</v>
      </c>
      <c r="J2384">
        <v>36.83</v>
      </c>
      <c r="K2384">
        <v>13.521585663860984</v>
      </c>
      <c r="L2384">
        <f t="shared" si="37"/>
        <v>498</v>
      </c>
      <c r="M2384" s="14">
        <f>Table3[[#This Row],[Rape]]/Table3[[#This Row],[Population_in_lakhs]]</f>
        <v>0.97746402389356513</v>
      </c>
      <c r="N2384">
        <f>Table3[[#This Row],[Kidnapping and Abduction]]/Table3[[#This Row],[Population_in_lakhs]]</f>
        <v>0.325821341297855</v>
      </c>
      <c r="O2384">
        <f>Table3[[#This Row],[Dowry Deaths]]/Table3[[#This Row],[Population_in_lakhs]]</f>
        <v>0.1629106706489275</v>
      </c>
      <c r="P2384">
        <f>Table3[[#This Row],[Molestation]]/Table3[[#This Row],[Population_in_lakhs]]</f>
        <v>2.2535976106434972</v>
      </c>
      <c r="Q2384">
        <f>Table3[[#This Row],[Sexual_Harassment]]/Table3[[#This Row],[Population_in_lakhs]]</f>
        <v>1.031767580776541</v>
      </c>
      <c r="R2384">
        <f>Table3[[#This Row],[Cruelty by Husband or his Relatives]]/Table3[[#This Row],[Population_in_lakhs]]</f>
        <v>8.7700244366005986</v>
      </c>
    </row>
    <row r="2385" spans="1:18" x14ac:dyDescent="0.3">
      <c r="A2385" t="s">
        <v>294</v>
      </c>
      <c r="B2385" t="s">
        <v>306</v>
      </c>
      <c r="C2385">
        <v>2005</v>
      </c>
      <c r="D2385">
        <v>52</v>
      </c>
      <c r="E2385">
        <v>26</v>
      </c>
      <c r="F2385">
        <v>4</v>
      </c>
      <c r="G2385">
        <v>92</v>
      </c>
      <c r="H2385">
        <v>30</v>
      </c>
      <c r="I2385">
        <v>301</v>
      </c>
      <c r="J2385">
        <v>36.83</v>
      </c>
      <c r="K2385">
        <v>13.7116481129514</v>
      </c>
      <c r="L2385">
        <f t="shared" si="37"/>
        <v>505</v>
      </c>
      <c r="M2385" s="14">
        <f>Table3[[#This Row],[Rape]]/Table3[[#This Row],[Population_in_lakhs]]</f>
        <v>1.4118924789573717</v>
      </c>
      <c r="N2385">
        <f>Table3[[#This Row],[Kidnapping and Abduction]]/Table3[[#This Row],[Population_in_lakhs]]</f>
        <v>0.70594623947868584</v>
      </c>
      <c r="O2385">
        <f>Table3[[#This Row],[Dowry Deaths]]/Table3[[#This Row],[Population_in_lakhs]]</f>
        <v>0.10860711376595167</v>
      </c>
      <c r="P2385">
        <f>Table3[[#This Row],[Molestation]]/Table3[[#This Row],[Population_in_lakhs]]</f>
        <v>2.4979636166168886</v>
      </c>
      <c r="Q2385">
        <f>Table3[[#This Row],[Sexual_Harassment]]/Table3[[#This Row],[Population_in_lakhs]]</f>
        <v>0.81455335324463751</v>
      </c>
      <c r="R2385">
        <f>Table3[[#This Row],[Cruelty by Husband or his Relatives]]/Table3[[#This Row],[Population_in_lakhs]]</f>
        <v>8.1726853108878643</v>
      </c>
    </row>
    <row r="2386" spans="1:18" x14ac:dyDescent="0.3">
      <c r="A2386" t="s">
        <v>294</v>
      </c>
      <c r="B2386" t="s">
        <v>306</v>
      </c>
      <c r="C2386">
        <v>2006</v>
      </c>
      <c r="D2386">
        <v>52</v>
      </c>
      <c r="E2386">
        <v>21</v>
      </c>
      <c r="F2386">
        <v>14</v>
      </c>
      <c r="G2386">
        <v>111</v>
      </c>
      <c r="H2386">
        <v>25</v>
      </c>
      <c r="I2386">
        <v>305</v>
      </c>
      <c r="J2386">
        <v>36.83</v>
      </c>
      <c r="K2386">
        <v>14.336139017105621</v>
      </c>
      <c r="L2386">
        <f t="shared" si="37"/>
        <v>528</v>
      </c>
      <c r="M2386" s="14">
        <f>Table3[[#This Row],[Rape]]/Table3[[#This Row],[Population_in_lakhs]]</f>
        <v>1.4118924789573717</v>
      </c>
      <c r="N2386">
        <f>Table3[[#This Row],[Kidnapping and Abduction]]/Table3[[#This Row],[Population_in_lakhs]]</f>
        <v>0.57018734727124631</v>
      </c>
      <c r="O2386">
        <f>Table3[[#This Row],[Dowry Deaths]]/Table3[[#This Row],[Population_in_lakhs]]</f>
        <v>0.38012489818083084</v>
      </c>
      <c r="P2386">
        <f>Table3[[#This Row],[Molestation]]/Table3[[#This Row],[Population_in_lakhs]]</f>
        <v>3.0138474070051591</v>
      </c>
      <c r="Q2386">
        <f>Table3[[#This Row],[Sexual_Harassment]]/Table3[[#This Row],[Population_in_lakhs]]</f>
        <v>0.67879446103719798</v>
      </c>
      <c r="R2386">
        <f>Table3[[#This Row],[Cruelty by Husband or his Relatives]]/Table3[[#This Row],[Population_in_lakhs]]</f>
        <v>8.2812924246538149</v>
      </c>
    </row>
    <row r="2387" spans="1:18" x14ac:dyDescent="0.3">
      <c r="A2387" t="s">
        <v>294</v>
      </c>
      <c r="B2387" t="s">
        <v>306</v>
      </c>
      <c r="C2387">
        <v>2007</v>
      </c>
      <c r="D2387">
        <v>52</v>
      </c>
      <c r="E2387">
        <v>27</v>
      </c>
      <c r="F2387">
        <v>20</v>
      </c>
      <c r="G2387">
        <v>75</v>
      </c>
      <c r="H2387">
        <v>19</v>
      </c>
      <c r="I2387">
        <v>420</v>
      </c>
      <c r="J2387">
        <v>36.83</v>
      </c>
      <c r="K2387">
        <v>16.644040184632093</v>
      </c>
      <c r="L2387">
        <f t="shared" si="37"/>
        <v>613</v>
      </c>
      <c r="M2387" s="14">
        <f>Table3[[#This Row],[Rape]]/Table3[[#This Row],[Population_in_lakhs]]</f>
        <v>1.4118924789573717</v>
      </c>
      <c r="N2387">
        <f>Table3[[#This Row],[Kidnapping and Abduction]]/Table3[[#This Row],[Population_in_lakhs]]</f>
        <v>0.73309801792017382</v>
      </c>
      <c r="O2387">
        <f>Table3[[#This Row],[Dowry Deaths]]/Table3[[#This Row],[Population_in_lakhs]]</f>
        <v>0.54303556882975834</v>
      </c>
      <c r="P2387">
        <f>Table3[[#This Row],[Molestation]]/Table3[[#This Row],[Population_in_lakhs]]</f>
        <v>2.0363833831115938</v>
      </c>
      <c r="Q2387">
        <f>Table3[[#This Row],[Sexual_Harassment]]/Table3[[#This Row],[Population_in_lakhs]]</f>
        <v>0.51588379038827048</v>
      </c>
      <c r="R2387">
        <f>Table3[[#This Row],[Cruelty by Husband or his Relatives]]/Table3[[#This Row],[Population_in_lakhs]]</f>
        <v>11.403746945424926</v>
      </c>
    </row>
    <row r="2388" spans="1:18" x14ac:dyDescent="0.3">
      <c r="A2388" t="s">
        <v>294</v>
      </c>
      <c r="B2388" t="s">
        <v>306</v>
      </c>
      <c r="C2388">
        <v>2008</v>
      </c>
      <c r="D2388">
        <v>42</v>
      </c>
      <c r="E2388">
        <v>19</v>
      </c>
      <c r="F2388">
        <v>18</v>
      </c>
      <c r="G2388">
        <v>107</v>
      </c>
      <c r="H2388">
        <v>29</v>
      </c>
      <c r="I2388">
        <v>456</v>
      </c>
      <c r="J2388">
        <v>36.83</v>
      </c>
      <c r="K2388">
        <v>18.218843334238393</v>
      </c>
      <c r="L2388">
        <f t="shared" si="37"/>
        <v>671</v>
      </c>
      <c r="M2388" s="14">
        <f>Table3[[#This Row],[Rape]]/Table3[[#This Row],[Population_in_lakhs]]</f>
        <v>1.1403746945424926</v>
      </c>
      <c r="N2388">
        <f>Table3[[#This Row],[Kidnapping and Abduction]]/Table3[[#This Row],[Population_in_lakhs]]</f>
        <v>0.51588379038827048</v>
      </c>
      <c r="O2388">
        <f>Table3[[#This Row],[Dowry Deaths]]/Table3[[#This Row],[Population_in_lakhs]]</f>
        <v>0.48873201194678256</v>
      </c>
      <c r="P2388">
        <f>Table3[[#This Row],[Molestation]]/Table3[[#This Row],[Population_in_lakhs]]</f>
        <v>2.9052402932392072</v>
      </c>
      <c r="Q2388">
        <f>Table3[[#This Row],[Sexual_Harassment]]/Table3[[#This Row],[Population_in_lakhs]]</f>
        <v>0.78740157480314965</v>
      </c>
      <c r="R2388">
        <f>Table3[[#This Row],[Cruelty by Husband or his Relatives]]/Table3[[#This Row],[Population_in_lakhs]]</f>
        <v>12.381210969318492</v>
      </c>
    </row>
    <row r="2389" spans="1:18" x14ac:dyDescent="0.3">
      <c r="A2389" t="s">
        <v>294</v>
      </c>
      <c r="B2389" t="s">
        <v>306</v>
      </c>
      <c r="C2389">
        <v>2009</v>
      </c>
      <c r="D2389">
        <v>30</v>
      </c>
      <c r="E2389">
        <v>25</v>
      </c>
      <c r="F2389">
        <v>10</v>
      </c>
      <c r="G2389">
        <v>109</v>
      </c>
      <c r="H2389">
        <v>39</v>
      </c>
      <c r="I2389">
        <v>423</v>
      </c>
      <c r="J2389">
        <v>36.83</v>
      </c>
      <c r="K2389">
        <v>17.268531088786315</v>
      </c>
      <c r="L2389">
        <f t="shared" si="37"/>
        <v>636</v>
      </c>
      <c r="M2389" s="14">
        <f>Table3[[#This Row],[Rape]]/Table3[[#This Row],[Population_in_lakhs]]</f>
        <v>0.81455335324463751</v>
      </c>
      <c r="N2389">
        <f>Table3[[#This Row],[Kidnapping and Abduction]]/Table3[[#This Row],[Population_in_lakhs]]</f>
        <v>0.67879446103719798</v>
      </c>
      <c r="O2389">
        <f>Table3[[#This Row],[Dowry Deaths]]/Table3[[#This Row],[Population_in_lakhs]]</f>
        <v>0.27151778441487917</v>
      </c>
      <c r="P2389">
        <f>Table3[[#This Row],[Molestation]]/Table3[[#This Row],[Population_in_lakhs]]</f>
        <v>2.9595438501221834</v>
      </c>
      <c r="Q2389">
        <f>Table3[[#This Row],[Sexual_Harassment]]/Table3[[#This Row],[Population_in_lakhs]]</f>
        <v>1.0589193592180288</v>
      </c>
      <c r="R2389">
        <f>Table3[[#This Row],[Cruelty by Husband or his Relatives]]/Table3[[#This Row],[Population_in_lakhs]]</f>
        <v>11.485202280749389</v>
      </c>
    </row>
    <row r="2390" spans="1:18" x14ac:dyDescent="0.3">
      <c r="A2390" t="s">
        <v>294</v>
      </c>
      <c r="B2390" t="s">
        <v>306</v>
      </c>
      <c r="C2390">
        <v>2010</v>
      </c>
      <c r="D2390">
        <v>49</v>
      </c>
      <c r="E2390">
        <v>32</v>
      </c>
      <c r="F2390">
        <v>11</v>
      </c>
      <c r="G2390">
        <v>143</v>
      </c>
      <c r="H2390">
        <v>41</v>
      </c>
      <c r="I2390">
        <v>425</v>
      </c>
      <c r="J2390">
        <v>36.83</v>
      </c>
      <c r="K2390">
        <v>19.03339668748303</v>
      </c>
      <c r="L2390">
        <f t="shared" si="37"/>
        <v>701</v>
      </c>
      <c r="M2390" s="14">
        <f>Table3[[#This Row],[Rape]]/Table3[[#This Row],[Population_in_lakhs]]</f>
        <v>1.3304371436329081</v>
      </c>
      <c r="N2390">
        <f>Table3[[#This Row],[Kidnapping and Abduction]]/Table3[[#This Row],[Population_in_lakhs]]</f>
        <v>0.86885691012761335</v>
      </c>
      <c r="O2390">
        <f>Table3[[#This Row],[Dowry Deaths]]/Table3[[#This Row],[Population_in_lakhs]]</f>
        <v>0.29866956285636709</v>
      </c>
      <c r="P2390">
        <f>Table3[[#This Row],[Molestation]]/Table3[[#This Row],[Population_in_lakhs]]</f>
        <v>3.8827043171327724</v>
      </c>
      <c r="Q2390">
        <f>Table3[[#This Row],[Sexual_Harassment]]/Table3[[#This Row],[Population_in_lakhs]]</f>
        <v>1.1132229161010048</v>
      </c>
      <c r="R2390">
        <f>Table3[[#This Row],[Cruelty by Husband or his Relatives]]/Table3[[#This Row],[Population_in_lakhs]]</f>
        <v>11.539505837632365</v>
      </c>
    </row>
    <row r="2391" spans="1:18" x14ac:dyDescent="0.3">
      <c r="A2391" t="s">
        <v>294</v>
      </c>
      <c r="B2391" t="s">
        <v>306</v>
      </c>
      <c r="C2391">
        <v>2011</v>
      </c>
      <c r="D2391">
        <v>48</v>
      </c>
      <c r="E2391">
        <v>25</v>
      </c>
      <c r="F2391">
        <v>8</v>
      </c>
      <c r="G2391">
        <v>146</v>
      </c>
      <c r="H2391">
        <v>51</v>
      </c>
      <c r="I2391">
        <v>364</v>
      </c>
      <c r="J2391">
        <v>42.3</v>
      </c>
      <c r="K2391">
        <v>15.177304964539008</v>
      </c>
      <c r="L2391">
        <f t="shared" si="37"/>
        <v>642</v>
      </c>
      <c r="M2391" s="14">
        <f>Table3[[#This Row],[Rape]]/Table3[[#This Row],[Population_in_lakhs]]</f>
        <v>1.1347517730496455</v>
      </c>
      <c r="N2391">
        <f>Table3[[#This Row],[Kidnapping and Abduction]]/Table3[[#This Row],[Population_in_lakhs]]</f>
        <v>0.59101654846335705</v>
      </c>
      <c r="O2391">
        <f>Table3[[#This Row],[Dowry Deaths]]/Table3[[#This Row],[Population_in_lakhs]]</f>
        <v>0.18912529550827425</v>
      </c>
      <c r="P2391">
        <f>Table3[[#This Row],[Molestation]]/Table3[[#This Row],[Population_in_lakhs]]</f>
        <v>3.4515366430260048</v>
      </c>
      <c r="Q2391">
        <f>Table3[[#This Row],[Sexual_Harassment]]/Table3[[#This Row],[Population_in_lakhs]]</f>
        <v>1.2056737588652484</v>
      </c>
      <c r="R2391">
        <f>Table3[[#This Row],[Cruelty by Husband or his Relatives]]/Table3[[#This Row],[Population_in_lakhs]]</f>
        <v>8.6052009456264784</v>
      </c>
    </row>
    <row r="2392" spans="1:18" x14ac:dyDescent="0.3">
      <c r="A2392" t="s">
        <v>294</v>
      </c>
      <c r="B2392" t="s">
        <v>306</v>
      </c>
      <c r="C2392">
        <v>2012</v>
      </c>
      <c r="D2392">
        <v>45</v>
      </c>
      <c r="E2392">
        <v>39</v>
      </c>
      <c r="F2392">
        <v>1</v>
      </c>
      <c r="G2392">
        <v>134</v>
      </c>
      <c r="H2392">
        <v>51</v>
      </c>
      <c r="I2392">
        <v>409</v>
      </c>
      <c r="J2392">
        <v>42.3</v>
      </c>
      <c r="K2392">
        <v>16.052009456264777</v>
      </c>
      <c r="L2392">
        <f t="shared" si="37"/>
        <v>679</v>
      </c>
      <c r="M2392" s="14">
        <f>Table3[[#This Row],[Rape]]/Table3[[#This Row],[Population_in_lakhs]]</f>
        <v>1.0638297872340425</v>
      </c>
      <c r="N2392">
        <f>Table3[[#This Row],[Kidnapping and Abduction]]/Table3[[#This Row],[Population_in_lakhs]]</f>
        <v>0.92198581560283699</v>
      </c>
      <c r="O2392">
        <f>Table3[[#This Row],[Dowry Deaths]]/Table3[[#This Row],[Population_in_lakhs]]</f>
        <v>2.3640661938534282E-2</v>
      </c>
      <c r="P2392">
        <f>Table3[[#This Row],[Molestation]]/Table3[[#This Row],[Population_in_lakhs]]</f>
        <v>3.1678486997635935</v>
      </c>
      <c r="Q2392">
        <f>Table3[[#This Row],[Sexual_Harassment]]/Table3[[#This Row],[Population_in_lakhs]]</f>
        <v>1.2056737588652484</v>
      </c>
      <c r="R2392">
        <f>Table3[[#This Row],[Cruelty by Husband or his Relatives]]/Table3[[#This Row],[Population_in_lakhs]]</f>
        <v>9.6690307328605201</v>
      </c>
    </row>
    <row r="2393" spans="1:18" x14ac:dyDescent="0.3">
      <c r="A2393" t="s">
        <v>294</v>
      </c>
      <c r="B2393" t="s">
        <v>306</v>
      </c>
      <c r="C2393">
        <v>2013</v>
      </c>
      <c r="D2393">
        <v>58</v>
      </c>
      <c r="E2393">
        <v>53</v>
      </c>
      <c r="F2393">
        <v>2</v>
      </c>
      <c r="G2393">
        <v>238</v>
      </c>
      <c r="H2393">
        <v>42</v>
      </c>
      <c r="I2393">
        <v>425</v>
      </c>
      <c r="J2393">
        <v>42.3</v>
      </c>
      <c r="K2393">
        <v>19.33806146572104</v>
      </c>
      <c r="L2393">
        <f t="shared" si="37"/>
        <v>818</v>
      </c>
      <c r="M2393" s="14">
        <f>Table3[[#This Row],[Rape]]/Table3[[#This Row],[Population_in_lakhs]]</f>
        <v>1.3711583924349884</v>
      </c>
      <c r="N2393">
        <f>Table3[[#This Row],[Kidnapping and Abduction]]/Table3[[#This Row],[Population_in_lakhs]]</f>
        <v>1.2529550827423168</v>
      </c>
      <c r="O2393">
        <f>Table3[[#This Row],[Dowry Deaths]]/Table3[[#This Row],[Population_in_lakhs]]</f>
        <v>4.7281323877068564E-2</v>
      </c>
      <c r="P2393">
        <f>Table3[[#This Row],[Molestation]]/Table3[[#This Row],[Population_in_lakhs]]</f>
        <v>5.626477541371159</v>
      </c>
      <c r="Q2393">
        <f>Table3[[#This Row],[Sexual_Harassment]]/Table3[[#This Row],[Population_in_lakhs]]</f>
        <v>0.99290780141843982</v>
      </c>
      <c r="R2393">
        <f>Table3[[#This Row],[Cruelty by Husband or his Relatives]]/Table3[[#This Row],[Population_in_lakhs]]</f>
        <v>10.047281323877069</v>
      </c>
    </row>
    <row r="2394" spans="1:18" x14ac:dyDescent="0.3">
      <c r="A2394" t="s">
        <v>294</v>
      </c>
      <c r="B2394" t="s">
        <v>307</v>
      </c>
      <c r="C2394">
        <v>2001</v>
      </c>
      <c r="D2394">
        <v>16</v>
      </c>
      <c r="E2394">
        <v>8</v>
      </c>
      <c r="F2394">
        <v>5</v>
      </c>
      <c r="G2394">
        <v>56</v>
      </c>
      <c r="H2394">
        <v>7</v>
      </c>
      <c r="I2394">
        <v>172</v>
      </c>
      <c r="J2394">
        <v>16.13</v>
      </c>
      <c r="K2394">
        <v>16.367017978921265</v>
      </c>
      <c r="L2394">
        <f t="shared" si="37"/>
        <v>264</v>
      </c>
      <c r="M2394" s="14">
        <f>Table3[[#This Row],[Rape]]/Table3[[#This Row],[Population_in_lakhs]]</f>
        <v>0.99194048357098585</v>
      </c>
      <c r="N2394">
        <f>Table3[[#This Row],[Kidnapping and Abduction]]/Table3[[#This Row],[Population_in_lakhs]]</f>
        <v>0.49597024178549293</v>
      </c>
      <c r="O2394">
        <f>Table3[[#This Row],[Dowry Deaths]]/Table3[[#This Row],[Population_in_lakhs]]</f>
        <v>0.30998140111593309</v>
      </c>
      <c r="P2394">
        <f>Table3[[#This Row],[Molestation]]/Table3[[#This Row],[Population_in_lakhs]]</f>
        <v>3.4717916924984502</v>
      </c>
      <c r="Q2394">
        <f>Table3[[#This Row],[Sexual_Harassment]]/Table3[[#This Row],[Population_in_lakhs]]</f>
        <v>0.43397396156230628</v>
      </c>
      <c r="R2394">
        <f>Table3[[#This Row],[Cruelty by Husband or his Relatives]]/Table3[[#This Row],[Population_in_lakhs]]</f>
        <v>10.663360198388098</v>
      </c>
    </row>
    <row r="2395" spans="1:18" x14ac:dyDescent="0.3">
      <c r="A2395" t="s">
        <v>294</v>
      </c>
      <c r="B2395" t="s">
        <v>307</v>
      </c>
      <c r="C2395">
        <v>2002</v>
      </c>
      <c r="D2395">
        <v>14</v>
      </c>
      <c r="E2395">
        <v>8</v>
      </c>
      <c r="F2395">
        <v>5</v>
      </c>
      <c r="G2395">
        <v>25</v>
      </c>
      <c r="H2395">
        <v>8</v>
      </c>
      <c r="I2395">
        <v>199</v>
      </c>
      <c r="J2395">
        <v>16.13</v>
      </c>
      <c r="K2395">
        <v>16.057036577805334</v>
      </c>
      <c r="L2395">
        <f t="shared" si="37"/>
        <v>259</v>
      </c>
      <c r="M2395" s="14">
        <f>Table3[[#This Row],[Rape]]/Table3[[#This Row],[Population_in_lakhs]]</f>
        <v>0.86794792312461255</v>
      </c>
      <c r="N2395">
        <f>Table3[[#This Row],[Kidnapping and Abduction]]/Table3[[#This Row],[Population_in_lakhs]]</f>
        <v>0.49597024178549293</v>
      </c>
      <c r="O2395">
        <f>Table3[[#This Row],[Dowry Deaths]]/Table3[[#This Row],[Population_in_lakhs]]</f>
        <v>0.30998140111593309</v>
      </c>
      <c r="P2395">
        <f>Table3[[#This Row],[Molestation]]/Table3[[#This Row],[Population_in_lakhs]]</f>
        <v>1.5499070055796653</v>
      </c>
      <c r="Q2395">
        <f>Table3[[#This Row],[Sexual_Harassment]]/Table3[[#This Row],[Population_in_lakhs]]</f>
        <v>0.49597024178549293</v>
      </c>
      <c r="R2395">
        <f>Table3[[#This Row],[Cruelty by Husband or his Relatives]]/Table3[[#This Row],[Population_in_lakhs]]</f>
        <v>12.337259764414135</v>
      </c>
    </row>
    <row r="2396" spans="1:18" x14ac:dyDescent="0.3">
      <c r="A2396" t="s">
        <v>294</v>
      </c>
      <c r="B2396" t="s">
        <v>307</v>
      </c>
      <c r="C2396">
        <v>2003</v>
      </c>
      <c r="D2396">
        <v>8</v>
      </c>
      <c r="E2396">
        <v>14</v>
      </c>
      <c r="F2396">
        <v>15</v>
      </c>
      <c r="G2396">
        <v>53</v>
      </c>
      <c r="H2396">
        <v>14</v>
      </c>
      <c r="I2396">
        <v>204</v>
      </c>
      <c r="J2396">
        <v>16.13</v>
      </c>
      <c r="K2396">
        <v>19.094854308741478</v>
      </c>
      <c r="L2396">
        <f t="shared" si="37"/>
        <v>308</v>
      </c>
      <c r="M2396" s="14">
        <f>Table3[[#This Row],[Rape]]/Table3[[#This Row],[Population_in_lakhs]]</f>
        <v>0.49597024178549293</v>
      </c>
      <c r="N2396">
        <f>Table3[[#This Row],[Kidnapping and Abduction]]/Table3[[#This Row],[Population_in_lakhs]]</f>
        <v>0.86794792312461255</v>
      </c>
      <c r="O2396">
        <f>Table3[[#This Row],[Dowry Deaths]]/Table3[[#This Row],[Population_in_lakhs]]</f>
        <v>0.92994420334779915</v>
      </c>
      <c r="P2396">
        <f>Table3[[#This Row],[Molestation]]/Table3[[#This Row],[Population_in_lakhs]]</f>
        <v>3.2858028518288904</v>
      </c>
      <c r="Q2396">
        <f>Table3[[#This Row],[Sexual_Harassment]]/Table3[[#This Row],[Population_in_lakhs]]</f>
        <v>0.86794792312461255</v>
      </c>
      <c r="R2396">
        <f>Table3[[#This Row],[Cruelty by Husband or his Relatives]]/Table3[[#This Row],[Population_in_lakhs]]</f>
        <v>12.647241165530069</v>
      </c>
    </row>
    <row r="2397" spans="1:18" x14ac:dyDescent="0.3">
      <c r="A2397" t="s">
        <v>294</v>
      </c>
      <c r="B2397" t="s">
        <v>307</v>
      </c>
      <c r="C2397">
        <v>2004</v>
      </c>
      <c r="D2397">
        <v>10</v>
      </c>
      <c r="E2397">
        <v>6</v>
      </c>
      <c r="F2397">
        <v>24</v>
      </c>
      <c r="G2397">
        <v>49</v>
      </c>
      <c r="H2397">
        <v>12</v>
      </c>
      <c r="I2397">
        <v>226</v>
      </c>
      <c r="J2397">
        <v>16.13</v>
      </c>
      <c r="K2397">
        <v>20.272783632982023</v>
      </c>
      <c r="L2397">
        <f t="shared" si="37"/>
        <v>327</v>
      </c>
      <c r="M2397" s="14">
        <f>Table3[[#This Row],[Rape]]/Table3[[#This Row],[Population_in_lakhs]]</f>
        <v>0.61996280223186617</v>
      </c>
      <c r="N2397">
        <f>Table3[[#This Row],[Kidnapping and Abduction]]/Table3[[#This Row],[Population_in_lakhs]]</f>
        <v>0.37197768133911968</v>
      </c>
      <c r="O2397">
        <f>Table3[[#This Row],[Dowry Deaths]]/Table3[[#This Row],[Population_in_lakhs]]</f>
        <v>1.4879107253564787</v>
      </c>
      <c r="P2397">
        <f>Table3[[#This Row],[Molestation]]/Table3[[#This Row],[Population_in_lakhs]]</f>
        <v>3.037817730936144</v>
      </c>
      <c r="Q2397">
        <f>Table3[[#This Row],[Sexual_Harassment]]/Table3[[#This Row],[Population_in_lakhs]]</f>
        <v>0.74395536267823936</v>
      </c>
      <c r="R2397">
        <f>Table3[[#This Row],[Cruelty by Husband or his Relatives]]/Table3[[#This Row],[Population_in_lakhs]]</f>
        <v>14.011159330440174</v>
      </c>
    </row>
    <row r="2398" spans="1:18" x14ac:dyDescent="0.3">
      <c r="A2398" t="s">
        <v>294</v>
      </c>
      <c r="B2398" t="s">
        <v>307</v>
      </c>
      <c r="C2398">
        <v>2005</v>
      </c>
      <c r="D2398">
        <v>20</v>
      </c>
      <c r="E2398">
        <v>8</v>
      </c>
      <c r="F2398">
        <v>21</v>
      </c>
      <c r="G2398">
        <v>53</v>
      </c>
      <c r="H2398">
        <v>5</v>
      </c>
      <c r="I2398">
        <v>215</v>
      </c>
      <c r="J2398">
        <v>16.13</v>
      </c>
      <c r="K2398">
        <v>19.962802231866089</v>
      </c>
      <c r="L2398">
        <f t="shared" si="37"/>
        <v>322</v>
      </c>
      <c r="M2398" s="14">
        <f>Table3[[#This Row],[Rape]]/Table3[[#This Row],[Population_in_lakhs]]</f>
        <v>1.2399256044637323</v>
      </c>
      <c r="N2398">
        <f>Table3[[#This Row],[Kidnapping and Abduction]]/Table3[[#This Row],[Population_in_lakhs]]</f>
        <v>0.49597024178549293</v>
      </c>
      <c r="O2398">
        <f>Table3[[#This Row],[Dowry Deaths]]/Table3[[#This Row],[Population_in_lakhs]]</f>
        <v>1.3019218846869189</v>
      </c>
      <c r="P2398">
        <f>Table3[[#This Row],[Molestation]]/Table3[[#This Row],[Population_in_lakhs]]</f>
        <v>3.2858028518288904</v>
      </c>
      <c r="Q2398">
        <f>Table3[[#This Row],[Sexual_Harassment]]/Table3[[#This Row],[Population_in_lakhs]]</f>
        <v>0.30998140111593309</v>
      </c>
      <c r="R2398">
        <f>Table3[[#This Row],[Cruelty by Husband or his Relatives]]/Table3[[#This Row],[Population_in_lakhs]]</f>
        <v>13.329200247985122</v>
      </c>
    </row>
    <row r="2399" spans="1:18" x14ac:dyDescent="0.3">
      <c r="A2399" t="s">
        <v>294</v>
      </c>
      <c r="B2399" t="s">
        <v>307</v>
      </c>
      <c r="C2399">
        <v>2006</v>
      </c>
      <c r="D2399">
        <v>19</v>
      </c>
      <c r="E2399">
        <v>6</v>
      </c>
      <c r="F2399">
        <v>19</v>
      </c>
      <c r="G2399">
        <v>58</v>
      </c>
      <c r="H2399">
        <v>8</v>
      </c>
      <c r="I2399">
        <v>248</v>
      </c>
      <c r="J2399">
        <v>16.13</v>
      </c>
      <c r="K2399">
        <v>22.194668319900806</v>
      </c>
      <c r="L2399">
        <f t="shared" si="37"/>
        <v>358</v>
      </c>
      <c r="M2399" s="14">
        <f>Table3[[#This Row],[Rape]]/Table3[[#This Row],[Population_in_lakhs]]</f>
        <v>1.1779293242405457</v>
      </c>
      <c r="N2399">
        <f>Table3[[#This Row],[Kidnapping and Abduction]]/Table3[[#This Row],[Population_in_lakhs]]</f>
        <v>0.37197768133911968</v>
      </c>
      <c r="O2399">
        <f>Table3[[#This Row],[Dowry Deaths]]/Table3[[#This Row],[Population_in_lakhs]]</f>
        <v>1.1779293242405457</v>
      </c>
      <c r="P2399">
        <f>Table3[[#This Row],[Molestation]]/Table3[[#This Row],[Population_in_lakhs]]</f>
        <v>3.5957842529448234</v>
      </c>
      <c r="Q2399">
        <f>Table3[[#This Row],[Sexual_Harassment]]/Table3[[#This Row],[Population_in_lakhs]]</f>
        <v>0.49597024178549293</v>
      </c>
      <c r="R2399">
        <f>Table3[[#This Row],[Cruelty by Husband or his Relatives]]/Table3[[#This Row],[Population_in_lakhs]]</f>
        <v>15.375077495350279</v>
      </c>
    </row>
    <row r="2400" spans="1:18" x14ac:dyDescent="0.3">
      <c r="A2400" t="s">
        <v>294</v>
      </c>
      <c r="B2400" t="s">
        <v>307</v>
      </c>
      <c r="C2400">
        <v>2007</v>
      </c>
      <c r="D2400">
        <v>17</v>
      </c>
      <c r="E2400">
        <v>10</v>
      </c>
      <c r="F2400">
        <v>31</v>
      </c>
      <c r="G2400">
        <v>43</v>
      </c>
      <c r="H2400">
        <v>5</v>
      </c>
      <c r="I2400">
        <v>266</v>
      </c>
      <c r="J2400">
        <v>16.13</v>
      </c>
      <c r="K2400">
        <v>23.06261624302542</v>
      </c>
      <c r="L2400">
        <f t="shared" si="37"/>
        <v>372</v>
      </c>
      <c r="M2400" s="14">
        <f>Table3[[#This Row],[Rape]]/Table3[[#This Row],[Population_in_lakhs]]</f>
        <v>1.0539367637941723</v>
      </c>
      <c r="N2400">
        <f>Table3[[#This Row],[Kidnapping and Abduction]]/Table3[[#This Row],[Population_in_lakhs]]</f>
        <v>0.61996280223186617</v>
      </c>
      <c r="O2400">
        <f>Table3[[#This Row],[Dowry Deaths]]/Table3[[#This Row],[Population_in_lakhs]]</f>
        <v>1.9218846869187849</v>
      </c>
      <c r="P2400">
        <f>Table3[[#This Row],[Molestation]]/Table3[[#This Row],[Population_in_lakhs]]</f>
        <v>2.6658400495970245</v>
      </c>
      <c r="Q2400">
        <f>Table3[[#This Row],[Sexual_Harassment]]/Table3[[#This Row],[Population_in_lakhs]]</f>
        <v>0.30998140111593309</v>
      </c>
      <c r="R2400">
        <f>Table3[[#This Row],[Cruelty by Husband or his Relatives]]/Table3[[#This Row],[Population_in_lakhs]]</f>
        <v>16.49101053936764</v>
      </c>
    </row>
    <row r="2401" spans="1:18" x14ac:dyDescent="0.3">
      <c r="A2401" t="s">
        <v>294</v>
      </c>
      <c r="B2401" t="s">
        <v>307</v>
      </c>
      <c r="C2401">
        <v>2008</v>
      </c>
      <c r="D2401">
        <v>16</v>
      </c>
      <c r="E2401">
        <v>10</v>
      </c>
      <c r="F2401">
        <v>27</v>
      </c>
      <c r="G2401">
        <v>53</v>
      </c>
      <c r="H2401">
        <v>7</v>
      </c>
      <c r="I2401">
        <v>309</v>
      </c>
      <c r="J2401">
        <v>16.13</v>
      </c>
      <c r="K2401">
        <v>26.162430254184752</v>
      </c>
      <c r="L2401">
        <f t="shared" si="37"/>
        <v>422</v>
      </c>
      <c r="M2401" s="14">
        <f>Table3[[#This Row],[Rape]]/Table3[[#This Row],[Population_in_lakhs]]</f>
        <v>0.99194048357098585</v>
      </c>
      <c r="N2401">
        <f>Table3[[#This Row],[Kidnapping and Abduction]]/Table3[[#This Row],[Population_in_lakhs]]</f>
        <v>0.61996280223186617</v>
      </c>
      <c r="O2401">
        <f>Table3[[#This Row],[Dowry Deaths]]/Table3[[#This Row],[Population_in_lakhs]]</f>
        <v>1.6738995660260385</v>
      </c>
      <c r="P2401">
        <f>Table3[[#This Row],[Molestation]]/Table3[[#This Row],[Population_in_lakhs]]</f>
        <v>3.2858028518288904</v>
      </c>
      <c r="Q2401">
        <f>Table3[[#This Row],[Sexual_Harassment]]/Table3[[#This Row],[Population_in_lakhs]]</f>
        <v>0.43397396156230628</v>
      </c>
      <c r="R2401">
        <f>Table3[[#This Row],[Cruelty by Husband or his Relatives]]/Table3[[#This Row],[Population_in_lakhs]]</f>
        <v>19.156850588964662</v>
      </c>
    </row>
    <row r="2402" spans="1:18" x14ac:dyDescent="0.3">
      <c r="A2402" t="s">
        <v>294</v>
      </c>
      <c r="B2402" t="s">
        <v>307</v>
      </c>
      <c r="C2402">
        <v>2009</v>
      </c>
      <c r="D2402">
        <v>22</v>
      </c>
      <c r="E2402">
        <v>17</v>
      </c>
      <c r="F2402">
        <v>25</v>
      </c>
      <c r="G2402">
        <v>54</v>
      </c>
      <c r="H2402">
        <v>14</v>
      </c>
      <c r="I2402">
        <v>346</v>
      </c>
      <c r="J2402">
        <v>16.13</v>
      </c>
      <c r="K2402">
        <v>29.634221946683201</v>
      </c>
      <c r="L2402">
        <f t="shared" si="37"/>
        <v>478</v>
      </c>
      <c r="M2402" s="14">
        <f>Table3[[#This Row],[Rape]]/Table3[[#This Row],[Population_in_lakhs]]</f>
        <v>1.3639181649101055</v>
      </c>
      <c r="N2402">
        <f>Table3[[#This Row],[Kidnapping and Abduction]]/Table3[[#This Row],[Population_in_lakhs]]</f>
        <v>1.0539367637941723</v>
      </c>
      <c r="O2402">
        <f>Table3[[#This Row],[Dowry Deaths]]/Table3[[#This Row],[Population_in_lakhs]]</f>
        <v>1.5499070055796653</v>
      </c>
      <c r="P2402">
        <f>Table3[[#This Row],[Molestation]]/Table3[[#This Row],[Population_in_lakhs]]</f>
        <v>3.347799132052077</v>
      </c>
      <c r="Q2402">
        <f>Table3[[#This Row],[Sexual_Harassment]]/Table3[[#This Row],[Population_in_lakhs]]</f>
        <v>0.86794792312461255</v>
      </c>
      <c r="R2402">
        <f>Table3[[#This Row],[Cruelty by Husband or his Relatives]]/Table3[[#This Row],[Population_in_lakhs]]</f>
        <v>21.450712957222567</v>
      </c>
    </row>
    <row r="2403" spans="1:18" x14ac:dyDescent="0.3">
      <c r="A2403" t="s">
        <v>294</v>
      </c>
      <c r="B2403" t="s">
        <v>307</v>
      </c>
      <c r="C2403">
        <v>2010</v>
      </c>
      <c r="D2403">
        <v>11</v>
      </c>
      <c r="E2403">
        <v>11</v>
      </c>
      <c r="F2403">
        <v>40</v>
      </c>
      <c r="G2403">
        <v>81</v>
      </c>
      <c r="H2403">
        <v>10</v>
      </c>
      <c r="I2403">
        <v>315</v>
      </c>
      <c r="J2403">
        <v>16.13</v>
      </c>
      <c r="K2403">
        <v>29.014259144451334</v>
      </c>
      <c r="L2403">
        <f t="shared" si="37"/>
        <v>468</v>
      </c>
      <c r="M2403" s="14">
        <f>Table3[[#This Row],[Rape]]/Table3[[#This Row],[Population_in_lakhs]]</f>
        <v>0.68195908245505277</v>
      </c>
      <c r="N2403">
        <f>Table3[[#This Row],[Kidnapping and Abduction]]/Table3[[#This Row],[Population_in_lakhs]]</f>
        <v>0.68195908245505277</v>
      </c>
      <c r="O2403">
        <f>Table3[[#This Row],[Dowry Deaths]]/Table3[[#This Row],[Population_in_lakhs]]</f>
        <v>2.4798512089274647</v>
      </c>
      <c r="P2403">
        <f>Table3[[#This Row],[Molestation]]/Table3[[#This Row],[Population_in_lakhs]]</f>
        <v>5.021698698078116</v>
      </c>
      <c r="Q2403">
        <f>Table3[[#This Row],[Sexual_Harassment]]/Table3[[#This Row],[Population_in_lakhs]]</f>
        <v>0.61996280223186617</v>
      </c>
      <c r="R2403">
        <f>Table3[[#This Row],[Cruelty by Husband or his Relatives]]/Table3[[#This Row],[Population_in_lakhs]]</f>
        <v>19.528828270303784</v>
      </c>
    </row>
    <row r="2404" spans="1:18" x14ac:dyDescent="0.3">
      <c r="A2404" t="s">
        <v>294</v>
      </c>
      <c r="B2404" t="s">
        <v>307</v>
      </c>
      <c r="C2404">
        <v>2011</v>
      </c>
      <c r="D2404">
        <v>15</v>
      </c>
      <c r="E2404">
        <v>17</v>
      </c>
      <c r="F2404">
        <v>23</v>
      </c>
      <c r="G2404">
        <v>73</v>
      </c>
      <c r="H2404">
        <v>10</v>
      </c>
      <c r="I2404">
        <v>289</v>
      </c>
      <c r="J2404">
        <v>19.59</v>
      </c>
      <c r="K2404">
        <v>21.796835119959162</v>
      </c>
      <c r="L2404">
        <f t="shared" si="37"/>
        <v>427</v>
      </c>
      <c r="M2404" s="14">
        <f>Table3[[#This Row],[Rape]]/Table3[[#This Row],[Population_in_lakhs]]</f>
        <v>0.76569678407350694</v>
      </c>
      <c r="N2404">
        <f>Table3[[#This Row],[Kidnapping and Abduction]]/Table3[[#This Row],[Population_in_lakhs]]</f>
        <v>0.86778968861664119</v>
      </c>
      <c r="O2404">
        <f>Table3[[#This Row],[Dowry Deaths]]/Table3[[#This Row],[Population_in_lakhs]]</f>
        <v>1.1740684022460439</v>
      </c>
      <c r="P2404">
        <f>Table3[[#This Row],[Molestation]]/Table3[[#This Row],[Population_in_lakhs]]</f>
        <v>3.7263910158244</v>
      </c>
      <c r="Q2404">
        <f>Table3[[#This Row],[Sexual_Harassment]]/Table3[[#This Row],[Population_in_lakhs]]</f>
        <v>0.51046452271567122</v>
      </c>
      <c r="R2404">
        <f>Table3[[#This Row],[Cruelty by Husband or his Relatives]]/Table3[[#This Row],[Population_in_lakhs]]</f>
        <v>14.7524247064829</v>
      </c>
    </row>
    <row r="2405" spans="1:18" x14ac:dyDescent="0.3">
      <c r="A2405" t="s">
        <v>294</v>
      </c>
      <c r="B2405" t="s">
        <v>307</v>
      </c>
      <c r="C2405">
        <v>2012</v>
      </c>
      <c r="D2405">
        <v>25</v>
      </c>
      <c r="E2405">
        <v>18</v>
      </c>
      <c r="F2405">
        <v>36</v>
      </c>
      <c r="G2405">
        <v>89</v>
      </c>
      <c r="H2405">
        <v>9</v>
      </c>
      <c r="I2405">
        <v>303</v>
      </c>
      <c r="J2405">
        <v>19.59</v>
      </c>
      <c r="K2405">
        <v>24.502297090352222</v>
      </c>
      <c r="L2405">
        <f t="shared" si="37"/>
        <v>480</v>
      </c>
      <c r="M2405" s="14">
        <f>Table3[[#This Row],[Rape]]/Table3[[#This Row],[Population_in_lakhs]]</f>
        <v>1.2761613067891782</v>
      </c>
      <c r="N2405">
        <f>Table3[[#This Row],[Kidnapping and Abduction]]/Table3[[#This Row],[Population_in_lakhs]]</f>
        <v>0.91883614088820831</v>
      </c>
      <c r="O2405">
        <f>Table3[[#This Row],[Dowry Deaths]]/Table3[[#This Row],[Population_in_lakhs]]</f>
        <v>1.8376722817764166</v>
      </c>
      <c r="P2405">
        <f>Table3[[#This Row],[Molestation]]/Table3[[#This Row],[Population_in_lakhs]]</f>
        <v>4.543134252169474</v>
      </c>
      <c r="Q2405">
        <f>Table3[[#This Row],[Sexual_Harassment]]/Table3[[#This Row],[Population_in_lakhs]]</f>
        <v>0.45941807044410415</v>
      </c>
      <c r="R2405">
        <f>Table3[[#This Row],[Cruelty by Husband or his Relatives]]/Table3[[#This Row],[Population_in_lakhs]]</f>
        <v>15.46707503828484</v>
      </c>
    </row>
    <row r="2406" spans="1:18" x14ac:dyDescent="0.3">
      <c r="A2406" t="s">
        <v>294</v>
      </c>
      <c r="B2406" t="s">
        <v>307</v>
      </c>
      <c r="C2406">
        <v>2013</v>
      </c>
      <c r="D2406">
        <v>35</v>
      </c>
      <c r="E2406">
        <v>29</v>
      </c>
      <c r="F2406">
        <v>50</v>
      </c>
      <c r="G2406">
        <v>132</v>
      </c>
      <c r="H2406">
        <v>6</v>
      </c>
      <c r="I2406">
        <v>351</v>
      </c>
      <c r="J2406">
        <v>19.59</v>
      </c>
      <c r="K2406">
        <v>30.781010719754978</v>
      </c>
      <c r="L2406">
        <f t="shared" si="37"/>
        <v>603</v>
      </c>
      <c r="M2406" s="14">
        <f>Table3[[#This Row],[Rape]]/Table3[[#This Row],[Population_in_lakhs]]</f>
        <v>1.7866258295048494</v>
      </c>
      <c r="N2406">
        <f>Table3[[#This Row],[Kidnapping and Abduction]]/Table3[[#This Row],[Population_in_lakhs]]</f>
        <v>1.4803471158754467</v>
      </c>
      <c r="O2406">
        <f>Table3[[#This Row],[Dowry Deaths]]/Table3[[#This Row],[Population_in_lakhs]]</f>
        <v>2.5523226135783563</v>
      </c>
      <c r="P2406">
        <f>Table3[[#This Row],[Molestation]]/Table3[[#This Row],[Population_in_lakhs]]</f>
        <v>6.7381316998468606</v>
      </c>
      <c r="Q2406">
        <f>Table3[[#This Row],[Sexual_Harassment]]/Table3[[#This Row],[Population_in_lakhs]]</f>
        <v>0.30627871362940273</v>
      </c>
      <c r="R2406">
        <f>Table3[[#This Row],[Cruelty by Husband or his Relatives]]/Table3[[#This Row],[Population_in_lakhs]]</f>
        <v>17.91730474732006</v>
      </c>
    </row>
    <row r="2407" spans="1:18" x14ac:dyDescent="0.3">
      <c r="A2407" t="s">
        <v>294</v>
      </c>
      <c r="B2407" t="s">
        <v>309</v>
      </c>
      <c r="C2407">
        <v>2001</v>
      </c>
      <c r="D2407">
        <v>7</v>
      </c>
      <c r="E2407">
        <v>22</v>
      </c>
      <c r="F2407">
        <v>38</v>
      </c>
      <c r="G2407">
        <v>50</v>
      </c>
      <c r="H2407">
        <v>7</v>
      </c>
      <c r="I2407">
        <v>150</v>
      </c>
      <c r="J2407">
        <v>20.8</v>
      </c>
      <c r="K2407">
        <v>13.173076923076923</v>
      </c>
      <c r="L2407">
        <f t="shared" si="37"/>
        <v>274</v>
      </c>
      <c r="M2407" s="14">
        <f>Table3[[#This Row],[Rape]]/Table3[[#This Row],[Population_in_lakhs]]</f>
        <v>0.33653846153846151</v>
      </c>
      <c r="N2407">
        <f>Table3[[#This Row],[Kidnapping and Abduction]]/Table3[[#This Row],[Population_in_lakhs]]</f>
        <v>1.0576923076923077</v>
      </c>
      <c r="O2407">
        <f>Table3[[#This Row],[Dowry Deaths]]/Table3[[#This Row],[Population_in_lakhs]]</f>
        <v>1.8269230769230769</v>
      </c>
      <c r="P2407">
        <f>Table3[[#This Row],[Molestation]]/Table3[[#This Row],[Population_in_lakhs]]</f>
        <v>2.4038461538461537</v>
      </c>
      <c r="Q2407">
        <f>Table3[[#This Row],[Sexual_Harassment]]/Table3[[#This Row],[Population_in_lakhs]]</f>
        <v>0.33653846153846151</v>
      </c>
      <c r="R2407">
        <f>Table3[[#This Row],[Cruelty by Husband or his Relatives]]/Table3[[#This Row],[Population_in_lakhs]]</f>
        <v>7.2115384615384617</v>
      </c>
    </row>
    <row r="2408" spans="1:18" x14ac:dyDescent="0.3">
      <c r="A2408" t="s">
        <v>294</v>
      </c>
      <c r="B2408" t="s">
        <v>309</v>
      </c>
      <c r="C2408">
        <v>2002</v>
      </c>
      <c r="D2408">
        <v>4</v>
      </c>
      <c r="E2408">
        <v>19</v>
      </c>
      <c r="F2408">
        <v>5</v>
      </c>
      <c r="G2408">
        <v>53</v>
      </c>
      <c r="H2408">
        <v>5</v>
      </c>
      <c r="I2408">
        <v>125</v>
      </c>
      <c r="J2408">
        <v>20.8</v>
      </c>
      <c r="K2408">
        <v>10.144230769230768</v>
      </c>
      <c r="L2408">
        <f t="shared" si="37"/>
        <v>211</v>
      </c>
      <c r="M2408" s="14">
        <f>Table3[[#This Row],[Rape]]/Table3[[#This Row],[Population_in_lakhs]]</f>
        <v>0.19230769230769229</v>
      </c>
      <c r="N2408">
        <f>Table3[[#This Row],[Kidnapping and Abduction]]/Table3[[#This Row],[Population_in_lakhs]]</f>
        <v>0.91346153846153844</v>
      </c>
      <c r="O2408">
        <f>Table3[[#This Row],[Dowry Deaths]]/Table3[[#This Row],[Population_in_lakhs]]</f>
        <v>0.24038461538461536</v>
      </c>
      <c r="P2408">
        <f>Table3[[#This Row],[Molestation]]/Table3[[#This Row],[Population_in_lakhs]]</f>
        <v>2.5480769230769229</v>
      </c>
      <c r="Q2408">
        <f>Table3[[#This Row],[Sexual_Harassment]]/Table3[[#This Row],[Population_in_lakhs]]</f>
        <v>0.24038461538461536</v>
      </c>
      <c r="R2408">
        <f>Table3[[#This Row],[Cruelty by Husband or his Relatives]]/Table3[[#This Row],[Population_in_lakhs]]</f>
        <v>6.0096153846153841</v>
      </c>
    </row>
    <row r="2409" spans="1:18" x14ac:dyDescent="0.3">
      <c r="A2409" t="s">
        <v>294</v>
      </c>
      <c r="B2409" t="s">
        <v>309</v>
      </c>
      <c r="C2409">
        <v>2003</v>
      </c>
      <c r="D2409">
        <v>21</v>
      </c>
      <c r="E2409">
        <v>15</v>
      </c>
      <c r="F2409">
        <v>31</v>
      </c>
      <c r="G2409">
        <v>49</v>
      </c>
      <c r="H2409">
        <v>2</v>
      </c>
      <c r="I2409">
        <v>80</v>
      </c>
      <c r="J2409">
        <v>20.8</v>
      </c>
      <c r="K2409">
        <v>9.5192307692307683</v>
      </c>
      <c r="L2409">
        <f t="shared" si="37"/>
        <v>198</v>
      </c>
      <c r="M2409" s="14">
        <f>Table3[[#This Row],[Rape]]/Table3[[#This Row],[Population_in_lakhs]]</f>
        <v>1.0096153846153846</v>
      </c>
      <c r="N2409">
        <f>Table3[[#This Row],[Kidnapping and Abduction]]/Table3[[#This Row],[Population_in_lakhs]]</f>
        <v>0.72115384615384615</v>
      </c>
      <c r="O2409">
        <f>Table3[[#This Row],[Dowry Deaths]]/Table3[[#This Row],[Population_in_lakhs]]</f>
        <v>1.4903846153846154</v>
      </c>
      <c r="P2409">
        <f>Table3[[#This Row],[Molestation]]/Table3[[#This Row],[Population_in_lakhs]]</f>
        <v>2.3557692307692308</v>
      </c>
      <c r="Q2409">
        <f>Table3[[#This Row],[Sexual_Harassment]]/Table3[[#This Row],[Population_in_lakhs]]</f>
        <v>9.6153846153846145E-2</v>
      </c>
      <c r="R2409">
        <f>Table3[[#This Row],[Cruelty by Husband or his Relatives]]/Table3[[#This Row],[Population_in_lakhs]]</f>
        <v>3.8461538461538458</v>
      </c>
    </row>
    <row r="2410" spans="1:18" x14ac:dyDescent="0.3">
      <c r="A2410" t="s">
        <v>294</v>
      </c>
      <c r="B2410" t="s">
        <v>309</v>
      </c>
      <c r="C2410">
        <v>2004</v>
      </c>
      <c r="D2410">
        <v>22</v>
      </c>
      <c r="E2410">
        <v>19</v>
      </c>
      <c r="F2410">
        <v>39</v>
      </c>
      <c r="G2410">
        <v>36</v>
      </c>
      <c r="H2410">
        <v>0</v>
      </c>
      <c r="I2410">
        <v>82</v>
      </c>
      <c r="J2410">
        <v>20.8</v>
      </c>
      <c r="K2410">
        <v>9.5192307692307683</v>
      </c>
      <c r="L2410">
        <f t="shared" si="37"/>
        <v>198</v>
      </c>
      <c r="M2410" s="14">
        <f>Table3[[#This Row],[Rape]]/Table3[[#This Row],[Population_in_lakhs]]</f>
        <v>1.0576923076923077</v>
      </c>
      <c r="N2410">
        <f>Table3[[#This Row],[Kidnapping and Abduction]]/Table3[[#This Row],[Population_in_lakhs]]</f>
        <v>0.91346153846153844</v>
      </c>
      <c r="O2410">
        <f>Table3[[#This Row],[Dowry Deaths]]/Table3[[#This Row],[Population_in_lakhs]]</f>
        <v>1.875</v>
      </c>
      <c r="P2410">
        <f>Table3[[#This Row],[Molestation]]/Table3[[#This Row],[Population_in_lakhs]]</f>
        <v>1.7307692307692306</v>
      </c>
      <c r="Q2410">
        <f>Table3[[#This Row],[Sexual_Harassment]]/Table3[[#This Row],[Population_in_lakhs]]</f>
        <v>0</v>
      </c>
      <c r="R2410">
        <f>Table3[[#This Row],[Cruelty by Husband or his Relatives]]/Table3[[#This Row],[Population_in_lakhs]]</f>
        <v>3.9423076923076921</v>
      </c>
    </row>
    <row r="2411" spans="1:18" x14ac:dyDescent="0.3">
      <c r="A2411" t="s">
        <v>294</v>
      </c>
      <c r="B2411" t="s">
        <v>309</v>
      </c>
      <c r="C2411">
        <v>2005</v>
      </c>
      <c r="D2411">
        <v>24</v>
      </c>
      <c r="E2411">
        <v>20</v>
      </c>
      <c r="F2411">
        <v>40</v>
      </c>
      <c r="G2411">
        <v>61</v>
      </c>
      <c r="H2411">
        <v>3</v>
      </c>
      <c r="I2411">
        <v>107</v>
      </c>
      <c r="J2411">
        <v>20.8</v>
      </c>
      <c r="K2411">
        <v>12.259615384615385</v>
      </c>
      <c r="L2411">
        <f t="shared" si="37"/>
        <v>255</v>
      </c>
      <c r="M2411" s="14">
        <f>Table3[[#This Row],[Rape]]/Table3[[#This Row],[Population_in_lakhs]]</f>
        <v>1.1538461538461537</v>
      </c>
      <c r="N2411">
        <f>Table3[[#This Row],[Kidnapping and Abduction]]/Table3[[#This Row],[Population_in_lakhs]]</f>
        <v>0.96153846153846145</v>
      </c>
      <c r="O2411">
        <f>Table3[[#This Row],[Dowry Deaths]]/Table3[[#This Row],[Population_in_lakhs]]</f>
        <v>1.9230769230769229</v>
      </c>
      <c r="P2411">
        <f>Table3[[#This Row],[Molestation]]/Table3[[#This Row],[Population_in_lakhs]]</f>
        <v>2.9326923076923075</v>
      </c>
      <c r="Q2411">
        <f>Table3[[#This Row],[Sexual_Harassment]]/Table3[[#This Row],[Population_in_lakhs]]</f>
        <v>0.14423076923076922</v>
      </c>
      <c r="R2411">
        <f>Table3[[#This Row],[Cruelty by Husband or his Relatives]]/Table3[[#This Row],[Population_in_lakhs]]</f>
        <v>5.1442307692307692</v>
      </c>
    </row>
    <row r="2412" spans="1:18" x14ac:dyDescent="0.3">
      <c r="A2412" t="s">
        <v>294</v>
      </c>
      <c r="B2412" t="s">
        <v>309</v>
      </c>
      <c r="C2412">
        <v>2006</v>
      </c>
      <c r="D2412">
        <v>15</v>
      </c>
      <c r="E2412">
        <v>22</v>
      </c>
      <c r="F2412">
        <v>65</v>
      </c>
      <c r="G2412">
        <v>53</v>
      </c>
      <c r="H2412">
        <v>5</v>
      </c>
      <c r="I2412">
        <v>144</v>
      </c>
      <c r="J2412">
        <v>20.8</v>
      </c>
      <c r="K2412">
        <v>14.615384615384615</v>
      </c>
      <c r="L2412">
        <f t="shared" si="37"/>
        <v>304</v>
      </c>
      <c r="M2412" s="14">
        <f>Table3[[#This Row],[Rape]]/Table3[[#This Row],[Population_in_lakhs]]</f>
        <v>0.72115384615384615</v>
      </c>
      <c r="N2412">
        <f>Table3[[#This Row],[Kidnapping and Abduction]]/Table3[[#This Row],[Population_in_lakhs]]</f>
        <v>1.0576923076923077</v>
      </c>
      <c r="O2412">
        <f>Table3[[#This Row],[Dowry Deaths]]/Table3[[#This Row],[Population_in_lakhs]]</f>
        <v>3.125</v>
      </c>
      <c r="P2412">
        <f>Table3[[#This Row],[Molestation]]/Table3[[#This Row],[Population_in_lakhs]]</f>
        <v>2.5480769230769229</v>
      </c>
      <c r="Q2412">
        <f>Table3[[#This Row],[Sexual_Harassment]]/Table3[[#This Row],[Population_in_lakhs]]</f>
        <v>0.24038461538461536</v>
      </c>
      <c r="R2412">
        <f>Table3[[#This Row],[Cruelty by Husband or his Relatives]]/Table3[[#This Row],[Population_in_lakhs]]</f>
        <v>6.9230769230769225</v>
      </c>
    </row>
    <row r="2413" spans="1:18" x14ac:dyDescent="0.3">
      <c r="A2413" t="s">
        <v>294</v>
      </c>
      <c r="B2413" t="s">
        <v>309</v>
      </c>
      <c r="C2413">
        <v>2007</v>
      </c>
      <c r="D2413">
        <v>17</v>
      </c>
      <c r="E2413">
        <v>26</v>
      </c>
      <c r="F2413">
        <v>66</v>
      </c>
      <c r="G2413">
        <v>73</v>
      </c>
      <c r="H2413">
        <v>0</v>
      </c>
      <c r="I2413">
        <v>107</v>
      </c>
      <c r="J2413">
        <v>20.8</v>
      </c>
      <c r="K2413">
        <v>13.894230769230768</v>
      </c>
      <c r="L2413">
        <f t="shared" si="37"/>
        <v>289</v>
      </c>
      <c r="M2413" s="14">
        <f>Table3[[#This Row],[Rape]]/Table3[[#This Row],[Population_in_lakhs]]</f>
        <v>0.81730769230769229</v>
      </c>
      <c r="N2413">
        <f>Table3[[#This Row],[Kidnapping and Abduction]]/Table3[[#This Row],[Population_in_lakhs]]</f>
        <v>1.25</v>
      </c>
      <c r="O2413">
        <f>Table3[[#This Row],[Dowry Deaths]]/Table3[[#This Row],[Population_in_lakhs]]</f>
        <v>3.1730769230769229</v>
      </c>
      <c r="P2413">
        <f>Table3[[#This Row],[Molestation]]/Table3[[#This Row],[Population_in_lakhs]]</f>
        <v>3.5096153846153846</v>
      </c>
      <c r="Q2413">
        <f>Table3[[#This Row],[Sexual_Harassment]]/Table3[[#This Row],[Population_in_lakhs]]</f>
        <v>0</v>
      </c>
      <c r="R2413">
        <f>Table3[[#This Row],[Cruelty by Husband or his Relatives]]/Table3[[#This Row],[Population_in_lakhs]]</f>
        <v>5.1442307692307692</v>
      </c>
    </row>
    <row r="2414" spans="1:18" x14ac:dyDescent="0.3">
      <c r="A2414" t="s">
        <v>294</v>
      </c>
      <c r="B2414" t="s">
        <v>309</v>
      </c>
      <c r="C2414">
        <v>2008</v>
      </c>
      <c r="D2414">
        <v>22</v>
      </c>
      <c r="E2414">
        <v>29</v>
      </c>
      <c r="F2414">
        <v>77</v>
      </c>
      <c r="G2414">
        <v>74</v>
      </c>
      <c r="H2414">
        <v>0</v>
      </c>
      <c r="I2414">
        <v>187</v>
      </c>
      <c r="J2414">
        <v>20.8</v>
      </c>
      <c r="K2414">
        <v>18.701923076923077</v>
      </c>
      <c r="L2414">
        <f t="shared" si="37"/>
        <v>389</v>
      </c>
      <c r="M2414" s="14">
        <f>Table3[[#This Row],[Rape]]/Table3[[#This Row],[Population_in_lakhs]]</f>
        <v>1.0576923076923077</v>
      </c>
      <c r="N2414">
        <f>Table3[[#This Row],[Kidnapping and Abduction]]/Table3[[#This Row],[Population_in_lakhs]]</f>
        <v>1.3942307692307692</v>
      </c>
      <c r="O2414">
        <f>Table3[[#This Row],[Dowry Deaths]]/Table3[[#This Row],[Population_in_lakhs]]</f>
        <v>3.7019230769230766</v>
      </c>
      <c r="P2414">
        <f>Table3[[#This Row],[Molestation]]/Table3[[#This Row],[Population_in_lakhs]]</f>
        <v>3.5576923076923075</v>
      </c>
      <c r="Q2414">
        <f>Table3[[#This Row],[Sexual_Harassment]]/Table3[[#This Row],[Population_in_lakhs]]</f>
        <v>0</v>
      </c>
      <c r="R2414">
        <f>Table3[[#This Row],[Cruelty by Husband or his Relatives]]/Table3[[#This Row],[Population_in_lakhs]]</f>
        <v>8.990384615384615</v>
      </c>
    </row>
    <row r="2415" spans="1:18" x14ac:dyDescent="0.3">
      <c r="A2415" t="s">
        <v>294</v>
      </c>
      <c r="B2415" t="s">
        <v>309</v>
      </c>
      <c r="C2415">
        <v>2009</v>
      </c>
      <c r="D2415">
        <v>33</v>
      </c>
      <c r="E2415">
        <v>28</v>
      </c>
      <c r="F2415">
        <v>15</v>
      </c>
      <c r="G2415">
        <v>49</v>
      </c>
      <c r="H2415">
        <v>0</v>
      </c>
      <c r="I2415">
        <v>159</v>
      </c>
      <c r="J2415">
        <v>20.8</v>
      </c>
      <c r="K2415">
        <v>13.653846153846153</v>
      </c>
      <c r="L2415">
        <f t="shared" si="37"/>
        <v>284</v>
      </c>
      <c r="M2415" s="14">
        <f>Table3[[#This Row],[Rape]]/Table3[[#This Row],[Population_in_lakhs]]</f>
        <v>1.5865384615384615</v>
      </c>
      <c r="N2415">
        <f>Table3[[#This Row],[Kidnapping and Abduction]]/Table3[[#This Row],[Population_in_lakhs]]</f>
        <v>1.346153846153846</v>
      </c>
      <c r="O2415">
        <f>Table3[[#This Row],[Dowry Deaths]]/Table3[[#This Row],[Population_in_lakhs]]</f>
        <v>0.72115384615384615</v>
      </c>
      <c r="P2415">
        <f>Table3[[#This Row],[Molestation]]/Table3[[#This Row],[Population_in_lakhs]]</f>
        <v>2.3557692307692308</v>
      </c>
      <c r="Q2415">
        <f>Table3[[#This Row],[Sexual_Harassment]]/Table3[[#This Row],[Population_in_lakhs]]</f>
        <v>0</v>
      </c>
      <c r="R2415">
        <f>Table3[[#This Row],[Cruelty by Husband or his Relatives]]/Table3[[#This Row],[Population_in_lakhs]]</f>
        <v>7.6442307692307692</v>
      </c>
    </row>
    <row r="2416" spans="1:18" x14ac:dyDescent="0.3">
      <c r="A2416" t="s">
        <v>294</v>
      </c>
      <c r="B2416" t="s">
        <v>309</v>
      </c>
      <c r="C2416">
        <v>2010</v>
      </c>
      <c r="D2416">
        <v>28</v>
      </c>
      <c r="E2416">
        <v>31</v>
      </c>
      <c r="F2416">
        <v>3</v>
      </c>
      <c r="G2416">
        <v>85</v>
      </c>
      <c r="H2416">
        <v>3</v>
      </c>
      <c r="I2416">
        <v>229</v>
      </c>
      <c r="J2416">
        <v>20.8</v>
      </c>
      <c r="K2416">
        <v>18.221153846153847</v>
      </c>
      <c r="L2416">
        <f t="shared" si="37"/>
        <v>379</v>
      </c>
      <c r="M2416" s="14">
        <f>Table3[[#This Row],[Rape]]/Table3[[#This Row],[Population_in_lakhs]]</f>
        <v>1.346153846153846</v>
      </c>
      <c r="N2416">
        <f>Table3[[#This Row],[Kidnapping and Abduction]]/Table3[[#This Row],[Population_in_lakhs]]</f>
        <v>1.4903846153846154</v>
      </c>
      <c r="O2416">
        <f>Table3[[#This Row],[Dowry Deaths]]/Table3[[#This Row],[Population_in_lakhs]]</f>
        <v>0.14423076923076922</v>
      </c>
      <c r="P2416">
        <f>Table3[[#This Row],[Molestation]]/Table3[[#This Row],[Population_in_lakhs]]</f>
        <v>4.0865384615384617</v>
      </c>
      <c r="Q2416">
        <f>Table3[[#This Row],[Sexual_Harassment]]/Table3[[#This Row],[Population_in_lakhs]]</f>
        <v>0.14423076923076922</v>
      </c>
      <c r="R2416">
        <f>Table3[[#This Row],[Cruelty by Husband or his Relatives]]/Table3[[#This Row],[Population_in_lakhs]]</f>
        <v>11.009615384615385</v>
      </c>
    </row>
    <row r="2417" spans="1:18" x14ac:dyDescent="0.3">
      <c r="A2417" t="s">
        <v>294</v>
      </c>
      <c r="B2417" t="s">
        <v>309</v>
      </c>
      <c r="C2417">
        <v>2011</v>
      </c>
      <c r="D2417">
        <v>17</v>
      </c>
      <c r="E2417">
        <v>37</v>
      </c>
      <c r="F2417">
        <v>4</v>
      </c>
      <c r="G2417">
        <v>57</v>
      </c>
      <c r="H2417">
        <v>0</v>
      </c>
      <c r="I2417">
        <v>156</v>
      </c>
      <c r="J2417">
        <v>24.54</v>
      </c>
      <c r="K2417">
        <v>11.043194784026081</v>
      </c>
      <c r="L2417">
        <f t="shared" si="37"/>
        <v>271</v>
      </c>
      <c r="M2417" s="14">
        <f>Table3[[#This Row],[Rape]]/Table3[[#This Row],[Population_in_lakhs]]</f>
        <v>0.69274653626731864</v>
      </c>
      <c r="N2417">
        <f>Table3[[#This Row],[Kidnapping and Abduction]]/Table3[[#This Row],[Population_in_lakhs]]</f>
        <v>1.5077424612876935</v>
      </c>
      <c r="O2417">
        <f>Table3[[#This Row],[Dowry Deaths]]/Table3[[#This Row],[Population_in_lakhs]]</f>
        <v>0.16299918500407498</v>
      </c>
      <c r="P2417">
        <f>Table3[[#This Row],[Molestation]]/Table3[[#This Row],[Population_in_lakhs]]</f>
        <v>2.3227383863080684</v>
      </c>
      <c r="Q2417">
        <f>Table3[[#This Row],[Sexual_Harassment]]/Table3[[#This Row],[Population_in_lakhs]]</f>
        <v>0</v>
      </c>
      <c r="R2417">
        <f>Table3[[#This Row],[Cruelty by Husband or his Relatives]]/Table3[[#This Row],[Population_in_lakhs]]</f>
        <v>6.3569682151589246</v>
      </c>
    </row>
    <row r="2418" spans="1:18" x14ac:dyDescent="0.3">
      <c r="A2418" t="s">
        <v>294</v>
      </c>
      <c r="B2418" t="s">
        <v>309</v>
      </c>
      <c r="C2418">
        <v>2012</v>
      </c>
      <c r="D2418">
        <v>21</v>
      </c>
      <c r="E2418">
        <v>32</v>
      </c>
      <c r="F2418">
        <v>4</v>
      </c>
      <c r="G2418">
        <v>61</v>
      </c>
      <c r="H2418">
        <v>0</v>
      </c>
      <c r="I2418">
        <v>212</v>
      </c>
      <c r="J2418">
        <v>24.54</v>
      </c>
      <c r="K2418">
        <v>13.447432762836186</v>
      </c>
      <c r="L2418">
        <f t="shared" si="37"/>
        <v>330</v>
      </c>
      <c r="M2418" s="14">
        <f>Table3[[#This Row],[Rape]]/Table3[[#This Row],[Population_in_lakhs]]</f>
        <v>0.8557457212713937</v>
      </c>
      <c r="N2418">
        <f>Table3[[#This Row],[Kidnapping and Abduction]]/Table3[[#This Row],[Population_in_lakhs]]</f>
        <v>1.3039934800325998</v>
      </c>
      <c r="O2418">
        <f>Table3[[#This Row],[Dowry Deaths]]/Table3[[#This Row],[Population_in_lakhs]]</f>
        <v>0.16299918500407498</v>
      </c>
      <c r="P2418">
        <f>Table3[[#This Row],[Molestation]]/Table3[[#This Row],[Population_in_lakhs]]</f>
        <v>2.4857375713121437</v>
      </c>
      <c r="Q2418">
        <f>Table3[[#This Row],[Sexual_Harassment]]/Table3[[#This Row],[Population_in_lakhs]]</f>
        <v>0</v>
      </c>
      <c r="R2418">
        <f>Table3[[#This Row],[Cruelty by Husband or his Relatives]]/Table3[[#This Row],[Population_in_lakhs]]</f>
        <v>8.6389568052159742</v>
      </c>
    </row>
    <row r="2419" spans="1:18" x14ac:dyDescent="0.3">
      <c r="A2419" t="s">
        <v>294</v>
      </c>
      <c r="B2419" t="s">
        <v>309</v>
      </c>
      <c r="C2419">
        <v>2013</v>
      </c>
      <c r="D2419">
        <v>37</v>
      </c>
      <c r="E2419">
        <v>38</v>
      </c>
      <c r="F2419">
        <v>4</v>
      </c>
      <c r="G2419">
        <v>116</v>
      </c>
      <c r="H2419">
        <v>3</v>
      </c>
      <c r="I2419">
        <v>297</v>
      </c>
      <c r="J2419">
        <v>24.54</v>
      </c>
      <c r="K2419">
        <v>20.171149144254279</v>
      </c>
      <c r="L2419">
        <f t="shared" si="37"/>
        <v>495</v>
      </c>
      <c r="M2419" s="14">
        <f>Table3[[#This Row],[Rape]]/Table3[[#This Row],[Population_in_lakhs]]</f>
        <v>1.5077424612876935</v>
      </c>
      <c r="N2419">
        <f>Table3[[#This Row],[Kidnapping and Abduction]]/Table3[[#This Row],[Population_in_lakhs]]</f>
        <v>1.5484922575387123</v>
      </c>
      <c r="O2419">
        <f>Table3[[#This Row],[Dowry Deaths]]/Table3[[#This Row],[Population_in_lakhs]]</f>
        <v>0.16299918500407498</v>
      </c>
      <c r="P2419">
        <f>Table3[[#This Row],[Molestation]]/Table3[[#This Row],[Population_in_lakhs]]</f>
        <v>4.7269763651181744</v>
      </c>
      <c r="Q2419">
        <f>Table3[[#This Row],[Sexual_Harassment]]/Table3[[#This Row],[Population_in_lakhs]]</f>
        <v>0.12224938875305624</v>
      </c>
      <c r="R2419">
        <f>Table3[[#This Row],[Cruelty by Husband or his Relatives]]/Table3[[#This Row],[Population_in_lakhs]]</f>
        <v>12.102689486552567</v>
      </c>
    </row>
    <row r="2420" spans="1:18" x14ac:dyDescent="0.3">
      <c r="A2420" t="s">
        <v>294</v>
      </c>
      <c r="B2420" t="s">
        <v>310</v>
      </c>
      <c r="C2420">
        <v>2001</v>
      </c>
      <c r="D2420">
        <v>129</v>
      </c>
      <c r="E2420">
        <v>12</v>
      </c>
      <c r="F2420">
        <v>18</v>
      </c>
      <c r="G2420">
        <v>279</v>
      </c>
      <c r="H2420">
        <v>44</v>
      </c>
      <c r="I2420">
        <v>198</v>
      </c>
      <c r="J2420">
        <v>86.4</v>
      </c>
      <c r="K2420">
        <v>7.8703703703703702</v>
      </c>
      <c r="L2420">
        <f t="shared" si="37"/>
        <v>680</v>
      </c>
      <c r="M2420" s="14">
        <f>Table3[[#This Row],[Rape]]/Table3[[#This Row],[Population_in_lakhs]]</f>
        <v>1.4930555555555554</v>
      </c>
      <c r="N2420">
        <f>Table3[[#This Row],[Kidnapping and Abduction]]/Table3[[#This Row],[Population_in_lakhs]]</f>
        <v>0.13888888888888887</v>
      </c>
      <c r="O2420">
        <f>Table3[[#This Row],[Dowry Deaths]]/Table3[[#This Row],[Population_in_lakhs]]</f>
        <v>0.20833333333333331</v>
      </c>
      <c r="P2420">
        <f>Table3[[#This Row],[Molestation]]/Table3[[#This Row],[Population_in_lakhs]]</f>
        <v>3.2291666666666665</v>
      </c>
      <c r="Q2420">
        <f>Table3[[#This Row],[Sexual_Harassment]]/Table3[[#This Row],[Population_in_lakhs]]</f>
        <v>0.50925925925925919</v>
      </c>
      <c r="R2420">
        <f>Table3[[#This Row],[Cruelty by Husband or his Relatives]]/Table3[[#This Row],[Population_in_lakhs]]</f>
        <v>2.2916666666666665</v>
      </c>
    </row>
    <row r="2421" spans="1:18" x14ac:dyDescent="0.3">
      <c r="A2421" t="s">
        <v>294</v>
      </c>
      <c r="B2421" t="s">
        <v>310</v>
      </c>
      <c r="C2421">
        <v>2002</v>
      </c>
      <c r="D2421">
        <v>130</v>
      </c>
      <c r="E2421">
        <v>64</v>
      </c>
      <c r="F2421">
        <v>18</v>
      </c>
      <c r="G2421">
        <v>258</v>
      </c>
      <c r="H2421">
        <v>42</v>
      </c>
      <c r="I2421">
        <v>214</v>
      </c>
      <c r="J2421">
        <v>86.4</v>
      </c>
      <c r="K2421">
        <v>8.4027777777777768</v>
      </c>
      <c r="L2421">
        <f t="shared" si="37"/>
        <v>726</v>
      </c>
      <c r="M2421" s="14">
        <f>Table3[[#This Row],[Rape]]/Table3[[#This Row],[Population_in_lakhs]]</f>
        <v>1.5046296296296295</v>
      </c>
      <c r="N2421">
        <f>Table3[[#This Row],[Kidnapping and Abduction]]/Table3[[#This Row],[Population_in_lakhs]]</f>
        <v>0.7407407407407407</v>
      </c>
      <c r="O2421">
        <f>Table3[[#This Row],[Dowry Deaths]]/Table3[[#This Row],[Population_in_lakhs]]</f>
        <v>0.20833333333333331</v>
      </c>
      <c r="P2421">
        <f>Table3[[#This Row],[Molestation]]/Table3[[#This Row],[Population_in_lakhs]]</f>
        <v>2.9861111111111107</v>
      </c>
      <c r="Q2421">
        <f>Table3[[#This Row],[Sexual_Harassment]]/Table3[[#This Row],[Population_in_lakhs]]</f>
        <v>0.4861111111111111</v>
      </c>
      <c r="R2421">
        <f>Table3[[#This Row],[Cruelty by Husband or his Relatives]]/Table3[[#This Row],[Population_in_lakhs]]</f>
        <v>2.4768518518518516</v>
      </c>
    </row>
    <row r="2422" spans="1:18" x14ac:dyDescent="0.3">
      <c r="A2422" t="s">
        <v>294</v>
      </c>
      <c r="B2422" t="s">
        <v>310</v>
      </c>
      <c r="C2422">
        <v>2003</v>
      </c>
      <c r="D2422">
        <v>137</v>
      </c>
      <c r="E2422">
        <v>87</v>
      </c>
      <c r="F2422">
        <v>9</v>
      </c>
      <c r="G2422">
        <v>298</v>
      </c>
      <c r="H2422">
        <v>45</v>
      </c>
      <c r="I2422">
        <v>199</v>
      </c>
      <c r="J2422">
        <v>86.4</v>
      </c>
      <c r="K2422">
        <v>8.9699074074074066</v>
      </c>
      <c r="L2422">
        <f t="shared" si="37"/>
        <v>775</v>
      </c>
      <c r="M2422" s="14">
        <f>Table3[[#This Row],[Rape]]/Table3[[#This Row],[Population_in_lakhs]]</f>
        <v>1.5856481481481481</v>
      </c>
      <c r="N2422">
        <f>Table3[[#This Row],[Kidnapping and Abduction]]/Table3[[#This Row],[Population_in_lakhs]]</f>
        <v>1.0069444444444444</v>
      </c>
      <c r="O2422">
        <f>Table3[[#This Row],[Dowry Deaths]]/Table3[[#This Row],[Population_in_lakhs]]</f>
        <v>0.10416666666666666</v>
      </c>
      <c r="P2422">
        <f>Table3[[#This Row],[Molestation]]/Table3[[#This Row],[Population_in_lakhs]]</f>
        <v>3.449074074074074</v>
      </c>
      <c r="Q2422">
        <f>Table3[[#This Row],[Sexual_Harassment]]/Table3[[#This Row],[Population_in_lakhs]]</f>
        <v>0.52083333333333326</v>
      </c>
      <c r="R2422">
        <f>Table3[[#This Row],[Cruelty by Husband or his Relatives]]/Table3[[#This Row],[Population_in_lakhs]]</f>
        <v>2.3032407407407405</v>
      </c>
    </row>
    <row r="2423" spans="1:18" x14ac:dyDescent="0.3">
      <c r="A2423" t="s">
        <v>294</v>
      </c>
      <c r="B2423" t="s">
        <v>310</v>
      </c>
      <c r="C2423">
        <v>2004</v>
      </c>
      <c r="D2423">
        <v>188</v>
      </c>
      <c r="E2423">
        <v>114</v>
      </c>
      <c r="F2423">
        <v>13</v>
      </c>
      <c r="G2423">
        <v>330</v>
      </c>
      <c r="H2423">
        <v>81</v>
      </c>
      <c r="I2423">
        <v>248</v>
      </c>
      <c r="J2423">
        <v>86.4</v>
      </c>
      <c r="K2423">
        <v>11.273148148148147</v>
      </c>
      <c r="L2423">
        <f t="shared" si="37"/>
        <v>974</v>
      </c>
      <c r="M2423" s="14">
        <f>Table3[[#This Row],[Rape]]/Table3[[#This Row],[Population_in_lakhs]]</f>
        <v>2.1759259259259256</v>
      </c>
      <c r="N2423">
        <f>Table3[[#This Row],[Kidnapping and Abduction]]/Table3[[#This Row],[Population_in_lakhs]]</f>
        <v>1.3194444444444444</v>
      </c>
      <c r="O2423">
        <f>Table3[[#This Row],[Dowry Deaths]]/Table3[[#This Row],[Population_in_lakhs]]</f>
        <v>0.15046296296296297</v>
      </c>
      <c r="P2423">
        <f>Table3[[#This Row],[Molestation]]/Table3[[#This Row],[Population_in_lakhs]]</f>
        <v>3.8194444444444442</v>
      </c>
      <c r="Q2423">
        <f>Table3[[#This Row],[Sexual_Harassment]]/Table3[[#This Row],[Population_in_lakhs]]</f>
        <v>0.93749999999999989</v>
      </c>
      <c r="R2423">
        <f>Table3[[#This Row],[Cruelty by Husband or his Relatives]]/Table3[[#This Row],[Population_in_lakhs]]</f>
        <v>2.8703703703703702</v>
      </c>
    </row>
    <row r="2424" spans="1:18" x14ac:dyDescent="0.3">
      <c r="A2424" t="s">
        <v>294</v>
      </c>
      <c r="B2424" t="s">
        <v>310</v>
      </c>
      <c r="C2424">
        <v>2005</v>
      </c>
      <c r="D2424">
        <v>203</v>
      </c>
      <c r="E2424">
        <v>127</v>
      </c>
      <c r="F2424">
        <v>9</v>
      </c>
      <c r="G2424">
        <v>397</v>
      </c>
      <c r="H2424">
        <v>103</v>
      </c>
      <c r="I2424">
        <v>336</v>
      </c>
      <c r="J2424">
        <v>86.4</v>
      </c>
      <c r="K2424">
        <v>13.599537037037036</v>
      </c>
      <c r="L2424">
        <f t="shared" si="37"/>
        <v>1175</v>
      </c>
      <c r="M2424" s="14">
        <f>Table3[[#This Row],[Rape]]/Table3[[#This Row],[Population_in_lakhs]]</f>
        <v>2.3495370370370368</v>
      </c>
      <c r="N2424">
        <f>Table3[[#This Row],[Kidnapping and Abduction]]/Table3[[#This Row],[Population_in_lakhs]]</f>
        <v>1.4699074074074072</v>
      </c>
      <c r="O2424">
        <f>Table3[[#This Row],[Dowry Deaths]]/Table3[[#This Row],[Population_in_lakhs]]</f>
        <v>0.10416666666666666</v>
      </c>
      <c r="P2424">
        <f>Table3[[#This Row],[Molestation]]/Table3[[#This Row],[Population_in_lakhs]]</f>
        <v>4.5949074074074074</v>
      </c>
      <c r="Q2424">
        <f>Table3[[#This Row],[Sexual_Harassment]]/Table3[[#This Row],[Population_in_lakhs]]</f>
        <v>1.1921296296296295</v>
      </c>
      <c r="R2424">
        <f>Table3[[#This Row],[Cruelty by Husband or his Relatives]]/Table3[[#This Row],[Population_in_lakhs]]</f>
        <v>3.8888888888888888</v>
      </c>
    </row>
    <row r="2425" spans="1:18" x14ac:dyDescent="0.3">
      <c r="A2425" t="s">
        <v>294</v>
      </c>
      <c r="B2425" t="s">
        <v>310</v>
      </c>
      <c r="C2425">
        <v>2006</v>
      </c>
      <c r="D2425">
        <v>170</v>
      </c>
      <c r="E2425">
        <v>133</v>
      </c>
      <c r="F2425">
        <v>17</v>
      </c>
      <c r="G2425">
        <v>374</v>
      </c>
      <c r="H2425">
        <v>102</v>
      </c>
      <c r="I2425">
        <v>327</v>
      </c>
      <c r="J2425">
        <v>86.4</v>
      </c>
      <c r="K2425">
        <v>12.997685185185185</v>
      </c>
      <c r="L2425">
        <f t="shared" si="37"/>
        <v>1123</v>
      </c>
      <c r="M2425" s="14">
        <f>Table3[[#This Row],[Rape]]/Table3[[#This Row],[Population_in_lakhs]]</f>
        <v>1.9675925925925926</v>
      </c>
      <c r="N2425">
        <f>Table3[[#This Row],[Kidnapping and Abduction]]/Table3[[#This Row],[Population_in_lakhs]]</f>
        <v>1.5393518518518519</v>
      </c>
      <c r="O2425">
        <f>Table3[[#This Row],[Dowry Deaths]]/Table3[[#This Row],[Population_in_lakhs]]</f>
        <v>0.19675925925925924</v>
      </c>
      <c r="P2425">
        <f>Table3[[#This Row],[Molestation]]/Table3[[#This Row],[Population_in_lakhs]]</f>
        <v>4.3287037037037033</v>
      </c>
      <c r="Q2425">
        <f>Table3[[#This Row],[Sexual_Harassment]]/Table3[[#This Row],[Population_in_lakhs]]</f>
        <v>1.1805555555555556</v>
      </c>
      <c r="R2425">
        <f>Table3[[#This Row],[Cruelty by Husband or his Relatives]]/Table3[[#This Row],[Population_in_lakhs]]</f>
        <v>3.7847222222222219</v>
      </c>
    </row>
    <row r="2426" spans="1:18" x14ac:dyDescent="0.3">
      <c r="A2426" t="s">
        <v>294</v>
      </c>
      <c r="B2426" t="s">
        <v>310</v>
      </c>
      <c r="C2426">
        <v>2007</v>
      </c>
      <c r="D2426">
        <v>175</v>
      </c>
      <c r="E2426">
        <v>120</v>
      </c>
      <c r="F2426">
        <v>17</v>
      </c>
      <c r="G2426">
        <v>370</v>
      </c>
      <c r="H2426">
        <v>112</v>
      </c>
      <c r="I2426">
        <v>380</v>
      </c>
      <c r="J2426">
        <v>86.4</v>
      </c>
      <c r="K2426">
        <v>13.587962962962962</v>
      </c>
      <c r="L2426">
        <f t="shared" si="37"/>
        <v>1174</v>
      </c>
      <c r="M2426" s="14">
        <f>Table3[[#This Row],[Rape]]/Table3[[#This Row],[Population_in_lakhs]]</f>
        <v>2.0254629629629628</v>
      </c>
      <c r="N2426">
        <f>Table3[[#This Row],[Kidnapping and Abduction]]/Table3[[#This Row],[Population_in_lakhs]]</f>
        <v>1.3888888888888888</v>
      </c>
      <c r="O2426">
        <f>Table3[[#This Row],[Dowry Deaths]]/Table3[[#This Row],[Population_in_lakhs]]</f>
        <v>0.19675925925925924</v>
      </c>
      <c r="P2426">
        <f>Table3[[#This Row],[Molestation]]/Table3[[#This Row],[Population_in_lakhs]]</f>
        <v>4.2824074074074074</v>
      </c>
      <c r="Q2426">
        <f>Table3[[#This Row],[Sexual_Harassment]]/Table3[[#This Row],[Population_in_lakhs]]</f>
        <v>1.2962962962962963</v>
      </c>
      <c r="R2426">
        <f>Table3[[#This Row],[Cruelty by Husband or his Relatives]]/Table3[[#This Row],[Population_in_lakhs]]</f>
        <v>4.3981481481481479</v>
      </c>
    </row>
    <row r="2427" spans="1:18" x14ac:dyDescent="0.3">
      <c r="A2427" t="s">
        <v>294</v>
      </c>
      <c r="B2427" t="s">
        <v>310</v>
      </c>
      <c r="C2427">
        <v>2008</v>
      </c>
      <c r="D2427">
        <v>222</v>
      </c>
      <c r="E2427">
        <v>118</v>
      </c>
      <c r="F2427">
        <v>12</v>
      </c>
      <c r="G2427">
        <v>448</v>
      </c>
      <c r="H2427">
        <v>121</v>
      </c>
      <c r="I2427">
        <v>502</v>
      </c>
      <c r="J2427">
        <v>86.4</v>
      </c>
      <c r="K2427">
        <v>16.469907407407405</v>
      </c>
      <c r="L2427">
        <f t="shared" si="37"/>
        <v>1423</v>
      </c>
      <c r="M2427" s="14">
        <f>Table3[[#This Row],[Rape]]/Table3[[#This Row],[Population_in_lakhs]]</f>
        <v>2.5694444444444442</v>
      </c>
      <c r="N2427">
        <f>Table3[[#This Row],[Kidnapping and Abduction]]/Table3[[#This Row],[Population_in_lakhs]]</f>
        <v>1.3657407407407407</v>
      </c>
      <c r="O2427">
        <f>Table3[[#This Row],[Dowry Deaths]]/Table3[[#This Row],[Population_in_lakhs]]</f>
        <v>0.13888888888888887</v>
      </c>
      <c r="P2427">
        <f>Table3[[#This Row],[Molestation]]/Table3[[#This Row],[Population_in_lakhs]]</f>
        <v>5.1851851851851851</v>
      </c>
      <c r="Q2427">
        <f>Table3[[#This Row],[Sexual_Harassment]]/Table3[[#This Row],[Population_in_lakhs]]</f>
        <v>1.4004629629629628</v>
      </c>
      <c r="R2427">
        <f>Table3[[#This Row],[Cruelty by Husband or his Relatives]]/Table3[[#This Row],[Population_in_lakhs]]</f>
        <v>5.8101851851851851</v>
      </c>
    </row>
    <row r="2428" spans="1:18" x14ac:dyDescent="0.3">
      <c r="A2428" t="s">
        <v>294</v>
      </c>
      <c r="B2428" t="s">
        <v>310</v>
      </c>
      <c r="C2428">
        <v>2009</v>
      </c>
      <c r="D2428">
        <v>186</v>
      </c>
      <c r="E2428">
        <v>86</v>
      </c>
      <c r="F2428">
        <v>15</v>
      </c>
      <c r="G2428">
        <v>412</v>
      </c>
      <c r="H2428">
        <v>105</v>
      </c>
      <c r="I2428">
        <v>434</v>
      </c>
      <c r="J2428">
        <v>86.4</v>
      </c>
      <c r="K2428">
        <v>14.328703703703702</v>
      </c>
      <c r="L2428">
        <f t="shared" si="37"/>
        <v>1238</v>
      </c>
      <c r="M2428" s="14">
        <f>Table3[[#This Row],[Rape]]/Table3[[#This Row],[Population_in_lakhs]]</f>
        <v>2.1527777777777777</v>
      </c>
      <c r="N2428">
        <f>Table3[[#This Row],[Kidnapping and Abduction]]/Table3[[#This Row],[Population_in_lakhs]]</f>
        <v>0.99537037037037035</v>
      </c>
      <c r="O2428">
        <f>Table3[[#This Row],[Dowry Deaths]]/Table3[[#This Row],[Population_in_lakhs]]</f>
        <v>0.1736111111111111</v>
      </c>
      <c r="P2428">
        <f>Table3[[#This Row],[Molestation]]/Table3[[#This Row],[Population_in_lakhs]]</f>
        <v>4.7685185185185182</v>
      </c>
      <c r="Q2428">
        <f>Table3[[#This Row],[Sexual_Harassment]]/Table3[[#This Row],[Population_in_lakhs]]</f>
        <v>1.2152777777777777</v>
      </c>
      <c r="R2428">
        <f>Table3[[#This Row],[Cruelty by Husband or his Relatives]]/Table3[[#This Row],[Population_in_lakhs]]</f>
        <v>5.0231481481481479</v>
      </c>
    </row>
    <row r="2429" spans="1:18" x14ac:dyDescent="0.3">
      <c r="A2429" t="s">
        <v>294</v>
      </c>
      <c r="B2429" t="s">
        <v>310</v>
      </c>
      <c r="C2429">
        <v>2010</v>
      </c>
      <c r="D2429">
        <v>196</v>
      </c>
      <c r="E2429">
        <v>149</v>
      </c>
      <c r="F2429">
        <v>21</v>
      </c>
      <c r="G2429">
        <v>490</v>
      </c>
      <c r="H2429">
        <v>147</v>
      </c>
      <c r="I2429">
        <v>312</v>
      </c>
      <c r="J2429">
        <v>86.4</v>
      </c>
      <c r="K2429">
        <v>15.219907407407407</v>
      </c>
      <c r="L2429">
        <f t="shared" si="37"/>
        <v>1315</v>
      </c>
      <c r="M2429" s="14">
        <f>Table3[[#This Row],[Rape]]/Table3[[#This Row],[Population_in_lakhs]]</f>
        <v>2.2685185185185182</v>
      </c>
      <c r="N2429">
        <f>Table3[[#This Row],[Kidnapping and Abduction]]/Table3[[#This Row],[Population_in_lakhs]]</f>
        <v>1.724537037037037</v>
      </c>
      <c r="O2429">
        <f>Table3[[#This Row],[Dowry Deaths]]/Table3[[#This Row],[Population_in_lakhs]]</f>
        <v>0.24305555555555555</v>
      </c>
      <c r="P2429">
        <f>Table3[[#This Row],[Molestation]]/Table3[[#This Row],[Population_in_lakhs]]</f>
        <v>5.6712962962962958</v>
      </c>
      <c r="Q2429">
        <f>Table3[[#This Row],[Sexual_Harassment]]/Table3[[#This Row],[Population_in_lakhs]]</f>
        <v>1.7013888888888888</v>
      </c>
      <c r="R2429">
        <f>Table3[[#This Row],[Cruelty by Husband or his Relatives]]/Table3[[#This Row],[Population_in_lakhs]]</f>
        <v>3.6111111111111107</v>
      </c>
    </row>
    <row r="2430" spans="1:18" x14ac:dyDescent="0.3">
      <c r="A2430" t="s">
        <v>294</v>
      </c>
      <c r="B2430" t="s">
        <v>310</v>
      </c>
      <c r="C2430">
        <v>2011</v>
      </c>
      <c r="D2430">
        <v>224</v>
      </c>
      <c r="E2430">
        <v>172</v>
      </c>
      <c r="F2430">
        <v>14</v>
      </c>
      <c r="G2430">
        <v>561</v>
      </c>
      <c r="H2430">
        <v>165</v>
      </c>
      <c r="I2430">
        <v>393</v>
      </c>
      <c r="J2430">
        <v>93.57</v>
      </c>
      <c r="K2430">
        <v>16.340707491717431</v>
      </c>
      <c r="L2430">
        <f t="shared" si="37"/>
        <v>1529</v>
      </c>
      <c r="M2430" s="14">
        <f>Table3[[#This Row],[Rape]]/Table3[[#This Row],[Population_in_lakhs]]</f>
        <v>2.3939296783156996</v>
      </c>
      <c r="N2430">
        <f>Table3[[#This Row],[Kidnapping and Abduction]]/Table3[[#This Row],[Population_in_lakhs]]</f>
        <v>1.8381960029924123</v>
      </c>
      <c r="O2430">
        <f>Table3[[#This Row],[Dowry Deaths]]/Table3[[#This Row],[Population_in_lakhs]]</f>
        <v>0.14962060489473122</v>
      </c>
      <c r="P2430">
        <f>Table3[[#This Row],[Molestation]]/Table3[[#This Row],[Population_in_lakhs]]</f>
        <v>5.9955113818531585</v>
      </c>
      <c r="Q2430">
        <f>Table3[[#This Row],[Sexual_Harassment]]/Table3[[#This Row],[Population_in_lakhs]]</f>
        <v>1.7633857005450466</v>
      </c>
      <c r="R2430">
        <f>Table3[[#This Row],[Cruelty by Husband or his Relatives]]/Table3[[#This Row],[Population_in_lakhs]]</f>
        <v>4.200064123116384</v>
      </c>
    </row>
    <row r="2431" spans="1:18" x14ac:dyDescent="0.3">
      <c r="A2431" t="s">
        <v>294</v>
      </c>
      <c r="B2431" t="s">
        <v>310</v>
      </c>
      <c r="C2431">
        <v>2012</v>
      </c>
      <c r="D2431">
        <v>233</v>
      </c>
      <c r="E2431">
        <v>146</v>
      </c>
      <c r="F2431">
        <v>12</v>
      </c>
      <c r="G2431">
        <v>635</v>
      </c>
      <c r="H2431">
        <v>238</v>
      </c>
      <c r="I2431">
        <v>388</v>
      </c>
      <c r="J2431">
        <v>93.57</v>
      </c>
      <c r="K2431">
        <v>17.655231377578286</v>
      </c>
      <c r="L2431">
        <f t="shared" si="37"/>
        <v>1652</v>
      </c>
      <c r="M2431" s="14">
        <f>Table3[[#This Row],[Rape]]/Table3[[#This Row],[Population_in_lakhs]]</f>
        <v>2.4901143528908842</v>
      </c>
      <c r="N2431">
        <f>Table3[[#This Row],[Kidnapping and Abduction]]/Table3[[#This Row],[Population_in_lakhs]]</f>
        <v>1.5603291653307685</v>
      </c>
      <c r="O2431">
        <f>Table3[[#This Row],[Dowry Deaths]]/Table3[[#This Row],[Population_in_lakhs]]</f>
        <v>0.12824623276691249</v>
      </c>
      <c r="P2431">
        <f>Table3[[#This Row],[Molestation]]/Table3[[#This Row],[Population_in_lakhs]]</f>
        <v>6.786363150582452</v>
      </c>
      <c r="Q2431">
        <f>Table3[[#This Row],[Sexual_Harassment]]/Table3[[#This Row],[Population_in_lakhs]]</f>
        <v>2.5435502832104309</v>
      </c>
      <c r="R2431">
        <f>Table3[[#This Row],[Cruelty by Husband or his Relatives]]/Table3[[#This Row],[Population_in_lakhs]]</f>
        <v>4.1466281927968369</v>
      </c>
    </row>
    <row r="2432" spans="1:18" x14ac:dyDescent="0.3">
      <c r="A2432" t="s">
        <v>294</v>
      </c>
      <c r="B2432" t="s">
        <v>310</v>
      </c>
      <c r="C2432">
        <v>2013</v>
      </c>
      <c r="D2432">
        <v>397</v>
      </c>
      <c r="E2432">
        <v>256</v>
      </c>
      <c r="F2432">
        <v>21</v>
      </c>
      <c r="G2432">
        <v>1204</v>
      </c>
      <c r="H2432">
        <v>449</v>
      </c>
      <c r="I2432">
        <v>602</v>
      </c>
      <c r="J2432">
        <v>93.57</v>
      </c>
      <c r="K2432">
        <v>31.302767981190556</v>
      </c>
      <c r="L2432">
        <f t="shared" si="37"/>
        <v>2929</v>
      </c>
      <c r="M2432" s="14">
        <f>Table3[[#This Row],[Rape]]/Table3[[#This Row],[Population_in_lakhs]]</f>
        <v>4.2428128673720211</v>
      </c>
      <c r="N2432">
        <f>Table3[[#This Row],[Kidnapping and Abduction]]/Table3[[#This Row],[Population_in_lakhs]]</f>
        <v>2.7359196323607997</v>
      </c>
      <c r="O2432">
        <f>Table3[[#This Row],[Dowry Deaths]]/Table3[[#This Row],[Population_in_lakhs]]</f>
        <v>0.22443090734209684</v>
      </c>
      <c r="P2432">
        <f>Table3[[#This Row],[Molestation]]/Table3[[#This Row],[Population_in_lakhs]]</f>
        <v>12.867372020946886</v>
      </c>
      <c r="Q2432">
        <f>Table3[[#This Row],[Sexual_Harassment]]/Table3[[#This Row],[Population_in_lakhs]]</f>
        <v>4.7985465426953091</v>
      </c>
      <c r="R2432">
        <f>Table3[[#This Row],[Cruelty by Husband or his Relatives]]/Table3[[#This Row],[Population_in_lakhs]]</f>
        <v>6.4336860104734432</v>
      </c>
    </row>
    <row r="2433" spans="1:18" x14ac:dyDescent="0.3">
      <c r="A2433" t="s">
        <v>294</v>
      </c>
      <c r="B2433" t="s">
        <v>311</v>
      </c>
      <c r="C2433">
        <v>2001</v>
      </c>
      <c r="D2433">
        <v>122</v>
      </c>
      <c r="E2433">
        <v>67</v>
      </c>
      <c r="F2433">
        <v>12</v>
      </c>
      <c r="G2433">
        <v>210</v>
      </c>
      <c r="H2433">
        <v>350</v>
      </c>
      <c r="I2433">
        <v>359</v>
      </c>
      <c r="J2433">
        <v>40.68</v>
      </c>
      <c r="K2433">
        <v>27.531956735496557</v>
      </c>
      <c r="L2433">
        <f t="shared" si="37"/>
        <v>1120</v>
      </c>
      <c r="M2433" s="14">
        <f>Table3[[#This Row],[Rape]]/Table3[[#This Row],[Population_in_lakhs]]</f>
        <v>2.9990167158308751</v>
      </c>
      <c r="N2433">
        <f>Table3[[#This Row],[Kidnapping and Abduction]]/Table3[[#This Row],[Population_in_lakhs]]</f>
        <v>1.6470009832841692</v>
      </c>
      <c r="O2433">
        <f>Table3[[#This Row],[Dowry Deaths]]/Table3[[#This Row],[Population_in_lakhs]]</f>
        <v>0.29498525073746312</v>
      </c>
      <c r="P2433">
        <f>Table3[[#This Row],[Molestation]]/Table3[[#This Row],[Population_in_lakhs]]</f>
        <v>5.1622418879056049</v>
      </c>
      <c r="Q2433">
        <f>Table3[[#This Row],[Sexual_Harassment]]/Table3[[#This Row],[Population_in_lakhs]]</f>
        <v>8.6037364798426754</v>
      </c>
      <c r="R2433">
        <f>Table3[[#This Row],[Cruelty by Husband or his Relatives]]/Table3[[#This Row],[Population_in_lakhs]]</f>
        <v>8.8249754178957716</v>
      </c>
    </row>
    <row r="2434" spans="1:18" x14ac:dyDescent="0.3">
      <c r="A2434" t="s">
        <v>294</v>
      </c>
      <c r="B2434" t="s">
        <v>311</v>
      </c>
      <c r="C2434">
        <v>2002</v>
      </c>
      <c r="D2434">
        <v>115</v>
      </c>
      <c r="E2434">
        <v>60</v>
      </c>
      <c r="F2434">
        <v>11</v>
      </c>
      <c r="G2434">
        <v>179</v>
      </c>
      <c r="H2434">
        <v>100</v>
      </c>
      <c r="I2434">
        <v>308</v>
      </c>
      <c r="J2434">
        <v>40.68</v>
      </c>
      <c r="K2434">
        <v>19.001966568338251</v>
      </c>
      <c r="L2434">
        <f t="shared" ref="L2434:L2497" si="38">SUM(D2434,E2434,F2434,G2434,H2434,I2434)</f>
        <v>773</v>
      </c>
      <c r="M2434" s="14">
        <f>Table3[[#This Row],[Rape]]/Table3[[#This Row],[Population_in_lakhs]]</f>
        <v>2.8269419862340217</v>
      </c>
      <c r="N2434">
        <f>Table3[[#This Row],[Kidnapping and Abduction]]/Table3[[#This Row],[Population_in_lakhs]]</f>
        <v>1.4749262536873156</v>
      </c>
      <c r="O2434">
        <f>Table3[[#This Row],[Dowry Deaths]]/Table3[[#This Row],[Population_in_lakhs]]</f>
        <v>0.27040314650934122</v>
      </c>
      <c r="P2434">
        <f>Table3[[#This Row],[Molestation]]/Table3[[#This Row],[Population_in_lakhs]]</f>
        <v>4.4001966568338249</v>
      </c>
      <c r="Q2434">
        <f>Table3[[#This Row],[Sexual_Harassment]]/Table3[[#This Row],[Population_in_lakhs]]</f>
        <v>2.4582104228121926</v>
      </c>
      <c r="R2434">
        <f>Table3[[#This Row],[Cruelty by Husband or his Relatives]]/Table3[[#This Row],[Population_in_lakhs]]</f>
        <v>7.5712881022615539</v>
      </c>
    </row>
    <row r="2435" spans="1:18" x14ac:dyDescent="0.3">
      <c r="A2435" t="s">
        <v>294</v>
      </c>
      <c r="B2435" t="s">
        <v>311</v>
      </c>
      <c r="C2435">
        <v>2003</v>
      </c>
      <c r="D2435">
        <v>79</v>
      </c>
      <c r="E2435">
        <v>50</v>
      </c>
      <c r="F2435">
        <v>9</v>
      </c>
      <c r="G2435">
        <v>136</v>
      </c>
      <c r="H2435">
        <v>79</v>
      </c>
      <c r="I2435">
        <v>247</v>
      </c>
      <c r="J2435">
        <v>40.68</v>
      </c>
      <c r="K2435">
        <v>14.749262536873156</v>
      </c>
      <c r="L2435">
        <f t="shared" si="38"/>
        <v>600</v>
      </c>
      <c r="M2435" s="14">
        <f>Table3[[#This Row],[Rape]]/Table3[[#This Row],[Population_in_lakhs]]</f>
        <v>1.9419862340216323</v>
      </c>
      <c r="N2435">
        <f>Table3[[#This Row],[Kidnapping and Abduction]]/Table3[[#This Row],[Population_in_lakhs]]</f>
        <v>1.2291052114060963</v>
      </c>
      <c r="O2435">
        <f>Table3[[#This Row],[Dowry Deaths]]/Table3[[#This Row],[Population_in_lakhs]]</f>
        <v>0.22123893805309736</v>
      </c>
      <c r="P2435">
        <f>Table3[[#This Row],[Molestation]]/Table3[[#This Row],[Population_in_lakhs]]</f>
        <v>3.343166175024582</v>
      </c>
      <c r="Q2435">
        <f>Table3[[#This Row],[Sexual_Harassment]]/Table3[[#This Row],[Population_in_lakhs]]</f>
        <v>1.9419862340216323</v>
      </c>
      <c r="R2435">
        <f>Table3[[#This Row],[Cruelty by Husband or his Relatives]]/Table3[[#This Row],[Population_in_lakhs]]</f>
        <v>6.0717797443461157</v>
      </c>
    </row>
    <row r="2436" spans="1:18" x14ac:dyDescent="0.3">
      <c r="A2436" t="s">
        <v>294</v>
      </c>
      <c r="B2436" t="s">
        <v>311</v>
      </c>
      <c r="C2436">
        <v>2004</v>
      </c>
      <c r="D2436">
        <v>91</v>
      </c>
      <c r="E2436">
        <v>60</v>
      </c>
      <c r="F2436">
        <v>17</v>
      </c>
      <c r="G2436">
        <v>150</v>
      </c>
      <c r="H2436">
        <v>97</v>
      </c>
      <c r="I2436">
        <v>239</v>
      </c>
      <c r="J2436">
        <v>40.68</v>
      </c>
      <c r="K2436">
        <v>16.076696165191741</v>
      </c>
      <c r="L2436">
        <f t="shared" si="38"/>
        <v>654</v>
      </c>
      <c r="M2436" s="14">
        <f>Table3[[#This Row],[Rape]]/Table3[[#This Row],[Population_in_lakhs]]</f>
        <v>2.2369714847590956</v>
      </c>
      <c r="N2436">
        <f>Table3[[#This Row],[Kidnapping and Abduction]]/Table3[[#This Row],[Population_in_lakhs]]</f>
        <v>1.4749262536873156</v>
      </c>
      <c r="O2436">
        <f>Table3[[#This Row],[Dowry Deaths]]/Table3[[#This Row],[Population_in_lakhs]]</f>
        <v>0.41789577187807275</v>
      </c>
      <c r="P2436">
        <f>Table3[[#This Row],[Molestation]]/Table3[[#This Row],[Population_in_lakhs]]</f>
        <v>3.6873156342182889</v>
      </c>
      <c r="Q2436">
        <f>Table3[[#This Row],[Sexual_Harassment]]/Table3[[#This Row],[Population_in_lakhs]]</f>
        <v>2.3844641101278268</v>
      </c>
      <c r="R2436">
        <f>Table3[[#This Row],[Cruelty by Husband or his Relatives]]/Table3[[#This Row],[Population_in_lakhs]]</f>
        <v>5.8751229105211404</v>
      </c>
    </row>
    <row r="2437" spans="1:18" x14ac:dyDescent="0.3">
      <c r="A2437" t="s">
        <v>294</v>
      </c>
      <c r="B2437" t="s">
        <v>311</v>
      </c>
      <c r="C2437">
        <v>2005</v>
      </c>
      <c r="D2437">
        <v>104</v>
      </c>
      <c r="E2437">
        <v>67</v>
      </c>
      <c r="F2437">
        <v>12</v>
      </c>
      <c r="G2437">
        <v>196</v>
      </c>
      <c r="H2437">
        <v>90</v>
      </c>
      <c r="I2437">
        <v>271</v>
      </c>
      <c r="J2437">
        <v>40.68</v>
      </c>
      <c r="K2437">
        <v>18.190757128810226</v>
      </c>
      <c r="L2437">
        <f t="shared" si="38"/>
        <v>740</v>
      </c>
      <c r="M2437" s="14">
        <f>Table3[[#This Row],[Rape]]/Table3[[#This Row],[Population_in_lakhs]]</f>
        <v>2.5565388397246807</v>
      </c>
      <c r="N2437">
        <f>Table3[[#This Row],[Kidnapping and Abduction]]/Table3[[#This Row],[Population_in_lakhs]]</f>
        <v>1.6470009832841692</v>
      </c>
      <c r="O2437">
        <f>Table3[[#This Row],[Dowry Deaths]]/Table3[[#This Row],[Population_in_lakhs]]</f>
        <v>0.29498525073746312</v>
      </c>
      <c r="P2437">
        <f>Table3[[#This Row],[Molestation]]/Table3[[#This Row],[Population_in_lakhs]]</f>
        <v>4.818092428711898</v>
      </c>
      <c r="Q2437">
        <f>Table3[[#This Row],[Sexual_Harassment]]/Table3[[#This Row],[Population_in_lakhs]]</f>
        <v>2.2123893805309733</v>
      </c>
      <c r="R2437">
        <f>Table3[[#This Row],[Cruelty by Husband or his Relatives]]/Table3[[#This Row],[Population_in_lakhs]]</f>
        <v>6.6617502458210422</v>
      </c>
    </row>
    <row r="2438" spans="1:18" x14ac:dyDescent="0.3">
      <c r="A2438" t="s">
        <v>294</v>
      </c>
      <c r="B2438" t="s">
        <v>311</v>
      </c>
      <c r="C2438">
        <v>2006</v>
      </c>
      <c r="D2438">
        <v>88</v>
      </c>
      <c r="E2438">
        <v>59</v>
      </c>
      <c r="F2438">
        <v>13</v>
      </c>
      <c r="G2438">
        <v>197</v>
      </c>
      <c r="H2438">
        <v>89</v>
      </c>
      <c r="I2438">
        <v>247</v>
      </c>
      <c r="J2438">
        <v>40.68</v>
      </c>
      <c r="K2438">
        <v>17.035398230088497</v>
      </c>
      <c r="L2438">
        <f t="shared" si="38"/>
        <v>693</v>
      </c>
      <c r="M2438" s="14">
        <f>Table3[[#This Row],[Rape]]/Table3[[#This Row],[Population_in_lakhs]]</f>
        <v>2.1632251720747298</v>
      </c>
      <c r="N2438">
        <f>Table3[[#This Row],[Kidnapping and Abduction]]/Table3[[#This Row],[Population_in_lakhs]]</f>
        <v>1.4503441494591938</v>
      </c>
      <c r="O2438">
        <f>Table3[[#This Row],[Dowry Deaths]]/Table3[[#This Row],[Population_in_lakhs]]</f>
        <v>0.31956735496558508</v>
      </c>
      <c r="P2438">
        <f>Table3[[#This Row],[Molestation]]/Table3[[#This Row],[Population_in_lakhs]]</f>
        <v>4.8426745329400198</v>
      </c>
      <c r="Q2438">
        <f>Table3[[#This Row],[Sexual_Harassment]]/Table3[[#This Row],[Population_in_lakhs]]</f>
        <v>2.1878072763028515</v>
      </c>
      <c r="R2438">
        <f>Table3[[#This Row],[Cruelty by Husband or his Relatives]]/Table3[[#This Row],[Population_in_lakhs]]</f>
        <v>6.0717797443461157</v>
      </c>
    </row>
    <row r="2439" spans="1:18" x14ac:dyDescent="0.3">
      <c r="A2439" t="s">
        <v>294</v>
      </c>
      <c r="B2439" t="s">
        <v>311</v>
      </c>
      <c r="C2439">
        <v>2007</v>
      </c>
      <c r="D2439">
        <v>89</v>
      </c>
      <c r="E2439">
        <v>74</v>
      </c>
      <c r="F2439">
        <v>14</v>
      </c>
      <c r="G2439">
        <v>196</v>
      </c>
      <c r="H2439">
        <v>93</v>
      </c>
      <c r="I2439">
        <v>311</v>
      </c>
      <c r="J2439">
        <v>40.68</v>
      </c>
      <c r="K2439">
        <v>19.100294985250738</v>
      </c>
      <c r="L2439">
        <f t="shared" si="38"/>
        <v>777</v>
      </c>
      <c r="M2439" s="14">
        <f>Table3[[#This Row],[Rape]]/Table3[[#This Row],[Population_in_lakhs]]</f>
        <v>2.1878072763028515</v>
      </c>
      <c r="N2439">
        <f>Table3[[#This Row],[Kidnapping and Abduction]]/Table3[[#This Row],[Population_in_lakhs]]</f>
        <v>1.8190757128810227</v>
      </c>
      <c r="O2439">
        <f>Table3[[#This Row],[Dowry Deaths]]/Table3[[#This Row],[Population_in_lakhs]]</f>
        <v>0.34414945919370699</v>
      </c>
      <c r="P2439">
        <f>Table3[[#This Row],[Molestation]]/Table3[[#This Row],[Population_in_lakhs]]</f>
        <v>4.818092428711898</v>
      </c>
      <c r="Q2439">
        <f>Table3[[#This Row],[Sexual_Harassment]]/Table3[[#This Row],[Population_in_lakhs]]</f>
        <v>2.2861356932153392</v>
      </c>
      <c r="R2439">
        <f>Table3[[#This Row],[Cruelty by Husband or his Relatives]]/Table3[[#This Row],[Population_in_lakhs]]</f>
        <v>7.6450344149459193</v>
      </c>
    </row>
    <row r="2440" spans="1:18" x14ac:dyDescent="0.3">
      <c r="A2440" t="s">
        <v>294</v>
      </c>
      <c r="B2440" t="s">
        <v>311</v>
      </c>
      <c r="C2440">
        <v>2008</v>
      </c>
      <c r="D2440">
        <v>91</v>
      </c>
      <c r="E2440">
        <v>50</v>
      </c>
      <c r="F2440">
        <v>14</v>
      </c>
      <c r="G2440">
        <v>188</v>
      </c>
      <c r="H2440">
        <v>105</v>
      </c>
      <c r="I2440">
        <v>332</v>
      </c>
      <c r="J2440">
        <v>40.68</v>
      </c>
      <c r="K2440">
        <v>19.174041297935105</v>
      </c>
      <c r="L2440">
        <f t="shared" si="38"/>
        <v>780</v>
      </c>
      <c r="M2440" s="14">
        <f>Table3[[#This Row],[Rape]]/Table3[[#This Row],[Population_in_lakhs]]</f>
        <v>2.2369714847590956</v>
      </c>
      <c r="N2440">
        <f>Table3[[#This Row],[Kidnapping and Abduction]]/Table3[[#This Row],[Population_in_lakhs]]</f>
        <v>1.2291052114060963</v>
      </c>
      <c r="O2440">
        <f>Table3[[#This Row],[Dowry Deaths]]/Table3[[#This Row],[Population_in_lakhs]]</f>
        <v>0.34414945919370699</v>
      </c>
      <c r="P2440">
        <f>Table3[[#This Row],[Molestation]]/Table3[[#This Row],[Population_in_lakhs]]</f>
        <v>4.6214355948869228</v>
      </c>
      <c r="Q2440">
        <f>Table3[[#This Row],[Sexual_Harassment]]/Table3[[#This Row],[Population_in_lakhs]]</f>
        <v>2.5811209439528024</v>
      </c>
      <c r="R2440">
        <f>Table3[[#This Row],[Cruelty by Husband or his Relatives]]/Table3[[#This Row],[Population_in_lakhs]]</f>
        <v>8.1612586037364796</v>
      </c>
    </row>
    <row r="2441" spans="1:18" x14ac:dyDescent="0.3">
      <c r="A2441" t="s">
        <v>294</v>
      </c>
      <c r="B2441" t="s">
        <v>311</v>
      </c>
      <c r="C2441">
        <v>2009</v>
      </c>
      <c r="D2441">
        <v>79</v>
      </c>
      <c r="E2441">
        <v>66</v>
      </c>
      <c r="F2441">
        <v>13</v>
      </c>
      <c r="G2441">
        <v>138</v>
      </c>
      <c r="H2441">
        <v>63</v>
      </c>
      <c r="I2441">
        <v>316</v>
      </c>
      <c r="J2441">
        <v>40.68</v>
      </c>
      <c r="K2441">
        <v>16.592920353982301</v>
      </c>
      <c r="L2441">
        <f t="shared" si="38"/>
        <v>675</v>
      </c>
      <c r="M2441" s="14">
        <f>Table3[[#This Row],[Rape]]/Table3[[#This Row],[Population_in_lakhs]]</f>
        <v>1.9419862340216323</v>
      </c>
      <c r="N2441">
        <f>Table3[[#This Row],[Kidnapping and Abduction]]/Table3[[#This Row],[Population_in_lakhs]]</f>
        <v>1.6224188790560472</v>
      </c>
      <c r="O2441">
        <f>Table3[[#This Row],[Dowry Deaths]]/Table3[[#This Row],[Population_in_lakhs]]</f>
        <v>0.31956735496558508</v>
      </c>
      <c r="P2441">
        <f>Table3[[#This Row],[Molestation]]/Table3[[#This Row],[Population_in_lakhs]]</f>
        <v>3.3923303834808261</v>
      </c>
      <c r="Q2441">
        <f>Table3[[#This Row],[Sexual_Harassment]]/Table3[[#This Row],[Population_in_lakhs]]</f>
        <v>1.5486725663716814</v>
      </c>
      <c r="R2441">
        <f>Table3[[#This Row],[Cruelty by Husband or his Relatives]]/Table3[[#This Row],[Population_in_lakhs]]</f>
        <v>7.7679449360865291</v>
      </c>
    </row>
    <row r="2442" spans="1:18" x14ac:dyDescent="0.3">
      <c r="A2442" t="s">
        <v>294</v>
      </c>
      <c r="B2442" t="s">
        <v>311</v>
      </c>
      <c r="C2442">
        <v>2010</v>
      </c>
      <c r="D2442">
        <v>98</v>
      </c>
      <c r="E2442">
        <v>62</v>
      </c>
      <c r="F2442">
        <v>16</v>
      </c>
      <c r="G2442">
        <v>173</v>
      </c>
      <c r="H2442">
        <v>69</v>
      </c>
      <c r="I2442">
        <v>231</v>
      </c>
      <c r="J2442">
        <v>40.68</v>
      </c>
      <c r="K2442">
        <v>15.953785644051131</v>
      </c>
      <c r="L2442">
        <f t="shared" si="38"/>
        <v>649</v>
      </c>
      <c r="M2442" s="14">
        <f>Table3[[#This Row],[Rape]]/Table3[[#This Row],[Population_in_lakhs]]</f>
        <v>2.409046214355949</v>
      </c>
      <c r="N2442">
        <f>Table3[[#This Row],[Kidnapping and Abduction]]/Table3[[#This Row],[Population_in_lakhs]]</f>
        <v>1.5240904621435596</v>
      </c>
      <c r="O2442">
        <f>Table3[[#This Row],[Dowry Deaths]]/Table3[[#This Row],[Population_in_lakhs]]</f>
        <v>0.39331366764995085</v>
      </c>
      <c r="P2442">
        <f>Table3[[#This Row],[Molestation]]/Table3[[#This Row],[Population_in_lakhs]]</f>
        <v>4.2527040314650932</v>
      </c>
      <c r="Q2442">
        <f>Table3[[#This Row],[Sexual_Harassment]]/Table3[[#This Row],[Population_in_lakhs]]</f>
        <v>1.696165191740413</v>
      </c>
      <c r="R2442">
        <f>Table3[[#This Row],[Cruelty by Husband or his Relatives]]/Table3[[#This Row],[Population_in_lakhs]]</f>
        <v>5.6784660766961652</v>
      </c>
    </row>
    <row r="2443" spans="1:18" x14ac:dyDescent="0.3">
      <c r="A2443" t="s">
        <v>294</v>
      </c>
      <c r="B2443" t="s">
        <v>311</v>
      </c>
      <c r="C2443">
        <v>2011</v>
      </c>
      <c r="D2443">
        <v>90</v>
      </c>
      <c r="E2443">
        <v>48</v>
      </c>
      <c r="F2443">
        <v>15</v>
      </c>
      <c r="G2443">
        <v>142</v>
      </c>
      <c r="H2443">
        <v>69</v>
      </c>
      <c r="I2443">
        <v>237</v>
      </c>
      <c r="J2443">
        <v>46.54</v>
      </c>
      <c r="K2443">
        <v>12.913622690159004</v>
      </c>
      <c r="L2443">
        <f t="shared" si="38"/>
        <v>601</v>
      </c>
      <c r="M2443" s="14">
        <f>Table3[[#This Row],[Rape]]/Table3[[#This Row],[Population_in_lakhs]]</f>
        <v>1.9338203695745595</v>
      </c>
      <c r="N2443">
        <f>Table3[[#This Row],[Kidnapping and Abduction]]/Table3[[#This Row],[Population_in_lakhs]]</f>
        <v>1.0313708637730985</v>
      </c>
      <c r="O2443">
        <f>Table3[[#This Row],[Dowry Deaths]]/Table3[[#This Row],[Population_in_lakhs]]</f>
        <v>0.32230339492909327</v>
      </c>
      <c r="P2443">
        <f>Table3[[#This Row],[Molestation]]/Table3[[#This Row],[Population_in_lakhs]]</f>
        <v>3.0511388053287494</v>
      </c>
      <c r="Q2443">
        <f>Table3[[#This Row],[Sexual_Harassment]]/Table3[[#This Row],[Population_in_lakhs]]</f>
        <v>1.482595616673829</v>
      </c>
      <c r="R2443">
        <f>Table3[[#This Row],[Cruelty by Husband or his Relatives]]/Table3[[#This Row],[Population_in_lakhs]]</f>
        <v>5.0923936398796732</v>
      </c>
    </row>
    <row r="2444" spans="1:18" x14ac:dyDescent="0.3">
      <c r="A2444" t="s">
        <v>294</v>
      </c>
      <c r="B2444" t="s">
        <v>311</v>
      </c>
      <c r="C2444">
        <v>2012</v>
      </c>
      <c r="D2444">
        <v>87</v>
      </c>
      <c r="E2444">
        <v>56</v>
      </c>
      <c r="F2444">
        <v>13</v>
      </c>
      <c r="G2444">
        <v>170</v>
      </c>
      <c r="H2444">
        <v>77</v>
      </c>
      <c r="I2444">
        <v>245</v>
      </c>
      <c r="J2444">
        <v>46.54</v>
      </c>
      <c r="K2444">
        <v>13.923506660936829</v>
      </c>
      <c r="L2444">
        <f t="shared" si="38"/>
        <v>648</v>
      </c>
      <c r="M2444" s="14">
        <f>Table3[[#This Row],[Rape]]/Table3[[#This Row],[Population_in_lakhs]]</f>
        <v>1.8693596905887409</v>
      </c>
      <c r="N2444">
        <f>Table3[[#This Row],[Kidnapping and Abduction]]/Table3[[#This Row],[Population_in_lakhs]]</f>
        <v>1.2032660077352815</v>
      </c>
      <c r="O2444">
        <f>Table3[[#This Row],[Dowry Deaths]]/Table3[[#This Row],[Population_in_lakhs]]</f>
        <v>0.27932960893854747</v>
      </c>
      <c r="P2444">
        <f>Table3[[#This Row],[Molestation]]/Table3[[#This Row],[Population_in_lakhs]]</f>
        <v>3.6527718091963903</v>
      </c>
      <c r="Q2444">
        <f>Table3[[#This Row],[Sexual_Harassment]]/Table3[[#This Row],[Population_in_lakhs]]</f>
        <v>1.654490760636012</v>
      </c>
      <c r="R2444">
        <f>Table3[[#This Row],[Cruelty by Husband or his Relatives]]/Table3[[#This Row],[Population_in_lakhs]]</f>
        <v>5.2642887838418568</v>
      </c>
    </row>
    <row r="2445" spans="1:18" x14ac:dyDescent="0.3">
      <c r="A2445" t="s">
        <v>294</v>
      </c>
      <c r="B2445" t="s">
        <v>311</v>
      </c>
      <c r="C2445">
        <v>2013</v>
      </c>
      <c r="D2445">
        <v>168</v>
      </c>
      <c r="E2445">
        <v>111</v>
      </c>
      <c r="F2445">
        <v>8</v>
      </c>
      <c r="G2445">
        <v>373</v>
      </c>
      <c r="H2445">
        <v>83</v>
      </c>
      <c r="I2445">
        <v>301</v>
      </c>
      <c r="J2445">
        <v>46.54</v>
      </c>
      <c r="K2445">
        <v>22.432316287064889</v>
      </c>
      <c r="L2445">
        <f t="shared" si="38"/>
        <v>1044</v>
      </c>
      <c r="M2445" s="14">
        <f>Table3[[#This Row],[Rape]]/Table3[[#This Row],[Population_in_lakhs]]</f>
        <v>3.6097980232058444</v>
      </c>
      <c r="N2445">
        <f>Table3[[#This Row],[Kidnapping and Abduction]]/Table3[[#This Row],[Population_in_lakhs]]</f>
        <v>2.3850451224752902</v>
      </c>
      <c r="O2445">
        <f>Table3[[#This Row],[Dowry Deaths]]/Table3[[#This Row],[Population_in_lakhs]]</f>
        <v>0.17189514396218308</v>
      </c>
      <c r="P2445">
        <f>Table3[[#This Row],[Molestation]]/Table3[[#This Row],[Population_in_lakhs]]</f>
        <v>8.0146110872367853</v>
      </c>
      <c r="Q2445">
        <f>Table3[[#This Row],[Sexual_Harassment]]/Table3[[#This Row],[Population_in_lakhs]]</f>
        <v>1.7834121186076495</v>
      </c>
      <c r="R2445">
        <f>Table3[[#This Row],[Cruelty by Husband or his Relatives]]/Table3[[#This Row],[Population_in_lakhs]]</f>
        <v>6.4675547915771379</v>
      </c>
    </row>
    <row r="2446" spans="1:18" x14ac:dyDescent="0.3">
      <c r="A2446" t="s">
        <v>294</v>
      </c>
      <c r="B2446" t="s">
        <v>312</v>
      </c>
      <c r="C2446">
        <v>2001</v>
      </c>
      <c r="D2446">
        <v>23</v>
      </c>
      <c r="E2446">
        <v>36</v>
      </c>
      <c r="F2446">
        <v>21</v>
      </c>
      <c r="G2446">
        <v>85</v>
      </c>
      <c r="H2446">
        <v>22</v>
      </c>
      <c r="I2446">
        <v>202</v>
      </c>
      <c r="J2446">
        <v>28.76</v>
      </c>
      <c r="K2446">
        <v>13.525730180806676</v>
      </c>
      <c r="L2446">
        <f t="shared" si="38"/>
        <v>389</v>
      </c>
      <c r="M2446" s="14">
        <f>Table3[[#This Row],[Rape]]/Table3[[#This Row],[Population_in_lakhs]]</f>
        <v>0.79972183588317103</v>
      </c>
      <c r="N2446">
        <f>Table3[[#This Row],[Kidnapping and Abduction]]/Table3[[#This Row],[Population_in_lakhs]]</f>
        <v>1.2517385257301807</v>
      </c>
      <c r="O2446">
        <f>Table3[[#This Row],[Dowry Deaths]]/Table3[[#This Row],[Population_in_lakhs]]</f>
        <v>0.73018080667593876</v>
      </c>
      <c r="P2446">
        <f>Table3[[#This Row],[Molestation]]/Table3[[#This Row],[Population_in_lakhs]]</f>
        <v>2.9554937413073712</v>
      </c>
      <c r="Q2446">
        <f>Table3[[#This Row],[Sexual_Harassment]]/Table3[[#This Row],[Population_in_lakhs]]</f>
        <v>0.7649513212795549</v>
      </c>
      <c r="R2446">
        <f>Table3[[#This Row],[Cruelty by Husband or his Relatives]]/Table3[[#This Row],[Population_in_lakhs]]</f>
        <v>7.0236439499304586</v>
      </c>
    </row>
    <row r="2447" spans="1:18" x14ac:dyDescent="0.3">
      <c r="A2447" t="s">
        <v>294</v>
      </c>
      <c r="B2447" t="s">
        <v>312</v>
      </c>
      <c r="C2447">
        <v>2002</v>
      </c>
      <c r="D2447">
        <v>29</v>
      </c>
      <c r="E2447">
        <v>34</v>
      </c>
      <c r="F2447">
        <v>24</v>
      </c>
      <c r="G2447">
        <v>83</v>
      </c>
      <c r="H2447">
        <v>6</v>
      </c>
      <c r="I2447">
        <v>241</v>
      </c>
      <c r="J2447">
        <v>28.76</v>
      </c>
      <c r="K2447">
        <v>14.499304589707927</v>
      </c>
      <c r="L2447">
        <f t="shared" si="38"/>
        <v>417</v>
      </c>
      <c r="M2447" s="14">
        <f>Table3[[#This Row],[Rape]]/Table3[[#This Row],[Population_in_lakhs]]</f>
        <v>1.0083449235048678</v>
      </c>
      <c r="N2447">
        <f>Table3[[#This Row],[Kidnapping and Abduction]]/Table3[[#This Row],[Population_in_lakhs]]</f>
        <v>1.1821974965229485</v>
      </c>
      <c r="O2447">
        <f>Table3[[#This Row],[Dowry Deaths]]/Table3[[#This Row],[Population_in_lakhs]]</f>
        <v>0.83449235048678716</v>
      </c>
      <c r="P2447">
        <f>Table3[[#This Row],[Molestation]]/Table3[[#This Row],[Population_in_lakhs]]</f>
        <v>2.8859527121001389</v>
      </c>
      <c r="Q2447">
        <f>Table3[[#This Row],[Sexual_Harassment]]/Table3[[#This Row],[Population_in_lakhs]]</f>
        <v>0.20862308762169679</v>
      </c>
      <c r="R2447">
        <f>Table3[[#This Row],[Cruelty by Husband or his Relatives]]/Table3[[#This Row],[Population_in_lakhs]]</f>
        <v>8.3796940194714882</v>
      </c>
    </row>
    <row r="2448" spans="1:18" x14ac:dyDescent="0.3">
      <c r="A2448" t="s">
        <v>294</v>
      </c>
      <c r="B2448" t="s">
        <v>312</v>
      </c>
      <c r="C2448">
        <v>2003</v>
      </c>
      <c r="D2448">
        <v>33</v>
      </c>
      <c r="E2448">
        <v>14</v>
      </c>
      <c r="F2448">
        <v>16</v>
      </c>
      <c r="G2448">
        <v>78</v>
      </c>
      <c r="H2448">
        <v>7</v>
      </c>
      <c r="I2448">
        <v>229</v>
      </c>
      <c r="J2448">
        <v>28.76</v>
      </c>
      <c r="K2448">
        <v>13.108484005563282</v>
      </c>
      <c r="L2448">
        <f t="shared" si="38"/>
        <v>377</v>
      </c>
      <c r="M2448" s="14">
        <f>Table3[[#This Row],[Rape]]/Table3[[#This Row],[Population_in_lakhs]]</f>
        <v>1.1474269819193323</v>
      </c>
      <c r="N2448">
        <f>Table3[[#This Row],[Kidnapping and Abduction]]/Table3[[#This Row],[Population_in_lakhs]]</f>
        <v>0.48678720445062584</v>
      </c>
      <c r="O2448">
        <f>Table3[[#This Row],[Dowry Deaths]]/Table3[[#This Row],[Population_in_lakhs]]</f>
        <v>0.55632823365785811</v>
      </c>
      <c r="P2448">
        <f>Table3[[#This Row],[Molestation]]/Table3[[#This Row],[Population_in_lakhs]]</f>
        <v>2.7121001390820583</v>
      </c>
      <c r="Q2448">
        <f>Table3[[#This Row],[Sexual_Harassment]]/Table3[[#This Row],[Population_in_lakhs]]</f>
        <v>0.24339360222531292</v>
      </c>
      <c r="R2448">
        <f>Table3[[#This Row],[Cruelty by Husband or his Relatives]]/Table3[[#This Row],[Population_in_lakhs]]</f>
        <v>7.9624478442280937</v>
      </c>
    </row>
    <row r="2449" spans="1:18" x14ac:dyDescent="0.3">
      <c r="A2449" t="s">
        <v>294</v>
      </c>
      <c r="B2449" t="s">
        <v>312</v>
      </c>
      <c r="C2449">
        <v>2004</v>
      </c>
      <c r="D2449">
        <v>31</v>
      </c>
      <c r="E2449">
        <v>16</v>
      </c>
      <c r="F2449">
        <v>16</v>
      </c>
      <c r="G2449">
        <v>78</v>
      </c>
      <c r="H2449">
        <v>12</v>
      </c>
      <c r="I2449">
        <v>198</v>
      </c>
      <c r="J2449">
        <v>28.76</v>
      </c>
      <c r="K2449">
        <v>12.204450625869262</v>
      </c>
      <c r="L2449">
        <f t="shared" si="38"/>
        <v>351</v>
      </c>
      <c r="M2449" s="14">
        <f>Table3[[#This Row],[Rape]]/Table3[[#This Row],[Population_in_lakhs]]</f>
        <v>1.0778859527121001</v>
      </c>
      <c r="N2449">
        <f>Table3[[#This Row],[Kidnapping and Abduction]]/Table3[[#This Row],[Population_in_lakhs]]</f>
        <v>0.55632823365785811</v>
      </c>
      <c r="O2449">
        <f>Table3[[#This Row],[Dowry Deaths]]/Table3[[#This Row],[Population_in_lakhs]]</f>
        <v>0.55632823365785811</v>
      </c>
      <c r="P2449">
        <f>Table3[[#This Row],[Molestation]]/Table3[[#This Row],[Population_in_lakhs]]</f>
        <v>2.7121001390820583</v>
      </c>
      <c r="Q2449">
        <f>Table3[[#This Row],[Sexual_Harassment]]/Table3[[#This Row],[Population_in_lakhs]]</f>
        <v>0.41724617524339358</v>
      </c>
      <c r="R2449">
        <f>Table3[[#This Row],[Cruelty by Husband or his Relatives]]/Table3[[#This Row],[Population_in_lakhs]]</f>
        <v>6.8845618915159941</v>
      </c>
    </row>
    <row r="2450" spans="1:18" x14ac:dyDescent="0.3">
      <c r="A2450" t="s">
        <v>294</v>
      </c>
      <c r="B2450" t="s">
        <v>312</v>
      </c>
      <c r="C2450">
        <v>2005</v>
      </c>
      <c r="D2450">
        <v>41</v>
      </c>
      <c r="E2450">
        <v>29</v>
      </c>
      <c r="F2450">
        <v>17</v>
      </c>
      <c r="G2450">
        <v>85</v>
      </c>
      <c r="H2450">
        <v>10</v>
      </c>
      <c r="I2450">
        <v>239</v>
      </c>
      <c r="J2450">
        <v>28.76</v>
      </c>
      <c r="K2450">
        <v>14.638386648122392</v>
      </c>
      <c r="L2450">
        <f t="shared" si="38"/>
        <v>421</v>
      </c>
      <c r="M2450" s="14">
        <f>Table3[[#This Row],[Rape]]/Table3[[#This Row],[Population_in_lakhs]]</f>
        <v>1.4255910987482614</v>
      </c>
      <c r="N2450">
        <f>Table3[[#This Row],[Kidnapping and Abduction]]/Table3[[#This Row],[Population_in_lakhs]]</f>
        <v>1.0083449235048678</v>
      </c>
      <c r="O2450">
        <f>Table3[[#This Row],[Dowry Deaths]]/Table3[[#This Row],[Population_in_lakhs]]</f>
        <v>0.59109874826147424</v>
      </c>
      <c r="P2450">
        <f>Table3[[#This Row],[Molestation]]/Table3[[#This Row],[Population_in_lakhs]]</f>
        <v>2.9554937413073712</v>
      </c>
      <c r="Q2450">
        <f>Table3[[#This Row],[Sexual_Harassment]]/Table3[[#This Row],[Population_in_lakhs]]</f>
        <v>0.34770514603616132</v>
      </c>
      <c r="R2450">
        <f>Table3[[#This Row],[Cruelty by Husband or his Relatives]]/Table3[[#This Row],[Population_in_lakhs]]</f>
        <v>8.310152990264255</v>
      </c>
    </row>
    <row r="2451" spans="1:18" x14ac:dyDescent="0.3">
      <c r="A2451" t="s">
        <v>294</v>
      </c>
      <c r="B2451" t="s">
        <v>312</v>
      </c>
      <c r="C2451">
        <v>2006</v>
      </c>
      <c r="D2451">
        <v>33</v>
      </c>
      <c r="E2451">
        <v>21</v>
      </c>
      <c r="F2451">
        <v>16</v>
      </c>
      <c r="G2451">
        <v>82</v>
      </c>
      <c r="H2451">
        <v>0</v>
      </c>
      <c r="I2451">
        <v>221</v>
      </c>
      <c r="J2451">
        <v>28.76</v>
      </c>
      <c r="K2451">
        <v>12.969401947148818</v>
      </c>
      <c r="L2451">
        <f t="shared" si="38"/>
        <v>373</v>
      </c>
      <c r="M2451" s="14">
        <f>Table3[[#This Row],[Rape]]/Table3[[#This Row],[Population_in_lakhs]]</f>
        <v>1.1474269819193323</v>
      </c>
      <c r="N2451">
        <f>Table3[[#This Row],[Kidnapping and Abduction]]/Table3[[#This Row],[Population_in_lakhs]]</f>
        <v>0.73018080667593876</v>
      </c>
      <c r="O2451">
        <f>Table3[[#This Row],[Dowry Deaths]]/Table3[[#This Row],[Population_in_lakhs]]</f>
        <v>0.55632823365785811</v>
      </c>
      <c r="P2451">
        <f>Table3[[#This Row],[Molestation]]/Table3[[#This Row],[Population_in_lakhs]]</f>
        <v>2.8511821974965228</v>
      </c>
      <c r="Q2451">
        <f>Table3[[#This Row],[Sexual_Harassment]]/Table3[[#This Row],[Population_in_lakhs]]</f>
        <v>0</v>
      </c>
      <c r="R2451">
        <f>Table3[[#This Row],[Cruelty by Husband or his Relatives]]/Table3[[#This Row],[Population_in_lakhs]]</f>
        <v>7.6842837273991647</v>
      </c>
    </row>
    <row r="2452" spans="1:18" x14ac:dyDescent="0.3">
      <c r="A2452" t="s">
        <v>294</v>
      </c>
      <c r="B2452" t="s">
        <v>312</v>
      </c>
      <c r="C2452">
        <v>2007</v>
      </c>
      <c r="D2452">
        <v>33</v>
      </c>
      <c r="E2452">
        <v>29</v>
      </c>
      <c r="F2452">
        <v>19</v>
      </c>
      <c r="G2452">
        <v>83</v>
      </c>
      <c r="H2452">
        <v>7</v>
      </c>
      <c r="I2452">
        <v>213</v>
      </c>
      <c r="J2452">
        <v>28.76</v>
      </c>
      <c r="K2452">
        <v>13.351877607788595</v>
      </c>
      <c r="L2452">
        <f t="shared" si="38"/>
        <v>384</v>
      </c>
      <c r="M2452" s="14">
        <f>Table3[[#This Row],[Rape]]/Table3[[#This Row],[Population_in_lakhs]]</f>
        <v>1.1474269819193323</v>
      </c>
      <c r="N2452">
        <f>Table3[[#This Row],[Kidnapping and Abduction]]/Table3[[#This Row],[Population_in_lakhs]]</f>
        <v>1.0083449235048678</v>
      </c>
      <c r="O2452">
        <f>Table3[[#This Row],[Dowry Deaths]]/Table3[[#This Row],[Population_in_lakhs]]</f>
        <v>0.6606397774687065</v>
      </c>
      <c r="P2452">
        <f>Table3[[#This Row],[Molestation]]/Table3[[#This Row],[Population_in_lakhs]]</f>
        <v>2.8859527121001389</v>
      </c>
      <c r="Q2452">
        <f>Table3[[#This Row],[Sexual_Harassment]]/Table3[[#This Row],[Population_in_lakhs]]</f>
        <v>0.24339360222531292</v>
      </c>
      <c r="R2452">
        <f>Table3[[#This Row],[Cruelty by Husband or his Relatives]]/Table3[[#This Row],[Population_in_lakhs]]</f>
        <v>7.4061196105702356</v>
      </c>
    </row>
    <row r="2453" spans="1:18" x14ac:dyDescent="0.3">
      <c r="A2453" t="s">
        <v>294</v>
      </c>
      <c r="B2453" t="s">
        <v>312</v>
      </c>
      <c r="C2453">
        <v>2008</v>
      </c>
      <c r="D2453">
        <v>23</v>
      </c>
      <c r="E2453">
        <v>22</v>
      </c>
      <c r="F2453">
        <v>8</v>
      </c>
      <c r="G2453">
        <v>77</v>
      </c>
      <c r="H2453">
        <v>6</v>
      </c>
      <c r="I2453">
        <v>252</v>
      </c>
      <c r="J2453">
        <v>28.76</v>
      </c>
      <c r="K2453">
        <v>13.490959666203059</v>
      </c>
      <c r="L2453">
        <f t="shared" si="38"/>
        <v>388</v>
      </c>
      <c r="M2453" s="14">
        <f>Table3[[#This Row],[Rape]]/Table3[[#This Row],[Population_in_lakhs]]</f>
        <v>0.79972183588317103</v>
      </c>
      <c r="N2453">
        <f>Table3[[#This Row],[Kidnapping and Abduction]]/Table3[[#This Row],[Population_in_lakhs]]</f>
        <v>0.7649513212795549</v>
      </c>
      <c r="O2453">
        <f>Table3[[#This Row],[Dowry Deaths]]/Table3[[#This Row],[Population_in_lakhs]]</f>
        <v>0.27816411682892905</v>
      </c>
      <c r="P2453">
        <f>Table3[[#This Row],[Molestation]]/Table3[[#This Row],[Population_in_lakhs]]</f>
        <v>2.6773296244784421</v>
      </c>
      <c r="Q2453">
        <f>Table3[[#This Row],[Sexual_Harassment]]/Table3[[#This Row],[Population_in_lakhs]]</f>
        <v>0.20862308762169679</v>
      </c>
      <c r="R2453">
        <f>Table3[[#This Row],[Cruelty by Husband or his Relatives]]/Table3[[#This Row],[Population_in_lakhs]]</f>
        <v>8.7621696801112652</v>
      </c>
    </row>
    <row r="2454" spans="1:18" x14ac:dyDescent="0.3">
      <c r="A2454" t="s">
        <v>294</v>
      </c>
      <c r="B2454" t="s">
        <v>312</v>
      </c>
      <c r="C2454">
        <v>2009</v>
      </c>
      <c r="D2454">
        <v>34</v>
      </c>
      <c r="E2454">
        <v>29</v>
      </c>
      <c r="F2454">
        <v>30</v>
      </c>
      <c r="G2454">
        <v>62</v>
      </c>
      <c r="H2454">
        <v>3</v>
      </c>
      <c r="I2454">
        <v>346</v>
      </c>
      <c r="J2454">
        <v>28.76</v>
      </c>
      <c r="K2454">
        <v>17.52433936022253</v>
      </c>
      <c r="L2454">
        <f t="shared" si="38"/>
        <v>504</v>
      </c>
      <c r="M2454" s="14">
        <f>Table3[[#This Row],[Rape]]/Table3[[#This Row],[Population_in_lakhs]]</f>
        <v>1.1821974965229485</v>
      </c>
      <c r="N2454">
        <f>Table3[[#This Row],[Kidnapping and Abduction]]/Table3[[#This Row],[Population_in_lakhs]]</f>
        <v>1.0083449235048678</v>
      </c>
      <c r="O2454">
        <f>Table3[[#This Row],[Dowry Deaths]]/Table3[[#This Row],[Population_in_lakhs]]</f>
        <v>1.0431154381084839</v>
      </c>
      <c r="P2454">
        <f>Table3[[#This Row],[Molestation]]/Table3[[#This Row],[Population_in_lakhs]]</f>
        <v>2.1557719054242002</v>
      </c>
      <c r="Q2454">
        <f>Table3[[#This Row],[Sexual_Harassment]]/Table3[[#This Row],[Population_in_lakhs]]</f>
        <v>0.10431154381084839</v>
      </c>
      <c r="R2454">
        <f>Table3[[#This Row],[Cruelty by Husband or his Relatives]]/Table3[[#This Row],[Population_in_lakhs]]</f>
        <v>12.030598052851181</v>
      </c>
    </row>
    <row r="2455" spans="1:18" x14ac:dyDescent="0.3">
      <c r="A2455" t="s">
        <v>294</v>
      </c>
      <c r="B2455" t="s">
        <v>312</v>
      </c>
      <c r="C2455">
        <v>2010</v>
      </c>
      <c r="D2455">
        <v>36</v>
      </c>
      <c r="E2455">
        <v>43</v>
      </c>
      <c r="F2455">
        <v>68</v>
      </c>
      <c r="G2455">
        <v>85</v>
      </c>
      <c r="H2455">
        <v>5</v>
      </c>
      <c r="I2455">
        <v>315</v>
      </c>
      <c r="J2455">
        <v>28.76</v>
      </c>
      <c r="K2455">
        <v>19.193324061196105</v>
      </c>
      <c r="L2455">
        <f t="shared" si="38"/>
        <v>552</v>
      </c>
      <c r="M2455" s="14">
        <f>Table3[[#This Row],[Rape]]/Table3[[#This Row],[Population_in_lakhs]]</f>
        <v>1.2517385257301807</v>
      </c>
      <c r="N2455">
        <f>Table3[[#This Row],[Kidnapping and Abduction]]/Table3[[#This Row],[Population_in_lakhs]]</f>
        <v>1.4951321279554937</v>
      </c>
      <c r="O2455">
        <f>Table3[[#This Row],[Dowry Deaths]]/Table3[[#This Row],[Population_in_lakhs]]</f>
        <v>2.364394993045897</v>
      </c>
      <c r="P2455">
        <f>Table3[[#This Row],[Molestation]]/Table3[[#This Row],[Population_in_lakhs]]</f>
        <v>2.9554937413073712</v>
      </c>
      <c r="Q2455">
        <f>Table3[[#This Row],[Sexual_Harassment]]/Table3[[#This Row],[Population_in_lakhs]]</f>
        <v>0.17385257301808066</v>
      </c>
      <c r="R2455">
        <f>Table3[[#This Row],[Cruelty by Husband or his Relatives]]/Table3[[#This Row],[Population_in_lakhs]]</f>
        <v>10.952712100139081</v>
      </c>
    </row>
    <row r="2456" spans="1:18" x14ac:dyDescent="0.3">
      <c r="A2456" t="s">
        <v>294</v>
      </c>
      <c r="B2456" t="s">
        <v>312</v>
      </c>
      <c r="C2456">
        <v>2011</v>
      </c>
      <c r="D2456">
        <v>32</v>
      </c>
      <c r="E2456">
        <v>43</v>
      </c>
      <c r="F2456">
        <v>29</v>
      </c>
      <c r="G2456">
        <v>93</v>
      </c>
      <c r="H2456">
        <v>3</v>
      </c>
      <c r="I2456">
        <v>325</v>
      </c>
      <c r="J2456">
        <v>33.61</v>
      </c>
      <c r="K2456">
        <v>15.620351085986314</v>
      </c>
      <c r="L2456">
        <f t="shared" si="38"/>
        <v>525</v>
      </c>
      <c r="M2456" s="14">
        <f>Table3[[#This Row],[Rape]]/Table3[[#This Row],[Population_in_lakhs]]</f>
        <v>0.95209759000297534</v>
      </c>
      <c r="N2456">
        <f>Table3[[#This Row],[Kidnapping and Abduction]]/Table3[[#This Row],[Population_in_lakhs]]</f>
        <v>1.279381136566498</v>
      </c>
      <c r="O2456">
        <f>Table3[[#This Row],[Dowry Deaths]]/Table3[[#This Row],[Population_in_lakhs]]</f>
        <v>0.86283844094019635</v>
      </c>
      <c r="P2456">
        <f>Table3[[#This Row],[Molestation]]/Table3[[#This Row],[Population_in_lakhs]]</f>
        <v>2.767033620946147</v>
      </c>
      <c r="Q2456">
        <f>Table3[[#This Row],[Sexual_Harassment]]/Table3[[#This Row],[Population_in_lakhs]]</f>
        <v>8.9259149062778931E-2</v>
      </c>
      <c r="R2456">
        <f>Table3[[#This Row],[Cruelty by Husband or his Relatives]]/Table3[[#This Row],[Population_in_lakhs]]</f>
        <v>9.6697411484677183</v>
      </c>
    </row>
    <row r="2457" spans="1:18" x14ac:dyDescent="0.3">
      <c r="A2457" t="s">
        <v>294</v>
      </c>
      <c r="B2457" t="s">
        <v>312</v>
      </c>
      <c r="C2457">
        <v>2012</v>
      </c>
      <c r="D2457">
        <v>48</v>
      </c>
      <c r="E2457">
        <v>32</v>
      </c>
      <c r="F2457">
        <v>25</v>
      </c>
      <c r="G2457">
        <v>71</v>
      </c>
      <c r="H2457">
        <v>5</v>
      </c>
      <c r="I2457">
        <v>421</v>
      </c>
      <c r="J2457">
        <v>33.61</v>
      </c>
      <c r="K2457">
        <v>17.911335911930973</v>
      </c>
      <c r="L2457">
        <f t="shared" si="38"/>
        <v>602</v>
      </c>
      <c r="M2457" s="14">
        <f>Table3[[#This Row],[Rape]]/Table3[[#This Row],[Population_in_lakhs]]</f>
        <v>1.4281463850044629</v>
      </c>
      <c r="N2457">
        <f>Table3[[#This Row],[Kidnapping and Abduction]]/Table3[[#This Row],[Population_in_lakhs]]</f>
        <v>0.95209759000297534</v>
      </c>
      <c r="O2457">
        <f>Table3[[#This Row],[Dowry Deaths]]/Table3[[#This Row],[Population_in_lakhs]]</f>
        <v>0.74382624218982452</v>
      </c>
      <c r="P2457">
        <f>Table3[[#This Row],[Molestation]]/Table3[[#This Row],[Population_in_lakhs]]</f>
        <v>2.1124665278191017</v>
      </c>
      <c r="Q2457">
        <f>Table3[[#This Row],[Sexual_Harassment]]/Table3[[#This Row],[Population_in_lakhs]]</f>
        <v>0.1487652484379649</v>
      </c>
      <c r="R2457">
        <f>Table3[[#This Row],[Cruelty by Husband or his Relatives]]/Table3[[#This Row],[Population_in_lakhs]]</f>
        <v>12.526033918476644</v>
      </c>
    </row>
    <row r="2458" spans="1:18" x14ac:dyDescent="0.3">
      <c r="A2458" t="s">
        <v>294</v>
      </c>
      <c r="B2458" t="s">
        <v>312</v>
      </c>
      <c r="C2458">
        <v>2013</v>
      </c>
      <c r="D2458">
        <v>64</v>
      </c>
      <c r="E2458">
        <v>48</v>
      </c>
      <c r="F2458">
        <v>30</v>
      </c>
      <c r="G2458">
        <v>135</v>
      </c>
      <c r="H2458">
        <v>6</v>
      </c>
      <c r="I2458">
        <v>341</v>
      </c>
      <c r="J2458">
        <v>33.61</v>
      </c>
      <c r="K2458">
        <v>18.565903005058018</v>
      </c>
      <c r="L2458">
        <f t="shared" si="38"/>
        <v>624</v>
      </c>
      <c r="M2458" s="14">
        <f>Table3[[#This Row],[Rape]]/Table3[[#This Row],[Population_in_lakhs]]</f>
        <v>1.9041951800059507</v>
      </c>
      <c r="N2458">
        <f>Table3[[#This Row],[Kidnapping and Abduction]]/Table3[[#This Row],[Population_in_lakhs]]</f>
        <v>1.4281463850044629</v>
      </c>
      <c r="O2458">
        <f>Table3[[#This Row],[Dowry Deaths]]/Table3[[#This Row],[Population_in_lakhs]]</f>
        <v>0.89259149062778942</v>
      </c>
      <c r="P2458">
        <f>Table3[[#This Row],[Molestation]]/Table3[[#This Row],[Population_in_lakhs]]</f>
        <v>4.0166617078250519</v>
      </c>
      <c r="Q2458">
        <f>Table3[[#This Row],[Sexual_Harassment]]/Table3[[#This Row],[Population_in_lakhs]]</f>
        <v>0.17851829812555786</v>
      </c>
      <c r="R2458">
        <f>Table3[[#This Row],[Cruelty by Husband or his Relatives]]/Table3[[#This Row],[Population_in_lakhs]]</f>
        <v>10.145789943469206</v>
      </c>
    </row>
    <row r="2459" spans="1:18" x14ac:dyDescent="0.3">
      <c r="A2459" t="s">
        <v>294</v>
      </c>
      <c r="B2459" t="s">
        <v>314</v>
      </c>
      <c r="C2459">
        <v>2001</v>
      </c>
      <c r="D2459">
        <v>48</v>
      </c>
      <c r="E2459">
        <v>19</v>
      </c>
      <c r="F2459">
        <v>10</v>
      </c>
      <c r="G2459">
        <v>93</v>
      </c>
      <c r="H2459">
        <v>39</v>
      </c>
      <c r="I2459">
        <v>438</v>
      </c>
      <c r="J2459">
        <v>49.94</v>
      </c>
      <c r="K2459">
        <v>12.955546655987185</v>
      </c>
      <c r="L2459">
        <f t="shared" si="38"/>
        <v>647</v>
      </c>
      <c r="M2459" s="14">
        <f>Table3[[#This Row],[Rape]]/Table3[[#This Row],[Population_in_lakhs]]</f>
        <v>0.96115338406087314</v>
      </c>
      <c r="N2459">
        <f>Table3[[#This Row],[Kidnapping and Abduction]]/Table3[[#This Row],[Population_in_lakhs]]</f>
        <v>0.38045654785742894</v>
      </c>
      <c r="O2459">
        <f>Table3[[#This Row],[Dowry Deaths]]/Table3[[#This Row],[Population_in_lakhs]]</f>
        <v>0.20024028834601523</v>
      </c>
      <c r="P2459">
        <f>Table3[[#This Row],[Molestation]]/Table3[[#This Row],[Population_in_lakhs]]</f>
        <v>1.8622346816179416</v>
      </c>
      <c r="Q2459">
        <f>Table3[[#This Row],[Sexual_Harassment]]/Table3[[#This Row],[Population_in_lakhs]]</f>
        <v>0.7809371245494594</v>
      </c>
      <c r="R2459">
        <f>Table3[[#This Row],[Cruelty by Husband or his Relatives]]/Table3[[#This Row],[Population_in_lakhs]]</f>
        <v>8.7705246295554673</v>
      </c>
    </row>
    <row r="2460" spans="1:18" x14ac:dyDescent="0.3">
      <c r="A2460" t="s">
        <v>294</v>
      </c>
      <c r="B2460" t="s">
        <v>314</v>
      </c>
      <c r="C2460">
        <v>2002</v>
      </c>
      <c r="D2460">
        <v>50</v>
      </c>
      <c r="E2460">
        <v>18</v>
      </c>
      <c r="F2460">
        <v>11</v>
      </c>
      <c r="G2460">
        <v>121</v>
      </c>
      <c r="H2460">
        <v>68</v>
      </c>
      <c r="I2460">
        <v>511</v>
      </c>
      <c r="J2460">
        <v>49.94</v>
      </c>
      <c r="K2460">
        <v>15.598718462154586</v>
      </c>
      <c r="L2460">
        <f t="shared" si="38"/>
        <v>779</v>
      </c>
      <c r="M2460" s="14">
        <f>Table3[[#This Row],[Rape]]/Table3[[#This Row],[Population_in_lakhs]]</f>
        <v>1.0012014417300761</v>
      </c>
      <c r="N2460">
        <f>Table3[[#This Row],[Kidnapping and Abduction]]/Table3[[#This Row],[Population_in_lakhs]]</f>
        <v>0.36043251902282741</v>
      </c>
      <c r="O2460">
        <f>Table3[[#This Row],[Dowry Deaths]]/Table3[[#This Row],[Population_in_lakhs]]</f>
        <v>0.22026431718061676</v>
      </c>
      <c r="P2460">
        <f>Table3[[#This Row],[Molestation]]/Table3[[#This Row],[Population_in_lakhs]]</f>
        <v>2.4229074889867843</v>
      </c>
      <c r="Q2460">
        <f>Table3[[#This Row],[Sexual_Harassment]]/Table3[[#This Row],[Population_in_lakhs]]</f>
        <v>1.3616339607529035</v>
      </c>
      <c r="R2460">
        <f>Table3[[#This Row],[Cruelty by Husband or his Relatives]]/Table3[[#This Row],[Population_in_lakhs]]</f>
        <v>10.232278734481378</v>
      </c>
    </row>
    <row r="2461" spans="1:18" x14ac:dyDescent="0.3">
      <c r="A2461" t="s">
        <v>294</v>
      </c>
      <c r="B2461" t="s">
        <v>314</v>
      </c>
      <c r="C2461">
        <v>2003</v>
      </c>
      <c r="D2461">
        <v>65</v>
      </c>
      <c r="E2461">
        <v>26</v>
      </c>
      <c r="F2461">
        <v>7</v>
      </c>
      <c r="G2461">
        <v>102</v>
      </c>
      <c r="H2461">
        <v>45</v>
      </c>
      <c r="I2461">
        <v>474</v>
      </c>
      <c r="J2461">
        <v>49.94</v>
      </c>
      <c r="K2461">
        <v>14.397276732078495</v>
      </c>
      <c r="L2461">
        <f t="shared" si="38"/>
        <v>719</v>
      </c>
      <c r="M2461" s="14">
        <f>Table3[[#This Row],[Rape]]/Table3[[#This Row],[Population_in_lakhs]]</f>
        <v>1.3015618742490991</v>
      </c>
      <c r="N2461">
        <f>Table3[[#This Row],[Kidnapping and Abduction]]/Table3[[#This Row],[Population_in_lakhs]]</f>
        <v>0.52062474969963957</v>
      </c>
      <c r="O2461">
        <f>Table3[[#This Row],[Dowry Deaths]]/Table3[[#This Row],[Population_in_lakhs]]</f>
        <v>0.14016820184221065</v>
      </c>
      <c r="P2461">
        <f>Table3[[#This Row],[Molestation]]/Table3[[#This Row],[Population_in_lakhs]]</f>
        <v>2.0424509411293554</v>
      </c>
      <c r="Q2461">
        <f>Table3[[#This Row],[Sexual_Harassment]]/Table3[[#This Row],[Population_in_lakhs]]</f>
        <v>0.90108129755706856</v>
      </c>
      <c r="R2461">
        <f>Table3[[#This Row],[Cruelty by Husband or his Relatives]]/Table3[[#This Row],[Population_in_lakhs]]</f>
        <v>9.4913896676011209</v>
      </c>
    </row>
    <row r="2462" spans="1:18" x14ac:dyDescent="0.3">
      <c r="A2462" t="s">
        <v>294</v>
      </c>
      <c r="B2462" t="s">
        <v>314</v>
      </c>
      <c r="C2462">
        <v>2004</v>
      </c>
      <c r="D2462">
        <v>48</v>
      </c>
      <c r="E2462">
        <v>30</v>
      </c>
      <c r="F2462">
        <v>15</v>
      </c>
      <c r="G2462">
        <v>112</v>
      </c>
      <c r="H2462">
        <v>58</v>
      </c>
      <c r="I2462">
        <v>497</v>
      </c>
      <c r="J2462">
        <v>49.94</v>
      </c>
      <c r="K2462">
        <v>15.218261914297157</v>
      </c>
      <c r="L2462">
        <f t="shared" si="38"/>
        <v>760</v>
      </c>
      <c r="M2462" s="14">
        <f>Table3[[#This Row],[Rape]]/Table3[[#This Row],[Population_in_lakhs]]</f>
        <v>0.96115338406087314</v>
      </c>
      <c r="N2462">
        <f>Table3[[#This Row],[Kidnapping and Abduction]]/Table3[[#This Row],[Population_in_lakhs]]</f>
        <v>0.60072086503804567</v>
      </c>
      <c r="O2462">
        <f>Table3[[#This Row],[Dowry Deaths]]/Table3[[#This Row],[Population_in_lakhs]]</f>
        <v>0.30036043251902284</v>
      </c>
      <c r="P2462">
        <f>Table3[[#This Row],[Molestation]]/Table3[[#This Row],[Population_in_lakhs]]</f>
        <v>2.2426912294753705</v>
      </c>
      <c r="Q2462">
        <f>Table3[[#This Row],[Sexual_Harassment]]/Table3[[#This Row],[Population_in_lakhs]]</f>
        <v>1.1613936724068883</v>
      </c>
      <c r="R2462">
        <f>Table3[[#This Row],[Cruelty by Husband or his Relatives]]/Table3[[#This Row],[Population_in_lakhs]]</f>
        <v>9.9519423307969568</v>
      </c>
    </row>
    <row r="2463" spans="1:18" x14ac:dyDescent="0.3">
      <c r="A2463" t="s">
        <v>294</v>
      </c>
      <c r="B2463" t="s">
        <v>314</v>
      </c>
      <c r="C2463">
        <v>2005</v>
      </c>
      <c r="D2463">
        <v>71</v>
      </c>
      <c r="E2463">
        <v>29</v>
      </c>
      <c r="F2463">
        <v>8</v>
      </c>
      <c r="G2463">
        <v>137</v>
      </c>
      <c r="H2463">
        <v>43</v>
      </c>
      <c r="I2463">
        <v>496</v>
      </c>
      <c r="J2463">
        <v>49.94</v>
      </c>
      <c r="K2463">
        <v>15.698838606327595</v>
      </c>
      <c r="L2463">
        <f t="shared" si="38"/>
        <v>784</v>
      </c>
      <c r="M2463" s="14">
        <f>Table3[[#This Row],[Rape]]/Table3[[#This Row],[Population_in_lakhs]]</f>
        <v>1.421706047256708</v>
      </c>
      <c r="N2463">
        <f>Table3[[#This Row],[Kidnapping and Abduction]]/Table3[[#This Row],[Population_in_lakhs]]</f>
        <v>0.58069683620344414</v>
      </c>
      <c r="O2463">
        <f>Table3[[#This Row],[Dowry Deaths]]/Table3[[#This Row],[Population_in_lakhs]]</f>
        <v>0.16019223067681218</v>
      </c>
      <c r="P2463">
        <f>Table3[[#This Row],[Molestation]]/Table3[[#This Row],[Population_in_lakhs]]</f>
        <v>2.7432919503404087</v>
      </c>
      <c r="Q2463">
        <f>Table3[[#This Row],[Sexual_Harassment]]/Table3[[#This Row],[Population_in_lakhs]]</f>
        <v>0.86103323988786551</v>
      </c>
      <c r="R2463">
        <f>Table3[[#This Row],[Cruelty by Husband or his Relatives]]/Table3[[#This Row],[Population_in_lakhs]]</f>
        <v>9.9319183019623551</v>
      </c>
    </row>
    <row r="2464" spans="1:18" x14ac:dyDescent="0.3">
      <c r="A2464" t="s">
        <v>294</v>
      </c>
      <c r="B2464" t="s">
        <v>314</v>
      </c>
      <c r="C2464">
        <v>2006</v>
      </c>
      <c r="D2464">
        <v>76</v>
      </c>
      <c r="E2464">
        <v>46</v>
      </c>
      <c r="F2464">
        <v>9</v>
      </c>
      <c r="G2464">
        <v>159</v>
      </c>
      <c r="H2464">
        <v>58</v>
      </c>
      <c r="I2464">
        <v>450</v>
      </c>
      <c r="J2464">
        <v>49.94</v>
      </c>
      <c r="K2464">
        <v>15.979175010012016</v>
      </c>
      <c r="L2464">
        <f t="shared" si="38"/>
        <v>798</v>
      </c>
      <c r="M2464" s="14">
        <f>Table3[[#This Row],[Rape]]/Table3[[#This Row],[Population_in_lakhs]]</f>
        <v>1.5218261914297158</v>
      </c>
      <c r="N2464">
        <f>Table3[[#This Row],[Kidnapping and Abduction]]/Table3[[#This Row],[Population_in_lakhs]]</f>
        <v>0.92110532639167009</v>
      </c>
      <c r="O2464">
        <f>Table3[[#This Row],[Dowry Deaths]]/Table3[[#This Row],[Population_in_lakhs]]</f>
        <v>0.18021625951141371</v>
      </c>
      <c r="P2464">
        <f>Table3[[#This Row],[Molestation]]/Table3[[#This Row],[Population_in_lakhs]]</f>
        <v>3.1838205847016421</v>
      </c>
      <c r="Q2464">
        <f>Table3[[#This Row],[Sexual_Harassment]]/Table3[[#This Row],[Population_in_lakhs]]</f>
        <v>1.1613936724068883</v>
      </c>
      <c r="R2464">
        <f>Table3[[#This Row],[Cruelty by Husband or his Relatives]]/Table3[[#This Row],[Population_in_lakhs]]</f>
        <v>9.0108129755706852</v>
      </c>
    </row>
    <row r="2465" spans="1:18" x14ac:dyDescent="0.3">
      <c r="A2465" t="s">
        <v>294</v>
      </c>
      <c r="B2465" t="s">
        <v>314</v>
      </c>
      <c r="C2465">
        <v>2007</v>
      </c>
      <c r="D2465">
        <v>51</v>
      </c>
      <c r="E2465">
        <v>33</v>
      </c>
      <c r="F2465">
        <v>9</v>
      </c>
      <c r="G2465">
        <v>125</v>
      </c>
      <c r="H2465">
        <v>64</v>
      </c>
      <c r="I2465">
        <v>453</v>
      </c>
      <c r="J2465">
        <v>49.94</v>
      </c>
      <c r="K2465">
        <v>14.71766119343212</v>
      </c>
      <c r="L2465">
        <f t="shared" si="38"/>
        <v>735</v>
      </c>
      <c r="M2465" s="14">
        <f>Table3[[#This Row],[Rape]]/Table3[[#This Row],[Population_in_lakhs]]</f>
        <v>1.0212254705646777</v>
      </c>
      <c r="N2465">
        <f>Table3[[#This Row],[Kidnapping and Abduction]]/Table3[[#This Row],[Population_in_lakhs]]</f>
        <v>0.66079295154185025</v>
      </c>
      <c r="O2465">
        <f>Table3[[#This Row],[Dowry Deaths]]/Table3[[#This Row],[Population_in_lakhs]]</f>
        <v>0.18021625951141371</v>
      </c>
      <c r="P2465">
        <f>Table3[[#This Row],[Molestation]]/Table3[[#This Row],[Population_in_lakhs]]</f>
        <v>2.5030036043251904</v>
      </c>
      <c r="Q2465">
        <f>Table3[[#This Row],[Sexual_Harassment]]/Table3[[#This Row],[Population_in_lakhs]]</f>
        <v>1.2815378454144974</v>
      </c>
      <c r="R2465">
        <f>Table3[[#This Row],[Cruelty by Husband or his Relatives]]/Table3[[#This Row],[Population_in_lakhs]]</f>
        <v>9.0708850620744901</v>
      </c>
    </row>
    <row r="2466" spans="1:18" x14ac:dyDescent="0.3">
      <c r="A2466" t="s">
        <v>294</v>
      </c>
      <c r="B2466" t="s">
        <v>314</v>
      </c>
      <c r="C2466">
        <v>2008</v>
      </c>
      <c r="D2466">
        <v>50</v>
      </c>
      <c r="E2466">
        <v>38</v>
      </c>
      <c r="F2466">
        <v>10</v>
      </c>
      <c r="G2466">
        <v>103</v>
      </c>
      <c r="H2466">
        <v>34</v>
      </c>
      <c r="I2466">
        <v>428</v>
      </c>
      <c r="J2466">
        <v>49.94</v>
      </c>
      <c r="K2466">
        <v>13.275931117340809</v>
      </c>
      <c r="L2466">
        <f t="shared" si="38"/>
        <v>663</v>
      </c>
      <c r="M2466" s="14">
        <f>Table3[[#This Row],[Rape]]/Table3[[#This Row],[Population_in_lakhs]]</f>
        <v>1.0012014417300761</v>
      </c>
      <c r="N2466">
        <f>Table3[[#This Row],[Kidnapping and Abduction]]/Table3[[#This Row],[Population_in_lakhs]]</f>
        <v>0.76091309571485788</v>
      </c>
      <c r="O2466">
        <f>Table3[[#This Row],[Dowry Deaths]]/Table3[[#This Row],[Population_in_lakhs]]</f>
        <v>0.20024028834601523</v>
      </c>
      <c r="P2466">
        <f>Table3[[#This Row],[Molestation]]/Table3[[#This Row],[Population_in_lakhs]]</f>
        <v>2.0624749699639566</v>
      </c>
      <c r="Q2466">
        <f>Table3[[#This Row],[Sexual_Harassment]]/Table3[[#This Row],[Population_in_lakhs]]</f>
        <v>0.68081698037645177</v>
      </c>
      <c r="R2466">
        <f>Table3[[#This Row],[Cruelty by Husband or his Relatives]]/Table3[[#This Row],[Population_in_lakhs]]</f>
        <v>8.5702843412094509</v>
      </c>
    </row>
    <row r="2467" spans="1:18" x14ac:dyDescent="0.3">
      <c r="A2467" t="s">
        <v>294</v>
      </c>
      <c r="B2467" t="s">
        <v>314</v>
      </c>
      <c r="C2467">
        <v>2009</v>
      </c>
      <c r="D2467">
        <v>70</v>
      </c>
      <c r="E2467">
        <v>36</v>
      </c>
      <c r="F2467">
        <v>14</v>
      </c>
      <c r="G2467">
        <v>113</v>
      </c>
      <c r="H2467">
        <v>51</v>
      </c>
      <c r="I2467">
        <v>421</v>
      </c>
      <c r="J2467">
        <v>49.94</v>
      </c>
      <c r="K2467">
        <v>14.116940328394074</v>
      </c>
      <c r="L2467">
        <f t="shared" si="38"/>
        <v>705</v>
      </c>
      <c r="M2467" s="14">
        <f>Table3[[#This Row],[Rape]]/Table3[[#This Row],[Population_in_lakhs]]</f>
        <v>1.4016820184221066</v>
      </c>
      <c r="N2467">
        <f>Table3[[#This Row],[Kidnapping and Abduction]]/Table3[[#This Row],[Population_in_lakhs]]</f>
        <v>0.72086503804565483</v>
      </c>
      <c r="O2467">
        <f>Table3[[#This Row],[Dowry Deaths]]/Table3[[#This Row],[Population_in_lakhs]]</f>
        <v>0.28033640368442131</v>
      </c>
      <c r="P2467">
        <f>Table3[[#This Row],[Molestation]]/Table3[[#This Row],[Population_in_lakhs]]</f>
        <v>2.2627152583099721</v>
      </c>
      <c r="Q2467">
        <f>Table3[[#This Row],[Sexual_Harassment]]/Table3[[#This Row],[Population_in_lakhs]]</f>
        <v>1.0212254705646777</v>
      </c>
      <c r="R2467">
        <f>Table3[[#This Row],[Cruelty by Husband or his Relatives]]/Table3[[#This Row],[Population_in_lakhs]]</f>
        <v>8.4301161393672412</v>
      </c>
    </row>
    <row r="2468" spans="1:18" x14ac:dyDescent="0.3">
      <c r="A2468" t="s">
        <v>294</v>
      </c>
      <c r="B2468" t="s">
        <v>314</v>
      </c>
      <c r="C2468">
        <v>2010</v>
      </c>
      <c r="D2468">
        <v>83</v>
      </c>
      <c r="E2468">
        <v>38</v>
      </c>
      <c r="F2468">
        <v>8</v>
      </c>
      <c r="G2468">
        <v>125</v>
      </c>
      <c r="H2468">
        <v>45</v>
      </c>
      <c r="I2468">
        <v>468</v>
      </c>
      <c r="J2468">
        <v>49.94</v>
      </c>
      <c r="K2468">
        <v>15.358430116139369</v>
      </c>
      <c r="L2468">
        <f t="shared" si="38"/>
        <v>767</v>
      </c>
      <c r="M2468" s="14">
        <f>Table3[[#This Row],[Rape]]/Table3[[#This Row],[Population_in_lakhs]]</f>
        <v>1.6619943932719263</v>
      </c>
      <c r="N2468">
        <f>Table3[[#This Row],[Kidnapping and Abduction]]/Table3[[#This Row],[Population_in_lakhs]]</f>
        <v>0.76091309571485788</v>
      </c>
      <c r="O2468">
        <f>Table3[[#This Row],[Dowry Deaths]]/Table3[[#This Row],[Population_in_lakhs]]</f>
        <v>0.16019223067681218</v>
      </c>
      <c r="P2468">
        <f>Table3[[#This Row],[Molestation]]/Table3[[#This Row],[Population_in_lakhs]]</f>
        <v>2.5030036043251904</v>
      </c>
      <c r="Q2468">
        <f>Table3[[#This Row],[Sexual_Harassment]]/Table3[[#This Row],[Population_in_lakhs]]</f>
        <v>0.90108129755706856</v>
      </c>
      <c r="R2468">
        <f>Table3[[#This Row],[Cruelty by Husband or his Relatives]]/Table3[[#This Row],[Population_in_lakhs]]</f>
        <v>9.3712454945935129</v>
      </c>
    </row>
    <row r="2469" spans="1:18" x14ac:dyDescent="0.3">
      <c r="A2469" t="s">
        <v>294</v>
      </c>
      <c r="B2469" t="s">
        <v>314</v>
      </c>
      <c r="C2469">
        <v>2011</v>
      </c>
      <c r="D2469">
        <v>68</v>
      </c>
      <c r="E2469">
        <v>39</v>
      </c>
      <c r="F2469">
        <v>10</v>
      </c>
      <c r="G2469">
        <v>128</v>
      </c>
      <c r="H2469">
        <v>43</v>
      </c>
      <c r="I2469">
        <v>413</v>
      </c>
      <c r="J2469">
        <v>61.07</v>
      </c>
      <c r="K2469">
        <v>11.478631079089569</v>
      </c>
      <c r="L2469">
        <f t="shared" si="38"/>
        <v>701</v>
      </c>
      <c r="M2469" s="14">
        <f>Table3[[#This Row],[Rape]]/Table3[[#This Row],[Population_in_lakhs]]</f>
        <v>1.1134763386278042</v>
      </c>
      <c r="N2469">
        <f>Table3[[#This Row],[Kidnapping and Abduction]]/Table3[[#This Row],[Population_in_lakhs]]</f>
        <v>0.63861142950712302</v>
      </c>
      <c r="O2469">
        <f>Table3[[#This Row],[Dowry Deaths]]/Table3[[#This Row],[Population_in_lakhs]]</f>
        <v>0.16374652038644177</v>
      </c>
      <c r="P2469">
        <f>Table3[[#This Row],[Molestation]]/Table3[[#This Row],[Population_in_lakhs]]</f>
        <v>2.0959554609464548</v>
      </c>
      <c r="Q2469">
        <f>Table3[[#This Row],[Sexual_Harassment]]/Table3[[#This Row],[Population_in_lakhs]]</f>
        <v>0.70411003766169966</v>
      </c>
      <c r="R2469">
        <f>Table3[[#This Row],[Cruelty by Husband or his Relatives]]/Table3[[#This Row],[Population_in_lakhs]]</f>
        <v>6.762731291960046</v>
      </c>
    </row>
    <row r="2470" spans="1:18" x14ac:dyDescent="0.3">
      <c r="A2470" t="s">
        <v>294</v>
      </c>
      <c r="B2470" t="s">
        <v>314</v>
      </c>
      <c r="C2470">
        <v>2012</v>
      </c>
      <c r="D2470">
        <v>66</v>
      </c>
      <c r="E2470">
        <v>33</v>
      </c>
      <c r="F2470">
        <v>20</v>
      </c>
      <c r="G2470">
        <v>134</v>
      </c>
      <c r="H2470">
        <v>42</v>
      </c>
      <c r="I2470">
        <v>466</v>
      </c>
      <c r="J2470">
        <v>61.07</v>
      </c>
      <c r="K2470">
        <v>12.46111020140822</v>
      </c>
      <c r="L2470">
        <f t="shared" si="38"/>
        <v>761</v>
      </c>
      <c r="M2470" s="14">
        <f>Table3[[#This Row],[Rape]]/Table3[[#This Row],[Population_in_lakhs]]</f>
        <v>1.0807270345505158</v>
      </c>
      <c r="N2470">
        <f>Table3[[#This Row],[Kidnapping and Abduction]]/Table3[[#This Row],[Population_in_lakhs]]</f>
        <v>0.54036351727525789</v>
      </c>
      <c r="O2470">
        <f>Table3[[#This Row],[Dowry Deaths]]/Table3[[#This Row],[Population_in_lakhs]]</f>
        <v>0.32749304077288355</v>
      </c>
      <c r="P2470">
        <f>Table3[[#This Row],[Molestation]]/Table3[[#This Row],[Population_in_lakhs]]</f>
        <v>2.1942033731783201</v>
      </c>
      <c r="Q2470">
        <f>Table3[[#This Row],[Sexual_Harassment]]/Table3[[#This Row],[Population_in_lakhs]]</f>
        <v>0.68773538562305547</v>
      </c>
      <c r="R2470">
        <f>Table3[[#This Row],[Cruelty by Husband or his Relatives]]/Table3[[#This Row],[Population_in_lakhs]]</f>
        <v>7.6305878500081876</v>
      </c>
    </row>
    <row r="2471" spans="1:18" x14ac:dyDescent="0.3">
      <c r="A2471" t="s">
        <v>294</v>
      </c>
      <c r="B2471" t="s">
        <v>314</v>
      </c>
      <c r="C2471">
        <v>2013</v>
      </c>
      <c r="D2471">
        <v>105</v>
      </c>
      <c r="E2471">
        <v>52</v>
      </c>
      <c r="F2471">
        <v>16</v>
      </c>
      <c r="G2471">
        <v>320</v>
      </c>
      <c r="H2471">
        <v>30</v>
      </c>
      <c r="I2471">
        <v>586</v>
      </c>
      <c r="J2471">
        <v>61.07</v>
      </c>
      <c r="K2471">
        <v>18.159489110856395</v>
      </c>
      <c r="L2471">
        <f t="shared" si="38"/>
        <v>1109</v>
      </c>
      <c r="M2471" s="14">
        <f>Table3[[#This Row],[Rape]]/Table3[[#This Row],[Population_in_lakhs]]</f>
        <v>1.7193384640576388</v>
      </c>
      <c r="N2471">
        <f>Table3[[#This Row],[Kidnapping and Abduction]]/Table3[[#This Row],[Population_in_lakhs]]</f>
        <v>0.85148190600949725</v>
      </c>
      <c r="O2471">
        <f>Table3[[#This Row],[Dowry Deaths]]/Table3[[#This Row],[Population_in_lakhs]]</f>
        <v>0.26199443261830685</v>
      </c>
      <c r="P2471">
        <f>Table3[[#This Row],[Molestation]]/Table3[[#This Row],[Population_in_lakhs]]</f>
        <v>5.2398886523661368</v>
      </c>
      <c r="Q2471">
        <f>Table3[[#This Row],[Sexual_Harassment]]/Table3[[#This Row],[Population_in_lakhs]]</f>
        <v>0.49123956115932538</v>
      </c>
      <c r="R2471">
        <f>Table3[[#This Row],[Cruelty by Husband or his Relatives]]/Table3[[#This Row],[Population_in_lakhs]]</f>
        <v>9.5955460946454885</v>
      </c>
    </row>
    <row r="2472" spans="1:18" x14ac:dyDescent="0.3">
      <c r="A2472" t="s">
        <v>294</v>
      </c>
      <c r="B2472" t="s">
        <v>316</v>
      </c>
      <c r="C2472">
        <v>2001</v>
      </c>
      <c r="D2472">
        <v>16</v>
      </c>
      <c r="E2472">
        <v>7</v>
      </c>
      <c r="F2472">
        <v>2</v>
      </c>
      <c r="G2472">
        <v>52</v>
      </c>
      <c r="H2472">
        <v>6</v>
      </c>
      <c r="I2472">
        <v>102</v>
      </c>
      <c r="J2472">
        <v>14.87</v>
      </c>
      <c r="K2472">
        <v>12.441156691324815</v>
      </c>
      <c r="L2472">
        <f t="shared" si="38"/>
        <v>185</v>
      </c>
      <c r="M2472" s="14">
        <f>Table3[[#This Row],[Rape]]/Table3[[#This Row],[Population_in_lakhs]]</f>
        <v>1.0759919300605245</v>
      </c>
      <c r="N2472">
        <f>Table3[[#This Row],[Kidnapping and Abduction]]/Table3[[#This Row],[Population_in_lakhs]]</f>
        <v>0.47074646940147952</v>
      </c>
      <c r="O2472">
        <f>Table3[[#This Row],[Dowry Deaths]]/Table3[[#This Row],[Population_in_lakhs]]</f>
        <v>0.13449899125756556</v>
      </c>
      <c r="P2472">
        <f>Table3[[#This Row],[Molestation]]/Table3[[#This Row],[Population_in_lakhs]]</f>
        <v>3.496973772696705</v>
      </c>
      <c r="Q2472">
        <f>Table3[[#This Row],[Sexual_Harassment]]/Table3[[#This Row],[Population_in_lakhs]]</f>
        <v>0.40349697377269672</v>
      </c>
      <c r="R2472">
        <f>Table3[[#This Row],[Cruelty by Husband or his Relatives]]/Table3[[#This Row],[Population_in_lakhs]]</f>
        <v>6.8594485541358443</v>
      </c>
    </row>
    <row r="2473" spans="1:18" x14ac:dyDescent="0.3">
      <c r="A2473" t="s">
        <v>294</v>
      </c>
      <c r="B2473" t="s">
        <v>316</v>
      </c>
      <c r="C2473">
        <v>2002</v>
      </c>
      <c r="D2473">
        <v>28</v>
      </c>
      <c r="E2473">
        <v>8</v>
      </c>
      <c r="F2473">
        <v>0</v>
      </c>
      <c r="G2473">
        <v>53</v>
      </c>
      <c r="H2473">
        <v>10</v>
      </c>
      <c r="I2473">
        <v>115</v>
      </c>
      <c r="J2473">
        <v>14.87</v>
      </c>
      <c r="K2473">
        <v>14.391392064559517</v>
      </c>
      <c r="L2473">
        <f t="shared" si="38"/>
        <v>214</v>
      </c>
      <c r="M2473" s="14">
        <f>Table3[[#This Row],[Rape]]/Table3[[#This Row],[Population_in_lakhs]]</f>
        <v>1.8829858776059181</v>
      </c>
      <c r="N2473">
        <f>Table3[[#This Row],[Kidnapping and Abduction]]/Table3[[#This Row],[Population_in_lakhs]]</f>
        <v>0.53799596503026226</v>
      </c>
      <c r="O2473">
        <f>Table3[[#This Row],[Dowry Deaths]]/Table3[[#This Row],[Population_in_lakhs]]</f>
        <v>0</v>
      </c>
      <c r="P2473">
        <f>Table3[[#This Row],[Molestation]]/Table3[[#This Row],[Population_in_lakhs]]</f>
        <v>3.5642232683254877</v>
      </c>
      <c r="Q2473">
        <f>Table3[[#This Row],[Sexual_Harassment]]/Table3[[#This Row],[Population_in_lakhs]]</f>
        <v>0.67249495628782785</v>
      </c>
      <c r="R2473">
        <f>Table3[[#This Row],[Cruelty by Husband or his Relatives]]/Table3[[#This Row],[Population_in_lakhs]]</f>
        <v>7.7336919973100207</v>
      </c>
    </row>
    <row r="2474" spans="1:18" x14ac:dyDescent="0.3">
      <c r="A2474" t="s">
        <v>294</v>
      </c>
      <c r="B2474" t="s">
        <v>316</v>
      </c>
      <c r="C2474">
        <v>2003</v>
      </c>
      <c r="D2474">
        <v>12</v>
      </c>
      <c r="E2474">
        <v>3</v>
      </c>
      <c r="F2474">
        <v>3</v>
      </c>
      <c r="G2474">
        <v>37</v>
      </c>
      <c r="H2474">
        <v>11</v>
      </c>
      <c r="I2474">
        <v>92</v>
      </c>
      <c r="J2474">
        <v>14.87</v>
      </c>
      <c r="K2474">
        <v>10.62542030934768</v>
      </c>
      <c r="L2474">
        <f t="shared" si="38"/>
        <v>158</v>
      </c>
      <c r="M2474" s="14">
        <f>Table3[[#This Row],[Rape]]/Table3[[#This Row],[Population_in_lakhs]]</f>
        <v>0.80699394754539344</v>
      </c>
      <c r="N2474">
        <f>Table3[[#This Row],[Kidnapping and Abduction]]/Table3[[#This Row],[Population_in_lakhs]]</f>
        <v>0.20174848688634836</v>
      </c>
      <c r="O2474">
        <f>Table3[[#This Row],[Dowry Deaths]]/Table3[[#This Row],[Population_in_lakhs]]</f>
        <v>0.20174848688634836</v>
      </c>
      <c r="P2474">
        <f>Table3[[#This Row],[Molestation]]/Table3[[#This Row],[Population_in_lakhs]]</f>
        <v>2.488231338264963</v>
      </c>
      <c r="Q2474">
        <f>Table3[[#This Row],[Sexual_Harassment]]/Table3[[#This Row],[Population_in_lakhs]]</f>
        <v>0.73974445191661065</v>
      </c>
      <c r="R2474">
        <f>Table3[[#This Row],[Cruelty by Husband or his Relatives]]/Table3[[#This Row],[Population_in_lakhs]]</f>
        <v>6.1869535978480164</v>
      </c>
    </row>
    <row r="2475" spans="1:18" x14ac:dyDescent="0.3">
      <c r="A2475" t="s">
        <v>294</v>
      </c>
      <c r="B2475" t="s">
        <v>316</v>
      </c>
      <c r="C2475">
        <v>2004</v>
      </c>
      <c r="D2475">
        <v>26</v>
      </c>
      <c r="E2475">
        <v>11</v>
      </c>
      <c r="F2475">
        <v>1</v>
      </c>
      <c r="G2475">
        <v>35</v>
      </c>
      <c r="H2475">
        <v>9</v>
      </c>
      <c r="I2475">
        <v>105</v>
      </c>
      <c r="J2475">
        <v>14.87</v>
      </c>
      <c r="K2475">
        <v>12.575655682582381</v>
      </c>
      <c r="L2475">
        <f t="shared" si="38"/>
        <v>187</v>
      </c>
      <c r="M2475" s="14">
        <f>Table3[[#This Row],[Rape]]/Table3[[#This Row],[Population_in_lakhs]]</f>
        <v>1.7484868863483525</v>
      </c>
      <c r="N2475">
        <f>Table3[[#This Row],[Kidnapping and Abduction]]/Table3[[#This Row],[Population_in_lakhs]]</f>
        <v>0.73974445191661065</v>
      </c>
      <c r="O2475">
        <f>Table3[[#This Row],[Dowry Deaths]]/Table3[[#This Row],[Population_in_lakhs]]</f>
        <v>6.7249495628782782E-2</v>
      </c>
      <c r="P2475">
        <f>Table3[[#This Row],[Molestation]]/Table3[[#This Row],[Population_in_lakhs]]</f>
        <v>2.3537323470073974</v>
      </c>
      <c r="Q2475">
        <f>Table3[[#This Row],[Sexual_Harassment]]/Table3[[#This Row],[Population_in_lakhs]]</f>
        <v>0.60524546065904505</v>
      </c>
      <c r="R2475">
        <f>Table3[[#This Row],[Cruelty by Husband or his Relatives]]/Table3[[#This Row],[Population_in_lakhs]]</f>
        <v>7.0611970410221927</v>
      </c>
    </row>
    <row r="2476" spans="1:18" x14ac:dyDescent="0.3">
      <c r="A2476" t="s">
        <v>294</v>
      </c>
      <c r="B2476" t="s">
        <v>316</v>
      </c>
      <c r="C2476">
        <v>2005</v>
      </c>
      <c r="D2476">
        <v>22</v>
      </c>
      <c r="E2476">
        <v>4</v>
      </c>
      <c r="F2476">
        <v>1</v>
      </c>
      <c r="G2476">
        <v>42</v>
      </c>
      <c r="H2476">
        <v>8</v>
      </c>
      <c r="I2476">
        <v>118</v>
      </c>
      <c r="J2476">
        <v>14.87</v>
      </c>
      <c r="K2476">
        <v>13.113651647612643</v>
      </c>
      <c r="L2476">
        <f t="shared" si="38"/>
        <v>195</v>
      </c>
      <c r="M2476" s="14">
        <f>Table3[[#This Row],[Rape]]/Table3[[#This Row],[Population_in_lakhs]]</f>
        <v>1.4794889038332213</v>
      </c>
      <c r="N2476">
        <f>Table3[[#This Row],[Kidnapping and Abduction]]/Table3[[#This Row],[Population_in_lakhs]]</f>
        <v>0.26899798251513113</v>
      </c>
      <c r="O2476">
        <f>Table3[[#This Row],[Dowry Deaths]]/Table3[[#This Row],[Population_in_lakhs]]</f>
        <v>6.7249495628782782E-2</v>
      </c>
      <c r="P2476">
        <f>Table3[[#This Row],[Molestation]]/Table3[[#This Row],[Population_in_lakhs]]</f>
        <v>2.824478816408877</v>
      </c>
      <c r="Q2476">
        <f>Table3[[#This Row],[Sexual_Harassment]]/Table3[[#This Row],[Population_in_lakhs]]</f>
        <v>0.53799596503026226</v>
      </c>
      <c r="R2476">
        <f>Table3[[#This Row],[Cruelty by Husband or his Relatives]]/Table3[[#This Row],[Population_in_lakhs]]</f>
        <v>7.935440484196369</v>
      </c>
    </row>
    <row r="2477" spans="1:18" x14ac:dyDescent="0.3">
      <c r="A2477" t="s">
        <v>294</v>
      </c>
      <c r="B2477" t="s">
        <v>316</v>
      </c>
      <c r="C2477">
        <v>2006</v>
      </c>
      <c r="D2477">
        <v>37</v>
      </c>
      <c r="E2477">
        <v>7</v>
      </c>
      <c r="F2477">
        <v>3</v>
      </c>
      <c r="G2477">
        <v>57</v>
      </c>
      <c r="H2477">
        <v>5</v>
      </c>
      <c r="I2477">
        <v>150</v>
      </c>
      <c r="J2477">
        <v>14.87</v>
      </c>
      <c r="K2477">
        <v>17.417619367854741</v>
      </c>
      <c r="L2477">
        <f t="shared" si="38"/>
        <v>259</v>
      </c>
      <c r="M2477" s="14">
        <f>Table3[[#This Row],[Rape]]/Table3[[#This Row],[Population_in_lakhs]]</f>
        <v>2.488231338264963</v>
      </c>
      <c r="N2477">
        <f>Table3[[#This Row],[Kidnapping and Abduction]]/Table3[[#This Row],[Population_in_lakhs]]</f>
        <v>0.47074646940147952</v>
      </c>
      <c r="O2477">
        <f>Table3[[#This Row],[Dowry Deaths]]/Table3[[#This Row],[Population_in_lakhs]]</f>
        <v>0.20174848688634836</v>
      </c>
      <c r="P2477">
        <f>Table3[[#This Row],[Molestation]]/Table3[[#This Row],[Population_in_lakhs]]</f>
        <v>3.8332212508406189</v>
      </c>
      <c r="Q2477">
        <f>Table3[[#This Row],[Sexual_Harassment]]/Table3[[#This Row],[Population_in_lakhs]]</f>
        <v>0.33624747814391392</v>
      </c>
      <c r="R2477">
        <f>Table3[[#This Row],[Cruelty by Husband or his Relatives]]/Table3[[#This Row],[Population_in_lakhs]]</f>
        <v>10.087424344317418</v>
      </c>
    </row>
    <row r="2478" spans="1:18" x14ac:dyDescent="0.3">
      <c r="A2478" t="s">
        <v>294</v>
      </c>
      <c r="B2478" t="s">
        <v>316</v>
      </c>
      <c r="C2478">
        <v>2007</v>
      </c>
      <c r="D2478">
        <v>29</v>
      </c>
      <c r="E2478">
        <v>18</v>
      </c>
      <c r="F2478">
        <v>2</v>
      </c>
      <c r="G2478">
        <v>84</v>
      </c>
      <c r="H2478">
        <v>7</v>
      </c>
      <c r="I2478">
        <v>172</v>
      </c>
      <c r="J2478">
        <v>14.87</v>
      </c>
      <c r="K2478">
        <v>20.981842636180229</v>
      </c>
      <c r="L2478">
        <f t="shared" si="38"/>
        <v>312</v>
      </c>
      <c r="M2478" s="14">
        <f>Table3[[#This Row],[Rape]]/Table3[[#This Row],[Population_in_lakhs]]</f>
        <v>1.9502353732347009</v>
      </c>
      <c r="N2478">
        <f>Table3[[#This Row],[Kidnapping and Abduction]]/Table3[[#This Row],[Population_in_lakhs]]</f>
        <v>1.2104909213180901</v>
      </c>
      <c r="O2478">
        <f>Table3[[#This Row],[Dowry Deaths]]/Table3[[#This Row],[Population_in_lakhs]]</f>
        <v>0.13449899125756556</v>
      </c>
      <c r="P2478">
        <f>Table3[[#This Row],[Molestation]]/Table3[[#This Row],[Population_in_lakhs]]</f>
        <v>5.648957632817754</v>
      </c>
      <c r="Q2478">
        <f>Table3[[#This Row],[Sexual_Harassment]]/Table3[[#This Row],[Population_in_lakhs]]</f>
        <v>0.47074646940147952</v>
      </c>
      <c r="R2478">
        <f>Table3[[#This Row],[Cruelty by Husband or his Relatives]]/Table3[[#This Row],[Population_in_lakhs]]</f>
        <v>11.566913248150639</v>
      </c>
    </row>
    <row r="2479" spans="1:18" x14ac:dyDescent="0.3">
      <c r="A2479" t="s">
        <v>294</v>
      </c>
      <c r="B2479" t="s">
        <v>316</v>
      </c>
      <c r="C2479">
        <v>2008</v>
      </c>
      <c r="D2479">
        <v>22</v>
      </c>
      <c r="E2479">
        <v>19</v>
      </c>
      <c r="F2479">
        <v>2</v>
      </c>
      <c r="G2479">
        <v>80</v>
      </c>
      <c r="H2479">
        <v>7</v>
      </c>
      <c r="I2479">
        <v>183</v>
      </c>
      <c r="J2479">
        <v>14.87</v>
      </c>
      <c r="K2479">
        <v>21.049092131809012</v>
      </c>
      <c r="L2479">
        <f t="shared" si="38"/>
        <v>313</v>
      </c>
      <c r="M2479" s="14">
        <f>Table3[[#This Row],[Rape]]/Table3[[#This Row],[Population_in_lakhs]]</f>
        <v>1.4794889038332213</v>
      </c>
      <c r="N2479">
        <f>Table3[[#This Row],[Kidnapping and Abduction]]/Table3[[#This Row],[Population_in_lakhs]]</f>
        <v>1.2777404169468729</v>
      </c>
      <c r="O2479">
        <f>Table3[[#This Row],[Dowry Deaths]]/Table3[[#This Row],[Population_in_lakhs]]</f>
        <v>0.13449899125756556</v>
      </c>
      <c r="P2479">
        <f>Table3[[#This Row],[Molestation]]/Table3[[#This Row],[Population_in_lakhs]]</f>
        <v>5.3799596503026228</v>
      </c>
      <c r="Q2479">
        <f>Table3[[#This Row],[Sexual_Harassment]]/Table3[[#This Row],[Population_in_lakhs]]</f>
        <v>0.47074646940147952</v>
      </c>
      <c r="R2479">
        <f>Table3[[#This Row],[Cruelty by Husband or his Relatives]]/Table3[[#This Row],[Population_in_lakhs]]</f>
        <v>12.30665770006725</v>
      </c>
    </row>
    <row r="2480" spans="1:18" x14ac:dyDescent="0.3">
      <c r="A2480" t="s">
        <v>294</v>
      </c>
      <c r="B2480" t="s">
        <v>316</v>
      </c>
      <c r="C2480">
        <v>2009</v>
      </c>
      <c r="D2480">
        <v>20</v>
      </c>
      <c r="E2480">
        <v>16</v>
      </c>
      <c r="F2480">
        <v>3</v>
      </c>
      <c r="G2480">
        <v>64</v>
      </c>
      <c r="H2480">
        <v>9</v>
      </c>
      <c r="I2480">
        <v>153</v>
      </c>
      <c r="J2480">
        <v>14.87</v>
      </c>
      <c r="K2480">
        <v>17.821116341627437</v>
      </c>
      <c r="L2480">
        <f t="shared" si="38"/>
        <v>265</v>
      </c>
      <c r="M2480" s="14">
        <f>Table3[[#This Row],[Rape]]/Table3[[#This Row],[Population_in_lakhs]]</f>
        <v>1.3449899125756557</v>
      </c>
      <c r="N2480">
        <f>Table3[[#This Row],[Kidnapping and Abduction]]/Table3[[#This Row],[Population_in_lakhs]]</f>
        <v>1.0759919300605245</v>
      </c>
      <c r="O2480">
        <f>Table3[[#This Row],[Dowry Deaths]]/Table3[[#This Row],[Population_in_lakhs]]</f>
        <v>0.20174848688634836</v>
      </c>
      <c r="P2480">
        <f>Table3[[#This Row],[Molestation]]/Table3[[#This Row],[Population_in_lakhs]]</f>
        <v>4.3039677202420981</v>
      </c>
      <c r="Q2480">
        <f>Table3[[#This Row],[Sexual_Harassment]]/Table3[[#This Row],[Population_in_lakhs]]</f>
        <v>0.60524546065904505</v>
      </c>
      <c r="R2480">
        <f>Table3[[#This Row],[Cruelty by Husband or his Relatives]]/Table3[[#This Row],[Population_in_lakhs]]</f>
        <v>10.289172831203766</v>
      </c>
    </row>
    <row r="2481" spans="1:18" x14ac:dyDescent="0.3">
      <c r="A2481" t="s">
        <v>294</v>
      </c>
      <c r="B2481" t="s">
        <v>316</v>
      </c>
      <c r="C2481">
        <v>2010</v>
      </c>
      <c r="D2481">
        <v>28</v>
      </c>
      <c r="E2481">
        <v>23</v>
      </c>
      <c r="F2481">
        <v>2</v>
      </c>
      <c r="G2481">
        <v>74</v>
      </c>
      <c r="H2481">
        <v>11</v>
      </c>
      <c r="I2481">
        <v>161</v>
      </c>
      <c r="J2481">
        <v>14.87</v>
      </c>
      <c r="K2481">
        <v>20.107599193006052</v>
      </c>
      <c r="L2481">
        <f t="shared" si="38"/>
        <v>299</v>
      </c>
      <c r="M2481" s="14">
        <f>Table3[[#This Row],[Rape]]/Table3[[#This Row],[Population_in_lakhs]]</f>
        <v>1.8829858776059181</v>
      </c>
      <c r="N2481">
        <f>Table3[[#This Row],[Kidnapping and Abduction]]/Table3[[#This Row],[Population_in_lakhs]]</f>
        <v>1.5467383994620041</v>
      </c>
      <c r="O2481">
        <f>Table3[[#This Row],[Dowry Deaths]]/Table3[[#This Row],[Population_in_lakhs]]</f>
        <v>0.13449899125756556</v>
      </c>
      <c r="P2481">
        <f>Table3[[#This Row],[Molestation]]/Table3[[#This Row],[Population_in_lakhs]]</f>
        <v>4.976462676529926</v>
      </c>
      <c r="Q2481">
        <f>Table3[[#This Row],[Sexual_Harassment]]/Table3[[#This Row],[Population_in_lakhs]]</f>
        <v>0.73974445191661065</v>
      </c>
      <c r="R2481">
        <f>Table3[[#This Row],[Cruelty by Husband or his Relatives]]/Table3[[#This Row],[Population_in_lakhs]]</f>
        <v>10.827168796234028</v>
      </c>
    </row>
    <row r="2482" spans="1:18" x14ac:dyDescent="0.3">
      <c r="A2482" t="s">
        <v>294</v>
      </c>
      <c r="B2482" t="s">
        <v>316</v>
      </c>
      <c r="C2482">
        <v>2011</v>
      </c>
      <c r="D2482">
        <v>30</v>
      </c>
      <c r="E2482">
        <v>18</v>
      </c>
      <c r="F2482">
        <v>2</v>
      </c>
      <c r="G2482">
        <v>88</v>
      </c>
      <c r="H2482">
        <v>11</v>
      </c>
      <c r="I2482">
        <v>186</v>
      </c>
      <c r="J2482">
        <v>16.579999999999998</v>
      </c>
      <c r="K2482">
        <v>20.20506634499397</v>
      </c>
      <c r="L2482">
        <f t="shared" si="38"/>
        <v>335</v>
      </c>
      <c r="M2482" s="14">
        <f>Table3[[#This Row],[Rape]]/Table3[[#This Row],[Population_in_lakhs]]</f>
        <v>1.8094089264173705</v>
      </c>
      <c r="N2482">
        <f>Table3[[#This Row],[Kidnapping and Abduction]]/Table3[[#This Row],[Population_in_lakhs]]</f>
        <v>1.0856453558504222</v>
      </c>
      <c r="O2482">
        <f>Table3[[#This Row],[Dowry Deaths]]/Table3[[#This Row],[Population_in_lakhs]]</f>
        <v>0.12062726176115804</v>
      </c>
      <c r="P2482">
        <f>Table3[[#This Row],[Molestation]]/Table3[[#This Row],[Population_in_lakhs]]</f>
        <v>5.3075995174909538</v>
      </c>
      <c r="Q2482">
        <f>Table3[[#This Row],[Sexual_Harassment]]/Table3[[#This Row],[Population_in_lakhs]]</f>
        <v>0.66344993968636923</v>
      </c>
      <c r="R2482">
        <f>Table3[[#This Row],[Cruelty by Husband or his Relatives]]/Table3[[#This Row],[Population_in_lakhs]]</f>
        <v>11.218335343787697</v>
      </c>
    </row>
    <row r="2483" spans="1:18" x14ac:dyDescent="0.3">
      <c r="A2483" t="s">
        <v>294</v>
      </c>
      <c r="B2483" t="s">
        <v>316</v>
      </c>
      <c r="C2483">
        <v>2012</v>
      </c>
      <c r="D2483">
        <v>38</v>
      </c>
      <c r="E2483">
        <v>21</v>
      </c>
      <c r="F2483">
        <v>2</v>
      </c>
      <c r="G2483">
        <v>86</v>
      </c>
      <c r="H2483">
        <v>12</v>
      </c>
      <c r="I2483">
        <v>175</v>
      </c>
      <c r="J2483">
        <v>16.579999999999998</v>
      </c>
      <c r="K2483">
        <v>20.144752714113391</v>
      </c>
      <c r="L2483">
        <f t="shared" si="38"/>
        <v>334</v>
      </c>
      <c r="M2483" s="14">
        <f>Table3[[#This Row],[Rape]]/Table3[[#This Row],[Population_in_lakhs]]</f>
        <v>2.2919179734620028</v>
      </c>
      <c r="N2483">
        <f>Table3[[#This Row],[Kidnapping and Abduction]]/Table3[[#This Row],[Population_in_lakhs]]</f>
        <v>1.2665862484921593</v>
      </c>
      <c r="O2483">
        <f>Table3[[#This Row],[Dowry Deaths]]/Table3[[#This Row],[Population_in_lakhs]]</f>
        <v>0.12062726176115804</v>
      </c>
      <c r="P2483">
        <f>Table3[[#This Row],[Molestation]]/Table3[[#This Row],[Population_in_lakhs]]</f>
        <v>5.1869722557297955</v>
      </c>
      <c r="Q2483">
        <f>Table3[[#This Row],[Sexual_Harassment]]/Table3[[#This Row],[Population_in_lakhs]]</f>
        <v>0.72376357056694818</v>
      </c>
      <c r="R2483">
        <f>Table3[[#This Row],[Cruelty by Husband or his Relatives]]/Table3[[#This Row],[Population_in_lakhs]]</f>
        <v>10.554885404101327</v>
      </c>
    </row>
    <row r="2484" spans="1:18" x14ac:dyDescent="0.3">
      <c r="A2484" t="s">
        <v>294</v>
      </c>
      <c r="B2484" t="s">
        <v>316</v>
      </c>
      <c r="C2484">
        <v>2013</v>
      </c>
      <c r="D2484">
        <v>48</v>
      </c>
      <c r="E2484">
        <v>26</v>
      </c>
      <c r="F2484">
        <v>4</v>
      </c>
      <c r="G2484">
        <v>127</v>
      </c>
      <c r="H2484">
        <v>12</v>
      </c>
      <c r="I2484">
        <v>166</v>
      </c>
      <c r="J2484">
        <v>16.579999999999998</v>
      </c>
      <c r="K2484">
        <v>23.100120627261763</v>
      </c>
      <c r="L2484">
        <f t="shared" si="38"/>
        <v>383</v>
      </c>
      <c r="M2484" s="14">
        <f>Table3[[#This Row],[Rape]]/Table3[[#This Row],[Population_in_lakhs]]</f>
        <v>2.8950542822677927</v>
      </c>
      <c r="N2484">
        <f>Table3[[#This Row],[Kidnapping and Abduction]]/Table3[[#This Row],[Population_in_lakhs]]</f>
        <v>1.5681544028950545</v>
      </c>
      <c r="O2484">
        <f>Table3[[#This Row],[Dowry Deaths]]/Table3[[#This Row],[Population_in_lakhs]]</f>
        <v>0.24125452352231608</v>
      </c>
      <c r="P2484">
        <f>Table3[[#This Row],[Molestation]]/Table3[[#This Row],[Population_in_lakhs]]</f>
        <v>7.6598311218335349</v>
      </c>
      <c r="Q2484">
        <f>Table3[[#This Row],[Sexual_Harassment]]/Table3[[#This Row],[Population_in_lakhs]]</f>
        <v>0.72376357056694818</v>
      </c>
      <c r="R2484">
        <f>Table3[[#This Row],[Cruelty by Husband or his Relatives]]/Table3[[#This Row],[Population_in_lakhs]]</f>
        <v>10.012062726176117</v>
      </c>
    </row>
    <row r="2485" spans="1:18" x14ac:dyDescent="0.3">
      <c r="A2485" t="s">
        <v>294</v>
      </c>
      <c r="B2485" t="s">
        <v>317</v>
      </c>
      <c r="C2485">
        <v>2001</v>
      </c>
      <c r="D2485">
        <v>25</v>
      </c>
      <c r="E2485">
        <v>16</v>
      </c>
      <c r="F2485">
        <v>1</v>
      </c>
      <c r="G2485">
        <v>57</v>
      </c>
      <c r="H2485">
        <v>10</v>
      </c>
      <c r="I2485">
        <v>120</v>
      </c>
      <c r="J2485">
        <v>15.28</v>
      </c>
      <c r="K2485">
        <v>14.986910994764399</v>
      </c>
      <c r="L2485">
        <f t="shared" si="38"/>
        <v>229</v>
      </c>
      <c r="M2485" s="14">
        <f>Table3[[#This Row],[Rape]]/Table3[[#This Row],[Population_in_lakhs]]</f>
        <v>1.6361256544502618</v>
      </c>
      <c r="N2485">
        <f>Table3[[#This Row],[Kidnapping and Abduction]]/Table3[[#This Row],[Population_in_lakhs]]</f>
        <v>1.0471204188481675</v>
      </c>
      <c r="O2485">
        <f>Table3[[#This Row],[Dowry Deaths]]/Table3[[#This Row],[Population_in_lakhs]]</f>
        <v>6.5445026178010471E-2</v>
      </c>
      <c r="P2485">
        <f>Table3[[#This Row],[Molestation]]/Table3[[#This Row],[Population_in_lakhs]]</f>
        <v>3.7303664921465969</v>
      </c>
      <c r="Q2485">
        <f>Table3[[#This Row],[Sexual_Harassment]]/Table3[[#This Row],[Population_in_lakhs]]</f>
        <v>0.65445026178010479</v>
      </c>
      <c r="R2485">
        <f>Table3[[#This Row],[Cruelty by Husband or his Relatives]]/Table3[[#This Row],[Population_in_lakhs]]</f>
        <v>7.8534031413612571</v>
      </c>
    </row>
    <row r="2486" spans="1:18" x14ac:dyDescent="0.3">
      <c r="A2486" t="s">
        <v>294</v>
      </c>
      <c r="B2486" t="s">
        <v>317</v>
      </c>
      <c r="C2486">
        <v>2002</v>
      </c>
      <c r="D2486">
        <v>19</v>
      </c>
      <c r="E2486">
        <v>7</v>
      </c>
      <c r="F2486">
        <v>5</v>
      </c>
      <c r="G2486">
        <v>55</v>
      </c>
      <c r="H2486">
        <v>4</v>
      </c>
      <c r="I2486">
        <v>137</v>
      </c>
      <c r="J2486">
        <v>15.28</v>
      </c>
      <c r="K2486">
        <v>14.856020942408378</v>
      </c>
      <c r="L2486">
        <f t="shared" si="38"/>
        <v>227</v>
      </c>
      <c r="M2486" s="14">
        <f>Table3[[#This Row],[Rape]]/Table3[[#This Row],[Population_in_lakhs]]</f>
        <v>1.243455497382199</v>
      </c>
      <c r="N2486">
        <f>Table3[[#This Row],[Kidnapping and Abduction]]/Table3[[#This Row],[Population_in_lakhs]]</f>
        <v>0.45811518324607331</v>
      </c>
      <c r="O2486">
        <f>Table3[[#This Row],[Dowry Deaths]]/Table3[[#This Row],[Population_in_lakhs]]</f>
        <v>0.3272251308900524</v>
      </c>
      <c r="P2486">
        <f>Table3[[#This Row],[Molestation]]/Table3[[#This Row],[Population_in_lakhs]]</f>
        <v>3.5994764397905761</v>
      </c>
      <c r="Q2486">
        <f>Table3[[#This Row],[Sexual_Harassment]]/Table3[[#This Row],[Population_in_lakhs]]</f>
        <v>0.26178010471204188</v>
      </c>
      <c r="R2486">
        <f>Table3[[#This Row],[Cruelty by Husband or his Relatives]]/Table3[[#This Row],[Population_in_lakhs]]</f>
        <v>8.9659685863874348</v>
      </c>
    </row>
    <row r="2487" spans="1:18" x14ac:dyDescent="0.3">
      <c r="A2487" t="s">
        <v>294</v>
      </c>
      <c r="B2487" t="s">
        <v>317</v>
      </c>
      <c r="C2487">
        <v>2003</v>
      </c>
      <c r="D2487">
        <v>13</v>
      </c>
      <c r="E2487">
        <v>7</v>
      </c>
      <c r="F2487">
        <v>7</v>
      </c>
      <c r="G2487">
        <v>49</v>
      </c>
      <c r="H2487">
        <v>5</v>
      </c>
      <c r="I2487">
        <v>149</v>
      </c>
      <c r="J2487">
        <v>15.28</v>
      </c>
      <c r="K2487">
        <v>15.052356020942408</v>
      </c>
      <c r="L2487">
        <f t="shared" si="38"/>
        <v>230</v>
      </c>
      <c r="M2487" s="14">
        <f>Table3[[#This Row],[Rape]]/Table3[[#This Row],[Population_in_lakhs]]</f>
        <v>0.85078534031413611</v>
      </c>
      <c r="N2487">
        <f>Table3[[#This Row],[Kidnapping and Abduction]]/Table3[[#This Row],[Population_in_lakhs]]</f>
        <v>0.45811518324607331</v>
      </c>
      <c r="O2487">
        <f>Table3[[#This Row],[Dowry Deaths]]/Table3[[#This Row],[Population_in_lakhs]]</f>
        <v>0.45811518324607331</v>
      </c>
      <c r="P2487">
        <f>Table3[[#This Row],[Molestation]]/Table3[[#This Row],[Population_in_lakhs]]</f>
        <v>3.2068062827225132</v>
      </c>
      <c r="Q2487">
        <f>Table3[[#This Row],[Sexual_Harassment]]/Table3[[#This Row],[Population_in_lakhs]]</f>
        <v>0.3272251308900524</v>
      </c>
      <c r="R2487">
        <f>Table3[[#This Row],[Cruelty by Husband or his Relatives]]/Table3[[#This Row],[Population_in_lakhs]]</f>
        <v>9.7513089005235614</v>
      </c>
    </row>
    <row r="2488" spans="1:18" x14ac:dyDescent="0.3">
      <c r="A2488" t="s">
        <v>294</v>
      </c>
      <c r="B2488" t="s">
        <v>317</v>
      </c>
      <c r="C2488">
        <v>2004</v>
      </c>
      <c r="D2488">
        <v>13</v>
      </c>
      <c r="E2488">
        <v>8</v>
      </c>
      <c r="F2488">
        <v>4</v>
      </c>
      <c r="G2488">
        <v>45</v>
      </c>
      <c r="H2488">
        <v>7</v>
      </c>
      <c r="I2488">
        <v>132</v>
      </c>
      <c r="J2488">
        <v>15.28</v>
      </c>
      <c r="K2488">
        <v>13.678010471204189</v>
      </c>
      <c r="L2488">
        <f t="shared" si="38"/>
        <v>209</v>
      </c>
      <c r="M2488" s="14">
        <f>Table3[[#This Row],[Rape]]/Table3[[#This Row],[Population_in_lakhs]]</f>
        <v>0.85078534031413611</v>
      </c>
      <c r="N2488">
        <f>Table3[[#This Row],[Kidnapping and Abduction]]/Table3[[#This Row],[Population_in_lakhs]]</f>
        <v>0.52356020942408377</v>
      </c>
      <c r="O2488">
        <f>Table3[[#This Row],[Dowry Deaths]]/Table3[[#This Row],[Population_in_lakhs]]</f>
        <v>0.26178010471204188</v>
      </c>
      <c r="P2488">
        <f>Table3[[#This Row],[Molestation]]/Table3[[#This Row],[Population_in_lakhs]]</f>
        <v>2.9450261780104712</v>
      </c>
      <c r="Q2488">
        <f>Table3[[#This Row],[Sexual_Harassment]]/Table3[[#This Row],[Population_in_lakhs]]</f>
        <v>0.45811518324607331</v>
      </c>
      <c r="R2488">
        <f>Table3[[#This Row],[Cruelty by Husband or his Relatives]]/Table3[[#This Row],[Population_in_lakhs]]</f>
        <v>8.6387434554973819</v>
      </c>
    </row>
    <row r="2489" spans="1:18" x14ac:dyDescent="0.3">
      <c r="A2489" t="s">
        <v>294</v>
      </c>
      <c r="B2489" t="s">
        <v>317</v>
      </c>
      <c r="C2489">
        <v>2005</v>
      </c>
      <c r="D2489">
        <v>14</v>
      </c>
      <c r="E2489">
        <v>8</v>
      </c>
      <c r="F2489">
        <v>10</v>
      </c>
      <c r="G2489">
        <v>40</v>
      </c>
      <c r="H2489">
        <v>3</v>
      </c>
      <c r="I2489">
        <v>131</v>
      </c>
      <c r="J2489">
        <v>15.28</v>
      </c>
      <c r="K2489">
        <v>13.481675392670157</v>
      </c>
      <c r="L2489">
        <f t="shared" si="38"/>
        <v>206</v>
      </c>
      <c r="M2489" s="14">
        <f>Table3[[#This Row],[Rape]]/Table3[[#This Row],[Population_in_lakhs]]</f>
        <v>0.91623036649214662</v>
      </c>
      <c r="N2489">
        <f>Table3[[#This Row],[Kidnapping and Abduction]]/Table3[[#This Row],[Population_in_lakhs]]</f>
        <v>0.52356020942408377</v>
      </c>
      <c r="O2489">
        <f>Table3[[#This Row],[Dowry Deaths]]/Table3[[#This Row],[Population_in_lakhs]]</f>
        <v>0.65445026178010479</v>
      </c>
      <c r="P2489">
        <f>Table3[[#This Row],[Molestation]]/Table3[[#This Row],[Population_in_lakhs]]</f>
        <v>2.6178010471204192</v>
      </c>
      <c r="Q2489">
        <f>Table3[[#This Row],[Sexual_Harassment]]/Table3[[#This Row],[Population_in_lakhs]]</f>
        <v>0.19633507853403143</v>
      </c>
      <c r="R2489">
        <f>Table3[[#This Row],[Cruelty by Husband or his Relatives]]/Table3[[#This Row],[Population_in_lakhs]]</f>
        <v>8.5732984293193724</v>
      </c>
    </row>
    <row r="2490" spans="1:18" x14ac:dyDescent="0.3">
      <c r="A2490" t="s">
        <v>294</v>
      </c>
      <c r="B2490" t="s">
        <v>317</v>
      </c>
      <c r="C2490">
        <v>2006</v>
      </c>
      <c r="D2490">
        <v>18</v>
      </c>
      <c r="E2490">
        <v>11</v>
      </c>
      <c r="F2490">
        <v>10</v>
      </c>
      <c r="G2490">
        <v>73</v>
      </c>
      <c r="H2490">
        <v>4</v>
      </c>
      <c r="I2490">
        <v>162</v>
      </c>
      <c r="J2490">
        <v>15.28</v>
      </c>
      <c r="K2490">
        <v>18.193717277486911</v>
      </c>
      <c r="L2490">
        <f t="shared" si="38"/>
        <v>278</v>
      </c>
      <c r="M2490" s="14">
        <f>Table3[[#This Row],[Rape]]/Table3[[#This Row],[Population_in_lakhs]]</f>
        <v>1.1780104712041886</v>
      </c>
      <c r="N2490">
        <f>Table3[[#This Row],[Kidnapping and Abduction]]/Table3[[#This Row],[Population_in_lakhs]]</f>
        <v>0.71989528795811519</v>
      </c>
      <c r="O2490">
        <f>Table3[[#This Row],[Dowry Deaths]]/Table3[[#This Row],[Population_in_lakhs]]</f>
        <v>0.65445026178010479</v>
      </c>
      <c r="P2490">
        <f>Table3[[#This Row],[Molestation]]/Table3[[#This Row],[Population_in_lakhs]]</f>
        <v>4.7774869109947646</v>
      </c>
      <c r="Q2490">
        <f>Table3[[#This Row],[Sexual_Harassment]]/Table3[[#This Row],[Population_in_lakhs]]</f>
        <v>0.26178010471204188</v>
      </c>
      <c r="R2490">
        <f>Table3[[#This Row],[Cruelty by Husband or his Relatives]]/Table3[[#This Row],[Population_in_lakhs]]</f>
        <v>10.602094240837697</v>
      </c>
    </row>
    <row r="2491" spans="1:18" x14ac:dyDescent="0.3">
      <c r="A2491" t="s">
        <v>294</v>
      </c>
      <c r="B2491" t="s">
        <v>317</v>
      </c>
      <c r="C2491">
        <v>2007</v>
      </c>
      <c r="D2491">
        <v>22</v>
      </c>
      <c r="E2491">
        <v>9</v>
      </c>
      <c r="F2491">
        <v>8</v>
      </c>
      <c r="G2491">
        <v>54</v>
      </c>
      <c r="H2491">
        <v>6</v>
      </c>
      <c r="I2491">
        <v>183</v>
      </c>
      <c r="J2491">
        <v>15.28</v>
      </c>
      <c r="K2491">
        <v>18.455497382198953</v>
      </c>
      <c r="L2491">
        <f t="shared" si="38"/>
        <v>282</v>
      </c>
      <c r="M2491" s="14">
        <f>Table3[[#This Row],[Rape]]/Table3[[#This Row],[Population_in_lakhs]]</f>
        <v>1.4397905759162304</v>
      </c>
      <c r="N2491">
        <f>Table3[[#This Row],[Kidnapping and Abduction]]/Table3[[#This Row],[Population_in_lakhs]]</f>
        <v>0.58900523560209428</v>
      </c>
      <c r="O2491">
        <f>Table3[[#This Row],[Dowry Deaths]]/Table3[[#This Row],[Population_in_lakhs]]</f>
        <v>0.52356020942408377</v>
      </c>
      <c r="P2491">
        <f>Table3[[#This Row],[Molestation]]/Table3[[#This Row],[Population_in_lakhs]]</f>
        <v>3.5340314136125657</v>
      </c>
      <c r="Q2491">
        <f>Table3[[#This Row],[Sexual_Harassment]]/Table3[[#This Row],[Population_in_lakhs]]</f>
        <v>0.39267015706806285</v>
      </c>
      <c r="R2491">
        <f>Table3[[#This Row],[Cruelty by Husband or his Relatives]]/Table3[[#This Row],[Population_in_lakhs]]</f>
        <v>11.976439790575917</v>
      </c>
    </row>
    <row r="2492" spans="1:18" x14ac:dyDescent="0.3">
      <c r="A2492" t="s">
        <v>294</v>
      </c>
      <c r="B2492" t="s">
        <v>317</v>
      </c>
      <c r="C2492">
        <v>2008</v>
      </c>
      <c r="D2492">
        <v>12</v>
      </c>
      <c r="E2492">
        <v>11</v>
      </c>
      <c r="F2492">
        <v>15</v>
      </c>
      <c r="G2492">
        <v>56</v>
      </c>
      <c r="H2492">
        <v>6</v>
      </c>
      <c r="I2492">
        <v>204</v>
      </c>
      <c r="J2492">
        <v>15.28</v>
      </c>
      <c r="K2492">
        <v>19.895287958115183</v>
      </c>
      <c r="L2492">
        <f t="shared" si="38"/>
        <v>304</v>
      </c>
      <c r="M2492" s="14">
        <f>Table3[[#This Row],[Rape]]/Table3[[#This Row],[Population_in_lakhs]]</f>
        <v>0.78534031413612571</v>
      </c>
      <c r="N2492">
        <f>Table3[[#This Row],[Kidnapping and Abduction]]/Table3[[#This Row],[Population_in_lakhs]]</f>
        <v>0.71989528795811519</v>
      </c>
      <c r="O2492">
        <f>Table3[[#This Row],[Dowry Deaths]]/Table3[[#This Row],[Population_in_lakhs]]</f>
        <v>0.98167539267015713</v>
      </c>
      <c r="P2492">
        <f>Table3[[#This Row],[Molestation]]/Table3[[#This Row],[Population_in_lakhs]]</f>
        <v>3.6649214659685865</v>
      </c>
      <c r="Q2492">
        <f>Table3[[#This Row],[Sexual_Harassment]]/Table3[[#This Row],[Population_in_lakhs]]</f>
        <v>0.39267015706806285</v>
      </c>
      <c r="R2492">
        <f>Table3[[#This Row],[Cruelty by Husband or his Relatives]]/Table3[[#This Row],[Population_in_lakhs]]</f>
        <v>13.350785340314136</v>
      </c>
    </row>
    <row r="2493" spans="1:18" x14ac:dyDescent="0.3">
      <c r="A2493" t="s">
        <v>294</v>
      </c>
      <c r="B2493" t="s">
        <v>317</v>
      </c>
      <c r="C2493">
        <v>2009</v>
      </c>
      <c r="D2493">
        <v>30</v>
      </c>
      <c r="E2493">
        <v>14</v>
      </c>
      <c r="F2493">
        <v>7</v>
      </c>
      <c r="G2493">
        <v>49</v>
      </c>
      <c r="H2493">
        <v>7</v>
      </c>
      <c r="I2493">
        <v>219</v>
      </c>
      <c r="J2493">
        <v>15.28</v>
      </c>
      <c r="K2493">
        <v>21.335078534031414</v>
      </c>
      <c r="L2493">
        <f t="shared" si="38"/>
        <v>326</v>
      </c>
      <c r="M2493" s="14">
        <f>Table3[[#This Row],[Rape]]/Table3[[#This Row],[Population_in_lakhs]]</f>
        <v>1.9633507853403143</v>
      </c>
      <c r="N2493">
        <f>Table3[[#This Row],[Kidnapping and Abduction]]/Table3[[#This Row],[Population_in_lakhs]]</f>
        <v>0.91623036649214662</v>
      </c>
      <c r="O2493">
        <f>Table3[[#This Row],[Dowry Deaths]]/Table3[[#This Row],[Population_in_lakhs]]</f>
        <v>0.45811518324607331</v>
      </c>
      <c r="P2493">
        <f>Table3[[#This Row],[Molestation]]/Table3[[#This Row],[Population_in_lakhs]]</f>
        <v>3.2068062827225132</v>
      </c>
      <c r="Q2493">
        <f>Table3[[#This Row],[Sexual_Harassment]]/Table3[[#This Row],[Population_in_lakhs]]</f>
        <v>0.45811518324607331</v>
      </c>
      <c r="R2493">
        <f>Table3[[#This Row],[Cruelty by Husband or his Relatives]]/Table3[[#This Row],[Population_in_lakhs]]</f>
        <v>14.332460732984293</v>
      </c>
    </row>
    <row r="2494" spans="1:18" x14ac:dyDescent="0.3">
      <c r="A2494" t="s">
        <v>294</v>
      </c>
      <c r="B2494" t="s">
        <v>317</v>
      </c>
      <c r="C2494">
        <v>2010</v>
      </c>
      <c r="D2494">
        <v>20</v>
      </c>
      <c r="E2494">
        <v>21</v>
      </c>
      <c r="F2494">
        <v>5</v>
      </c>
      <c r="G2494">
        <v>54</v>
      </c>
      <c r="H2494">
        <v>6</v>
      </c>
      <c r="I2494">
        <v>209</v>
      </c>
      <c r="J2494">
        <v>15.28</v>
      </c>
      <c r="K2494">
        <v>20.6151832460733</v>
      </c>
      <c r="L2494">
        <f t="shared" si="38"/>
        <v>315</v>
      </c>
      <c r="M2494" s="14">
        <f>Table3[[#This Row],[Rape]]/Table3[[#This Row],[Population_in_lakhs]]</f>
        <v>1.3089005235602096</v>
      </c>
      <c r="N2494">
        <f>Table3[[#This Row],[Kidnapping and Abduction]]/Table3[[#This Row],[Population_in_lakhs]]</f>
        <v>1.37434554973822</v>
      </c>
      <c r="O2494">
        <f>Table3[[#This Row],[Dowry Deaths]]/Table3[[#This Row],[Population_in_lakhs]]</f>
        <v>0.3272251308900524</v>
      </c>
      <c r="P2494">
        <f>Table3[[#This Row],[Molestation]]/Table3[[#This Row],[Population_in_lakhs]]</f>
        <v>3.5340314136125657</v>
      </c>
      <c r="Q2494">
        <f>Table3[[#This Row],[Sexual_Harassment]]/Table3[[#This Row],[Population_in_lakhs]]</f>
        <v>0.39267015706806285</v>
      </c>
      <c r="R2494">
        <f>Table3[[#This Row],[Cruelty by Husband or his Relatives]]/Table3[[#This Row],[Population_in_lakhs]]</f>
        <v>13.678010471204189</v>
      </c>
    </row>
    <row r="2495" spans="1:18" x14ac:dyDescent="0.3">
      <c r="A2495" t="s">
        <v>294</v>
      </c>
      <c r="B2495" t="s">
        <v>317</v>
      </c>
      <c r="C2495">
        <v>2011</v>
      </c>
      <c r="D2495">
        <v>26</v>
      </c>
      <c r="E2495">
        <v>16</v>
      </c>
      <c r="F2495">
        <v>5</v>
      </c>
      <c r="G2495">
        <v>80</v>
      </c>
      <c r="H2495">
        <v>6</v>
      </c>
      <c r="I2495">
        <v>215</v>
      </c>
      <c r="J2495">
        <v>18.36</v>
      </c>
      <c r="K2495">
        <v>18.954248366013072</v>
      </c>
      <c r="L2495">
        <f t="shared" si="38"/>
        <v>348</v>
      </c>
      <c r="M2495" s="14">
        <f>Table3[[#This Row],[Rape]]/Table3[[#This Row],[Population_in_lakhs]]</f>
        <v>1.4161220043572986</v>
      </c>
      <c r="N2495">
        <f>Table3[[#This Row],[Kidnapping and Abduction]]/Table3[[#This Row],[Population_in_lakhs]]</f>
        <v>0.8714596949891068</v>
      </c>
      <c r="O2495">
        <f>Table3[[#This Row],[Dowry Deaths]]/Table3[[#This Row],[Population_in_lakhs]]</f>
        <v>0.27233115468409586</v>
      </c>
      <c r="P2495">
        <f>Table3[[#This Row],[Molestation]]/Table3[[#This Row],[Population_in_lakhs]]</f>
        <v>4.3572984749455337</v>
      </c>
      <c r="Q2495">
        <f>Table3[[#This Row],[Sexual_Harassment]]/Table3[[#This Row],[Population_in_lakhs]]</f>
        <v>0.32679738562091504</v>
      </c>
      <c r="R2495">
        <f>Table3[[#This Row],[Cruelty by Husband or his Relatives]]/Table3[[#This Row],[Population_in_lakhs]]</f>
        <v>11.710239651416122</v>
      </c>
    </row>
    <row r="2496" spans="1:18" x14ac:dyDescent="0.3">
      <c r="A2496" t="s">
        <v>294</v>
      </c>
      <c r="B2496" t="s">
        <v>317</v>
      </c>
      <c r="C2496">
        <v>2012</v>
      </c>
      <c r="D2496">
        <v>28</v>
      </c>
      <c r="E2496">
        <v>13</v>
      </c>
      <c r="F2496">
        <v>3</v>
      </c>
      <c r="G2496">
        <v>68</v>
      </c>
      <c r="H2496">
        <v>9</v>
      </c>
      <c r="I2496">
        <v>242</v>
      </c>
      <c r="J2496">
        <v>18.36</v>
      </c>
      <c r="K2496">
        <v>19.77124183006536</v>
      </c>
      <c r="L2496">
        <f t="shared" si="38"/>
        <v>363</v>
      </c>
      <c r="M2496" s="14">
        <f>Table3[[#This Row],[Rape]]/Table3[[#This Row],[Population_in_lakhs]]</f>
        <v>1.5250544662309369</v>
      </c>
      <c r="N2496">
        <f>Table3[[#This Row],[Kidnapping and Abduction]]/Table3[[#This Row],[Population_in_lakhs]]</f>
        <v>0.70806100217864931</v>
      </c>
      <c r="O2496">
        <f>Table3[[#This Row],[Dowry Deaths]]/Table3[[#This Row],[Population_in_lakhs]]</f>
        <v>0.16339869281045752</v>
      </c>
      <c r="P2496">
        <f>Table3[[#This Row],[Molestation]]/Table3[[#This Row],[Population_in_lakhs]]</f>
        <v>3.7037037037037037</v>
      </c>
      <c r="Q2496">
        <f>Table3[[#This Row],[Sexual_Harassment]]/Table3[[#This Row],[Population_in_lakhs]]</f>
        <v>0.49019607843137258</v>
      </c>
      <c r="R2496">
        <f>Table3[[#This Row],[Cruelty by Husband or his Relatives]]/Table3[[#This Row],[Population_in_lakhs]]</f>
        <v>13.18082788671024</v>
      </c>
    </row>
    <row r="2497" spans="1:18" x14ac:dyDescent="0.3">
      <c r="A2497" t="s">
        <v>294</v>
      </c>
      <c r="B2497" t="s">
        <v>317</v>
      </c>
      <c r="C2497">
        <v>2013</v>
      </c>
      <c r="D2497">
        <v>40</v>
      </c>
      <c r="E2497">
        <v>37</v>
      </c>
      <c r="F2497">
        <v>4</v>
      </c>
      <c r="G2497">
        <v>132</v>
      </c>
      <c r="H2497">
        <v>6</v>
      </c>
      <c r="I2497">
        <v>271</v>
      </c>
      <c r="J2497">
        <v>18.36</v>
      </c>
      <c r="K2497">
        <v>26.688453159041394</v>
      </c>
      <c r="L2497">
        <f t="shared" si="38"/>
        <v>490</v>
      </c>
      <c r="M2497" s="14">
        <f>Table3[[#This Row],[Rape]]/Table3[[#This Row],[Population_in_lakhs]]</f>
        <v>2.1786492374727668</v>
      </c>
      <c r="N2497">
        <f>Table3[[#This Row],[Kidnapping and Abduction]]/Table3[[#This Row],[Population_in_lakhs]]</f>
        <v>2.0152505446623095</v>
      </c>
      <c r="O2497">
        <f>Table3[[#This Row],[Dowry Deaths]]/Table3[[#This Row],[Population_in_lakhs]]</f>
        <v>0.2178649237472767</v>
      </c>
      <c r="P2497">
        <f>Table3[[#This Row],[Molestation]]/Table3[[#This Row],[Population_in_lakhs]]</f>
        <v>7.1895424836601309</v>
      </c>
      <c r="Q2497">
        <f>Table3[[#This Row],[Sexual_Harassment]]/Table3[[#This Row],[Population_in_lakhs]]</f>
        <v>0.32679738562091504</v>
      </c>
      <c r="R2497">
        <f>Table3[[#This Row],[Cruelty by Husband or his Relatives]]/Table3[[#This Row],[Population_in_lakhs]]</f>
        <v>14.760348583877995</v>
      </c>
    </row>
    <row r="2498" spans="1:18" x14ac:dyDescent="0.3">
      <c r="A2498" t="s">
        <v>294</v>
      </c>
      <c r="B2498" t="s">
        <v>318</v>
      </c>
      <c r="C2498">
        <v>2001</v>
      </c>
      <c r="D2498">
        <v>98</v>
      </c>
      <c r="E2498">
        <v>45</v>
      </c>
      <c r="F2498">
        <v>7</v>
      </c>
      <c r="G2498">
        <v>121</v>
      </c>
      <c r="H2498">
        <v>116</v>
      </c>
      <c r="I2498">
        <v>312</v>
      </c>
      <c r="J2498">
        <v>72.33</v>
      </c>
      <c r="K2498">
        <v>9.6640398175031113</v>
      </c>
      <c r="L2498">
        <f t="shared" ref="L2498:L2561" si="39">SUM(D2498,E2498,F2498,G2498,H2498,I2498)</f>
        <v>699</v>
      </c>
      <c r="M2498" s="14">
        <f>Table3[[#This Row],[Rape]]/Table3[[#This Row],[Population_in_lakhs]]</f>
        <v>1.3549011475183188</v>
      </c>
      <c r="N2498">
        <f>Table3[[#This Row],[Kidnapping and Abduction]]/Table3[[#This Row],[Population_in_lakhs]]</f>
        <v>0.62214848610535045</v>
      </c>
      <c r="O2498">
        <f>Table3[[#This Row],[Dowry Deaths]]/Table3[[#This Row],[Population_in_lakhs]]</f>
        <v>9.6778653394165637E-2</v>
      </c>
      <c r="P2498">
        <f>Table3[[#This Row],[Molestation]]/Table3[[#This Row],[Population_in_lakhs]]</f>
        <v>1.6728881515277203</v>
      </c>
      <c r="Q2498">
        <f>Table3[[#This Row],[Sexual_Harassment]]/Table3[[#This Row],[Population_in_lakhs]]</f>
        <v>1.603760541960459</v>
      </c>
      <c r="R2498">
        <f>Table3[[#This Row],[Cruelty by Husband or his Relatives]]/Table3[[#This Row],[Population_in_lakhs]]</f>
        <v>4.3135628369970966</v>
      </c>
    </row>
    <row r="2499" spans="1:18" x14ac:dyDescent="0.3">
      <c r="A2499" t="s">
        <v>294</v>
      </c>
      <c r="B2499" t="s">
        <v>318</v>
      </c>
      <c r="C2499">
        <v>2002</v>
      </c>
      <c r="D2499">
        <v>95</v>
      </c>
      <c r="E2499">
        <v>32</v>
      </c>
      <c r="F2499">
        <v>9</v>
      </c>
      <c r="G2499">
        <v>119</v>
      </c>
      <c r="H2499">
        <v>111</v>
      </c>
      <c r="I2499">
        <v>306</v>
      </c>
      <c r="J2499">
        <v>72.33</v>
      </c>
      <c r="K2499">
        <v>9.2907507258399011</v>
      </c>
      <c r="L2499">
        <f t="shared" si="39"/>
        <v>672</v>
      </c>
      <c r="M2499" s="14">
        <f>Table3[[#This Row],[Rape]]/Table3[[#This Row],[Population_in_lakhs]]</f>
        <v>1.3134245817779622</v>
      </c>
      <c r="N2499">
        <f>Table3[[#This Row],[Kidnapping and Abduction]]/Table3[[#This Row],[Population_in_lakhs]]</f>
        <v>0.44241670123047144</v>
      </c>
      <c r="O2499">
        <f>Table3[[#This Row],[Dowry Deaths]]/Table3[[#This Row],[Population_in_lakhs]]</f>
        <v>0.1244296972210701</v>
      </c>
      <c r="P2499">
        <f>Table3[[#This Row],[Molestation]]/Table3[[#This Row],[Population_in_lakhs]]</f>
        <v>1.6452371077008157</v>
      </c>
      <c r="Q2499">
        <f>Table3[[#This Row],[Sexual_Harassment]]/Table3[[#This Row],[Population_in_lakhs]]</f>
        <v>1.534632932393198</v>
      </c>
      <c r="R2499">
        <f>Table3[[#This Row],[Cruelty by Husband or his Relatives]]/Table3[[#This Row],[Population_in_lakhs]]</f>
        <v>4.2306097055163834</v>
      </c>
    </row>
    <row r="2500" spans="1:18" x14ac:dyDescent="0.3">
      <c r="A2500" t="s">
        <v>294</v>
      </c>
      <c r="B2500" t="s">
        <v>318</v>
      </c>
      <c r="C2500">
        <v>2003</v>
      </c>
      <c r="D2500">
        <v>72</v>
      </c>
      <c r="E2500">
        <v>41</v>
      </c>
      <c r="F2500">
        <v>9</v>
      </c>
      <c r="G2500">
        <v>117</v>
      </c>
      <c r="H2500">
        <v>100</v>
      </c>
      <c r="I2500">
        <v>331</v>
      </c>
      <c r="J2500">
        <v>72.33</v>
      </c>
      <c r="K2500">
        <v>9.2630996820129958</v>
      </c>
      <c r="L2500">
        <f t="shared" si="39"/>
        <v>670</v>
      </c>
      <c r="M2500" s="14">
        <f>Table3[[#This Row],[Rape]]/Table3[[#This Row],[Population_in_lakhs]]</f>
        <v>0.99543757776856079</v>
      </c>
      <c r="N2500">
        <f>Table3[[#This Row],[Kidnapping and Abduction]]/Table3[[#This Row],[Population_in_lakhs]]</f>
        <v>0.56684639845154161</v>
      </c>
      <c r="O2500">
        <f>Table3[[#This Row],[Dowry Deaths]]/Table3[[#This Row],[Population_in_lakhs]]</f>
        <v>0.1244296972210701</v>
      </c>
      <c r="P2500">
        <f>Table3[[#This Row],[Molestation]]/Table3[[#This Row],[Population_in_lakhs]]</f>
        <v>1.6175860638739112</v>
      </c>
      <c r="Q2500">
        <f>Table3[[#This Row],[Sexual_Harassment]]/Table3[[#This Row],[Population_in_lakhs]]</f>
        <v>1.3825521913452232</v>
      </c>
      <c r="R2500">
        <f>Table3[[#This Row],[Cruelty by Husband or his Relatives]]/Table3[[#This Row],[Population_in_lakhs]]</f>
        <v>4.5762477533526891</v>
      </c>
    </row>
    <row r="2501" spans="1:18" x14ac:dyDescent="0.3">
      <c r="A2501" t="s">
        <v>294</v>
      </c>
      <c r="B2501" t="s">
        <v>318</v>
      </c>
      <c r="C2501">
        <v>2004</v>
      </c>
      <c r="D2501">
        <v>94</v>
      </c>
      <c r="E2501">
        <v>69</v>
      </c>
      <c r="F2501">
        <v>10</v>
      </c>
      <c r="G2501">
        <v>139</v>
      </c>
      <c r="H2501">
        <v>112</v>
      </c>
      <c r="I2501">
        <v>328</v>
      </c>
      <c r="J2501">
        <v>72.33</v>
      </c>
      <c r="K2501">
        <v>10.39679247891608</v>
      </c>
      <c r="L2501">
        <f t="shared" si="39"/>
        <v>752</v>
      </c>
      <c r="M2501" s="14">
        <f>Table3[[#This Row],[Rape]]/Table3[[#This Row],[Population_in_lakhs]]</f>
        <v>1.29959905986451</v>
      </c>
      <c r="N2501">
        <f>Table3[[#This Row],[Kidnapping and Abduction]]/Table3[[#This Row],[Population_in_lakhs]]</f>
        <v>0.95396101202820405</v>
      </c>
      <c r="O2501">
        <f>Table3[[#This Row],[Dowry Deaths]]/Table3[[#This Row],[Population_in_lakhs]]</f>
        <v>0.13825521913452232</v>
      </c>
      <c r="P2501">
        <f>Table3[[#This Row],[Molestation]]/Table3[[#This Row],[Population_in_lakhs]]</f>
        <v>1.9217475459698603</v>
      </c>
      <c r="Q2501">
        <f>Table3[[#This Row],[Sexual_Harassment]]/Table3[[#This Row],[Population_in_lakhs]]</f>
        <v>1.5484584543066502</v>
      </c>
      <c r="R2501">
        <f>Table3[[#This Row],[Cruelty by Husband or his Relatives]]/Table3[[#This Row],[Population_in_lakhs]]</f>
        <v>4.5347711876123329</v>
      </c>
    </row>
    <row r="2502" spans="1:18" x14ac:dyDescent="0.3">
      <c r="A2502" t="s">
        <v>294</v>
      </c>
      <c r="B2502" t="s">
        <v>318</v>
      </c>
      <c r="C2502">
        <v>2005</v>
      </c>
      <c r="D2502">
        <v>125</v>
      </c>
      <c r="E2502">
        <v>88</v>
      </c>
      <c r="F2502">
        <v>7</v>
      </c>
      <c r="G2502">
        <v>166</v>
      </c>
      <c r="H2502">
        <v>110</v>
      </c>
      <c r="I2502">
        <v>373</v>
      </c>
      <c r="J2502">
        <v>72.33</v>
      </c>
      <c r="K2502">
        <v>12.014378542789991</v>
      </c>
      <c r="L2502">
        <f t="shared" si="39"/>
        <v>869</v>
      </c>
      <c r="M2502" s="14">
        <f>Table3[[#This Row],[Rape]]/Table3[[#This Row],[Population_in_lakhs]]</f>
        <v>1.7281902391815291</v>
      </c>
      <c r="N2502">
        <f>Table3[[#This Row],[Kidnapping and Abduction]]/Table3[[#This Row],[Population_in_lakhs]]</f>
        <v>1.2166459283837965</v>
      </c>
      <c r="O2502">
        <f>Table3[[#This Row],[Dowry Deaths]]/Table3[[#This Row],[Population_in_lakhs]]</f>
        <v>9.6778653394165637E-2</v>
      </c>
      <c r="P2502">
        <f>Table3[[#This Row],[Molestation]]/Table3[[#This Row],[Population_in_lakhs]]</f>
        <v>2.2950366376330709</v>
      </c>
      <c r="Q2502">
        <f>Table3[[#This Row],[Sexual_Harassment]]/Table3[[#This Row],[Population_in_lakhs]]</f>
        <v>1.5208074104797455</v>
      </c>
      <c r="R2502">
        <f>Table3[[#This Row],[Cruelty by Husband or his Relatives]]/Table3[[#This Row],[Population_in_lakhs]]</f>
        <v>5.1569196737176828</v>
      </c>
    </row>
    <row r="2503" spans="1:18" x14ac:dyDescent="0.3">
      <c r="A2503" t="s">
        <v>294</v>
      </c>
      <c r="B2503" t="s">
        <v>318</v>
      </c>
      <c r="C2503">
        <v>2006</v>
      </c>
      <c r="D2503">
        <v>116</v>
      </c>
      <c r="E2503">
        <v>102</v>
      </c>
      <c r="F2503">
        <v>21</v>
      </c>
      <c r="G2503">
        <v>198</v>
      </c>
      <c r="H2503">
        <v>107</v>
      </c>
      <c r="I2503">
        <v>397</v>
      </c>
      <c r="J2503">
        <v>72.33</v>
      </c>
      <c r="K2503">
        <v>13.009816120558551</v>
      </c>
      <c r="L2503">
        <f t="shared" si="39"/>
        <v>941</v>
      </c>
      <c r="M2503" s="14">
        <f>Table3[[#This Row],[Rape]]/Table3[[#This Row],[Population_in_lakhs]]</f>
        <v>1.603760541960459</v>
      </c>
      <c r="N2503">
        <f>Table3[[#This Row],[Kidnapping and Abduction]]/Table3[[#This Row],[Population_in_lakhs]]</f>
        <v>1.4102032351721279</v>
      </c>
      <c r="O2503">
        <f>Table3[[#This Row],[Dowry Deaths]]/Table3[[#This Row],[Population_in_lakhs]]</f>
        <v>0.29033596018249691</v>
      </c>
      <c r="P2503">
        <f>Table3[[#This Row],[Molestation]]/Table3[[#This Row],[Population_in_lakhs]]</f>
        <v>2.737453338863542</v>
      </c>
      <c r="Q2503">
        <f>Table3[[#This Row],[Sexual_Harassment]]/Table3[[#This Row],[Population_in_lakhs]]</f>
        <v>1.4793308447393889</v>
      </c>
      <c r="R2503">
        <f>Table3[[#This Row],[Cruelty by Husband or his Relatives]]/Table3[[#This Row],[Population_in_lakhs]]</f>
        <v>5.4887321996405367</v>
      </c>
    </row>
    <row r="2504" spans="1:18" x14ac:dyDescent="0.3">
      <c r="A2504" t="s">
        <v>294</v>
      </c>
      <c r="B2504" t="s">
        <v>318</v>
      </c>
      <c r="C2504">
        <v>2007</v>
      </c>
      <c r="D2504">
        <v>125</v>
      </c>
      <c r="E2504">
        <v>118</v>
      </c>
      <c r="F2504">
        <v>23</v>
      </c>
      <c r="G2504">
        <v>180</v>
      </c>
      <c r="H2504">
        <v>93</v>
      </c>
      <c r="I2504">
        <v>453</v>
      </c>
      <c r="J2504">
        <v>72.33</v>
      </c>
      <c r="K2504">
        <v>13.714917738144615</v>
      </c>
      <c r="L2504">
        <f t="shared" si="39"/>
        <v>992</v>
      </c>
      <c r="M2504" s="14">
        <f>Table3[[#This Row],[Rape]]/Table3[[#This Row],[Population_in_lakhs]]</f>
        <v>1.7281902391815291</v>
      </c>
      <c r="N2504">
        <f>Table3[[#This Row],[Kidnapping and Abduction]]/Table3[[#This Row],[Population_in_lakhs]]</f>
        <v>1.6314115857873634</v>
      </c>
      <c r="O2504">
        <f>Table3[[#This Row],[Dowry Deaths]]/Table3[[#This Row],[Population_in_lakhs]]</f>
        <v>0.31798700400940139</v>
      </c>
      <c r="P2504">
        <f>Table3[[#This Row],[Molestation]]/Table3[[#This Row],[Population_in_lakhs]]</f>
        <v>2.4885939444214018</v>
      </c>
      <c r="Q2504">
        <f>Table3[[#This Row],[Sexual_Harassment]]/Table3[[#This Row],[Population_in_lakhs]]</f>
        <v>1.2857735379510578</v>
      </c>
      <c r="R2504">
        <f>Table3[[#This Row],[Cruelty by Husband or his Relatives]]/Table3[[#This Row],[Population_in_lakhs]]</f>
        <v>6.2629614267938614</v>
      </c>
    </row>
    <row r="2505" spans="1:18" x14ac:dyDescent="0.3">
      <c r="A2505" t="s">
        <v>294</v>
      </c>
      <c r="B2505" t="s">
        <v>318</v>
      </c>
      <c r="C2505">
        <v>2008</v>
      </c>
      <c r="D2505">
        <v>159</v>
      </c>
      <c r="E2505">
        <v>111</v>
      </c>
      <c r="F2505">
        <v>21</v>
      </c>
      <c r="G2505">
        <v>220</v>
      </c>
      <c r="H2505">
        <v>103</v>
      </c>
      <c r="I2505">
        <v>462</v>
      </c>
      <c r="J2505">
        <v>72.33</v>
      </c>
      <c r="K2505">
        <v>14.876261578874603</v>
      </c>
      <c r="L2505">
        <f t="shared" si="39"/>
        <v>1076</v>
      </c>
      <c r="M2505" s="14">
        <f>Table3[[#This Row],[Rape]]/Table3[[#This Row],[Population_in_lakhs]]</f>
        <v>2.1982579842389049</v>
      </c>
      <c r="N2505">
        <f>Table3[[#This Row],[Kidnapping and Abduction]]/Table3[[#This Row],[Population_in_lakhs]]</f>
        <v>1.534632932393198</v>
      </c>
      <c r="O2505">
        <f>Table3[[#This Row],[Dowry Deaths]]/Table3[[#This Row],[Population_in_lakhs]]</f>
        <v>0.29033596018249691</v>
      </c>
      <c r="P2505">
        <f>Table3[[#This Row],[Molestation]]/Table3[[#This Row],[Population_in_lakhs]]</f>
        <v>3.0416148209594911</v>
      </c>
      <c r="Q2505">
        <f>Table3[[#This Row],[Sexual_Harassment]]/Table3[[#This Row],[Population_in_lakhs]]</f>
        <v>1.4240287570855801</v>
      </c>
      <c r="R2505">
        <f>Table3[[#This Row],[Cruelty by Husband or his Relatives]]/Table3[[#This Row],[Population_in_lakhs]]</f>
        <v>6.3873911240149317</v>
      </c>
    </row>
    <row r="2506" spans="1:18" x14ac:dyDescent="0.3">
      <c r="A2506" t="s">
        <v>294</v>
      </c>
      <c r="B2506" t="s">
        <v>318</v>
      </c>
      <c r="C2506">
        <v>2009</v>
      </c>
      <c r="D2506">
        <v>140</v>
      </c>
      <c r="E2506">
        <v>123</v>
      </c>
      <c r="F2506">
        <v>16</v>
      </c>
      <c r="G2506">
        <v>233</v>
      </c>
      <c r="H2506">
        <v>87</v>
      </c>
      <c r="I2506">
        <v>453</v>
      </c>
      <c r="J2506">
        <v>72.33</v>
      </c>
      <c r="K2506">
        <v>14.54444905295175</v>
      </c>
      <c r="L2506">
        <f t="shared" si="39"/>
        <v>1052</v>
      </c>
      <c r="M2506" s="14">
        <f>Table3[[#This Row],[Rape]]/Table3[[#This Row],[Population_in_lakhs]]</f>
        <v>1.9355730678833127</v>
      </c>
      <c r="N2506">
        <f>Table3[[#This Row],[Kidnapping and Abduction]]/Table3[[#This Row],[Population_in_lakhs]]</f>
        <v>1.7005391953546247</v>
      </c>
      <c r="O2506">
        <f>Table3[[#This Row],[Dowry Deaths]]/Table3[[#This Row],[Population_in_lakhs]]</f>
        <v>0.22120835061523572</v>
      </c>
      <c r="P2506">
        <f>Table3[[#This Row],[Molestation]]/Table3[[#This Row],[Population_in_lakhs]]</f>
        <v>3.2213466058343703</v>
      </c>
      <c r="Q2506">
        <f>Table3[[#This Row],[Sexual_Harassment]]/Table3[[#This Row],[Population_in_lakhs]]</f>
        <v>1.2028204064703443</v>
      </c>
      <c r="R2506">
        <f>Table3[[#This Row],[Cruelty by Husband or his Relatives]]/Table3[[#This Row],[Population_in_lakhs]]</f>
        <v>6.2629614267938614</v>
      </c>
    </row>
    <row r="2507" spans="1:18" x14ac:dyDescent="0.3">
      <c r="A2507" t="s">
        <v>294</v>
      </c>
      <c r="B2507" t="s">
        <v>318</v>
      </c>
      <c r="C2507">
        <v>2010</v>
      </c>
      <c r="D2507">
        <v>163</v>
      </c>
      <c r="E2507">
        <v>128</v>
      </c>
      <c r="F2507">
        <v>19</v>
      </c>
      <c r="G2507">
        <v>215</v>
      </c>
      <c r="H2507">
        <v>121</v>
      </c>
      <c r="I2507">
        <v>414</v>
      </c>
      <c r="J2507">
        <v>72.33</v>
      </c>
      <c r="K2507">
        <v>14.655053228259368</v>
      </c>
      <c r="L2507">
        <f t="shared" si="39"/>
        <v>1060</v>
      </c>
      <c r="M2507" s="14">
        <f>Table3[[#This Row],[Rape]]/Table3[[#This Row],[Population_in_lakhs]]</f>
        <v>2.2535600718927138</v>
      </c>
      <c r="N2507">
        <f>Table3[[#This Row],[Kidnapping and Abduction]]/Table3[[#This Row],[Population_in_lakhs]]</f>
        <v>1.7696668049218858</v>
      </c>
      <c r="O2507">
        <f>Table3[[#This Row],[Dowry Deaths]]/Table3[[#This Row],[Population_in_lakhs]]</f>
        <v>0.26268491635559243</v>
      </c>
      <c r="P2507">
        <f>Table3[[#This Row],[Molestation]]/Table3[[#This Row],[Population_in_lakhs]]</f>
        <v>2.97248721139223</v>
      </c>
      <c r="Q2507">
        <f>Table3[[#This Row],[Sexual_Harassment]]/Table3[[#This Row],[Population_in_lakhs]]</f>
        <v>1.6728881515277203</v>
      </c>
      <c r="R2507">
        <f>Table3[[#This Row],[Cruelty by Husband or his Relatives]]/Table3[[#This Row],[Population_in_lakhs]]</f>
        <v>5.7237660721692247</v>
      </c>
    </row>
    <row r="2508" spans="1:18" x14ac:dyDescent="0.3">
      <c r="A2508" t="s">
        <v>294</v>
      </c>
      <c r="B2508" t="s">
        <v>318</v>
      </c>
      <c r="C2508">
        <v>2011</v>
      </c>
      <c r="D2508">
        <v>166</v>
      </c>
      <c r="E2508">
        <v>120</v>
      </c>
      <c r="F2508">
        <v>24</v>
      </c>
      <c r="G2508">
        <v>244</v>
      </c>
      <c r="H2508">
        <v>106</v>
      </c>
      <c r="I2508">
        <v>423</v>
      </c>
      <c r="J2508">
        <v>94.29</v>
      </c>
      <c r="K2508">
        <v>11.485841552656696</v>
      </c>
      <c r="L2508">
        <f t="shared" si="39"/>
        <v>1083</v>
      </c>
      <c r="M2508" s="14">
        <f>Table3[[#This Row],[Rape]]/Table3[[#This Row],[Population_in_lakhs]]</f>
        <v>1.7605260366953017</v>
      </c>
      <c r="N2508">
        <f>Table3[[#This Row],[Kidnapping and Abduction]]/Table3[[#This Row],[Population_in_lakhs]]</f>
        <v>1.2726694241170855</v>
      </c>
      <c r="O2508">
        <f>Table3[[#This Row],[Dowry Deaths]]/Table3[[#This Row],[Population_in_lakhs]]</f>
        <v>0.2545338848234171</v>
      </c>
      <c r="P2508">
        <f>Table3[[#This Row],[Molestation]]/Table3[[#This Row],[Population_in_lakhs]]</f>
        <v>2.5877611623714074</v>
      </c>
      <c r="Q2508">
        <f>Table3[[#This Row],[Sexual_Harassment]]/Table3[[#This Row],[Population_in_lakhs]]</f>
        <v>1.124191324636759</v>
      </c>
      <c r="R2508">
        <f>Table3[[#This Row],[Cruelty by Husband or his Relatives]]/Table3[[#This Row],[Population_in_lakhs]]</f>
        <v>4.4861597200127266</v>
      </c>
    </row>
    <row r="2509" spans="1:18" x14ac:dyDescent="0.3">
      <c r="A2509" t="s">
        <v>294</v>
      </c>
      <c r="B2509" t="s">
        <v>318</v>
      </c>
      <c r="C2509">
        <v>2012</v>
      </c>
      <c r="D2509">
        <v>179</v>
      </c>
      <c r="E2509">
        <v>129</v>
      </c>
      <c r="F2509">
        <v>21</v>
      </c>
      <c r="G2509">
        <v>251</v>
      </c>
      <c r="H2509">
        <v>144</v>
      </c>
      <c r="I2509">
        <v>436</v>
      </c>
      <c r="J2509">
        <v>94.29</v>
      </c>
      <c r="K2509">
        <v>12.302471099798494</v>
      </c>
      <c r="L2509">
        <f t="shared" si="39"/>
        <v>1160</v>
      </c>
      <c r="M2509" s="14">
        <f>Table3[[#This Row],[Rape]]/Table3[[#This Row],[Population_in_lakhs]]</f>
        <v>1.8983985576413192</v>
      </c>
      <c r="N2509">
        <f>Table3[[#This Row],[Kidnapping and Abduction]]/Table3[[#This Row],[Population_in_lakhs]]</f>
        <v>1.368119630925867</v>
      </c>
      <c r="O2509">
        <f>Table3[[#This Row],[Dowry Deaths]]/Table3[[#This Row],[Population_in_lakhs]]</f>
        <v>0.22271714922048996</v>
      </c>
      <c r="P2509">
        <f>Table3[[#This Row],[Molestation]]/Table3[[#This Row],[Population_in_lakhs]]</f>
        <v>2.6620002121115705</v>
      </c>
      <c r="Q2509">
        <f>Table3[[#This Row],[Sexual_Harassment]]/Table3[[#This Row],[Population_in_lakhs]]</f>
        <v>1.5272033089405026</v>
      </c>
      <c r="R2509">
        <f>Table3[[#This Row],[Cruelty by Husband or his Relatives]]/Table3[[#This Row],[Population_in_lakhs]]</f>
        <v>4.6240322409587442</v>
      </c>
    </row>
    <row r="2510" spans="1:18" x14ac:dyDescent="0.3">
      <c r="A2510" t="s">
        <v>294</v>
      </c>
      <c r="B2510" t="s">
        <v>318</v>
      </c>
      <c r="C2510">
        <v>2013</v>
      </c>
      <c r="D2510">
        <v>324</v>
      </c>
      <c r="E2510">
        <v>203</v>
      </c>
      <c r="F2510">
        <v>15</v>
      </c>
      <c r="G2510">
        <v>587</v>
      </c>
      <c r="H2510">
        <v>201</v>
      </c>
      <c r="I2510">
        <v>568</v>
      </c>
      <c r="J2510">
        <v>94.29</v>
      </c>
      <c r="K2510">
        <v>20.129388058118568</v>
      </c>
      <c r="L2510">
        <f t="shared" si="39"/>
        <v>1898</v>
      </c>
      <c r="M2510" s="14">
        <f>Table3[[#This Row],[Rape]]/Table3[[#This Row],[Population_in_lakhs]]</f>
        <v>3.4362074451161311</v>
      </c>
      <c r="N2510">
        <f>Table3[[#This Row],[Kidnapping and Abduction]]/Table3[[#This Row],[Population_in_lakhs]]</f>
        <v>2.1529324424647363</v>
      </c>
      <c r="O2510">
        <f>Table3[[#This Row],[Dowry Deaths]]/Table3[[#This Row],[Population_in_lakhs]]</f>
        <v>0.15908367801463569</v>
      </c>
      <c r="P2510">
        <f>Table3[[#This Row],[Molestation]]/Table3[[#This Row],[Population_in_lakhs]]</f>
        <v>6.2254745996394103</v>
      </c>
      <c r="Q2510">
        <f>Table3[[#This Row],[Sexual_Harassment]]/Table3[[#This Row],[Population_in_lakhs]]</f>
        <v>2.131721285396118</v>
      </c>
      <c r="R2510">
        <f>Table3[[#This Row],[Cruelty by Husband or his Relatives]]/Table3[[#This Row],[Population_in_lakhs]]</f>
        <v>6.0239686074875385</v>
      </c>
    </row>
    <row r="2511" spans="1:18" x14ac:dyDescent="0.3">
      <c r="A2511" t="s">
        <v>294</v>
      </c>
      <c r="B2511" t="s">
        <v>322</v>
      </c>
      <c r="C2511">
        <v>2001</v>
      </c>
      <c r="D2511">
        <v>32</v>
      </c>
      <c r="E2511">
        <v>7</v>
      </c>
      <c r="F2511">
        <v>13</v>
      </c>
      <c r="G2511">
        <v>49</v>
      </c>
      <c r="H2511">
        <v>9</v>
      </c>
      <c r="I2511">
        <v>179</v>
      </c>
      <c r="J2511">
        <v>28.09</v>
      </c>
      <c r="K2511">
        <v>10.288358846564615</v>
      </c>
      <c r="L2511">
        <f t="shared" si="39"/>
        <v>289</v>
      </c>
      <c r="M2511" s="14">
        <f>Table3[[#This Row],[Rape]]/Table3[[#This Row],[Population_in_lakhs]]</f>
        <v>1.1391954432182272</v>
      </c>
      <c r="N2511">
        <f>Table3[[#This Row],[Kidnapping and Abduction]]/Table3[[#This Row],[Population_in_lakhs]]</f>
        <v>0.24919900320398719</v>
      </c>
      <c r="O2511">
        <f>Table3[[#This Row],[Dowry Deaths]]/Table3[[#This Row],[Population_in_lakhs]]</f>
        <v>0.46279814880740477</v>
      </c>
      <c r="P2511">
        <f>Table3[[#This Row],[Molestation]]/Table3[[#This Row],[Population_in_lakhs]]</f>
        <v>1.7443930224279103</v>
      </c>
      <c r="Q2511">
        <f>Table3[[#This Row],[Sexual_Harassment]]/Table3[[#This Row],[Population_in_lakhs]]</f>
        <v>0.3203987184051264</v>
      </c>
      <c r="R2511">
        <f>Table3[[#This Row],[Cruelty by Husband or his Relatives]]/Table3[[#This Row],[Population_in_lakhs]]</f>
        <v>6.3723745105019578</v>
      </c>
    </row>
    <row r="2512" spans="1:18" x14ac:dyDescent="0.3">
      <c r="A2512" t="s">
        <v>294</v>
      </c>
      <c r="B2512" t="s">
        <v>322</v>
      </c>
      <c r="C2512">
        <v>2002</v>
      </c>
      <c r="D2512">
        <v>31</v>
      </c>
      <c r="E2512">
        <v>9</v>
      </c>
      <c r="F2512">
        <v>13</v>
      </c>
      <c r="G2512">
        <v>51</v>
      </c>
      <c r="H2512">
        <v>2</v>
      </c>
      <c r="I2512">
        <v>156</v>
      </c>
      <c r="J2512">
        <v>28.09</v>
      </c>
      <c r="K2512">
        <v>9.3271626913492351</v>
      </c>
      <c r="L2512">
        <f t="shared" si="39"/>
        <v>262</v>
      </c>
      <c r="M2512" s="14">
        <f>Table3[[#This Row],[Rape]]/Table3[[#This Row],[Population_in_lakhs]]</f>
        <v>1.1035955856176576</v>
      </c>
      <c r="N2512">
        <f>Table3[[#This Row],[Kidnapping and Abduction]]/Table3[[#This Row],[Population_in_lakhs]]</f>
        <v>0.3203987184051264</v>
      </c>
      <c r="O2512">
        <f>Table3[[#This Row],[Dowry Deaths]]/Table3[[#This Row],[Population_in_lakhs]]</f>
        <v>0.46279814880740477</v>
      </c>
      <c r="P2512">
        <f>Table3[[#This Row],[Molestation]]/Table3[[#This Row],[Population_in_lakhs]]</f>
        <v>1.8155927376290495</v>
      </c>
      <c r="Q2512">
        <f>Table3[[#This Row],[Sexual_Harassment]]/Table3[[#This Row],[Population_in_lakhs]]</f>
        <v>7.1199715201139199E-2</v>
      </c>
      <c r="R2512">
        <f>Table3[[#This Row],[Cruelty by Husband or his Relatives]]/Table3[[#This Row],[Population_in_lakhs]]</f>
        <v>5.5535777856888568</v>
      </c>
    </row>
    <row r="2513" spans="1:18" x14ac:dyDescent="0.3">
      <c r="A2513" t="s">
        <v>294</v>
      </c>
      <c r="B2513" t="s">
        <v>322</v>
      </c>
      <c r="C2513">
        <v>2003</v>
      </c>
      <c r="D2513">
        <v>17</v>
      </c>
      <c r="E2513">
        <v>6</v>
      </c>
      <c r="F2513">
        <v>8</v>
      </c>
      <c r="G2513">
        <v>42</v>
      </c>
      <c r="H2513">
        <v>5</v>
      </c>
      <c r="I2513">
        <v>156</v>
      </c>
      <c r="J2513">
        <v>28.09</v>
      </c>
      <c r="K2513">
        <v>8.3303666785332862</v>
      </c>
      <c r="L2513">
        <f t="shared" si="39"/>
        <v>234</v>
      </c>
      <c r="M2513" s="14">
        <f>Table3[[#This Row],[Rape]]/Table3[[#This Row],[Population_in_lakhs]]</f>
        <v>0.6051975792096832</v>
      </c>
      <c r="N2513">
        <f>Table3[[#This Row],[Kidnapping and Abduction]]/Table3[[#This Row],[Population_in_lakhs]]</f>
        <v>0.21359914560341758</v>
      </c>
      <c r="O2513">
        <f>Table3[[#This Row],[Dowry Deaths]]/Table3[[#This Row],[Population_in_lakhs]]</f>
        <v>0.2847988608045568</v>
      </c>
      <c r="P2513">
        <f>Table3[[#This Row],[Molestation]]/Table3[[#This Row],[Population_in_lakhs]]</f>
        <v>1.495194019223923</v>
      </c>
      <c r="Q2513">
        <f>Table3[[#This Row],[Sexual_Harassment]]/Table3[[#This Row],[Population_in_lakhs]]</f>
        <v>0.17799928800284798</v>
      </c>
      <c r="R2513">
        <f>Table3[[#This Row],[Cruelty by Husband or his Relatives]]/Table3[[#This Row],[Population_in_lakhs]]</f>
        <v>5.5535777856888568</v>
      </c>
    </row>
    <row r="2514" spans="1:18" x14ac:dyDescent="0.3">
      <c r="A2514" t="s">
        <v>294</v>
      </c>
      <c r="B2514" t="s">
        <v>322</v>
      </c>
      <c r="C2514">
        <v>2004</v>
      </c>
      <c r="D2514">
        <v>22</v>
      </c>
      <c r="E2514">
        <v>14</v>
      </c>
      <c r="F2514">
        <v>7</v>
      </c>
      <c r="G2514">
        <v>38</v>
      </c>
      <c r="H2514">
        <v>8</v>
      </c>
      <c r="I2514">
        <v>169</v>
      </c>
      <c r="J2514">
        <v>28.09</v>
      </c>
      <c r="K2514">
        <v>9.1847632609469567</v>
      </c>
      <c r="L2514">
        <f t="shared" si="39"/>
        <v>258</v>
      </c>
      <c r="M2514" s="14">
        <f>Table3[[#This Row],[Rape]]/Table3[[#This Row],[Population_in_lakhs]]</f>
        <v>0.78319686721253112</v>
      </c>
      <c r="N2514">
        <f>Table3[[#This Row],[Kidnapping and Abduction]]/Table3[[#This Row],[Population_in_lakhs]]</f>
        <v>0.49839800640797438</v>
      </c>
      <c r="O2514">
        <f>Table3[[#This Row],[Dowry Deaths]]/Table3[[#This Row],[Population_in_lakhs]]</f>
        <v>0.24919900320398719</v>
      </c>
      <c r="P2514">
        <f>Table3[[#This Row],[Molestation]]/Table3[[#This Row],[Population_in_lakhs]]</f>
        <v>1.3527945888216448</v>
      </c>
      <c r="Q2514">
        <f>Table3[[#This Row],[Sexual_Harassment]]/Table3[[#This Row],[Population_in_lakhs]]</f>
        <v>0.2847988608045568</v>
      </c>
      <c r="R2514">
        <f>Table3[[#This Row],[Cruelty by Husband or his Relatives]]/Table3[[#This Row],[Population_in_lakhs]]</f>
        <v>6.0163759344962617</v>
      </c>
    </row>
    <row r="2515" spans="1:18" x14ac:dyDescent="0.3">
      <c r="A2515" t="s">
        <v>294</v>
      </c>
      <c r="B2515" t="s">
        <v>322</v>
      </c>
      <c r="C2515">
        <v>2005</v>
      </c>
      <c r="D2515">
        <v>31</v>
      </c>
      <c r="E2515">
        <v>18</v>
      </c>
      <c r="F2515">
        <v>6</v>
      </c>
      <c r="G2515">
        <v>61</v>
      </c>
      <c r="H2515">
        <v>2</v>
      </c>
      <c r="I2515">
        <v>180</v>
      </c>
      <c r="J2515">
        <v>28.09</v>
      </c>
      <c r="K2515">
        <v>10.608757564969741</v>
      </c>
      <c r="L2515">
        <f t="shared" si="39"/>
        <v>298</v>
      </c>
      <c r="M2515" s="14">
        <f>Table3[[#This Row],[Rape]]/Table3[[#This Row],[Population_in_lakhs]]</f>
        <v>1.1035955856176576</v>
      </c>
      <c r="N2515">
        <f>Table3[[#This Row],[Kidnapping and Abduction]]/Table3[[#This Row],[Population_in_lakhs]]</f>
        <v>0.64079743681025281</v>
      </c>
      <c r="O2515">
        <f>Table3[[#This Row],[Dowry Deaths]]/Table3[[#This Row],[Population_in_lakhs]]</f>
        <v>0.21359914560341758</v>
      </c>
      <c r="P2515">
        <f>Table3[[#This Row],[Molestation]]/Table3[[#This Row],[Population_in_lakhs]]</f>
        <v>2.1715913136347456</v>
      </c>
      <c r="Q2515">
        <f>Table3[[#This Row],[Sexual_Harassment]]/Table3[[#This Row],[Population_in_lakhs]]</f>
        <v>7.1199715201139199E-2</v>
      </c>
      <c r="R2515">
        <f>Table3[[#This Row],[Cruelty by Husband or his Relatives]]/Table3[[#This Row],[Population_in_lakhs]]</f>
        <v>6.4079743681025274</v>
      </c>
    </row>
    <row r="2516" spans="1:18" x14ac:dyDescent="0.3">
      <c r="A2516" t="s">
        <v>294</v>
      </c>
      <c r="B2516" t="s">
        <v>322</v>
      </c>
      <c r="C2516">
        <v>2006</v>
      </c>
      <c r="D2516">
        <v>34</v>
      </c>
      <c r="E2516">
        <v>32</v>
      </c>
      <c r="F2516">
        <v>8</v>
      </c>
      <c r="G2516">
        <v>88</v>
      </c>
      <c r="H2516">
        <v>10</v>
      </c>
      <c r="I2516">
        <v>255</v>
      </c>
      <c r="J2516">
        <v>28.09</v>
      </c>
      <c r="K2516">
        <v>15.201139195443218</v>
      </c>
      <c r="L2516">
        <f t="shared" si="39"/>
        <v>427</v>
      </c>
      <c r="M2516" s="14">
        <f>Table3[[#This Row],[Rape]]/Table3[[#This Row],[Population_in_lakhs]]</f>
        <v>1.2103951584193664</v>
      </c>
      <c r="N2516">
        <f>Table3[[#This Row],[Kidnapping and Abduction]]/Table3[[#This Row],[Population_in_lakhs]]</f>
        <v>1.1391954432182272</v>
      </c>
      <c r="O2516">
        <f>Table3[[#This Row],[Dowry Deaths]]/Table3[[#This Row],[Population_in_lakhs]]</f>
        <v>0.2847988608045568</v>
      </c>
      <c r="P2516">
        <f>Table3[[#This Row],[Molestation]]/Table3[[#This Row],[Population_in_lakhs]]</f>
        <v>3.1327874688501245</v>
      </c>
      <c r="Q2516">
        <f>Table3[[#This Row],[Sexual_Harassment]]/Table3[[#This Row],[Population_in_lakhs]]</f>
        <v>0.35599857600569595</v>
      </c>
      <c r="R2516">
        <f>Table3[[#This Row],[Cruelty by Husband or his Relatives]]/Table3[[#This Row],[Population_in_lakhs]]</f>
        <v>9.0779636881452479</v>
      </c>
    </row>
    <row r="2517" spans="1:18" x14ac:dyDescent="0.3">
      <c r="A2517" t="s">
        <v>294</v>
      </c>
      <c r="B2517" t="s">
        <v>322</v>
      </c>
      <c r="C2517">
        <v>2007</v>
      </c>
      <c r="D2517">
        <v>43</v>
      </c>
      <c r="E2517">
        <v>26</v>
      </c>
      <c r="F2517">
        <v>9</v>
      </c>
      <c r="G2517">
        <v>59</v>
      </c>
      <c r="H2517">
        <v>13</v>
      </c>
      <c r="I2517">
        <v>256</v>
      </c>
      <c r="J2517">
        <v>28.09</v>
      </c>
      <c r="K2517">
        <v>14.453542185831257</v>
      </c>
      <c r="L2517">
        <f t="shared" si="39"/>
        <v>406</v>
      </c>
      <c r="M2517" s="14">
        <f>Table3[[#This Row],[Rape]]/Table3[[#This Row],[Population_in_lakhs]]</f>
        <v>1.5307938768244926</v>
      </c>
      <c r="N2517">
        <f>Table3[[#This Row],[Kidnapping and Abduction]]/Table3[[#This Row],[Population_in_lakhs]]</f>
        <v>0.92559629761480955</v>
      </c>
      <c r="O2517">
        <f>Table3[[#This Row],[Dowry Deaths]]/Table3[[#This Row],[Population_in_lakhs]]</f>
        <v>0.3203987184051264</v>
      </c>
      <c r="P2517">
        <f>Table3[[#This Row],[Molestation]]/Table3[[#This Row],[Population_in_lakhs]]</f>
        <v>2.1003915984336063</v>
      </c>
      <c r="Q2517">
        <f>Table3[[#This Row],[Sexual_Harassment]]/Table3[[#This Row],[Population_in_lakhs]]</f>
        <v>0.46279814880740477</v>
      </c>
      <c r="R2517">
        <f>Table3[[#This Row],[Cruelty by Husband or his Relatives]]/Table3[[#This Row],[Population_in_lakhs]]</f>
        <v>9.1135635457458175</v>
      </c>
    </row>
    <row r="2518" spans="1:18" x14ac:dyDescent="0.3">
      <c r="A2518" t="s">
        <v>294</v>
      </c>
      <c r="B2518" t="s">
        <v>322</v>
      </c>
      <c r="C2518">
        <v>2008</v>
      </c>
      <c r="D2518">
        <v>30</v>
      </c>
      <c r="E2518">
        <v>14</v>
      </c>
      <c r="F2518">
        <v>3</v>
      </c>
      <c r="G2518">
        <v>66</v>
      </c>
      <c r="H2518">
        <v>26</v>
      </c>
      <c r="I2518">
        <v>164</v>
      </c>
      <c r="J2518">
        <v>28.09</v>
      </c>
      <c r="K2518">
        <v>10.786756852972589</v>
      </c>
      <c r="L2518">
        <f t="shared" si="39"/>
        <v>303</v>
      </c>
      <c r="M2518" s="14">
        <f>Table3[[#This Row],[Rape]]/Table3[[#This Row],[Population_in_lakhs]]</f>
        <v>1.067995728017088</v>
      </c>
      <c r="N2518">
        <f>Table3[[#This Row],[Kidnapping and Abduction]]/Table3[[#This Row],[Population_in_lakhs]]</f>
        <v>0.49839800640797438</v>
      </c>
      <c r="O2518">
        <f>Table3[[#This Row],[Dowry Deaths]]/Table3[[#This Row],[Population_in_lakhs]]</f>
        <v>0.10679957280170879</v>
      </c>
      <c r="P2518">
        <f>Table3[[#This Row],[Molestation]]/Table3[[#This Row],[Population_in_lakhs]]</f>
        <v>2.3495906016375936</v>
      </c>
      <c r="Q2518">
        <f>Table3[[#This Row],[Sexual_Harassment]]/Table3[[#This Row],[Population_in_lakhs]]</f>
        <v>0.92559629761480955</v>
      </c>
      <c r="R2518">
        <f>Table3[[#This Row],[Cruelty by Husband or his Relatives]]/Table3[[#This Row],[Population_in_lakhs]]</f>
        <v>5.8383766464934137</v>
      </c>
    </row>
    <row r="2519" spans="1:18" x14ac:dyDescent="0.3">
      <c r="A2519" t="s">
        <v>294</v>
      </c>
      <c r="B2519" t="s">
        <v>322</v>
      </c>
      <c r="C2519">
        <v>2009</v>
      </c>
      <c r="D2519">
        <v>26</v>
      </c>
      <c r="E2519">
        <v>18</v>
      </c>
      <c r="F2519">
        <v>4</v>
      </c>
      <c r="G2519">
        <v>57</v>
      </c>
      <c r="H2519">
        <v>7</v>
      </c>
      <c r="I2519">
        <v>131</v>
      </c>
      <c r="J2519">
        <v>28.09</v>
      </c>
      <c r="K2519">
        <v>8.6507653969384126</v>
      </c>
      <c r="L2519">
        <f t="shared" si="39"/>
        <v>243</v>
      </c>
      <c r="M2519" s="14">
        <f>Table3[[#This Row],[Rape]]/Table3[[#This Row],[Population_in_lakhs]]</f>
        <v>0.92559629761480955</v>
      </c>
      <c r="N2519">
        <f>Table3[[#This Row],[Kidnapping and Abduction]]/Table3[[#This Row],[Population_in_lakhs]]</f>
        <v>0.64079743681025281</v>
      </c>
      <c r="O2519">
        <f>Table3[[#This Row],[Dowry Deaths]]/Table3[[#This Row],[Population_in_lakhs]]</f>
        <v>0.1423994304022784</v>
      </c>
      <c r="P2519">
        <f>Table3[[#This Row],[Molestation]]/Table3[[#This Row],[Population_in_lakhs]]</f>
        <v>2.0291918832324671</v>
      </c>
      <c r="Q2519">
        <f>Table3[[#This Row],[Sexual_Harassment]]/Table3[[#This Row],[Population_in_lakhs]]</f>
        <v>0.24919900320398719</v>
      </c>
      <c r="R2519">
        <f>Table3[[#This Row],[Cruelty by Husband or his Relatives]]/Table3[[#This Row],[Population_in_lakhs]]</f>
        <v>4.6635813456746176</v>
      </c>
    </row>
    <row r="2520" spans="1:18" x14ac:dyDescent="0.3">
      <c r="A2520" t="s">
        <v>294</v>
      </c>
      <c r="B2520" t="s">
        <v>322</v>
      </c>
      <c r="C2520">
        <v>2010</v>
      </c>
      <c r="D2520">
        <v>27</v>
      </c>
      <c r="E2520">
        <v>29</v>
      </c>
      <c r="F2520">
        <v>0</v>
      </c>
      <c r="G2520">
        <v>82</v>
      </c>
      <c r="H2520">
        <v>19</v>
      </c>
      <c r="I2520">
        <v>170</v>
      </c>
      <c r="J2520">
        <v>28.09</v>
      </c>
      <c r="K2520">
        <v>11.641153435386258</v>
      </c>
      <c r="L2520">
        <f t="shared" si="39"/>
        <v>327</v>
      </c>
      <c r="M2520" s="14">
        <f>Table3[[#This Row],[Rape]]/Table3[[#This Row],[Population_in_lakhs]]</f>
        <v>0.96119615521537916</v>
      </c>
      <c r="N2520">
        <f>Table3[[#This Row],[Kidnapping and Abduction]]/Table3[[#This Row],[Population_in_lakhs]]</f>
        <v>1.0323958704165184</v>
      </c>
      <c r="O2520">
        <f>Table3[[#This Row],[Dowry Deaths]]/Table3[[#This Row],[Population_in_lakhs]]</f>
        <v>0</v>
      </c>
      <c r="P2520">
        <f>Table3[[#This Row],[Molestation]]/Table3[[#This Row],[Population_in_lakhs]]</f>
        <v>2.9191883232467069</v>
      </c>
      <c r="Q2520">
        <f>Table3[[#This Row],[Sexual_Harassment]]/Table3[[#This Row],[Population_in_lakhs]]</f>
        <v>0.67639729441082241</v>
      </c>
      <c r="R2520">
        <f>Table3[[#This Row],[Cruelty by Husband or his Relatives]]/Table3[[#This Row],[Population_in_lakhs]]</f>
        <v>6.0519757920968313</v>
      </c>
    </row>
    <row r="2521" spans="1:18" x14ac:dyDescent="0.3">
      <c r="A2521" t="s">
        <v>294</v>
      </c>
      <c r="B2521" t="s">
        <v>322</v>
      </c>
      <c r="C2521">
        <v>2011</v>
      </c>
      <c r="D2521">
        <v>34</v>
      </c>
      <c r="E2521">
        <v>36</v>
      </c>
      <c r="F2521">
        <v>2</v>
      </c>
      <c r="G2521">
        <v>80</v>
      </c>
      <c r="H2521">
        <v>16</v>
      </c>
      <c r="I2521">
        <v>179</v>
      </c>
      <c r="J2521">
        <v>30.04</v>
      </c>
      <c r="K2521">
        <v>11.551264980026632</v>
      </c>
      <c r="L2521">
        <f t="shared" si="39"/>
        <v>347</v>
      </c>
      <c r="M2521" s="14">
        <f>Table3[[#This Row],[Rape]]/Table3[[#This Row],[Population_in_lakhs]]</f>
        <v>1.1318242343541944</v>
      </c>
      <c r="N2521">
        <f>Table3[[#This Row],[Kidnapping and Abduction]]/Table3[[#This Row],[Population_in_lakhs]]</f>
        <v>1.1984021304926764</v>
      </c>
      <c r="O2521">
        <f>Table3[[#This Row],[Dowry Deaths]]/Table3[[#This Row],[Population_in_lakhs]]</f>
        <v>6.6577896138482029E-2</v>
      </c>
      <c r="P2521">
        <f>Table3[[#This Row],[Molestation]]/Table3[[#This Row],[Population_in_lakhs]]</f>
        <v>2.6631158455392812</v>
      </c>
      <c r="Q2521">
        <f>Table3[[#This Row],[Sexual_Harassment]]/Table3[[#This Row],[Population_in_lakhs]]</f>
        <v>0.53262316910785623</v>
      </c>
      <c r="R2521">
        <f>Table3[[#This Row],[Cruelty by Husband or his Relatives]]/Table3[[#This Row],[Population_in_lakhs]]</f>
        <v>5.958721704394141</v>
      </c>
    </row>
    <row r="2522" spans="1:18" x14ac:dyDescent="0.3">
      <c r="A2522" t="s">
        <v>294</v>
      </c>
      <c r="B2522" t="s">
        <v>322</v>
      </c>
      <c r="C2522">
        <v>2012</v>
      </c>
      <c r="D2522">
        <v>43</v>
      </c>
      <c r="E2522">
        <v>25</v>
      </c>
      <c r="F2522">
        <v>0</v>
      </c>
      <c r="G2522">
        <v>78</v>
      </c>
      <c r="H2522">
        <v>29</v>
      </c>
      <c r="I2522">
        <v>166</v>
      </c>
      <c r="J2522">
        <v>30.04</v>
      </c>
      <c r="K2522">
        <v>11.351531291611185</v>
      </c>
      <c r="L2522">
        <f t="shared" si="39"/>
        <v>341</v>
      </c>
      <c r="M2522" s="14">
        <f>Table3[[#This Row],[Rape]]/Table3[[#This Row],[Population_in_lakhs]]</f>
        <v>1.4314247669773636</v>
      </c>
      <c r="N2522">
        <f>Table3[[#This Row],[Kidnapping and Abduction]]/Table3[[#This Row],[Population_in_lakhs]]</f>
        <v>0.83222370173102533</v>
      </c>
      <c r="O2522">
        <f>Table3[[#This Row],[Dowry Deaths]]/Table3[[#This Row],[Population_in_lakhs]]</f>
        <v>0</v>
      </c>
      <c r="P2522">
        <f>Table3[[#This Row],[Molestation]]/Table3[[#This Row],[Population_in_lakhs]]</f>
        <v>2.596537949400799</v>
      </c>
      <c r="Q2522">
        <f>Table3[[#This Row],[Sexual_Harassment]]/Table3[[#This Row],[Population_in_lakhs]]</f>
        <v>0.96537949400798939</v>
      </c>
      <c r="R2522">
        <f>Table3[[#This Row],[Cruelty by Husband or his Relatives]]/Table3[[#This Row],[Population_in_lakhs]]</f>
        <v>5.525965379494008</v>
      </c>
    </row>
    <row r="2523" spans="1:18" x14ac:dyDescent="0.3">
      <c r="A2523" t="s">
        <v>294</v>
      </c>
      <c r="B2523" t="s">
        <v>322</v>
      </c>
      <c r="C2523">
        <v>2013</v>
      </c>
      <c r="D2523">
        <v>88</v>
      </c>
      <c r="E2523">
        <v>47</v>
      </c>
      <c r="F2523">
        <v>4</v>
      </c>
      <c r="G2523">
        <v>297</v>
      </c>
      <c r="H2523">
        <v>45</v>
      </c>
      <c r="I2523">
        <v>201</v>
      </c>
      <c r="J2523">
        <v>30.04</v>
      </c>
      <c r="K2523">
        <v>22.703062583222369</v>
      </c>
      <c r="L2523">
        <f t="shared" si="39"/>
        <v>682</v>
      </c>
      <c r="M2523" s="14">
        <f>Table3[[#This Row],[Rape]]/Table3[[#This Row],[Population_in_lakhs]]</f>
        <v>2.9294274300932091</v>
      </c>
      <c r="N2523">
        <f>Table3[[#This Row],[Kidnapping and Abduction]]/Table3[[#This Row],[Population_in_lakhs]]</f>
        <v>1.5645805592543276</v>
      </c>
      <c r="O2523">
        <f>Table3[[#This Row],[Dowry Deaths]]/Table3[[#This Row],[Population_in_lakhs]]</f>
        <v>0.13315579227696406</v>
      </c>
      <c r="P2523">
        <f>Table3[[#This Row],[Molestation]]/Table3[[#This Row],[Population_in_lakhs]]</f>
        <v>9.8868175765645816</v>
      </c>
      <c r="Q2523">
        <f>Table3[[#This Row],[Sexual_Harassment]]/Table3[[#This Row],[Population_in_lakhs]]</f>
        <v>1.4980026631158456</v>
      </c>
      <c r="R2523">
        <f>Table3[[#This Row],[Cruelty by Husband or his Relatives]]/Table3[[#This Row],[Population_in_lakhs]]</f>
        <v>6.6910785619174433</v>
      </c>
    </row>
    <row r="2524" spans="1:18" x14ac:dyDescent="0.3">
      <c r="A2524" t="s">
        <v>294</v>
      </c>
      <c r="B2524" t="s">
        <v>326</v>
      </c>
      <c r="C2524">
        <v>2001</v>
      </c>
      <c r="D2524">
        <v>35</v>
      </c>
      <c r="E2524">
        <v>12</v>
      </c>
      <c r="F2524">
        <v>9</v>
      </c>
      <c r="G2524">
        <v>98</v>
      </c>
      <c r="H2524">
        <v>35</v>
      </c>
      <c r="I2524">
        <v>89</v>
      </c>
      <c r="J2524">
        <v>12.37</v>
      </c>
      <c r="K2524">
        <v>22.473726758286176</v>
      </c>
      <c r="L2524">
        <f t="shared" si="39"/>
        <v>278</v>
      </c>
      <c r="M2524" s="14">
        <f>Table3[[#This Row],[Rape]]/Table3[[#This Row],[Population_in_lakhs]]</f>
        <v>2.8294260307194827</v>
      </c>
      <c r="N2524">
        <f>Table3[[#This Row],[Kidnapping and Abduction]]/Table3[[#This Row],[Population_in_lakhs]]</f>
        <v>0.97008892481810838</v>
      </c>
      <c r="O2524">
        <f>Table3[[#This Row],[Dowry Deaths]]/Table3[[#This Row],[Population_in_lakhs]]</f>
        <v>0.72756669361358128</v>
      </c>
      <c r="P2524">
        <f>Table3[[#This Row],[Molestation]]/Table3[[#This Row],[Population_in_lakhs]]</f>
        <v>7.9223928860145518</v>
      </c>
      <c r="Q2524">
        <f>Table3[[#This Row],[Sexual_Harassment]]/Table3[[#This Row],[Population_in_lakhs]]</f>
        <v>2.8294260307194827</v>
      </c>
      <c r="R2524">
        <f>Table3[[#This Row],[Cruelty by Husband or his Relatives]]/Table3[[#This Row],[Population_in_lakhs]]</f>
        <v>7.1948261924009707</v>
      </c>
    </row>
    <row r="2525" spans="1:18" x14ac:dyDescent="0.3">
      <c r="A2525" t="s">
        <v>294</v>
      </c>
      <c r="B2525" t="s">
        <v>326</v>
      </c>
      <c r="C2525">
        <v>2002</v>
      </c>
      <c r="D2525">
        <v>37</v>
      </c>
      <c r="E2525">
        <v>19</v>
      </c>
      <c r="F2525">
        <v>2</v>
      </c>
      <c r="G2525">
        <v>110</v>
      </c>
      <c r="H2525">
        <v>30</v>
      </c>
      <c r="I2525">
        <v>79</v>
      </c>
      <c r="J2525">
        <v>12.37</v>
      </c>
      <c r="K2525">
        <v>22.392886014551337</v>
      </c>
      <c r="L2525">
        <f t="shared" si="39"/>
        <v>277</v>
      </c>
      <c r="M2525" s="14">
        <f>Table3[[#This Row],[Rape]]/Table3[[#This Row],[Population_in_lakhs]]</f>
        <v>2.9911075181891675</v>
      </c>
      <c r="N2525">
        <f>Table3[[#This Row],[Kidnapping and Abduction]]/Table3[[#This Row],[Population_in_lakhs]]</f>
        <v>1.535974130962005</v>
      </c>
      <c r="O2525">
        <f>Table3[[#This Row],[Dowry Deaths]]/Table3[[#This Row],[Population_in_lakhs]]</f>
        <v>0.16168148746968472</v>
      </c>
      <c r="P2525">
        <f>Table3[[#This Row],[Molestation]]/Table3[[#This Row],[Population_in_lakhs]]</f>
        <v>8.8924818108326598</v>
      </c>
      <c r="Q2525">
        <f>Table3[[#This Row],[Sexual_Harassment]]/Table3[[#This Row],[Population_in_lakhs]]</f>
        <v>2.4252223120452712</v>
      </c>
      <c r="R2525">
        <f>Table3[[#This Row],[Cruelty by Husband or his Relatives]]/Table3[[#This Row],[Population_in_lakhs]]</f>
        <v>6.3864187550525466</v>
      </c>
    </row>
    <row r="2526" spans="1:18" x14ac:dyDescent="0.3">
      <c r="A2526" t="s">
        <v>294</v>
      </c>
      <c r="B2526" t="s">
        <v>326</v>
      </c>
      <c r="C2526">
        <v>2003</v>
      </c>
      <c r="D2526">
        <v>25</v>
      </c>
      <c r="E2526">
        <v>15</v>
      </c>
      <c r="F2526">
        <v>1</v>
      </c>
      <c r="G2526">
        <v>81</v>
      </c>
      <c r="H2526">
        <v>4</v>
      </c>
      <c r="I2526">
        <v>67</v>
      </c>
      <c r="J2526">
        <v>12.37</v>
      </c>
      <c r="K2526">
        <v>15.602263540824577</v>
      </c>
      <c r="L2526">
        <f t="shared" si="39"/>
        <v>193</v>
      </c>
      <c r="M2526" s="14">
        <f>Table3[[#This Row],[Rape]]/Table3[[#This Row],[Population_in_lakhs]]</f>
        <v>2.0210185933710592</v>
      </c>
      <c r="N2526">
        <f>Table3[[#This Row],[Kidnapping and Abduction]]/Table3[[#This Row],[Population_in_lakhs]]</f>
        <v>1.2126111560226356</v>
      </c>
      <c r="O2526">
        <f>Table3[[#This Row],[Dowry Deaths]]/Table3[[#This Row],[Population_in_lakhs]]</f>
        <v>8.084074373484236E-2</v>
      </c>
      <c r="P2526">
        <f>Table3[[#This Row],[Molestation]]/Table3[[#This Row],[Population_in_lakhs]]</f>
        <v>6.5481002425222314</v>
      </c>
      <c r="Q2526">
        <f>Table3[[#This Row],[Sexual_Harassment]]/Table3[[#This Row],[Population_in_lakhs]]</f>
        <v>0.32336297493936944</v>
      </c>
      <c r="R2526">
        <f>Table3[[#This Row],[Cruelty by Husband or his Relatives]]/Table3[[#This Row],[Population_in_lakhs]]</f>
        <v>5.4163298302344387</v>
      </c>
    </row>
    <row r="2527" spans="1:18" x14ac:dyDescent="0.3">
      <c r="A2527" t="s">
        <v>294</v>
      </c>
      <c r="B2527" t="s">
        <v>326</v>
      </c>
      <c r="C2527">
        <v>2004</v>
      </c>
      <c r="D2527">
        <v>31</v>
      </c>
      <c r="E2527">
        <v>25</v>
      </c>
      <c r="F2527">
        <v>5</v>
      </c>
      <c r="G2527">
        <v>104</v>
      </c>
      <c r="H2527">
        <v>7</v>
      </c>
      <c r="I2527">
        <v>70</v>
      </c>
      <c r="J2527">
        <v>12.37</v>
      </c>
      <c r="K2527">
        <v>19.563459983831851</v>
      </c>
      <c r="L2527">
        <f t="shared" si="39"/>
        <v>242</v>
      </c>
      <c r="M2527" s="14">
        <f>Table3[[#This Row],[Rape]]/Table3[[#This Row],[Population_in_lakhs]]</f>
        <v>2.5060630557801131</v>
      </c>
      <c r="N2527">
        <f>Table3[[#This Row],[Kidnapping and Abduction]]/Table3[[#This Row],[Population_in_lakhs]]</f>
        <v>2.0210185933710592</v>
      </c>
      <c r="O2527">
        <f>Table3[[#This Row],[Dowry Deaths]]/Table3[[#This Row],[Population_in_lakhs]]</f>
        <v>0.40420371867421184</v>
      </c>
      <c r="P2527">
        <f>Table3[[#This Row],[Molestation]]/Table3[[#This Row],[Population_in_lakhs]]</f>
        <v>8.4074373484236062</v>
      </c>
      <c r="Q2527">
        <f>Table3[[#This Row],[Sexual_Harassment]]/Table3[[#This Row],[Population_in_lakhs]]</f>
        <v>0.56588520614389659</v>
      </c>
      <c r="R2527">
        <f>Table3[[#This Row],[Cruelty by Husband or his Relatives]]/Table3[[#This Row],[Population_in_lakhs]]</f>
        <v>5.6588520614389655</v>
      </c>
    </row>
    <row r="2528" spans="1:18" x14ac:dyDescent="0.3">
      <c r="A2528" t="s">
        <v>294</v>
      </c>
      <c r="B2528" t="s">
        <v>326</v>
      </c>
      <c r="C2528">
        <v>2005</v>
      </c>
      <c r="D2528">
        <v>35</v>
      </c>
      <c r="E2528">
        <v>31</v>
      </c>
      <c r="F2528">
        <v>4</v>
      </c>
      <c r="G2528">
        <v>110</v>
      </c>
      <c r="H2528">
        <v>45</v>
      </c>
      <c r="I2528">
        <v>94</v>
      </c>
      <c r="J2528">
        <v>12.37</v>
      </c>
      <c r="K2528">
        <v>25.788197251414715</v>
      </c>
      <c r="L2528">
        <f t="shared" si="39"/>
        <v>319</v>
      </c>
      <c r="M2528" s="14">
        <f>Table3[[#This Row],[Rape]]/Table3[[#This Row],[Population_in_lakhs]]</f>
        <v>2.8294260307194827</v>
      </c>
      <c r="N2528">
        <f>Table3[[#This Row],[Kidnapping and Abduction]]/Table3[[#This Row],[Population_in_lakhs]]</f>
        <v>2.5060630557801131</v>
      </c>
      <c r="O2528">
        <f>Table3[[#This Row],[Dowry Deaths]]/Table3[[#This Row],[Population_in_lakhs]]</f>
        <v>0.32336297493936944</v>
      </c>
      <c r="P2528">
        <f>Table3[[#This Row],[Molestation]]/Table3[[#This Row],[Population_in_lakhs]]</f>
        <v>8.8924818108326598</v>
      </c>
      <c r="Q2528">
        <f>Table3[[#This Row],[Sexual_Harassment]]/Table3[[#This Row],[Population_in_lakhs]]</f>
        <v>3.6378334680679063</v>
      </c>
      <c r="R2528">
        <f>Table3[[#This Row],[Cruelty by Husband or his Relatives]]/Table3[[#This Row],[Population_in_lakhs]]</f>
        <v>7.5990299110751822</v>
      </c>
    </row>
    <row r="2529" spans="1:18" x14ac:dyDescent="0.3">
      <c r="A2529" t="s">
        <v>294</v>
      </c>
      <c r="B2529" t="s">
        <v>326</v>
      </c>
      <c r="C2529">
        <v>2006</v>
      </c>
      <c r="D2529">
        <v>31</v>
      </c>
      <c r="E2529">
        <v>21</v>
      </c>
      <c r="F2529">
        <v>2</v>
      </c>
      <c r="G2529">
        <v>96</v>
      </c>
      <c r="H2529">
        <v>35</v>
      </c>
      <c r="I2529">
        <v>134</v>
      </c>
      <c r="J2529">
        <v>12.37</v>
      </c>
      <c r="K2529">
        <v>25.788197251414715</v>
      </c>
      <c r="L2529">
        <f t="shared" si="39"/>
        <v>319</v>
      </c>
      <c r="M2529" s="14">
        <f>Table3[[#This Row],[Rape]]/Table3[[#This Row],[Population_in_lakhs]]</f>
        <v>2.5060630557801131</v>
      </c>
      <c r="N2529">
        <f>Table3[[#This Row],[Kidnapping and Abduction]]/Table3[[#This Row],[Population_in_lakhs]]</f>
        <v>1.6976556184316898</v>
      </c>
      <c r="O2529">
        <f>Table3[[#This Row],[Dowry Deaths]]/Table3[[#This Row],[Population_in_lakhs]]</f>
        <v>0.16168148746968472</v>
      </c>
      <c r="P2529">
        <f>Table3[[#This Row],[Molestation]]/Table3[[#This Row],[Population_in_lakhs]]</f>
        <v>7.760711398544867</v>
      </c>
      <c r="Q2529">
        <f>Table3[[#This Row],[Sexual_Harassment]]/Table3[[#This Row],[Population_in_lakhs]]</f>
        <v>2.8294260307194827</v>
      </c>
      <c r="R2529">
        <f>Table3[[#This Row],[Cruelty by Husband or his Relatives]]/Table3[[#This Row],[Population_in_lakhs]]</f>
        <v>10.832659660468877</v>
      </c>
    </row>
    <row r="2530" spans="1:18" x14ac:dyDescent="0.3">
      <c r="A2530" t="s">
        <v>294</v>
      </c>
      <c r="B2530" t="s">
        <v>326</v>
      </c>
      <c r="C2530">
        <v>2007</v>
      </c>
      <c r="D2530">
        <v>31</v>
      </c>
      <c r="E2530">
        <v>25</v>
      </c>
      <c r="F2530">
        <v>0</v>
      </c>
      <c r="G2530">
        <v>107</v>
      </c>
      <c r="H2530">
        <v>35</v>
      </c>
      <c r="I2530">
        <v>92</v>
      </c>
      <c r="J2530">
        <v>12.37</v>
      </c>
      <c r="K2530">
        <v>23.443815683104287</v>
      </c>
      <c r="L2530">
        <f t="shared" si="39"/>
        <v>290</v>
      </c>
      <c r="M2530" s="14">
        <f>Table3[[#This Row],[Rape]]/Table3[[#This Row],[Population_in_lakhs]]</f>
        <v>2.5060630557801131</v>
      </c>
      <c r="N2530">
        <f>Table3[[#This Row],[Kidnapping and Abduction]]/Table3[[#This Row],[Population_in_lakhs]]</f>
        <v>2.0210185933710592</v>
      </c>
      <c r="O2530">
        <f>Table3[[#This Row],[Dowry Deaths]]/Table3[[#This Row],[Population_in_lakhs]]</f>
        <v>0</v>
      </c>
      <c r="P2530">
        <f>Table3[[#This Row],[Molestation]]/Table3[[#This Row],[Population_in_lakhs]]</f>
        <v>8.649959579628133</v>
      </c>
      <c r="Q2530">
        <f>Table3[[#This Row],[Sexual_Harassment]]/Table3[[#This Row],[Population_in_lakhs]]</f>
        <v>2.8294260307194827</v>
      </c>
      <c r="R2530">
        <f>Table3[[#This Row],[Cruelty by Husband or his Relatives]]/Table3[[#This Row],[Population_in_lakhs]]</f>
        <v>7.4373484236054974</v>
      </c>
    </row>
    <row r="2531" spans="1:18" x14ac:dyDescent="0.3">
      <c r="A2531" t="s">
        <v>294</v>
      </c>
      <c r="B2531" t="s">
        <v>326</v>
      </c>
      <c r="C2531">
        <v>2008</v>
      </c>
      <c r="D2531">
        <v>26</v>
      </c>
      <c r="E2531">
        <v>22</v>
      </c>
      <c r="F2531">
        <v>5</v>
      </c>
      <c r="G2531">
        <v>128</v>
      </c>
      <c r="H2531">
        <v>36</v>
      </c>
      <c r="I2531">
        <v>116</v>
      </c>
      <c r="J2531">
        <v>12.37</v>
      </c>
      <c r="K2531">
        <v>26.919967663702508</v>
      </c>
      <c r="L2531">
        <f t="shared" si="39"/>
        <v>333</v>
      </c>
      <c r="M2531" s="14">
        <f>Table3[[#This Row],[Rape]]/Table3[[#This Row],[Population_in_lakhs]]</f>
        <v>2.1018593371059016</v>
      </c>
      <c r="N2531">
        <f>Table3[[#This Row],[Kidnapping and Abduction]]/Table3[[#This Row],[Population_in_lakhs]]</f>
        <v>1.778496362166532</v>
      </c>
      <c r="O2531">
        <f>Table3[[#This Row],[Dowry Deaths]]/Table3[[#This Row],[Population_in_lakhs]]</f>
        <v>0.40420371867421184</v>
      </c>
      <c r="P2531">
        <f>Table3[[#This Row],[Molestation]]/Table3[[#This Row],[Population_in_lakhs]]</f>
        <v>10.347615198059822</v>
      </c>
      <c r="Q2531">
        <f>Table3[[#This Row],[Sexual_Harassment]]/Table3[[#This Row],[Population_in_lakhs]]</f>
        <v>2.9102667744543251</v>
      </c>
      <c r="R2531">
        <f>Table3[[#This Row],[Cruelty by Husband or his Relatives]]/Table3[[#This Row],[Population_in_lakhs]]</f>
        <v>9.3775262732417151</v>
      </c>
    </row>
    <row r="2532" spans="1:18" x14ac:dyDescent="0.3">
      <c r="A2532" t="s">
        <v>294</v>
      </c>
      <c r="B2532" t="s">
        <v>326</v>
      </c>
      <c r="C2532">
        <v>2009</v>
      </c>
      <c r="D2532">
        <v>41</v>
      </c>
      <c r="E2532">
        <v>15</v>
      </c>
      <c r="F2532">
        <v>1</v>
      </c>
      <c r="G2532">
        <v>84</v>
      </c>
      <c r="H2532">
        <v>32</v>
      </c>
      <c r="I2532">
        <v>100</v>
      </c>
      <c r="J2532">
        <v>12.37</v>
      </c>
      <c r="K2532">
        <v>22.069523039611965</v>
      </c>
      <c r="L2532">
        <f t="shared" si="39"/>
        <v>273</v>
      </c>
      <c r="M2532" s="14">
        <f>Table3[[#This Row],[Rape]]/Table3[[#This Row],[Population_in_lakhs]]</f>
        <v>3.3144704931285371</v>
      </c>
      <c r="N2532">
        <f>Table3[[#This Row],[Kidnapping and Abduction]]/Table3[[#This Row],[Population_in_lakhs]]</f>
        <v>1.2126111560226356</v>
      </c>
      <c r="O2532">
        <f>Table3[[#This Row],[Dowry Deaths]]/Table3[[#This Row],[Population_in_lakhs]]</f>
        <v>8.084074373484236E-2</v>
      </c>
      <c r="P2532">
        <f>Table3[[#This Row],[Molestation]]/Table3[[#This Row],[Population_in_lakhs]]</f>
        <v>6.7906224737267591</v>
      </c>
      <c r="Q2532">
        <f>Table3[[#This Row],[Sexual_Harassment]]/Table3[[#This Row],[Population_in_lakhs]]</f>
        <v>2.5869037995149555</v>
      </c>
      <c r="R2532">
        <f>Table3[[#This Row],[Cruelty by Husband or his Relatives]]/Table3[[#This Row],[Population_in_lakhs]]</f>
        <v>8.0840743734842366</v>
      </c>
    </row>
    <row r="2533" spans="1:18" x14ac:dyDescent="0.3">
      <c r="A2533" t="s">
        <v>294</v>
      </c>
      <c r="B2533" t="s">
        <v>326</v>
      </c>
      <c r="C2533">
        <v>2010</v>
      </c>
      <c r="D2533">
        <v>44</v>
      </c>
      <c r="E2533">
        <v>22</v>
      </c>
      <c r="F2533">
        <v>2</v>
      </c>
      <c r="G2533">
        <v>119</v>
      </c>
      <c r="H2533">
        <v>57</v>
      </c>
      <c r="I2533">
        <v>93</v>
      </c>
      <c r="J2533">
        <v>12.37</v>
      </c>
      <c r="K2533">
        <v>27.243330638641876</v>
      </c>
      <c r="L2533">
        <f t="shared" si="39"/>
        <v>337</v>
      </c>
      <c r="M2533" s="14">
        <f>Table3[[#This Row],[Rape]]/Table3[[#This Row],[Population_in_lakhs]]</f>
        <v>3.5569927243330639</v>
      </c>
      <c r="N2533">
        <f>Table3[[#This Row],[Kidnapping and Abduction]]/Table3[[#This Row],[Population_in_lakhs]]</f>
        <v>1.778496362166532</v>
      </c>
      <c r="O2533">
        <f>Table3[[#This Row],[Dowry Deaths]]/Table3[[#This Row],[Population_in_lakhs]]</f>
        <v>0.16168148746968472</v>
      </c>
      <c r="P2533">
        <f>Table3[[#This Row],[Molestation]]/Table3[[#This Row],[Population_in_lakhs]]</f>
        <v>9.6200485044462418</v>
      </c>
      <c r="Q2533">
        <f>Table3[[#This Row],[Sexual_Harassment]]/Table3[[#This Row],[Population_in_lakhs]]</f>
        <v>4.6079223928860147</v>
      </c>
      <c r="R2533">
        <f>Table3[[#This Row],[Cruelty by Husband or his Relatives]]/Table3[[#This Row],[Population_in_lakhs]]</f>
        <v>7.5181891673403403</v>
      </c>
    </row>
    <row r="2534" spans="1:18" x14ac:dyDescent="0.3">
      <c r="A2534" t="s">
        <v>294</v>
      </c>
      <c r="B2534" t="s">
        <v>326</v>
      </c>
      <c r="C2534">
        <v>2011</v>
      </c>
      <c r="D2534">
        <v>34</v>
      </c>
      <c r="E2534">
        <v>23</v>
      </c>
      <c r="F2534">
        <v>3</v>
      </c>
      <c r="G2534">
        <v>88</v>
      </c>
      <c r="H2534">
        <v>45</v>
      </c>
      <c r="I2534">
        <v>62</v>
      </c>
      <c r="J2534">
        <v>13.01</v>
      </c>
      <c r="K2534">
        <v>19.600307455803229</v>
      </c>
      <c r="L2534">
        <f t="shared" si="39"/>
        <v>255</v>
      </c>
      <c r="M2534" s="14">
        <f>Table3[[#This Row],[Rape]]/Table3[[#This Row],[Population_in_lakhs]]</f>
        <v>2.6133743274404306</v>
      </c>
      <c r="N2534">
        <f>Table3[[#This Row],[Kidnapping and Abduction]]/Table3[[#This Row],[Population_in_lakhs]]</f>
        <v>1.7678708685626441</v>
      </c>
      <c r="O2534">
        <f>Table3[[#This Row],[Dowry Deaths]]/Table3[[#This Row],[Population_in_lakhs]]</f>
        <v>0.23059185242121447</v>
      </c>
      <c r="P2534">
        <f>Table3[[#This Row],[Molestation]]/Table3[[#This Row],[Population_in_lakhs]]</f>
        <v>6.7640276710222906</v>
      </c>
      <c r="Q2534">
        <f>Table3[[#This Row],[Sexual_Harassment]]/Table3[[#This Row],[Population_in_lakhs]]</f>
        <v>3.458877786318217</v>
      </c>
      <c r="R2534">
        <f>Table3[[#This Row],[Cruelty by Husband or his Relatives]]/Table3[[#This Row],[Population_in_lakhs]]</f>
        <v>4.7655649500384323</v>
      </c>
    </row>
    <row r="2535" spans="1:18" x14ac:dyDescent="0.3">
      <c r="A2535" t="s">
        <v>294</v>
      </c>
      <c r="B2535" t="s">
        <v>326</v>
      </c>
      <c r="C2535">
        <v>2012</v>
      </c>
      <c r="D2535">
        <v>40</v>
      </c>
      <c r="E2535">
        <v>25</v>
      </c>
      <c r="F2535">
        <v>0</v>
      </c>
      <c r="G2535">
        <v>93</v>
      </c>
      <c r="H2535">
        <v>30</v>
      </c>
      <c r="I2535">
        <v>59</v>
      </c>
      <c r="J2535">
        <v>13.01</v>
      </c>
      <c r="K2535">
        <v>18.985395849346656</v>
      </c>
      <c r="L2535">
        <f t="shared" si="39"/>
        <v>247</v>
      </c>
      <c r="M2535" s="14">
        <f>Table3[[#This Row],[Rape]]/Table3[[#This Row],[Population_in_lakhs]]</f>
        <v>3.0745580322828592</v>
      </c>
      <c r="N2535">
        <f>Table3[[#This Row],[Kidnapping and Abduction]]/Table3[[#This Row],[Population_in_lakhs]]</f>
        <v>1.9215987701767872</v>
      </c>
      <c r="O2535">
        <f>Table3[[#This Row],[Dowry Deaths]]/Table3[[#This Row],[Population_in_lakhs]]</f>
        <v>0</v>
      </c>
      <c r="P2535">
        <f>Table3[[#This Row],[Molestation]]/Table3[[#This Row],[Population_in_lakhs]]</f>
        <v>7.148347425057648</v>
      </c>
      <c r="Q2535">
        <f>Table3[[#This Row],[Sexual_Harassment]]/Table3[[#This Row],[Population_in_lakhs]]</f>
        <v>2.3059185242121445</v>
      </c>
      <c r="R2535">
        <f>Table3[[#This Row],[Cruelty by Husband or his Relatives]]/Table3[[#This Row],[Population_in_lakhs]]</f>
        <v>4.5349730976172173</v>
      </c>
    </row>
    <row r="2536" spans="1:18" x14ac:dyDescent="0.3">
      <c r="A2536" t="s">
        <v>294</v>
      </c>
      <c r="B2536" t="s">
        <v>326</v>
      </c>
      <c r="C2536">
        <v>2013</v>
      </c>
      <c r="D2536">
        <v>73</v>
      </c>
      <c r="E2536">
        <v>47</v>
      </c>
      <c r="F2536">
        <v>1</v>
      </c>
      <c r="G2536">
        <v>227</v>
      </c>
      <c r="H2536">
        <v>35</v>
      </c>
      <c r="I2536">
        <v>116</v>
      </c>
      <c r="J2536">
        <v>13.01</v>
      </c>
      <c r="K2536">
        <v>38.355111452728671</v>
      </c>
      <c r="L2536">
        <f t="shared" si="39"/>
        <v>499</v>
      </c>
      <c r="M2536" s="14">
        <f>Table3[[#This Row],[Rape]]/Table3[[#This Row],[Population_in_lakhs]]</f>
        <v>5.6110684089162186</v>
      </c>
      <c r="N2536">
        <f>Table3[[#This Row],[Kidnapping and Abduction]]/Table3[[#This Row],[Population_in_lakhs]]</f>
        <v>3.6126056879323598</v>
      </c>
      <c r="O2536">
        <f>Table3[[#This Row],[Dowry Deaths]]/Table3[[#This Row],[Population_in_lakhs]]</f>
        <v>7.6863950807071479E-2</v>
      </c>
      <c r="P2536">
        <f>Table3[[#This Row],[Molestation]]/Table3[[#This Row],[Population_in_lakhs]]</f>
        <v>17.448116833205226</v>
      </c>
      <c r="Q2536">
        <f>Table3[[#This Row],[Sexual_Harassment]]/Table3[[#This Row],[Population_in_lakhs]]</f>
        <v>2.6902382782475018</v>
      </c>
      <c r="R2536">
        <f>Table3[[#This Row],[Cruelty by Husband or his Relatives]]/Table3[[#This Row],[Population_in_lakhs]]</f>
        <v>8.9162182936202914</v>
      </c>
    </row>
    <row r="2537" spans="1:18" x14ac:dyDescent="0.3">
      <c r="A2537" t="s">
        <v>294</v>
      </c>
      <c r="B2537" t="s">
        <v>327</v>
      </c>
      <c r="C2537">
        <v>2001</v>
      </c>
      <c r="D2537">
        <v>15</v>
      </c>
      <c r="E2537">
        <v>13</v>
      </c>
      <c r="F2537">
        <v>10</v>
      </c>
      <c r="G2537">
        <v>60</v>
      </c>
      <c r="H2537">
        <v>10</v>
      </c>
      <c r="I2537">
        <v>116</v>
      </c>
      <c r="J2537">
        <v>10.199999999999999</v>
      </c>
      <c r="K2537">
        <v>21.96078431372549</v>
      </c>
      <c r="L2537">
        <f t="shared" si="39"/>
        <v>224</v>
      </c>
      <c r="M2537" s="14">
        <f>Table3[[#This Row],[Rape]]/Table3[[#This Row],[Population_in_lakhs]]</f>
        <v>1.4705882352941178</v>
      </c>
      <c r="N2537">
        <f>Table3[[#This Row],[Kidnapping and Abduction]]/Table3[[#This Row],[Population_in_lakhs]]</f>
        <v>1.2745098039215688</v>
      </c>
      <c r="O2537">
        <f>Table3[[#This Row],[Dowry Deaths]]/Table3[[#This Row],[Population_in_lakhs]]</f>
        <v>0.98039215686274517</v>
      </c>
      <c r="P2537">
        <f>Table3[[#This Row],[Molestation]]/Table3[[#This Row],[Population_in_lakhs]]</f>
        <v>5.882352941176471</v>
      </c>
      <c r="Q2537">
        <f>Table3[[#This Row],[Sexual_Harassment]]/Table3[[#This Row],[Population_in_lakhs]]</f>
        <v>0.98039215686274517</v>
      </c>
      <c r="R2537">
        <f>Table3[[#This Row],[Cruelty by Husband or his Relatives]]/Table3[[#This Row],[Population_in_lakhs]]</f>
        <v>11.372549019607844</v>
      </c>
    </row>
    <row r="2538" spans="1:18" x14ac:dyDescent="0.3">
      <c r="A2538" t="s">
        <v>294</v>
      </c>
      <c r="B2538" t="s">
        <v>327</v>
      </c>
      <c r="C2538">
        <v>2002</v>
      </c>
      <c r="D2538">
        <v>29</v>
      </c>
      <c r="E2538">
        <v>8</v>
      </c>
      <c r="F2538">
        <v>9</v>
      </c>
      <c r="G2538">
        <v>45</v>
      </c>
      <c r="H2538">
        <v>9</v>
      </c>
      <c r="I2538">
        <v>99</v>
      </c>
      <c r="J2538">
        <v>10.199999999999999</v>
      </c>
      <c r="K2538">
        <v>19.509803921568629</v>
      </c>
      <c r="L2538">
        <f t="shared" si="39"/>
        <v>199</v>
      </c>
      <c r="M2538" s="14">
        <f>Table3[[#This Row],[Rape]]/Table3[[#This Row],[Population_in_lakhs]]</f>
        <v>2.8431372549019609</v>
      </c>
      <c r="N2538">
        <f>Table3[[#This Row],[Kidnapping and Abduction]]/Table3[[#This Row],[Population_in_lakhs]]</f>
        <v>0.78431372549019618</v>
      </c>
      <c r="O2538">
        <f>Table3[[#This Row],[Dowry Deaths]]/Table3[[#This Row],[Population_in_lakhs]]</f>
        <v>0.88235294117647067</v>
      </c>
      <c r="P2538">
        <f>Table3[[#This Row],[Molestation]]/Table3[[#This Row],[Population_in_lakhs]]</f>
        <v>4.4117647058823533</v>
      </c>
      <c r="Q2538">
        <f>Table3[[#This Row],[Sexual_Harassment]]/Table3[[#This Row],[Population_in_lakhs]]</f>
        <v>0.88235294117647067</v>
      </c>
      <c r="R2538">
        <f>Table3[[#This Row],[Cruelty by Husband or his Relatives]]/Table3[[#This Row],[Population_in_lakhs]]</f>
        <v>9.7058823529411775</v>
      </c>
    </row>
    <row r="2539" spans="1:18" x14ac:dyDescent="0.3">
      <c r="A2539" t="s">
        <v>294</v>
      </c>
      <c r="B2539" t="s">
        <v>327</v>
      </c>
      <c r="C2539">
        <v>2003</v>
      </c>
      <c r="D2539">
        <v>15</v>
      </c>
      <c r="E2539">
        <v>10</v>
      </c>
      <c r="F2539">
        <v>9</v>
      </c>
      <c r="G2539">
        <v>60</v>
      </c>
      <c r="H2539">
        <v>12</v>
      </c>
      <c r="I2539">
        <v>119</v>
      </c>
      <c r="J2539">
        <v>10.199999999999999</v>
      </c>
      <c r="K2539">
        <v>22.058823529411764</v>
      </c>
      <c r="L2539">
        <f t="shared" si="39"/>
        <v>225</v>
      </c>
      <c r="M2539" s="14">
        <f>Table3[[#This Row],[Rape]]/Table3[[#This Row],[Population_in_lakhs]]</f>
        <v>1.4705882352941178</v>
      </c>
      <c r="N2539">
        <f>Table3[[#This Row],[Kidnapping and Abduction]]/Table3[[#This Row],[Population_in_lakhs]]</f>
        <v>0.98039215686274517</v>
      </c>
      <c r="O2539">
        <f>Table3[[#This Row],[Dowry Deaths]]/Table3[[#This Row],[Population_in_lakhs]]</f>
        <v>0.88235294117647067</v>
      </c>
      <c r="P2539">
        <f>Table3[[#This Row],[Molestation]]/Table3[[#This Row],[Population_in_lakhs]]</f>
        <v>5.882352941176471</v>
      </c>
      <c r="Q2539">
        <f>Table3[[#This Row],[Sexual_Harassment]]/Table3[[#This Row],[Population_in_lakhs]]</f>
        <v>1.1764705882352942</v>
      </c>
      <c r="R2539">
        <f>Table3[[#This Row],[Cruelty by Husband or his Relatives]]/Table3[[#This Row],[Population_in_lakhs]]</f>
        <v>11.666666666666668</v>
      </c>
    </row>
    <row r="2540" spans="1:18" x14ac:dyDescent="0.3">
      <c r="A2540" t="s">
        <v>294</v>
      </c>
      <c r="B2540" t="s">
        <v>327</v>
      </c>
      <c r="C2540">
        <v>2004</v>
      </c>
      <c r="D2540">
        <v>19</v>
      </c>
      <c r="E2540">
        <v>16</v>
      </c>
      <c r="F2540">
        <v>5</v>
      </c>
      <c r="G2540">
        <v>71</v>
      </c>
      <c r="H2540">
        <v>7</v>
      </c>
      <c r="I2540">
        <v>144</v>
      </c>
      <c r="J2540">
        <v>10.199999999999999</v>
      </c>
      <c r="K2540">
        <v>25.686274509803923</v>
      </c>
      <c r="L2540">
        <f t="shared" si="39"/>
        <v>262</v>
      </c>
      <c r="M2540" s="14">
        <f>Table3[[#This Row],[Rape]]/Table3[[#This Row],[Population_in_lakhs]]</f>
        <v>1.8627450980392157</v>
      </c>
      <c r="N2540">
        <f>Table3[[#This Row],[Kidnapping and Abduction]]/Table3[[#This Row],[Population_in_lakhs]]</f>
        <v>1.5686274509803924</v>
      </c>
      <c r="O2540">
        <f>Table3[[#This Row],[Dowry Deaths]]/Table3[[#This Row],[Population_in_lakhs]]</f>
        <v>0.49019607843137258</v>
      </c>
      <c r="P2540">
        <f>Table3[[#This Row],[Molestation]]/Table3[[#This Row],[Population_in_lakhs]]</f>
        <v>6.9607843137254903</v>
      </c>
      <c r="Q2540">
        <f>Table3[[#This Row],[Sexual_Harassment]]/Table3[[#This Row],[Population_in_lakhs]]</f>
        <v>0.68627450980392157</v>
      </c>
      <c r="R2540">
        <f>Table3[[#This Row],[Cruelty by Husband or his Relatives]]/Table3[[#This Row],[Population_in_lakhs]]</f>
        <v>14.117647058823531</v>
      </c>
    </row>
    <row r="2541" spans="1:18" x14ac:dyDescent="0.3">
      <c r="A2541" t="s">
        <v>294</v>
      </c>
      <c r="B2541" t="s">
        <v>327</v>
      </c>
      <c r="C2541">
        <v>2005</v>
      </c>
      <c r="D2541">
        <v>12</v>
      </c>
      <c r="E2541">
        <v>12</v>
      </c>
      <c r="F2541">
        <v>10</v>
      </c>
      <c r="G2541">
        <v>63</v>
      </c>
      <c r="H2541">
        <v>7</v>
      </c>
      <c r="I2541">
        <v>139</v>
      </c>
      <c r="J2541">
        <v>10.199999999999999</v>
      </c>
      <c r="K2541">
        <v>23.823529411764707</v>
      </c>
      <c r="L2541">
        <f t="shared" si="39"/>
        <v>243</v>
      </c>
      <c r="M2541" s="14">
        <f>Table3[[#This Row],[Rape]]/Table3[[#This Row],[Population_in_lakhs]]</f>
        <v>1.1764705882352942</v>
      </c>
      <c r="N2541">
        <f>Table3[[#This Row],[Kidnapping and Abduction]]/Table3[[#This Row],[Population_in_lakhs]]</f>
        <v>1.1764705882352942</v>
      </c>
      <c r="O2541">
        <f>Table3[[#This Row],[Dowry Deaths]]/Table3[[#This Row],[Population_in_lakhs]]</f>
        <v>0.98039215686274517</v>
      </c>
      <c r="P2541">
        <f>Table3[[#This Row],[Molestation]]/Table3[[#This Row],[Population_in_lakhs]]</f>
        <v>6.1764705882352944</v>
      </c>
      <c r="Q2541">
        <f>Table3[[#This Row],[Sexual_Harassment]]/Table3[[#This Row],[Population_in_lakhs]]</f>
        <v>0.68627450980392157</v>
      </c>
      <c r="R2541">
        <f>Table3[[#This Row],[Cruelty by Husband or his Relatives]]/Table3[[#This Row],[Population_in_lakhs]]</f>
        <v>13.627450980392158</v>
      </c>
    </row>
    <row r="2542" spans="1:18" x14ac:dyDescent="0.3">
      <c r="A2542" t="s">
        <v>294</v>
      </c>
      <c r="B2542" t="s">
        <v>327</v>
      </c>
      <c r="C2542">
        <v>2006</v>
      </c>
      <c r="D2542">
        <v>12</v>
      </c>
      <c r="E2542">
        <v>11</v>
      </c>
      <c r="F2542">
        <v>10</v>
      </c>
      <c r="G2542">
        <v>64</v>
      </c>
      <c r="H2542">
        <v>12</v>
      </c>
      <c r="I2542">
        <v>134</v>
      </c>
      <c r="J2542">
        <v>10.199999999999999</v>
      </c>
      <c r="K2542">
        <v>23.823529411764707</v>
      </c>
      <c r="L2542">
        <f t="shared" si="39"/>
        <v>243</v>
      </c>
      <c r="M2542" s="14">
        <f>Table3[[#This Row],[Rape]]/Table3[[#This Row],[Population_in_lakhs]]</f>
        <v>1.1764705882352942</v>
      </c>
      <c r="N2542">
        <f>Table3[[#This Row],[Kidnapping and Abduction]]/Table3[[#This Row],[Population_in_lakhs]]</f>
        <v>1.0784313725490198</v>
      </c>
      <c r="O2542">
        <f>Table3[[#This Row],[Dowry Deaths]]/Table3[[#This Row],[Population_in_lakhs]]</f>
        <v>0.98039215686274517</v>
      </c>
      <c r="P2542">
        <f>Table3[[#This Row],[Molestation]]/Table3[[#This Row],[Population_in_lakhs]]</f>
        <v>6.2745098039215694</v>
      </c>
      <c r="Q2542">
        <f>Table3[[#This Row],[Sexual_Harassment]]/Table3[[#This Row],[Population_in_lakhs]]</f>
        <v>1.1764705882352942</v>
      </c>
      <c r="R2542">
        <f>Table3[[#This Row],[Cruelty by Husband or his Relatives]]/Table3[[#This Row],[Population_in_lakhs]]</f>
        <v>13.137254901960786</v>
      </c>
    </row>
    <row r="2543" spans="1:18" x14ac:dyDescent="0.3">
      <c r="A2543" t="s">
        <v>294</v>
      </c>
      <c r="B2543" t="s">
        <v>327</v>
      </c>
      <c r="C2543">
        <v>2007</v>
      </c>
      <c r="D2543">
        <v>14</v>
      </c>
      <c r="E2543">
        <v>18</v>
      </c>
      <c r="F2543">
        <v>8</v>
      </c>
      <c r="G2543">
        <v>62</v>
      </c>
      <c r="H2543">
        <v>14</v>
      </c>
      <c r="I2543">
        <v>131</v>
      </c>
      <c r="J2543">
        <v>10.199999999999999</v>
      </c>
      <c r="K2543">
        <v>24.215686274509807</v>
      </c>
      <c r="L2543">
        <f t="shared" si="39"/>
        <v>247</v>
      </c>
      <c r="M2543" s="14">
        <f>Table3[[#This Row],[Rape]]/Table3[[#This Row],[Population_in_lakhs]]</f>
        <v>1.3725490196078431</v>
      </c>
      <c r="N2543">
        <f>Table3[[#This Row],[Kidnapping and Abduction]]/Table3[[#This Row],[Population_in_lakhs]]</f>
        <v>1.7647058823529413</v>
      </c>
      <c r="O2543">
        <f>Table3[[#This Row],[Dowry Deaths]]/Table3[[#This Row],[Population_in_lakhs]]</f>
        <v>0.78431372549019618</v>
      </c>
      <c r="P2543">
        <f>Table3[[#This Row],[Molestation]]/Table3[[#This Row],[Population_in_lakhs]]</f>
        <v>6.0784313725490202</v>
      </c>
      <c r="Q2543">
        <f>Table3[[#This Row],[Sexual_Harassment]]/Table3[[#This Row],[Population_in_lakhs]]</f>
        <v>1.3725490196078431</v>
      </c>
      <c r="R2543">
        <f>Table3[[#This Row],[Cruelty by Husband or his Relatives]]/Table3[[#This Row],[Population_in_lakhs]]</f>
        <v>12.843137254901961</v>
      </c>
    </row>
    <row r="2544" spans="1:18" x14ac:dyDescent="0.3">
      <c r="A2544" t="s">
        <v>294</v>
      </c>
      <c r="B2544" t="s">
        <v>327</v>
      </c>
      <c r="C2544">
        <v>2008</v>
      </c>
      <c r="D2544">
        <v>20</v>
      </c>
      <c r="E2544">
        <v>18</v>
      </c>
      <c r="F2544">
        <v>2</v>
      </c>
      <c r="G2544">
        <v>59</v>
      </c>
      <c r="H2544">
        <v>18</v>
      </c>
      <c r="I2544">
        <v>110</v>
      </c>
      <c r="J2544">
        <v>10.199999999999999</v>
      </c>
      <c r="K2544">
        <v>22.254901960784316</v>
      </c>
      <c r="L2544">
        <f t="shared" si="39"/>
        <v>227</v>
      </c>
      <c r="M2544" s="14">
        <f>Table3[[#This Row],[Rape]]/Table3[[#This Row],[Population_in_lakhs]]</f>
        <v>1.9607843137254903</v>
      </c>
      <c r="N2544">
        <f>Table3[[#This Row],[Kidnapping and Abduction]]/Table3[[#This Row],[Population_in_lakhs]]</f>
        <v>1.7647058823529413</v>
      </c>
      <c r="O2544">
        <f>Table3[[#This Row],[Dowry Deaths]]/Table3[[#This Row],[Population_in_lakhs]]</f>
        <v>0.19607843137254904</v>
      </c>
      <c r="P2544">
        <f>Table3[[#This Row],[Molestation]]/Table3[[#This Row],[Population_in_lakhs]]</f>
        <v>5.7843137254901968</v>
      </c>
      <c r="Q2544">
        <f>Table3[[#This Row],[Sexual_Harassment]]/Table3[[#This Row],[Population_in_lakhs]]</f>
        <v>1.7647058823529413</v>
      </c>
      <c r="R2544">
        <f>Table3[[#This Row],[Cruelty by Husband or his Relatives]]/Table3[[#This Row],[Population_in_lakhs]]</f>
        <v>10.784313725490197</v>
      </c>
    </row>
    <row r="2545" spans="1:18" x14ac:dyDescent="0.3">
      <c r="A2545" t="s">
        <v>294</v>
      </c>
      <c r="B2545" t="s">
        <v>327</v>
      </c>
      <c r="C2545">
        <v>2009</v>
      </c>
      <c r="D2545">
        <v>25</v>
      </c>
      <c r="E2545">
        <v>12</v>
      </c>
      <c r="F2545">
        <v>5</v>
      </c>
      <c r="G2545">
        <v>61</v>
      </c>
      <c r="H2545">
        <v>16</v>
      </c>
      <c r="I2545">
        <v>109</v>
      </c>
      <c r="J2545">
        <v>10.199999999999999</v>
      </c>
      <c r="K2545">
        <v>22.352941176470591</v>
      </c>
      <c r="L2545">
        <f t="shared" si="39"/>
        <v>228</v>
      </c>
      <c r="M2545" s="14">
        <f>Table3[[#This Row],[Rape]]/Table3[[#This Row],[Population_in_lakhs]]</f>
        <v>2.4509803921568629</v>
      </c>
      <c r="N2545">
        <f>Table3[[#This Row],[Kidnapping and Abduction]]/Table3[[#This Row],[Population_in_lakhs]]</f>
        <v>1.1764705882352942</v>
      </c>
      <c r="O2545">
        <f>Table3[[#This Row],[Dowry Deaths]]/Table3[[#This Row],[Population_in_lakhs]]</f>
        <v>0.49019607843137258</v>
      </c>
      <c r="P2545">
        <f>Table3[[#This Row],[Molestation]]/Table3[[#This Row],[Population_in_lakhs]]</f>
        <v>5.9803921568627452</v>
      </c>
      <c r="Q2545">
        <f>Table3[[#This Row],[Sexual_Harassment]]/Table3[[#This Row],[Population_in_lakhs]]</f>
        <v>1.5686274509803924</v>
      </c>
      <c r="R2545">
        <f>Table3[[#This Row],[Cruelty by Husband or his Relatives]]/Table3[[#This Row],[Population_in_lakhs]]</f>
        <v>10.686274509803923</v>
      </c>
    </row>
    <row r="2546" spans="1:18" x14ac:dyDescent="0.3">
      <c r="A2546" t="s">
        <v>294</v>
      </c>
      <c r="B2546" t="s">
        <v>327</v>
      </c>
      <c r="C2546">
        <v>2010</v>
      </c>
      <c r="D2546">
        <v>12</v>
      </c>
      <c r="E2546">
        <v>14</v>
      </c>
      <c r="F2546">
        <v>5</v>
      </c>
      <c r="G2546">
        <v>56</v>
      </c>
      <c r="H2546">
        <v>10</v>
      </c>
      <c r="I2546">
        <v>102</v>
      </c>
      <c r="J2546">
        <v>10.199999999999999</v>
      </c>
      <c r="K2546">
        <v>19.509803921568629</v>
      </c>
      <c r="L2546">
        <f t="shared" si="39"/>
        <v>199</v>
      </c>
      <c r="M2546" s="14">
        <f>Table3[[#This Row],[Rape]]/Table3[[#This Row],[Population_in_lakhs]]</f>
        <v>1.1764705882352942</v>
      </c>
      <c r="N2546">
        <f>Table3[[#This Row],[Kidnapping and Abduction]]/Table3[[#This Row],[Population_in_lakhs]]</f>
        <v>1.3725490196078431</v>
      </c>
      <c r="O2546">
        <f>Table3[[#This Row],[Dowry Deaths]]/Table3[[#This Row],[Population_in_lakhs]]</f>
        <v>0.49019607843137258</v>
      </c>
      <c r="P2546">
        <f>Table3[[#This Row],[Molestation]]/Table3[[#This Row],[Population_in_lakhs]]</f>
        <v>5.4901960784313726</v>
      </c>
      <c r="Q2546">
        <f>Table3[[#This Row],[Sexual_Harassment]]/Table3[[#This Row],[Population_in_lakhs]]</f>
        <v>0.98039215686274517</v>
      </c>
      <c r="R2546">
        <f>Table3[[#This Row],[Cruelty by Husband or his Relatives]]/Table3[[#This Row],[Population_in_lakhs]]</f>
        <v>10</v>
      </c>
    </row>
    <row r="2547" spans="1:18" x14ac:dyDescent="0.3">
      <c r="A2547" t="s">
        <v>294</v>
      </c>
      <c r="B2547" t="s">
        <v>327</v>
      </c>
      <c r="C2547">
        <v>2011</v>
      </c>
      <c r="D2547">
        <v>13</v>
      </c>
      <c r="E2547">
        <v>21</v>
      </c>
      <c r="F2547">
        <v>12</v>
      </c>
      <c r="G2547">
        <v>80</v>
      </c>
      <c r="H2547">
        <v>12</v>
      </c>
      <c r="I2547">
        <v>118</v>
      </c>
      <c r="J2547">
        <v>11.97</v>
      </c>
      <c r="K2547">
        <v>21.386800334168754</v>
      </c>
      <c r="L2547">
        <f t="shared" si="39"/>
        <v>256</v>
      </c>
      <c r="M2547" s="14">
        <f>Table3[[#This Row],[Rape]]/Table3[[#This Row],[Population_in_lakhs]]</f>
        <v>1.086048454469507</v>
      </c>
      <c r="N2547">
        <f>Table3[[#This Row],[Kidnapping and Abduction]]/Table3[[#This Row],[Population_in_lakhs]]</f>
        <v>1.7543859649122806</v>
      </c>
      <c r="O2547">
        <f>Table3[[#This Row],[Dowry Deaths]]/Table3[[#This Row],[Population_in_lakhs]]</f>
        <v>1.0025062656641603</v>
      </c>
      <c r="P2547">
        <f>Table3[[#This Row],[Molestation]]/Table3[[#This Row],[Population_in_lakhs]]</f>
        <v>6.6833751044277356</v>
      </c>
      <c r="Q2547">
        <f>Table3[[#This Row],[Sexual_Harassment]]/Table3[[#This Row],[Population_in_lakhs]]</f>
        <v>1.0025062656641603</v>
      </c>
      <c r="R2547">
        <f>Table3[[#This Row],[Cruelty by Husband or his Relatives]]/Table3[[#This Row],[Population_in_lakhs]]</f>
        <v>9.8579782790309096</v>
      </c>
    </row>
    <row r="2548" spans="1:18" x14ac:dyDescent="0.3">
      <c r="A2548" t="s">
        <v>294</v>
      </c>
      <c r="B2548" t="s">
        <v>327</v>
      </c>
      <c r="C2548">
        <v>2012</v>
      </c>
      <c r="D2548">
        <v>31</v>
      </c>
      <c r="E2548">
        <v>27</v>
      </c>
      <c r="F2548">
        <v>6</v>
      </c>
      <c r="G2548">
        <v>84</v>
      </c>
      <c r="H2548">
        <v>19</v>
      </c>
      <c r="I2548">
        <v>133</v>
      </c>
      <c r="J2548">
        <v>11.97</v>
      </c>
      <c r="K2548">
        <v>25.062656641604008</v>
      </c>
      <c r="L2548">
        <f t="shared" si="39"/>
        <v>300</v>
      </c>
      <c r="M2548" s="14">
        <f>Table3[[#This Row],[Rape]]/Table3[[#This Row],[Population_in_lakhs]]</f>
        <v>2.5898078529657478</v>
      </c>
      <c r="N2548">
        <f>Table3[[#This Row],[Kidnapping and Abduction]]/Table3[[#This Row],[Population_in_lakhs]]</f>
        <v>2.255639097744361</v>
      </c>
      <c r="O2548">
        <f>Table3[[#This Row],[Dowry Deaths]]/Table3[[#This Row],[Population_in_lakhs]]</f>
        <v>0.50125313283208017</v>
      </c>
      <c r="P2548">
        <f>Table3[[#This Row],[Molestation]]/Table3[[#This Row],[Population_in_lakhs]]</f>
        <v>7.0175438596491224</v>
      </c>
      <c r="Q2548">
        <f>Table3[[#This Row],[Sexual_Harassment]]/Table3[[#This Row],[Population_in_lakhs]]</f>
        <v>1.5873015873015872</v>
      </c>
      <c r="R2548">
        <f>Table3[[#This Row],[Cruelty by Husband or his Relatives]]/Table3[[#This Row],[Population_in_lakhs]]</f>
        <v>11.111111111111111</v>
      </c>
    </row>
    <row r="2549" spans="1:18" x14ac:dyDescent="0.3">
      <c r="A2549" t="s">
        <v>294</v>
      </c>
      <c r="B2549" t="s">
        <v>327</v>
      </c>
      <c r="C2549">
        <v>2013</v>
      </c>
      <c r="D2549">
        <v>26</v>
      </c>
      <c r="E2549">
        <v>21</v>
      </c>
      <c r="F2549">
        <v>10</v>
      </c>
      <c r="G2549">
        <v>153</v>
      </c>
      <c r="H2549">
        <v>22</v>
      </c>
      <c r="I2549">
        <v>142</v>
      </c>
      <c r="J2549">
        <v>11.97</v>
      </c>
      <c r="K2549">
        <v>31.244778613199664</v>
      </c>
      <c r="L2549">
        <f t="shared" si="39"/>
        <v>374</v>
      </c>
      <c r="M2549" s="14">
        <f>Table3[[#This Row],[Rape]]/Table3[[#This Row],[Population_in_lakhs]]</f>
        <v>2.1720969089390141</v>
      </c>
      <c r="N2549">
        <f>Table3[[#This Row],[Kidnapping and Abduction]]/Table3[[#This Row],[Population_in_lakhs]]</f>
        <v>1.7543859649122806</v>
      </c>
      <c r="O2549">
        <f>Table3[[#This Row],[Dowry Deaths]]/Table3[[#This Row],[Population_in_lakhs]]</f>
        <v>0.83542188805346695</v>
      </c>
      <c r="P2549">
        <f>Table3[[#This Row],[Molestation]]/Table3[[#This Row],[Population_in_lakhs]]</f>
        <v>12.781954887218044</v>
      </c>
      <c r="Q2549">
        <f>Table3[[#This Row],[Sexual_Harassment]]/Table3[[#This Row],[Population_in_lakhs]]</f>
        <v>1.8379281537176273</v>
      </c>
      <c r="R2549">
        <f>Table3[[#This Row],[Cruelty by Husband or his Relatives]]/Table3[[#This Row],[Population_in_lakhs]]</f>
        <v>11.86299081035923</v>
      </c>
    </row>
    <row r="2550" spans="1:18" x14ac:dyDescent="0.3">
      <c r="A2550" t="s">
        <v>294</v>
      </c>
      <c r="B2550" t="s">
        <v>328</v>
      </c>
      <c r="C2550">
        <v>2001</v>
      </c>
      <c r="D2550">
        <v>56</v>
      </c>
      <c r="E2550">
        <v>31</v>
      </c>
      <c r="F2550">
        <v>12</v>
      </c>
      <c r="G2550">
        <v>125</v>
      </c>
      <c r="H2550">
        <v>27</v>
      </c>
      <c r="I2550">
        <v>177</v>
      </c>
      <c r="J2550">
        <v>24.58</v>
      </c>
      <c r="K2550">
        <v>17.41253051261188</v>
      </c>
      <c r="L2550">
        <f t="shared" si="39"/>
        <v>428</v>
      </c>
      <c r="M2550" s="14">
        <f>Table3[[#This Row],[Rape]]/Table3[[#This Row],[Population_in_lakhs]]</f>
        <v>2.2782750203417415</v>
      </c>
      <c r="N2550">
        <f>Table3[[#This Row],[Kidnapping and Abduction]]/Table3[[#This Row],[Population_in_lakhs]]</f>
        <v>1.2611879576891782</v>
      </c>
      <c r="O2550">
        <f>Table3[[#This Row],[Dowry Deaths]]/Table3[[#This Row],[Population_in_lakhs]]</f>
        <v>0.48820179007323028</v>
      </c>
      <c r="P2550">
        <f>Table3[[#This Row],[Molestation]]/Table3[[#This Row],[Population_in_lakhs]]</f>
        <v>5.0854353132628161</v>
      </c>
      <c r="Q2550">
        <f>Table3[[#This Row],[Sexual_Harassment]]/Table3[[#This Row],[Population_in_lakhs]]</f>
        <v>1.0984540276647681</v>
      </c>
      <c r="R2550">
        <f>Table3[[#This Row],[Cruelty by Husband or his Relatives]]/Table3[[#This Row],[Population_in_lakhs]]</f>
        <v>7.2009764035801469</v>
      </c>
    </row>
    <row r="2551" spans="1:18" x14ac:dyDescent="0.3">
      <c r="A2551" t="s">
        <v>294</v>
      </c>
      <c r="B2551" t="s">
        <v>328</v>
      </c>
      <c r="C2551">
        <v>2002</v>
      </c>
      <c r="D2551">
        <v>65</v>
      </c>
      <c r="E2551">
        <v>31</v>
      </c>
      <c r="F2551">
        <v>17</v>
      </c>
      <c r="G2551">
        <v>104</v>
      </c>
      <c r="H2551">
        <v>17</v>
      </c>
      <c r="I2551">
        <v>142</v>
      </c>
      <c r="J2551">
        <v>24.58</v>
      </c>
      <c r="K2551">
        <v>15.296989422294549</v>
      </c>
      <c r="L2551">
        <f t="shared" si="39"/>
        <v>376</v>
      </c>
      <c r="M2551" s="14">
        <f>Table3[[#This Row],[Rape]]/Table3[[#This Row],[Population_in_lakhs]]</f>
        <v>2.644426362896664</v>
      </c>
      <c r="N2551">
        <f>Table3[[#This Row],[Kidnapping and Abduction]]/Table3[[#This Row],[Population_in_lakhs]]</f>
        <v>1.2611879576891782</v>
      </c>
      <c r="O2551">
        <f>Table3[[#This Row],[Dowry Deaths]]/Table3[[#This Row],[Population_in_lakhs]]</f>
        <v>0.69161920260374288</v>
      </c>
      <c r="P2551">
        <f>Table3[[#This Row],[Molestation]]/Table3[[#This Row],[Population_in_lakhs]]</f>
        <v>4.2310821806346626</v>
      </c>
      <c r="Q2551">
        <f>Table3[[#This Row],[Sexual_Harassment]]/Table3[[#This Row],[Population_in_lakhs]]</f>
        <v>0.69161920260374288</v>
      </c>
      <c r="R2551">
        <f>Table3[[#This Row],[Cruelty by Husband or his Relatives]]/Table3[[#This Row],[Population_in_lakhs]]</f>
        <v>5.7770545158665589</v>
      </c>
    </row>
    <row r="2552" spans="1:18" x14ac:dyDescent="0.3">
      <c r="A2552" t="s">
        <v>294</v>
      </c>
      <c r="B2552" t="s">
        <v>328</v>
      </c>
      <c r="C2552">
        <v>2003</v>
      </c>
      <c r="D2552">
        <v>50</v>
      </c>
      <c r="E2552">
        <v>35</v>
      </c>
      <c r="F2552">
        <v>12</v>
      </c>
      <c r="G2552">
        <v>135</v>
      </c>
      <c r="H2552">
        <v>16</v>
      </c>
      <c r="I2552">
        <v>170</v>
      </c>
      <c r="J2552">
        <v>24.58</v>
      </c>
      <c r="K2552">
        <v>17.005695687550855</v>
      </c>
      <c r="L2552">
        <f t="shared" si="39"/>
        <v>418</v>
      </c>
      <c r="M2552" s="14">
        <f>Table3[[#This Row],[Rape]]/Table3[[#This Row],[Population_in_lakhs]]</f>
        <v>2.0341741253051264</v>
      </c>
      <c r="N2552">
        <f>Table3[[#This Row],[Kidnapping and Abduction]]/Table3[[#This Row],[Population_in_lakhs]]</f>
        <v>1.4239218877135884</v>
      </c>
      <c r="O2552">
        <f>Table3[[#This Row],[Dowry Deaths]]/Table3[[#This Row],[Population_in_lakhs]]</f>
        <v>0.48820179007323028</v>
      </c>
      <c r="P2552">
        <f>Table3[[#This Row],[Molestation]]/Table3[[#This Row],[Population_in_lakhs]]</f>
        <v>5.4922701383238408</v>
      </c>
      <c r="Q2552">
        <f>Table3[[#This Row],[Sexual_Harassment]]/Table3[[#This Row],[Population_in_lakhs]]</f>
        <v>0.65093572009764045</v>
      </c>
      <c r="R2552">
        <f>Table3[[#This Row],[Cruelty by Husband or his Relatives]]/Table3[[#This Row],[Population_in_lakhs]]</f>
        <v>6.9161920260374297</v>
      </c>
    </row>
    <row r="2553" spans="1:18" x14ac:dyDescent="0.3">
      <c r="A2553" t="s">
        <v>294</v>
      </c>
      <c r="B2553" t="s">
        <v>328</v>
      </c>
      <c r="C2553">
        <v>2004</v>
      </c>
      <c r="D2553">
        <v>62</v>
      </c>
      <c r="E2553">
        <v>39</v>
      </c>
      <c r="F2553">
        <v>11</v>
      </c>
      <c r="G2553">
        <v>129</v>
      </c>
      <c r="H2553">
        <v>23</v>
      </c>
      <c r="I2553">
        <v>206</v>
      </c>
      <c r="J2553">
        <v>24.58</v>
      </c>
      <c r="K2553">
        <v>19.121236777868187</v>
      </c>
      <c r="L2553">
        <f t="shared" si="39"/>
        <v>470</v>
      </c>
      <c r="M2553" s="14">
        <f>Table3[[#This Row],[Rape]]/Table3[[#This Row],[Population_in_lakhs]]</f>
        <v>2.5223759153783565</v>
      </c>
      <c r="N2553">
        <f>Table3[[#This Row],[Kidnapping and Abduction]]/Table3[[#This Row],[Population_in_lakhs]]</f>
        <v>1.5866558177379986</v>
      </c>
      <c r="O2553">
        <f>Table3[[#This Row],[Dowry Deaths]]/Table3[[#This Row],[Population_in_lakhs]]</f>
        <v>0.44751830756712779</v>
      </c>
      <c r="P2553">
        <f>Table3[[#This Row],[Molestation]]/Table3[[#This Row],[Population_in_lakhs]]</f>
        <v>5.2481692432872258</v>
      </c>
      <c r="Q2553">
        <f>Table3[[#This Row],[Sexual_Harassment]]/Table3[[#This Row],[Population_in_lakhs]]</f>
        <v>0.93572009764035813</v>
      </c>
      <c r="R2553">
        <f>Table3[[#This Row],[Cruelty by Husband or his Relatives]]/Table3[[#This Row],[Population_in_lakhs]]</f>
        <v>8.3807973962571207</v>
      </c>
    </row>
    <row r="2554" spans="1:18" x14ac:dyDescent="0.3">
      <c r="A2554" t="s">
        <v>294</v>
      </c>
      <c r="B2554" t="s">
        <v>328</v>
      </c>
      <c r="C2554">
        <v>2005</v>
      </c>
      <c r="D2554">
        <v>59</v>
      </c>
      <c r="E2554">
        <v>40</v>
      </c>
      <c r="F2554">
        <v>10</v>
      </c>
      <c r="G2554">
        <v>133</v>
      </c>
      <c r="H2554">
        <v>42</v>
      </c>
      <c r="I2554">
        <v>233</v>
      </c>
      <c r="J2554">
        <v>24.58</v>
      </c>
      <c r="K2554">
        <v>21.033360455655007</v>
      </c>
      <c r="L2554">
        <f t="shared" si="39"/>
        <v>517</v>
      </c>
      <c r="M2554" s="14">
        <f>Table3[[#This Row],[Rape]]/Table3[[#This Row],[Population_in_lakhs]]</f>
        <v>2.400325467860049</v>
      </c>
      <c r="N2554">
        <f>Table3[[#This Row],[Kidnapping and Abduction]]/Table3[[#This Row],[Population_in_lakhs]]</f>
        <v>1.627339300244101</v>
      </c>
      <c r="O2554">
        <f>Table3[[#This Row],[Dowry Deaths]]/Table3[[#This Row],[Population_in_lakhs]]</f>
        <v>0.40683482506102525</v>
      </c>
      <c r="P2554">
        <f>Table3[[#This Row],[Molestation]]/Table3[[#This Row],[Population_in_lakhs]]</f>
        <v>5.4109031733116355</v>
      </c>
      <c r="Q2554">
        <f>Table3[[#This Row],[Sexual_Harassment]]/Table3[[#This Row],[Population_in_lakhs]]</f>
        <v>1.7087062652563061</v>
      </c>
      <c r="R2554">
        <f>Table3[[#This Row],[Cruelty by Husband or his Relatives]]/Table3[[#This Row],[Population_in_lakhs]]</f>
        <v>9.4792514239218892</v>
      </c>
    </row>
    <row r="2555" spans="1:18" x14ac:dyDescent="0.3">
      <c r="A2555" t="s">
        <v>294</v>
      </c>
      <c r="B2555" t="s">
        <v>328</v>
      </c>
      <c r="C2555">
        <v>2006</v>
      </c>
      <c r="D2555">
        <v>66</v>
      </c>
      <c r="E2555">
        <v>34</v>
      </c>
      <c r="F2555">
        <v>8</v>
      </c>
      <c r="G2555">
        <v>142</v>
      </c>
      <c r="H2555">
        <v>51</v>
      </c>
      <c r="I2555">
        <v>201</v>
      </c>
      <c r="J2555">
        <v>24.58</v>
      </c>
      <c r="K2555">
        <v>20.423108218063469</v>
      </c>
      <c r="L2555">
        <f t="shared" si="39"/>
        <v>502</v>
      </c>
      <c r="M2555" s="14">
        <f>Table3[[#This Row],[Rape]]/Table3[[#This Row],[Population_in_lakhs]]</f>
        <v>2.6851098454027666</v>
      </c>
      <c r="N2555">
        <f>Table3[[#This Row],[Kidnapping and Abduction]]/Table3[[#This Row],[Population_in_lakhs]]</f>
        <v>1.3832384052074858</v>
      </c>
      <c r="O2555">
        <f>Table3[[#This Row],[Dowry Deaths]]/Table3[[#This Row],[Population_in_lakhs]]</f>
        <v>0.32546786004882022</v>
      </c>
      <c r="P2555">
        <f>Table3[[#This Row],[Molestation]]/Table3[[#This Row],[Population_in_lakhs]]</f>
        <v>5.7770545158665589</v>
      </c>
      <c r="Q2555">
        <f>Table3[[#This Row],[Sexual_Harassment]]/Table3[[#This Row],[Population_in_lakhs]]</f>
        <v>2.0748576078112286</v>
      </c>
      <c r="R2555">
        <f>Table3[[#This Row],[Cruelty by Husband or his Relatives]]/Table3[[#This Row],[Population_in_lakhs]]</f>
        <v>8.1773799837266079</v>
      </c>
    </row>
    <row r="2556" spans="1:18" x14ac:dyDescent="0.3">
      <c r="A2556" t="s">
        <v>294</v>
      </c>
      <c r="B2556" t="s">
        <v>328</v>
      </c>
      <c r="C2556">
        <v>2007</v>
      </c>
      <c r="D2556">
        <v>49</v>
      </c>
      <c r="E2556">
        <v>31</v>
      </c>
      <c r="F2556">
        <v>8</v>
      </c>
      <c r="G2556">
        <v>129</v>
      </c>
      <c r="H2556">
        <v>27</v>
      </c>
      <c r="I2556">
        <v>174</v>
      </c>
      <c r="J2556">
        <v>24.58</v>
      </c>
      <c r="K2556">
        <v>17.005695687550855</v>
      </c>
      <c r="L2556">
        <f t="shared" si="39"/>
        <v>418</v>
      </c>
      <c r="M2556" s="14">
        <f>Table3[[#This Row],[Rape]]/Table3[[#This Row],[Population_in_lakhs]]</f>
        <v>1.9934906427990238</v>
      </c>
      <c r="N2556">
        <f>Table3[[#This Row],[Kidnapping and Abduction]]/Table3[[#This Row],[Population_in_lakhs]]</f>
        <v>1.2611879576891782</v>
      </c>
      <c r="O2556">
        <f>Table3[[#This Row],[Dowry Deaths]]/Table3[[#This Row],[Population_in_lakhs]]</f>
        <v>0.32546786004882022</v>
      </c>
      <c r="P2556">
        <f>Table3[[#This Row],[Molestation]]/Table3[[#This Row],[Population_in_lakhs]]</f>
        <v>5.2481692432872258</v>
      </c>
      <c r="Q2556">
        <f>Table3[[#This Row],[Sexual_Harassment]]/Table3[[#This Row],[Population_in_lakhs]]</f>
        <v>1.0984540276647681</v>
      </c>
      <c r="R2556">
        <f>Table3[[#This Row],[Cruelty by Husband or his Relatives]]/Table3[[#This Row],[Population_in_lakhs]]</f>
        <v>7.0789259560618394</v>
      </c>
    </row>
    <row r="2557" spans="1:18" x14ac:dyDescent="0.3">
      <c r="A2557" t="s">
        <v>294</v>
      </c>
      <c r="B2557" t="s">
        <v>328</v>
      </c>
      <c r="C2557">
        <v>2008</v>
      </c>
      <c r="D2557">
        <v>43</v>
      </c>
      <c r="E2557">
        <v>33</v>
      </c>
      <c r="F2557">
        <v>6</v>
      </c>
      <c r="G2557">
        <v>114</v>
      </c>
      <c r="H2557">
        <v>30</v>
      </c>
      <c r="I2557">
        <v>171</v>
      </c>
      <c r="J2557">
        <v>24.58</v>
      </c>
      <c r="K2557">
        <v>16.151342554922703</v>
      </c>
      <c r="L2557">
        <f t="shared" si="39"/>
        <v>397</v>
      </c>
      <c r="M2557" s="14">
        <f>Table3[[#This Row],[Rape]]/Table3[[#This Row],[Population_in_lakhs]]</f>
        <v>1.7493897477624085</v>
      </c>
      <c r="N2557">
        <f>Table3[[#This Row],[Kidnapping and Abduction]]/Table3[[#This Row],[Population_in_lakhs]]</f>
        <v>1.3425549227013833</v>
      </c>
      <c r="O2557">
        <f>Table3[[#This Row],[Dowry Deaths]]/Table3[[#This Row],[Population_in_lakhs]]</f>
        <v>0.24410089503661514</v>
      </c>
      <c r="P2557">
        <f>Table3[[#This Row],[Molestation]]/Table3[[#This Row],[Population_in_lakhs]]</f>
        <v>4.6379170056956882</v>
      </c>
      <c r="Q2557">
        <f>Table3[[#This Row],[Sexual_Harassment]]/Table3[[#This Row],[Population_in_lakhs]]</f>
        <v>1.2205044751830758</v>
      </c>
      <c r="R2557">
        <f>Table3[[#This Row],[Cruelty by Husband or his Relatives]]/Table3[[#This Row],[Population_in_lakhs]]</f>
        <v>6.9568755085435319</v>
      </c>
    </row>
    <row r="2558" spans="1:18" x14ac:dyDescent="0.3">
      <c r="A2558" t="s">
        <v>294</v>
      </c>
      <c r="B2558" t="s">
        <v>328</v>
      </c>
      <c r="C2558">
        <v>2009</v>
      </c>
      <c r="D2558">
        <v>40</v>
      </c>
      <c r="E2558">
        <v>25</v>
      </c>
      <c r="F2558">
        <v>9</v>
      </c>
      <c r="G2558">
        <v>128</v>
      </c>
      <c r="H2558">
        <v>23</v>
      </c>
      <c r="I2558">
        <v>212</v>
      </c>
      <c r="J2558">
        <v>24.58</v>
      </c>
      <c r="K2558">
        <v>17.778681855166802</v>
      </c>
      <c r="L2558">
        <f t="shared" si="39"/>
        <v>437</v>
      </c>
      <c r="M2558" s="14">
        <f>Table3[[#This Row],[Rape]]/Table3[[#This Row],[Population_in_lakhs]]</f>
        <v>1.627339300244101</v>
      </c>
      <c r="N2558">
        <f>Table3[[#This Row],[Kidnapping and Abduction]]/Table3[[#This Row],[Population_in_lakhs]]</f>
        <v>1.0170870626525632</v>
      </c>
      <c r="O2558">
        <f>Table3[[#This Row],[Dowry Deaths]]/Table3[[#This Row],[Population_in_lakhs]]</f>
        <v>0.36615134255492271</v>
      </c>
      <c r="P2558">
        <f>Table3[[#This Row],[Molestation]]/Table3[[#This Row],[Population_in_lakhs]]</f>
        <v>5.2074857607811236</v>
      </c>
      <c r="Q2558">
        <f>Table3[[#This Row],[Sexual_Harassment]]/Table3[[#This Row],[Population_in_lakhs]]</f>
        <v>0.93572009764035813</v>
      </c>
      <c r="R2558">
        <f>Table3[[#This Row],[Cruelty by Husband or his Relatives]]/Table3[[#This Row],[Population_in_lakhs]]</f>
        <v>8.6248982912937358</v>
      </c>
    </row>
    <row r="2559" spans="1:18" x14ac:dyDescent="0.3">
      <c r="A2559" t="s">
        <v>294</v>
      </c>
      <c r="B2559" t="s">
        <v>328</v>
      </c>
      <c r="C2559">
        <v>2010</v>
      </c>
      <c r="D2559">
        <v>33</v>
      </c>
      <c r="E2559">
        <v>49</v>
      </c>
      <c r="F2559">
        <v>7</v>
      </c>
      <c r="G2559">
        <v>121</v>
      </c>
      <c r="H2559">
        <v>38</v>
      </c>
      <c r="I2559">
        <v>165</v>
      </c>
      <c r="J2559">
        <v>24.58</v>
      </c>
      <c r="K2559">
        <v>16.802278275020342</v>
      </c>
      <c r="L2559">
        <f t="shared" si="39"/>
        <v>413</v>
      </c>
      <c r="M2559" s="14">
        <f>Table3[[#This Row],[Rape]]/Table3[[#This Row],[Population_in_lakhs]]</f>
        <v>1.3425549227013833</v>
      </c>
      <c r="N2559">
        <f>Table3[[#This Row],[Kidnapping and Abduction]]/Table3[[#This Row],[Population_in_lakhs]]</f>
        <v>1.9934906427990238</v>
      </c>
      <c r="O2559">
        <f>Table3[[#This Row],[Dowry Deaths]]/Table3[[#This Row],[Population_in_lakhs]]</f>
        <v>0.28478437754271768</v>
      </c>
      <c r="P2559">
        <f>Table3[[#This Row],[Molestation]]/Table3[[#This Row],[Population_in_lakhs]]</f>
        <v>4.9227013832384054</v>
      </c>
      <c r="Q2559">
        <f>Table3[[#This Row],[Sexual_Harassment]]/Table3[[#This Row],[Population_in_lakhs]]</f>
        <v>1.5459723352318959</v>
      </c>
      <c r="R2559">
        <f>Table3[[#This Row],[Cruelty by Husband or his Relatives]]/Table3[[#This Row],[Population_in_lakhs]]</f>
        <v>6.7127746135069168</v>
      </c>
    </row>
    <row r="2560" spans="1:18" x14ac:dyDescent="0.3">
      <c r="A2560" t="s">
        <v>294</v>
      </c>
      <c r="B2560" t="s">
        <v>328</v>
      </c>
      <c r="C2560">
        <v>2011</v>
      </c>
      <c r="D2560">
        <v>44</v>
      </c>
      <c r="E2560">
        <v>46</v>
      </c>
      <c r="F2560">
        <v>8</v>
      </c>
      <c r="G2560">
        <v>118</v>
      </c>
      <c r="H2560">
        <v>37</v>
      </c>
      <c r="I2560">
        <v>198</v>
      </c>
      <c r="J2560">
        <v>27.72</v>
      </c>
      <c r="K2560">
        <v>16.269841269841269</v>
      </c>
      <c r="L2560">
        <f t="shared" si="39"/>
        <v>451</v>
      </c>
      <c r="M2560" s="14">
        <f>Table3[[#This Row],[Rape]]/Table3[[#This Row],[Population_in_lakhs]]</f>
        <v>1.5873015873015874</v>
      </c>
      <c r="N2560">
        <f>Table3[[#This Row],[Kidnapping and Abduction]]/Table3[[#This Row],[Population_in_lakhs]]</f>
        <v>1.6594516594516595</v>
      </c>
      <c r="O2560">
        <f>Table3[[#This Row],[Dowry Deaths]]/Table3[[#This Row],[Population_in_lakhs]]</f>
        <v>0.28860028860028863</v>
      </c>
      <c r="P2560">
        <f>Table3[[#This Row],[Molestation]]/Table3[[#This Row],[Population_in_lakhs]]</f>
        <v>4.2568542568542567</v>
      </c>
      <c r="Q2560">
        <f>Table3[[#This Row],[Sexual_Harassment]]/Table3[[#This Row],[Population_in_lakhs]]</f>
        <v>1.3347763347763348</v>
      </c>
      <c r="R2560">
        <f>Table3[[#This Row],[Cruelty by Husband or his Relatives]]/Table3[[#This Row],[Population_in_lakhs]]</f>
        <v>7.1428571428571432</v>
      </c>
    </row>
    <row r="2561" spans="1:18" x14ac:dyDescent="0.3">
      <c r="A2561" t="s">
        <v>294</v>
      </c>
      <c r="B2561" t="s">
        <v>328</v>
      </c>
      <c r="C2561">
        <v>2012</v>
      </c>
      <c r="D2561">
        <v>64</v>
      </c>
      <c r="E2561">
        <v>60</v>
      </c>
      <c r="F2561">
        <v>18</v>
      </c>
      <c r="G2561">
        <v>143</v>
      </c>
      <c r="H2561">
        <v>66</v>
      </c>
      <c r="I2561">
        <v>247</v>
      </c>
      <c r="J2561">
        <v>27.72</v>
      </c>
      <c r="K2561">
        <v>21.572871572871573</v>
      </c>
      <c r="L2561">
        <f t="shared" si="39"/>
        <v>598</v>
      </c>
      <c r="M2561" s="14">
        <f>Table3[[#This Row],[Rape]]/Table3[[#This Row],[Population_in_lakhs]]</f>
        <v>2.3088023088023091</v>
      </c>
      <c r="N2561">
        <f>Table3[[#This Row],[Kidnapping and Abduction]]/Table3[[#This Row],[Population_in_lakhs]]</f>
        <v>2.1645021645021645</v>
      </c>
      <c r="O2561">
        <f>Table3[[#This Row],[Dowry Deaths]]/Table3[[#This Row],[Population_in_lakhs]]</f>
        <v>0.64935064935064934</v>
      </c>
      <c r="P2561">
        <f>Table3[[#This Row],[Molestation]]/Table3[[#This Row],[Population_in_lakhs]]</f>
        <v>5.1587301587301591</v>
      </c>
      <c r="Q2561">
        <f>Table3[[#This Row],[Sexual_Harassment]]/Table3[[#This Row],[Population_in_lakhs]]</f>
        <v>2.3809523809523809</v>
      </c>
      <c r="R2561">
        <f>Table3[[#This Row],[Cruelty by Husband or his Relatives]]/Table3[[#This Row],[Population_in_lakhs]]</f>
        <v>8.9105339105339105</v>
      </c>
    </row>
    <row r="2562" spans="1:18" x14ac:dyDescent="0.3">
      <c r="A2562" t="s">
        <v>294</v>
      </c>
      <c r="B2562" t="s">
        <v>328</v>
      </c>
      <c r="C2562">
        <v>2013</v>
      </c>
      <c r="D2562">
        <v>104</v>
      </c>
      <c r="E2562">
        <v>105</v>
      </c>
      <c r="F2562">
        <v>12</v>
      </c>
      <c r="G2562">
        <v>388</v>
      </c>
      <c r="H2562">
        <v>750</v>
      </c>
      <c r="I2562">
        <v>381</v>
      </c>
      <c r="J2562">
        <v>27.72</v>
      </c>
      <c r="K2562">
        <v>62.770562770562776</v>
      </c>
      <c r="L2562">
        <f t="shared" ref="L2562:L2625" si="40">SUM(D2562,E2562,F2562,G2562,H2562,I2562)</f>
        <v>1740</v>
      </c>
      <c r="M2562" s="14">
        <f>Table3[[#This Row],[Rape]]/Table3[[#This Row],[Population_in_lakhs]]</f>
        <v>3.7518037518037519</v>
      </c>
      <c r="N2562">
        <f>Table3[[#This Row],[Kidnapping and Abduction]]/Table3[[#This Row],[Population_in_lakhs]]</f>
        <v>3.7878787878787881</v>
      </c>
      <c r="O2562">
        <f>Table3[[#This Row],[Dowry Deaths]]/Table3[[#This Row],[Population_in_lakhs]]</f>
        <v>0.4329004329004329</v>
      </c>
      <c r="P2562">
        <f>Table3[[#This Row],[Molestation]]/Table3[[#This Row],[Population_in_lakhs]]</f>
        <v>13.997113997113997</v>
      </c>
      <c r="Q2562">
        <f>Table3[[#This Row],[Sexual_Harassment]]/Table3[[#This Row],[Population_in_lakhs]]</f>
        <v>27.056277056277057</v>
      </c>
      <c r="R2562">
        <f>Table3[[#This Row],[Cruelty by Husband or his Relatives]]/Table3[[#This Row],[Population_in_lakhs]]</f>
        <v>13.744588744588745</v>
      </c>
    </row>
    <row r="2563" spans="1:18" x14ac:dyDescent="0.3">
      <c r="A2563" t="s">
        <v>329</v>
      </c>
      <c r="B2563" t="s">
        <v>332</v>
      </c>
      <c r="C2563">
        <v>2001</v>
      </c>
      <c r="D2563">
        <v>8</v>
      </c>
      <c r="E2563">
        <v>4</v>
      </c>
      <c r="F2563">
        <v>6</v>
      </c>
      <c r="G2563">
        <v>1</v>
      </c>
      <c r="H2563">
        <v>0</v>
      </c>
      <c r="I2563">
        <v>19</v>
      </c>
      <c r="J2563">
        <v>1.56</v>
      </c>
      <c r="K2563">
        <v>24.358974358974358</v>
      </c>
      <c r="L2563">
        <f t="shared" si="40"/>
        <v>38</v>
      </c>
      <c r="M2563" s="14">
        <f>Table3[[#This Row],[Rape]]/Table3[[#This Row],[Population_in_lakhs]]</f>
        <v>5.1282051282051277</v>
      </c>
      <c r="N2563">
        <f>Table3[[#This Row],[Kidnapping and Abduction]]/Table3[[#This Row],[Population_in_lakhs]]</f>
        <v>2.5641025641025639</v>
      </c>
      <c r="O2563">
        <f>Table3[[#This Row],[Dowry Deaths]]/Table3[[#This Row],[Population_in_lakhs]]</f>
        <v>3.8461538461538458</v>
      </c>
      <c r="P2563">
        <f>Table3[[#This Row],[Molestation]]/Table3[[#This Row],[Population_in_lakhs]]</f>
        <v>0.64102564102564097</v>
      </c>
      <c r="Q2563">
        <f>Table3[[#This Row],[Sexual_Harassment]]/Table3[[#This Row],[Population_in_lakhs]]</f>
        <v>0</v>
      </c>
      <c r="R2563">
        <f>Table3[[#This Row],[Cruelty by Husband or his Relatives]]/Table3[[#This Row],[Population_in_lakhs]]</f>
        <v>12.179487179487179</v>
      </c>
    </row>
    <row r="2564" spans="1:18" x14ac:dyDescent="0.3">
      <c r="A2564" t="s">
        <v>329</v>
      </c>
      <c r="B2564" t="s">
        <v>332</v>
      </c>
      <c r="C2564">
        <v>2002</v>
      </c>
      <c r="D2564">
        <v>14</v>
      </c>
      <c r="E2564">
        <v>8</v>
      </c>
      <c r="F2564">
        <v>7</v>
      </c>
      <c r="G2564">
        <v>5</v>
      </c>
      <c r="H2564">
        <v>0</v>
      </c>
      <c r="I2564">
        <v>32</v>
      </c>
      <c r="J2564">
        <v>1.56</v>
      </c>
      <c r="K2564">
        <v>42.307692307692307</v>
      </c>
      <c r="L2564">
        <f t="shared" si="40"/>
        <v>66</v>
      </c>
      <c r="M2564" s="14">
        <f>Table3[[#This Row],[Rape]]/Table3[[#This Row],[Population_in_lakhs]]</f>
        <v>8.9743589743589745</v>
      </c>
      <c r="N2564">
        <f>Table3[[#This Row],[Kidnapping and Abduction]]/Table3[[#This Row],[Population_in_lakhs]]</f>
        <v>5.1282051282051277</v>
      </c>
      <c r="O2564">
        <f>Table3[[#This Row],[Dowry Deaths]]/Table3[[#This Row],[Population_in_lakhs]]</f>
        <v>4.4871794871794872</v>
      </c>
      <c r="P2564">
        <f>Table3[[#This Row],[Molestation]]/Table3[[#This Row],[Population_in_lakhs]]</f>
        <v>3.2051282051282048</v>
      </c>
      <c r="Q2564">
        <f>Table3[[#This Row],[Sexual_Harassment]]/Table3[[#This Row],[Population_in_lakhs]]</f>
        <v>0</v>
      </c>
      <c r="R2564">
        <f>Table3[[#This Row],[Cruelty by Husband or his Relatives]]/Table3[[#This Row],[Population_in_lakhs]]</f>
        <v>20.512820512820511</v>
      </c>
    </row>
    <row r="2565" spans="1:18" x14ac:dyDescent="0.3">
      <c r="A2565" t="s">
        <v>329</v>
      </c>
      <c r="B2565" t="s">
        <v>332</v>
      </c>
      <c r="C2565">
        <v>2003</v>
      </c>
      <c r="D2565">
        <v>13</v>
      </c>
      <c r="E2565">
        <v>9</v>
      </c>
      <c r="F2565">
        <v>6</v>
      </c>
      <c r="G2565">
        <v>6</v>
      </c>
      <c r="H2565">
        <v>0</v>
      </c>
      <c r="I2565">
        <v>28</v>
      </c>
      <c r="J2565">
        <v>1.56</v>
      </c>
      <c r="K2565">
        <v>39.743589743589745</v>
      </c>
      <c r="L2565">
        <f t="shared" si="40"/>
        <v>62</v>
      </c>
      <c r="M2565" s="14">
        <f>Table3[[#This Row],[Rape]]/Table3[[#This Row],[Population_in_lakhs]]</f>
        <v>8.3333333333333339</v>
      </c>
      <c r="N2565">
        <f>Table3[[#This Row],[Kidnapping and Abduction]]/Table3[[#This Row],[Population_in_lakhs]]</f>
        <v>5.7692307692307692</v>
      </c>
      <c r="O2565">
        <f>Table3[[#This Row],[Dowry Deaths]]/Table3[[#This Row],[Population_in_lakhs]]</f>
        <v>3.8461538461538458</v>
      </c>
      <c r="P2565">
        <f>Table3[[#This Row],[Molestation]]/Table3[[#This Row],[Population_in_lakhs]]</f>
        <v>3.8461538461538458</v>
      </c>
      <c r="Q2565">
        <f>Table3[[#This Row],[Sexual_Harassment]]/Table3[[#This Row],[Population_in_lakhs]]</f>
        <v>0</v>
      </c>
      <c r="R2565">
        <f>Table3[[#This Row],[Cruelty by Husband or his Relatives]]/Table3[[#This Row],[Population_in_lakhs]]</f>
        <v>17.948717948717949</v>
      </c>
    </row>
    <row r="2566" spans="1:18" x14ac:dyDescent="0.3">
      <c r="A2566" t="s">
        <v>329</v>
      </c>
      <c r="B2566" t="s">
        <v>332</v>
      </c>
      <c r="C2566">
        <v>2004</v>
      </c>
      <c r="D2566">
        <v>8</v>
      </c>
      <c r="E2566">
        <v>5</v>
      </c>
      <c r="F2566">
        <v>2</v>
      </c>
      <c r="G2566">
        <v>5</v>
      </c>
      <c r="H2566">
        <v>0</v>
      </c>
      <c r="I2566">
        <v>14</v>
      </c>
      <c r="J2566">
        <v>1.56</v>
      </c>
      <c r="K2566">
        <v>21.794871794871796</v>
      </c>
      <c r="L2566">
        <f t="shared" si="40"/>
        <v>34</v>
      </c>
      <c r="M2566" s="14">
        <f>Table3[[#This Row],[Rape]]/Table3[[#This Row],[Population_in_lakhs]]</f>
        <v>5.1282051282051277</v>
      </c>
      <c r="N2566">
        <f>Table3[[#This Row],[Kidnapping and Abduction]]/Table3[[#This Row],[Population_in_lakhs]]</f>
        <v>3.2051282051282048</v>
      </c>
      <c r="O2566">
        <f>Table3[[#This Row],[Dowry Deaths]]/Table3[[#This Row],[Population_in_lakhs]]</f>
        <v>1.2820512820512819</v>
      </c>
      <c r="P2566">
        <f>Table3[[#This Row],[Molestation]]/Table3[[#This Row],[Population_in_lakhs]]</f>
        <v>3.2051282051282048</v>
      </c>
      <c r="Q2566">
        <f>Table3[[#This Row],[Sexual_Harassment]]/Table3[[#This Row],[Population_in_lakhs]]</f>
        <v>0</v>
      </c>
      <c r="R2566">
        <f>Table3[[#This Row],[Cruelty by Husband or his Relatives]]/Table3[[#This Row],[Population_in_lakhs]]</f>
        <v>8.9743589743589745</v>
      </c>
    </row>
    <row r="2567" spans="1:18" x14ac:dyDescent="0.3">
      <c r="A2567" t="s">
        <v>329</v>
      </c>
      <c r="B2567" t="s">
        <v>332</v>
      </c>
      <c r="C2567">
        <v>2005</v>
      </c>
      <c r="D2567">
        <v>24</v>
      </c>
      <c r="E2567">
        <v>11</v>
      </c>
      <c r="F2567">
        <v>7</v>
      </c>
      <c r="G2567">
        <v>7</v>
      </c>
      <c r="H2567">
        <v>0</v>
      </c>
      <c r="I2567">
        <v>34</v>
      </c>
      <c r="J2567">
        <v>1.56</v>
      </c>
      <c r="K2567">
        <v>53.205128205128204</v>
      </c>
      <c r="L2567">
        <f t="shared" si="40"/>
        <v>83</v>
      </c>
      <c r="M2567" s="14">
        <f>Table3[[#This Row],[Rape]]/Table3[[#This Row],[Population_in_lakhs]]</f>
        <v>15.384615384615383</v>
      </c>
      <c r="N2567">
        <f>Table3[[#This Row],[Kidnapping and Abduction]]/Table3[[#This Row],[Population_in_lakhs]]</f>
        <v>7.0512820512820511</v>
      </c>
      <c r="O2567">
        <f>Table3[[#This Row],[Dowry Deaths]]/Table3[[#This Row],[Population_in_lakhs]]</f>
        <v>4.4871794871794872</v>
      </c>
      <c r="P2567">
        <f>Table3[[#This Row],[Molestation]]/Table3[[#This Row],[Population_in_lakhs]]</f>
        <v>4.4871794871794872</v>
      </c>
      <c r="Q2567">
        <f>Table3[[#This Row],[Sexual_Harassment]]/Table3[[#This Row],[Population_in_lakhs]]</f>
        <v>0</v>
      </c>
      <c r="R2567">
        <f>Table3[[#This Row],[Cruelty by Husband or his Relatives]]/Table3[[#This Row],[Population_in_lakhs]]</f>
        <v>21.794871794871796</v>
      </c>
    </row>
    <row r="2568" spans="1:18" x14ac:dyDescent="0.3">
      <c r="A2568" t="s">
        <v>329</v>
      </c>
      <c r="B2568" t="s">
        <v>332</v>
      </c>
      <c r="C2568">
        <v>2006</v>
      </c>
      <c r="D2568">
        <v>31</v>
      </c>
      <c r="E2568">
        <v>14</v>
      </c>
      <c r="F2568">
        <v>5</v>
      </c>
      <c r="G2568">
        <v>15</v>
      </c>
      <c r="H2568">
        <v>0</v>
      </c>
      <c r="I2568">
        <v>44</v>
      </c>
      <c r="J2568">
        <v>1.56</v>
      </c>
      <c r="K2568">
        <v>69.871794871794876</v>
      </c>
      <c r="L2568">
        <f t="shared" si="40"/>
        <v>109</v>
      </c>
      <c r="M2568" s="14">
        <f>Table3[[#This Row],[Rape]]/Table3[[#This Row],[Population_in_lakhs]]</f>
        <v>19.871794871794872</v>
      </c>
      <c r="N2568">
        <f>Table3[[#This Row],[Kidnapping and Abduction]]/Table3[[#This Row],[Population_in_lakhs]]</f>
        <v>8.9743589743589745</v>
      </c>
      <c r="O2568">
        <f>Table3[[#This Row],[Dowry Deaths]]/Table3[[#This Row],[Population_in_lakhs]]</f>
        <v>3.2051282051282048</v>
      </c>
      <c r="P2568">
        <f>Table3[[#This Row],[Molestation]]/Table3[[#This Row],[Population_in_lakhs]]</f>
        <v>9.615384615384615</v>
      </c>
      <c r="Q2568">
        <f>Table3[[#This Row],[Sexual_Harassment]]/Table3[[#This Row],[Population_in_lakhs]]</f>
        <v>0</v>
      </c>
      <c r="R2568">
        <f>Table3[[#This Row],[Cruelty by Husband or his Relatives]]/Table3[[#This Row],[Population_in_lakhs]]</f>
        <v>28.205128205128204</v>
      </c>
    </row>
    <row r="2569" spans="1:18" x14ac:dyDescent="0.3">
      <c r="A2569" t="s">
        <v>329</v>
      </c>
      <c r="B2569" t="s">
        <v>332</v>
      </c>
      <c r="C2569">
        <v>2007</v>
      </c>
      <c r="D2569">
        <v>15</v>
      </c>
      <c r="E2569">
        <v>16</v>
      </c>
      <c r="F2569">
        <v>2</v>
      </c>
      <c r="G2569">
        <v>18</v>
      </c>
      <c r="H2569">
        <v>0</v>
      </c>
      <c r="I2569">
        <v>54</v>
      </c>
      <c r="J2569">
        <v>1.56</v>
      </c>
      <c r="K2569">
        <v>67.307692307692307</v>
      </c>
      <c r="L2569">
        <f t="shared" si="40"/>
        <v>105</v>
      </c>
      <c r="M2569" s="14">
        <f>Table3[[#This Row],[Rape]]/Table3[[#This Row],[Population_in_lakhs]]</f>
        <v>9.615384615384615</v>
      </c>
      <c r="N2569">
        <f>Table3[[#This Row],[Kidnapping and Abduction]]/Table3[[#This Row],[Population_in_lakhs]]</f>
        <v>10.256410256410255</v>
      </c>
      <c r="O2569">
        <f>Table3[[#This Row],[Dowry Deaths]]/Table3[[#This Row],[Population_in_lakhs]]</f>
        <v>1.2820512820512819</v>
      </c>
      <c r="P2569">
        <f>Table3[[#This Row],[Molestation]]/Table3[[#This Row],[Population_in_lakhs]]</f>
        <v>11.538461538461538</v>
      </c>
      <c r="Q2569">
        <f>Table3[[#This Row],[Sexual_Harassment]]/Table3[[#This Row],[Population_in_lakhs]]</f>
        <v>0</v>
      </c>
      <c r="R2569">
        <f>Table3[[#This Row],[Cruelty by Husband or his Relatives]]/Table3[[#This Row],[Population_in_lakhs]]</f>
        <v>34.615384615384613</v>
      </c>
    </row>
    <row r="2570" spans="1:18" x14ac:dyDescent="0.3">
      <c r="A2570" t="s">
        <v>329</v>
      </c>
      <c r="B2570" t="s">
        <v>332</v>
      </c>
      <c r="C2570">
        <v>2008</v>
      </c>
      <c r="D2570">
        <v>20</v>
      </c>
      <c r="E2570">
        <v>13</v>
      </c>
      <c r="F2570">
        <v>6</v>
      </c>
      <c r="G2570">
        <v>9</v>
      </c>
      <c r="H2570">
        <v>0</v>
      </c>
      <c r="I2570">
        <v>46</v>
      </c>
      <c r="J2570">
        <v>1.56</v>
      </c>
      <c r="K2570">
        <v>60.256410256410255</v>
      </c>
      <c r="L2570">
        <f t="shared" si="40"/>
        <v>94</v>
      </c>
      <c r="M2570" s="14">
        <f>Table3[[#This Row],[Rape]]/Table3[[#This Row],[Population_in_lakhs]]</f>
        <v>12.820512820512819</v>
      </c>
      <c r="N2570">
        <f>Table3[[#This Row],[Kidnapping and Abduction]]/Table3[[#This Row],[Population_in_lakhs]]</f>
        <v>8.3333333333333339</v>
      </c>
      <c r="O2570">
        <f>Table3[[#This Row],[Dowry Deaths]]/Table3[[#This Row],[Population_in_lakhs]]</f>
        <v>3.8461538461538458</v>
      </c>
      <c r="P2570">
        <f>Table3[[#This Row],[Molestation]]/Table3[[#This Row],[Population_in_lakhs]]</f>
        <v>5.7692307692307692</v>
      </c>
      <c r="Q2570">
        <f>Table3[[#This Row],[Sexual_Harassment]]/Table3[[#This Row],[Population_in_lakhs]]</f>
        <v>0</v>
      </c>
      <c r="R2570">
        <f>Table3[[#This Row],[Cruelty by Husband or his Relatives]]/Table3[[#This Row],[Population_in_lakhs]]</f>
        <v>29.487179487179485</v>
      </c>
    </row>
    <row r="2571" spans="1:18" x14ac:dyDescent="0.3">
      <c r="A2571" t="s">
        <v>329</v>
      </c>
      <c r="B2571" t="s">
        <v>332</v>
      </c>
      <c r="C2571">
        <v>2009</v>
      </c>
      <c r="D2571">
        <v>21</v>
      </c>
      <c r="E2571">
        <v>10</v>
      </c>
      <c r="F2571">
        <v>4</v>
      </c>
      <c r="G2571">
        <v>11</v>
      </c>
      <c r="H2571">
        <v>0</v>
      </c>
      <c r="I2571">
        <v>40</v>
      </c>
      <c r="J2571">
        <v>1.56</v>
      </c>
      <c r="K2571">
        <v>55.128205128205124</v>
      </c>
      <c r="L2571">
        <f t="shared" si="40"/>
        <v>86</v>
      </c>
      <c r="M2571" s="14">
        <f>Table3[[#This Row],[Rape]]/Table3[[#This Row],[Population_in_lakhs]]</f>
        <v>13.461538461538462</v>
      </c>
      <c r="N2571">
        <f>Table3[[#This Row],[Kidnapping and Abduction]]/Table3[[#This Row],[Population_in_lakhs]]</f>
        <v>6.4102564102564097</v>
      </c>
      <c r="O2571">
        <f>Table3[[#This Row],[Dowry Deaths]]/Table3[[#This Row],[Population_in_lakhs]]</f>
        <v>2.5641025641025639</v>
      </c>
      <c r="P2571">
        <f>Table3[[#This Row],[Molestation]]/Table3[[#This Row],[Population_in_lakhs]]</f>
        <v>7.0512820512820511</v>
      </c>
      <c r="Q2571">
        <f>Table3[[#This Row],[Sexual_Harassment]]/Table3[[#This Row],[Population_in_lakhs]]</f>
        <v>0</v>
      </c>
      <c r="R2571">
        <f>Table3[[#This Row],[Cruelty by Husband or his Relatives]]/Table3[[#This Row],[Population_in_lakhs]]</f>
        <v>25.641025641025639</v>
      </c>
    </row>
    <row r="2572" spans="1:18" x14ac:dyDescent="0.3">
      <c r="A2572" t="s">
        <v>329</v>
      </c>
      <c r="B2572" t="s">
        <v>332</v>
      </c>
      <c r="C2572">
        <v>2010</v>
      </c>
      <c r="D2572">
        <v>26</v>
      </c>
      <c r="E2572">
        <v>23</v>
      </c>
      <c r="F2572">
        <v>4</v>
      </c>
      <c r="G2572">
        <v>16</v>
      </c>
      <c r="H2572">
        <v>0</v>
      </c>
      <c r="I2572">
        <v>31</v>
      </c>
      <c r="J2572">
        <v>1.56</v>
      </c>
      <c r="K2572">
        <v>64.102564102564102</v>
      </c>
      <c r="L2572">
        <f t="shared" si="40"/>
        <v>100</v>
      </c>
      <c r="M2572" s="14">
        <f>Table3[[#This Row],[Rape]]/Table3[[#This Row],[Population_in_lakhs]]</f>
        <v>16.666666666666668</v>
      </c>
      <c r="N2572">
        <f>Table3[[#This Row],[Kidnapping and Abduction]]/Table3[[#This Row],[Population_in_lakhs]]</f>
        <v>14.743589743589743</v>
      </c>
      <c r="O2572">
        <f>Table3[[#This Row],[Dowry Deaths]]/Table3[[#This Row],[Population_in_lakhs]]</f>
        <v>2.5641025641025639</v>
      </c>
      <c r="P2572">
        <f>Table3[[#This Row],[Molestation]]/Table3[[#This Row],[Population_in_lakhs]]</f>
        <v>10.256410256410255</v>
      </c>
      <c r="Q2572">
        <f>Table3[[#This Row],[Sexual_Harassment]]/Table3[[#This Row],[Population_in_lakhs]]</f>
        <v>0</v>
      </c>
      <c r="R2572">
        <f>Table3[[#This Row],[Cruelty by Husband or his Relatives]]/Table3[[#This Row],[Population_in_lakhs]]</f>
        <v>19.871794871794872</v>
      </c>
    </row>
    <row r="2573" spans="1:18" x14ac:dyDescent="0.3">
      <c r="A2573" t="s">
        <v>329</v>
      </c>
      <c r="B2573" t="s">
        <v>332</v>
      </c>
      <c r="C2573">
        <v>2011</v>
      </c>
      <c r="D2573">
        <v>13</v>
      </c>
      <c r="E2573">
        <v>14</v>
      </c>
      <c r="F2573">
        <v>4</v>
      </c>
      <c r="G2573">
        <v>8</v>
      </c>
      <c r="H2573">
        <v>0</v>
      </c>
      <c r="I2573">
        <v>35</v>
      </c>
      <c r="J2573">
        <v>1.56</v>
      </c>
      <c r="K2573">
        <v>47.435897435897431</v>
      </c>
      <c r="L2573">
        <f t="shared" si="40"/>
        <v>74</v>
      </c>
      <c r="M2573" s="14">
        <f>Table3[[#This Row],[Rape]]/Table3[[#This Row],[Population_in_lakhs]]</f>
        <v>8.3333333333333339</v>
      </c>
      <c r="N2573">
        <f>Table3[[#This Row],[Kidnapping and Abduction]]/Table3[[#This Row],[Population_in_lakhs]]</f>
        <v>8.9743589743589745</v>
      </c>
      <c r="O2573">
        <f>Table3[[#This Row],[Dowry Deaths]]/Table3[[#This Row],[Population_in_lakhs]]</f>
        <v>2.5641025641025639</v>
      </c>
      <c r="P2573">
        <f>Table3[[#This Row],[Molestation]]/Table3[[#This Row],[Population_in_lakhs]]</f>
        <v>5.1282051282051277</v>
      </c>
      <c r="Q2573">
        <f>Table3[[#This Row],[Sexual_Harassment]]/Table3[[#This Row],[Population_in_lakhs]]</f>
        <v>0</v>
      </c>
      <c r="R2573">
        <f>Table3[[#This Row],[Cruelty by Husband or his Relatives]]/Table3[[#This Row],[Population_in_lakhs]]</f>
        <v>22.435897435897434</v>
      </c>
    </row>
    <row r="2574" spans="1:18" x14ac:dyDescent="0.3">
      <c r="A2574" t="s">
        <v>329</v>
      </c>
      <c r="B2574" t="s">
        <v>332</v>
      </c>
      <c r="C2574">
        <v>2012</v>
      </c>
      <c r="D2574">
        <v>25</v>
      </c>
      <c r="E2574">
        <v>20</v>
      </c>
      <c r="F2574">
        <v>4</v>
      </c>
      <c r="G2574">
        <v>10</v>
      </c>
      <c r="H2574">
        <v>0</v>
      </c>
      <c r="I2574">
        <v>19</v>
      </c>
      <c r="J2574">
        <v>1.56</v>
      </c>
      <c r="K2574">
        <v>50</v>
      </c>
      <c r="L2574">
        <f t="shared" si="40"/>
        <v>78</v>
      </c>
      <c r="M2574" s="14">
        <f>Table3[[#This Row],[Rape]]/Table3[[#This Row],[Population_in_lakhs]]</f>
        <v>16.025641025641026</v>
      </c>
      <c r="N2574">
        <f>Table3[[#This Row],[Kidnapping and Abduction]]/Table3[[#This Row],[Population_in_lakhs]]</f>
        <v>12.820512820512819</v>
      </c>
      <c r="O2574">
        <f>Table3[[#This Row],[Dowry Deaths]]/Table3[[#This Row],[Population_in_lakhs]]</f>
        <v>2.5641025641025639</v>
      </c>
      <c r="P2574">
        <f>Table3[[#This Row],[Molestation]]/Table3[[#This Row],[Population_in_lakhs]]</f>
        <v>6.4102564102564097</v>
      </c>
      <c r="Q2574">
        <f>Table3[[#This Row],[Sexual_Harassment]]/Table3[[#This Row],[Population_in_lakhs]]</f>
        <v>0</v>
      </c>
      <c r="R2574">
        <f>Table3[[#This Row],[Cruelty by Husband or his Relatives]]/Table3[[#This Row],[Population_in_lakhs]]</f>
        <v>12.179487179487179</v>
      </c>
    </row>
    <row r="2575" spans="1:18" x14ac:dyDescent="0.3">
      <c r="A2575" t="s">
        <v>329</v>
      </c>
      <c r="B2575" t="s">
        <v>332</v>
      </c>
      <c r="C2575">
        <v>2013</v>
      </c>
      <c r="D2575">
        <v>31</v>
      </c>
      <c r="E2575">
        <v>29</v>
      </c>
      <c r="F2575">
        <v>1</v>
      </c>
      <c r="G2575">
        <v>26</v>
      </c>
      <c r="H2575">
        <v>0</v>
      </c>
      <c r="I2575">
        <v>35</v>
      </c>
      <c r="J2575">
        <v>1.56</v>
      </c>
      <c r="K2575">
        <v>78.205128205128204</v>
      </c>
      <c r="L2575">
        <f t="shared" si="40"/>
        <v>122</v>
      </c>
      <c r="M2575" s="14">
        <f>Table3[[#This Row],[Rape]]/Table3[[#This Row],[Population_in_lakhs]]</f>
        <v>19.871794871794872</v>
      </c>
      <c r="N2575">
        <f>Table3[[#This Row],[Kidnapping and Abduction]]/Table3[[#This Row],[Population_in_lakhs]]</f>
        <v>18.589743589743588</v>
      </c>
      <c r="O2575">
        <f>Table3[[#This Row],[Dowry Deaths]]/Table3[[#This Row],[Population_in_lakhs]]</f>
        <v>0.64102564102564097</v>
      </c>
      <c r="P2575">
        <f>Table3[[#This Row],[Molestation]]/Table3[[#This Row],[Population_in_lakhs]]</f>
        <v>16.666666666666668</v>
      </c>
      <c r="Q2575">
        <f>Table3[[#This Row],[Sexual_Harassment]]/Table3[[#This Row],[Population_in_lakhs]]</f>
        <v>0</v>
      </c>
      <c r="R2575">
        <f>Table3[[#This Row],[Cruelty by Husband or his Relatives]]/Table3[[#This Row],[Population_in_lakhs]]</f>
        <v>22.435897435897434</v>
      </c>
    </row>
    <row r="2576" spans="1:18" x14ac:dyDescent="0.3">
      <c r="A2576" t="s">
        <v>329</v>
      </c>
      <c r="B2576" t="s">
        <v>340</v>
      </c>
      <c r="C2576">
        <v>2001</v>
      </c>
      <c r="D2576">
        <v>21</v>
      </c>
      <c r="E2576">
        <v>49</v>
      </c>
      <c r="F2576">
        <v>17</v>
      </c>
      <c r="G2576">
        <v>16</v>
      </c>
      <c r="H2576">
        <v>2</v>
      </c>
      <c r="I2576">
        <v>104</v>
      </c>
      <c r="J2576">
        <v>19.63</v>
      </c>
      <c r="K2576">
        <v>10.646968925114621</v>
      </c>
      <c r="L2576">
        <f t="shared" si="40"/>
        <v>209</v>
      </c>
      <c r="M2576" s="14">
        <f>Table3[[#This Row],[Rape]]/Table3[[#This Row],[Population_in_lakhs]]</f>
        <v>1.0697911360163017</v>
      </c>
      <c r="N2576">
        <f>Table3[[#This Row],[Kidnapping and Abduction]]/Table3[[#This Row],[Population_in_lakhs]]</f>
        <v>2.4961793173713707</v>
      </c>
      <c r="O2576">
        <f>Table3[[#This Row],[Dowry Deaths]]/Table3[[#This Row],[Population_in_lakhs]]</f>
        <v>0.86602139582272042</v>
      </c>
      <c r="P2576">
        <f>Table3[[#This Row],[Molestation]]/Table3[[#This Row],[Population_in_lakhs]]</f>
        <v>0.81507896077432507</v>
      </c>
      <c r="Q2576">
        <f>Table3[[#This Row],[Sexual_Harassment]]/Table3[[#This Row],[Population_in_lakhs]]</f>
        <v>0.10188487009679063</v>
      </c>
      <c r="R2576">
        <f>Table3[[#This Row],[Cruelty by Husband or his Relatives]]/Table3[[#This Row],[Population_in_lakhs]]</f>
        <v>5.298013245033113</v>
      </c>
    </row>
    <row r="2577" spans="1:18" x14ac:dyDescent="0.3">
      <c r="A2577" t="s">
        <v>329</v>
      </c>
      <c r="B2577" t="s">
        <v>340</v>
      </c>
      <c r="C2577">
        <v>2002</v>
      </c>
      <c r="D2577">
        <v>20</v>
      </c>
      <c r="E2577">
        <v>38</v>
      </c>
      <c r="F2577">
        <v>14</v>
      </c>
      <c r="G2577">
        <v>12</v>
      </c>
      <c r="H2577">
        <v>0</v>
      </c>
      <c r="I2577">
        <v>82</v>
      </c>
      <c r="J2577">
        <v>19.63</v>
      </c>
      <c r="K2577">
        <v>8.4564442180336226</v>
      </c>
      <c r="L2577">
        <f t="shared" si="40"/>
        <v>166</v>
      </c>
      <c r="M2577" s="14">
        <f>Table3[[#This Row],[Rape]]/Table3[[#This Row],[Population_in_lakhs]]</f>
        <v>1.0188487009679064</v>
      </c>
      <c r="N2577">
        <f>Table3[[#This Row],[Kidnapping and Abduction]]/Table3[[#This Row],[Population_in_lakhs]]</f>
        <v>1.935812531839022</v>
      </c>
      <c r="O2577">
        <f>Table3[[#This Row],[Dowry Deaths]]/Table3[[#This Row],[Population_in_lakhs]]</f>
        <v>0.71319409067753448</v>
      </c>
      <c r="P2577">
        <f>Table3[[#This Row],[Molestation]]/Table3[[#This Row],[Population_in_lakhs]]</f>
        <v>0.61130922058074377</v>
      </c>
      <c r="Q2577">
        <f>Table3[[#This Row],[Sexual_Harassment]]/Table3[[#This Row],[Population_in_lakhs]]</f>
        <v>0</v>
      </c>
      <c r="R2577">
        <f>Table3[[#This Row],[Cruelty by Husband or his Relatives]]/Table3[[#This Row],[Population_in_lakhs]]</f>
        <v>4.1772796739684157</v>
      </c>
    </row>
    <row r="2578" spans="1:18" x14ac:dyDescent="0.3">
      <c r="A2578" t="s">
        <v>329</v>
      </c>
      <c r="B2578" t="s">
        <v>340</v>
      </c>
      <c r="C2578">
        <v>2003</v>
      </c>
      <c r="D2578">
        <v>33</v>
      </c>
      <c r="E2578">
        <v>46</v>
      </c>
      <c r="F2578">
        <v>13</v>
      </c>
      <c r="G2578">
        <v>27</v>
      </c>
      <c r="H2578">
        <v>0</v>
      </c>
      <c r="I2578">
        <v>107</v>
      </c>
      <c r="J2578">
        <v>19.63</v>
      </c>
      <c r="K2578">
        <v>11.512990320937341</v>
      </c>
      <c r="L2578">
        <f t="shared" si="40"/>
        <v>226</v>
      </c>
      <c r="M2578" s="14">
        <f>Table3[[#This Row],[Rape]]/Table3[[#This Row],[Population_in_lakhs]]</f>
        <v>1.6811003565970455</v>
      </c>
      <c r="N2578">
        <f>Table3[[#This Row],[Kidnapping and Abduction]]/Table3[[#This Row],[Population_in_lakhs]]</f>
        <v>2.3433520122261844</v>
      </c>
      <c r="O2578">
        <f>Table3[[#This Row],[Dowry Deaths]]/Table3[[#This Row],[Population_in_lakhs]]</f>
        <v>0.66225165562913912</v>
      </c>
      <c r="P2578">
        <f>Table3[[#This Row],[Molestation]]/Table3[[#This Row],[Population_in_lakhs]]</f>
        <v>1.3754457463066736</v>
      </c>
      <c r="Q2578">
        <f>Table3[[#This Row],[Sexual_Harassment]]/Table3[[#This Row],[Population_in_lakhs]]</f>
        <v>0</v>
      </c>
      <c r="R2578">
        <f>Table3[[#This Row],[Cruelty by Husband or his Relatives]]/Table3[[#This Row],[Population_in_lakhs]]</f>
        <v>5.4508405501782988</v>
      </c>
    </row>
    <row r="2579" spans="1:18" x14ac:dyDescent="0.3">
      <c r="A2579" t="s">
        <v>329</v>
      </c>
      <c r="B2579" t="s">
        <v>340</v>
      </c>
      <c r="C2579">
        <v>2004</v>
      </c>
      <c r="D2579">
        <v>31</v>
      </c>
      <c r="E2579">
        <v>39</v>
      </c>
      <c r="F2579">
        <v>14</v>
      </c>
      <c r="G2579">
        <v>26</v>
      </c>
      <c r="H2579">
        <v>0</v>
      </c>
      <c r="I2579">
        <v>109</v>
      </c>
      <c r="J2579">
        <v>19.63</v>
      </c>
      <c r="K2579">
        <v>11.156393275598575</v>
      </c>
      <c r="L2579">
        <f t="shared" si="40"/>
        <v>219</v>
      </c>
      <c r="M2579" s="14">
        <f>Table3[[#This Row],[Rape]]/Table3[[#This Row],[Population_in_lakhs]]</f>
        <v>1.5792154865002548</v>
      </c>
      <c r="N2579">
        <f>Table3[[#This Row],[Kidnapping and Abduction]]/Table3[[#This Row],[Population_in_lakhs]]</f>
        <v>1.9867549668874174</v>
      </c>
      <c r="O2579">
        <f>Table3[[#This Row],[Dowry Deaths]]/Table3[[#This Row],[Population_in_lakhs]]</f>
        <v>0.71319409067753448</v>
      </c>
      <c r="P2579">
        <f>Table3[[#This Row],[Molestation]]/Table3[[#This Row],[Population_in_lakhs]]</f>
        <v>1.3245033112582782</v>
      </c>
      <c r="Q2579">
        <f>Table3[[#This Row],[Sexual_Harassment]]/Table3[[#This Row],[Population_in_lakhs]]</f>
        <v>0</v>
      </c>
      <c r="R2579">
        <f>Table3[[#This Row],[Cruelty by Husband or his Relatives]]/Table3[[#This Row],[Population_in_lakhs]]</f>
        <v>5.5527254202750891</v>
      </c>
    </row>
    <row r="2580" spans="1:18" x14ac:dyDescent="0.3">
      <c r="A2580" t="s">
        <v>329</v>
      </c>
      <c r="B2580" t="s">
        <v>340</v>
      </c>
      <c r="C2580">
        <v>2005</v>
      </c>
      <c r="D2580">
        <v>37</v>
      </c>
      <c r="E2580">
        <v>65</v>
      </c>
      <c r="F2580">
        <v>7</v>
      </c>
      <c r="G2580">
        <v>27</v>
      </c>
      <c r="H2580">
        <v>1</v>
      </c>
      <c r="I2580">
        <v>78</v>
      </c>
      <c r="J2580">
        <v>19.63</v>
      </c>
      <c r="K2580">
        <v>10.952623535404992</v>
      </c>
      <c r="L2580">
        <f t="shared" si="40"/>
        <v>215</v>
      </c>
      <c r="M2580" s="14">
        <f>Table3[[#This Row],[Rape]]/Table3[[#This Row],[Population_in_lakhs]]</f>
        <v>1.8848700967906267</v>
      </c>
      <c r="N2580">
        <f>Table3[[#This Row],[Kidnapping and Abduction]]/Table3[[#This Row],[Population_in_lakhs]]</f>
        <v>3.3112582781456954</v>
      </c>
      <c r="O2580">
        <f>Table3[[#This Row],[Dowry Deaths]]/Table3[[#This Row],[Population_in_lakhs]]</f>
        <v>0.35659704533876724</v>
      </c>
      <c r="P2580">
        <f>Table3[[#This Row],[Molestation]]/Table3[[#This Row],[Population_in_lakhs]]</f>
        <v>1.3754457463066736</v>
      </c>
      <c r="Q2580">
        <f>Table3[[#This Row],[Sexual_Harassment]]/Table3[[#This Row],[Population_in_lakhs]]</f>
        <v>5.0942435048395317E-2</v>
      </c>
      <c r="R2580">
        <f>Table3[[#This Row],[Cruelty by Husband or his Relatives]]/Table3[[#This Row],[Population_in_lakhs]]</f>
        <v>3.9735099337748347</v>
      </c>
    </row>
    <row r="2581" spans="1:18" x14ac:dyDescent="0.3">
      <c r="A2581" t="s">
        <v>329</v>
      </c>
      <c r="B2581" t="s">
        <v>340</v>
      </c>
      <c r="C2581">
        <v>2006</v>
      </c>
      <c r="D2581">
        <v>52</v>
      </c>
      <c r="E2581">
        <v>95</v>
      </c>
      <c r="F2581">
        <v>6</v>
      </c>
      <c r="G2581">
        <v>30</v>
      </c>
      <c r="H2581">
        <v>2</v>
      </c>
      <c r="I2581">
        <v>93</v>
      </c>
      <c r="J2581">
        <v>19.63</v>
      </c>
      <c r="K2581">
        <v>14.161996943453898</v>
      </c>
      <c r="L2581">
        <f t="shared" si="40"/>
        <v>278</v>
      </c>
      <c r="M2581" s="14">
        <f>Table3[[#This Row],[Rape]]/Table3[[#This Row],[Population_in_lakhs]]</f>
        <v>2.6490066225165565</v>
      </c>
      <c r="N2581">
        <f>Table3[[#This Row],[Kidnapping and Abduction]]/Table3[[#This Row],[Population_in_lakhs]]</f>
        <v>4.8395313295975546</v>
      </c>
      <c r="O2581">
        <f>Table3[[#This Row],[Dowry Deaths]]/Table3[[#This Row],[Population_in_lakhs]]</f>
        <v>0.30565461029037189</v>
      </c>
      <c r="P2581">
        <f>Table3[[#This Row],[Molestation]]/Table3[[#This Row],[Population_in_lakhs]]</f>
        <v>1.5282730514518594</v>
      </c>
      <c r="Q2581">
        <f>Table3[[#This Row],[Sexual_Harassment]]/Table3[[#This Row],[Population_in_lakhs]]</f>
        <v>0.10188487009679063</v>
      </c>
      <c r="R2581">
        <f>Table3[[#This Row],[Cruelty by Husband or his Relatives]]/Table3[[#This Row],[Population_in_lakhs]]</f>
        <v>4.7376464595007644</v>
      </c>
    </row>
    <row r="2582" spans="1:18" x14ac:dyDescent="0.3">
      <c r="A2582" t="s">
        <v>329</v>
      </c>
      <c r="B2582" t="s">
        <v>340</v>
      </c>
      <c r="C2582">
        <v>2007</v>
      </c>
      <c r="D2582">
        <v>54</v>
      </c>
      <c r="E2582">
        <v>82</v>
      </c>
      <c r="F2582">
        <v>12</v>
      </c>
      <c r="G2582">
        <v>48</v>
      </c>
      <c r="H2582">
        <v>2</v>
      </c>
      <c r="I2582">
        <v>120</v>
      </c>
      <c r="J2582">
        <v>19.63</v>
      </c>
      <c r="K2582">
        <v>16.199694345389709</v>
      </c>
      <c r="L2582">
        <f t="shared" si="40"/>
        <v>318</v>
      </c>
      <c r="M2582" s="14">
        <f>Table3[[#This Row],[Rape]]/Table3[[#This Row],[Population_in_lakhs]]</f>
        <v>2.7508914926133472</v>
      </c>
      <c r="N2582">
        <f>Table3[[#This Row],[Kidnapping and Abduction]]/Table3[[#This Row],[Population_in_lakhs]]</f>
        <v>4.1772796739684157</v>
      </c>
      <c r="O2582">
        <f>Table3[[#This Row],[Dowry Deaths]]/Table3[[#This Row],[Population_in_lakhs]]</f>
        <v>0.61130922058074377</v>
      </c>
      <c r="P2582">
        <f>Table3[[#This Row],[Molestation]]/Table3[[#This Row],[Population_in_lakhs]]</f>
        <v>2.4452368823229751</v>
      </c>
      <c r="Q2582">
        <f>Table3[[#This Row],[Sexual_Harassment]]/Table3[[#This Row],[Population_in_lakhs]]</f>
        <v>0.10188487009679063</v>
      </c>
      <c r="R2582">
        <f>Table3[[#This Row],[Cruelty by Husband or his Relatives]]/Table3[[#This Row],[Population_in_lakhs]]</f>
        <v>6.1130922058074377</v>
      </c>
    </row>
    <row r="2583" spans="1:18" x14ac:dyDescent="0.3">
      <c r="A2583" t="s">
        <v>329</v>
      </c>
      <c r="B2583" t="s">
        <v>340</v>
      </c>
      <c r="C2583">
        <v>2008</v>
      </c>
      <c r="D2583">
        <v>51</v>
      </c>
      <c r="E2583">
        <v>83</v>
      </c>
      <c r="F2583">
        <v>10</v>
      </c>
      <c r="G2583">
        <v>52</v>
      </c>
      <c r="H2583">
        <v>0</v>
      </c>
      <c r="I2583">
        <v>133</v>
      </c>
      <c r="J2583">
        <v>19.63</v>
      </c>
      <c r="K2583">
        <v>16.760061130922058</v>
      </c>
      <c r="L2583">
        <f t="shared" si="40"/>
        <v>329</v>
      </c>
      <c r="M2583" s="14">
        <f>Table3[[#This Row],[Rape]]/Table3[[#This Row],[Population_in_lakhs]]</f>
        <v>2.5980641874681609</v>
      </c>
      <c r="N2583">
        <f>Table3[[#This Row],[Kidnapping and Abduction]]/Table3[[#This Row],[Population_in_lakhs]]</f>
        <v>4.2282221090168113</v>
      </c>
      <c r="O2583">
        <f>Table3[[#This Row],[Dowry Deaths]]/Table3[[#This Row],[Population_in_lakhs]]</f>
        <v>0.50942435048395318</v>
      </c>
      <c r="P2583">
        <f>Table3[[#This Row],[Molestation]]/Table3[[#This Row],[Population_in_lakhs]]</f>
        <v>2.6490066225165565</v>
      </c>
      <c r="Q2583">
        <f>Table3[[#This Row],[Sexual_Harassment]]/Table3[[#This Row],[Population_in_lakhs]]</f>
        <v>0</v>
      </c>
      <c r="R2583">
        <f>Table3[[#This Row],[Cruelty by Husband or his Relatives]]/Table3[[#This Row],[Population_in_lakhs]]</f>
        <v>6.7753438614365766</v>
      </c>
    </row>
    <row r="2584" spans="1:18" x14ac:dyDescent="0.3">
      <c r="A2584" t="s">
        <v>329</v>
      </c>
      <c r="B2584" t="s">
        <v>340</v>
      </c>
      <c r="C2584">
        <v>2009</v>
      </c>
      <c r="D2584">
        <v>35</v>
      </c>
      <c r="E2584">
        <v>71</v>
      </c>
      <c r="F2584">
        <v>13</v>
      </c>
      <c r="G2584">
        <v>61</v>
      </c>
      <c r="H2584">
        <v>0</v>
      </c>
      <c r="I2584">
        <v>140</v>
      </c>
      <c r="J2584">
        <v>19.63</v>
      </c>
      <c r="K2584">
        <v>16.301579215486502</v>
      </c>
      <c r="L2584">
        <f t="shared" si="40"/>
        <v>320</v>
      </c>
      <c r="M2584" s="14">
        <f>Table3[[#This Row],[Rape]]/Table3[[#This Row],[Population_in_lakhs]]</f>
        <v>1.782985226693836</v>
      </c>
      <c r="N2584">
        <f>Table3[[#This Row],[Kidnapping and Abduction]]/Table3[[#This Row],[Population_in_lakhs]]</f>
        <v>3.6169128884360675</v>
      </c>
      <c r="O2584">
        <f>Table3[[#This Row],[Dowry Deaths]]/Table3[[#This Row],[Population_in_lakhs]]</f>
        <v>0.66225165562913912</v>
      </c>
      <c r="P2584">
        <f>Table3[[#This Row],[Molestation]]/Table3[[#This Row],[Population_in_lakhs]]</f>
        <v>3.1074885379521144</v>
      </c>
      <c r="Q2584">
        <f>Table3[[#This Row],[Sexual_Harassment]]/Table3[[#This Row],[Population_in_lakhs]]</f>
        <v>0</v>
      </c>
      <c r="R2584">
        <f>Table3[[#This Row],[Cruelty by Husband or his Relatives]]/Table3[[#This Row],[Population_in_lakhs]]</f>
        <v>7.1319409067753439</v>
      </c>
    </row>
    <row r="2585" spans="1:18" x14ac:dyDescent="0.3">
      <c r="A2585" t="s">
        <v>329</v>
      </c>
      <c r="B2585" t="s">
        <v>340</v>
      </c>
      <c r="C2585">
        <v>2010</v>
      </c>
      <c r="D2585">
        <v>61</v>
      </c>
      <c r="E2585">
        <v>66</v>
      </c>
      <c r="F2585">
        <v>9</v>
      </c>
      <c r="G2585">
        <v>51</v>
      </c>
      <c r="H2585">
        <v>8</v>
      </c>
      <c r="I2585">
        <v>144</v>
      </c>
      <c r="J2585">
        <v>19.63</v>
      </c>
      <c r="K2585">
        <v>17.269485481406011</v>
      </c>
      <c r="L2585">
        <f t="shared" si="40"/>
        <v>339</v>
      </c>
      <c r="M2585" s="14">
        <f>Table3[[#This Row],[Rape]]/Table3[[#This Row],[Population_in_lakhs]]</f>
        <v>3.1074885379521144</v>
      </c>
      <c r="N2585">
        <f>Table3[[#This Row],[Kidnapping and Abduction]]/Table3[[#This Row],[Population_in_lakhs]]</f>
        <v>3.362200713194091</v>
      </c>
      <c r="O2585">
        <f>Table3[[#This Row],[Dowry Deaths]]/Table3[[#This Row],[Population_in_lakhs]]</f>
        <v>0.45848191543555783</v>
      </c>
      <c r="P2585">
        <f>Table3[[#This Row],[Molestation]]/Table3[[#This Row],[Population_in_lakhs]]</f>
        <v>2.5980641874681609</v>
      </c>
      <c r="Q2585">
        <f>Table3[[#This Row],[Sexual_Harassment]]/Table3[[#This Row],[Population_in_lakhs]]</f>
        <v>0.40753948038716253</v>
      </c>
      <c r="R2585">
        <f>Table3[[#This Row],[Cruelty by Husband or his Relatives]]/Table3[[#This Row],[Population_in_lakhs]]</f>
        <v>7.3357106469689253</v>
      </c>
    </row>
    <row r="2586" spans="1:18" x14ac:dyDescent="0.3">
      <c r="A2586" t="s">
        <v>329</v>
      </c>
      <c r="B2586" t="s">
        <v>340</v>
      </c>
      <c r="C2586">
        <v>2011</v>
      </c>
      <c r="D2586">
        <v>56</v>
      </c>
      <c r="E2586">
        <v>78</v>
      </c>
      <c r="F2586">
        <v>15</v>
      </c>
      <c r="G2586">
        <v>43</v>
      </c>
      <c r="H2586">
        <v>3</v>
      </c>
      <c r="I2586">
        <v>152</v>
      </c>
      <c r="J2586">
        <v>21.54</v>
      </c>
      <c r="K2586">
        <v>16.109563602599813</v>
      </c>
      <c r="L2586">
        <f t="shared" si="40"/>
        <v>347</v>
      </c>
      <c r="M2586" s="14">
        <f>Table3[[#This Row],[Rape]]/Table3[[#This Row],[Population_in_lakhs]]</f>
        <v>2.5998142989786444</v>
      </c>
      <c r="N2586">
        <f>Table3[[#This Row],[Kidnapping and Abduction]]/Table3[[#This Row],[Population_in_lakhs]]</f>
        <v>3.6211699164345403</v>
      </c>
      <c r="O2586">
        <f>Table3[[#This Row],[Dowry Deaths]]/Table3[[#This Row],[Population_in_lakhs]]</f>
        <v>0.69637883008356549</v>
      </c>
      <c r="P2586">
        <f>Table3[[#This Row],[Molestation]]/Table3[[#This Row],[Population_in_lakhs]]</f>
        <v>1.9962859795728878</v>
      </c>
      <c r="Q2586">
        <f>Table3[[#This Row],[Sexual_Harassment]]/Table3[[#This Row],[Population_in_lakhs]]</f>
        <v>0.1392757660167131</v>
      </c>
      <c r="R2586">
        <f>Table3[[#This Row],[Cruelty by Husband or his Relatives]]/Table3[[#This Row],[Population_in_lakhs]]</f>
        <v>7.0566388115134639</v>
      </c>
    </row>
    <row r="2587" spans="1:18" x14ac:dyDescent="0.3">
      <c r="A2587" t="s">
        <v>329</v>
      </c>
      <c r="B2587" t="s">
        <v>340</v>
      </c>
      <c r="C2587">
        <v>2012</v>
      </c>
      <c r="D2587">
        <v>75</v>
      </c>
      <c r="E2587">
        <v>73</v>
      </c>
      <c r="F2587">
        <v>16</v>
      </c>
      <c r="G2587">
        <v>53</v>
      </c>
      <c r="H2587">
        <v>6</v>
      </c>
      <c r="I2587">
        <v>185</v>
      </c>
      <c r="J2587">
        <v>21.54</v>
      </c>
      <c r="K2587">
        <v>18.941504178272982</v>
      </c>
      <c r="L2587">
        <f t="shared" si="40"/>
        <v>408</v>
      </c>
      <c r="M2587" s="14">
        <f>Table3[[#This Row],[Rape]]/Table3[[#This Row],[Population_in_lakhs]]</f>
        <v>3.4818941504178276</v>
      </c>
      <c r="N2587">
        <f>Table3[[#This Row],[Kidnapping and Abduction]]/Table3[[#This Row],[Population_in_lakhs]]</f>
        <v>3.3890436397400188</v>
      </c>
      <c r="O2587">
        <f>Table3[[#This Row],[Dowry Deaths]]/Table3[[#This Row],[Population_in_lakhs]]</f>
        <v>0.7428040854224699</v>
      </c>
      <c r="P2587">
        <f>Table3[[#This Row],[Molestation]]/Table3[[#This Row],[Population_in_lakhs]]</f>
        <v>2.4605385329619316</v>
      </c>
      <c r="Q2587">
        <f>Table3[[#This Row],[Sexual_Harassment]]/Table3[[#This Row],[Population_in_lakhs]]</f>
        <v>0.2785515320334262</v>
      </c>
      <c r="R2587">
        <f>Table3[[#This Row],[Cruelty by Husband or his Relatives]]/Table3[[#This Row],[Population_in_lakhs]]</f>
        <v>8.5886722376973079</v>
      </c>
    </row>
    <row r="2588" spans="1:18" x14ac:dyDescent="0.3">
      <c r="A2588" t="s">
        <v>329</v>
      </c>
      <c r="B2588" t="s">
        <v>340</v>
      </c>
      <c r="C2588">
        <v>2013</v>
      </c>
      <c r="D2588">
        <v>91</v>
      </c>
      <c r="E2588">
        <v>95</v>
      </c>
      <c r="F2588">
        <v>16</v>
      </c>
      <c r="G2588">
        <v>139</v>
      </c>
      <c r="H2588">
        <v>19</v>
      </c>
      <c r="I2588">
        <v>265</v>
      </c>
      <c r="J2588">
        <v>21.54</v>
      </c>
      <c r="K2588">
        <v>29.015784586815229</v>
      </c>
      <c r="L2588">
        <f t="shared" si="40"/>
        <v>625</v>
      </c>
      <c r="M2588" s="14">
        <f>Table3[[#This Row],[Rape]]/Table3[[#This Row],[Population_in_lakhs]]</f>
        <v>4.2246982358402976</v>
      </c>
      <c r="N2588">
        <f>Table3[[#This Row],[Kidnapping and Abduction]]/Table3[[#This Row],[Population_in_lakhs]]</f>
        <v>4.4103992571959152</v>
      </c>
      <c r="O2588">
        <f>Table3[[#This Row],[Dowry Deaths]]/Table3[[#This Row],[Population_in_lakhs]]</f>
        <v>0.7428040854224699</v>
      </c>
      <c r="P2588">
        <f>Table3[[#This Row],[Molestation]]/Table3[[#This Row],[Population_in_lakhs]]</f>
        <v>6.4531104921077072</v>
      </c>
      <c r="Q2588">
        <f>Table3[[#This Row],[Sexual_Harassment]]/Table3[[#This Row],[Population_in_lakhs]]</f>
        <v>0.88207985143918299</v>
      </c>
      <c r="R2588">
        <f>Table3[[#This Row],[Cruelty by Husband or his Relatives]]/Table3[[#This Row],[Population_in_lakhs]]</f>
        <v>12.302692664809657</v>
      </c>
    </row>
    <row r="2589" spans="1:18" x14ac:dyDescent="0.3">
      <c r="A2589" t="s">
        <v>329</v>
      </c>
      <c r="B2589" t="s">
        <v>342</v>
      </c>
      <c r="C2589">
        <v>2001</v>
      </c>
      <c r="D2589">
        <v>6</v>
      </c>
      <c r="E2589">
        <v>1</v>
      </c>
      <c r="F2589">
        <v>4</v>
      </c>
      <c r="G2589">
        <v>0</v>
      </c>
      <c r="H2589">
        <v>0</v>
      </c>
      <c r="I2589">
        <v>15</v>
      </c>
      <c r="J2589">
        <v>1.28</v>
      </c>
      <c r="K2589">
        <v>20.3125</v>
      </c>
      <c r="L2589">
        <f t="shared" si="40"/>
        <v>26</v>
      </c>
      <c r="M2589" s="14">
        <f>Table3[[#This Row],[Rape]]/Table3[[#This Row],[Population_in_lakhs]]</f>
        <v>4.6875</v>
      </c>
      <c r="N2589">
        <f>Table3[[#This Row],[Kidnapping and Abduction]]/Table3[[#This Row],[Population_in_lakhs]]</f>
        <v>0.78125</v>
      </c>
      <c r="O2589">
        <f>Table3[[#This Row],[Dowry Deaths]]/Table3[[#This Row],[Population_in_lakhs]]</f>
        <v>3.125</v>
      </c>
      <c r="P2589">
        <f>Table3[[#This Row],[Molestation]]/Table3[[#This Row],[Population_in_lakhs]]</f>
        <v>0</v>
      </c>
      <c r="Q2589">
        <f>Table3[[#This Row],[Sexual_Harassment]]/Table3[[#This Row],[Population_in_lakhs]]</f>
        <v>0</v>
      </c>
      <c r="R2589">
        <f>Table3[[#This Row],[Cruelty by Husband or his Relatives]]/Table3[[#This Row],[Population_in_lakhs]]</f>
        <v>11.71875</v>
      </c>
    </row>
    <row r="2590" spans="1:18" x14ac:dyDescent="0.3">
      <c r="A2590" t="s">
        <v>329</v>
      </c>
      <c r="B2590" t="s">
        <v>342</v>
      </c>
      <c r="C2590">
        <v>2002</v>
      </c>
      <c r="D2590">
        <v>7</v>
      </c>
      <c r="E2590">
        <v>4</v>
      </c>
      <c r="F2590">
        <v>5</v>
      </c>
      <c r="G2590">
        <v>7</v>
      </c>
      <c r="H2590">
        <v>0</v>
      </c>
      <c r="I2590">
        <v>16</v>
      </c>
      <c r="J2590">
        <v>1.28</v>
      </c>
      <c r="K2590">
        <v>30.46875</v>
      </c>
      <c r="L2590">
        <f t="shared" si="40"/>
        <v>39</v>
      </c>
      <c r="M2590" s="14">
        <f>Table3[[#This Row],[Rape]]/Table3[[#This Row],[Population_in_lakhs]]</f>
        <v>5.46875</v>
      </c>
      <c r="N2590">
        <f>Table3[[#This Row],[Kidnapping and Abduction]]/Table3[[#This Row],[Population_in_lakhs]]</f>
        <v>3.125</v>
      </c>
      <c r="O2590">
        <f>Table3[[#This Row],[Dowry Deaths]]/Table3[[#This Row],[Population_in_lakhs]]</f>
        <v>3.90625</v>
      </c>
      <c r="P2590">
        <f>Table3[[#This Row],[Molestation]]/Table3[[#This Row],[Population_in_lakhs]]</f>
        <v>5.46875</v>
      </c>
      <c r="Q2590">
        <f>Table3[[#This Row],[Sexual_Harassment]]/Table3[[#This Row],[Population_in_lakhs]]</f>
        <v>0</v>
      </c>
      <c r="R2590">
        <f>Table3[[#This Row],[Cruelty by Husband or his Relatives]]/Table3[[#This Row],[Population_in_lakhs]]</f>
        <v>12.5</v>
      </c>
    </row>
    <row r="2591" spans="1:18" x14ac:dyDescent="0.3">
      <c r="A2591" t="s">
        <v>329</v>
      </c>
      <c r="B2591" t="s">
        <v>342</v>
      </c>
      <c r="C2591">
        <v>2003</v>
      </c>
      <c r="D2591">
        <v>7</v>
      </c>
      <c r="E2591">
        <v>3</v>
      </c>
      <c r="F2591">
        <v>2</v>
      </c>
      <c r="G2591">
        <v>7</v>
      </c>
      <c r="H2591">
        <v>0</v>
      </c>
      <c r="I2591">
        <v>14</v>
      </c>
      <c r="J2591">
        <v>1.28</v>
      </c>
      <c r="K2591">
        <v>25.78125</v>
      </c>
      <c r="L2591">
        <f t="shared" si="40"/>
        <v>33</v>
      </c>
      <c r="M2591" s="14">
        <f>Table3[[#This Row],[Rape]]/Table3[[#This Row],[Population_in_lakhs]]</f>
        <v>5.46875</v>
      </c>
      <c r="N2591">
        <f>Table3[[#This Row],[Kidnapping and Abduction]]/Table3[[#This Row],[Population_in_lakhs]]</f>
        <v>2.34375</v>
      </c>
      <c r="O2591">
        <f>Table3[[#This Row],[Dowry Deaths]]/Table3[[#This Row],[Population_in_lakhs]]</f>
        <v>1.5625</v>
      </c>
      <c r="P2591">
        <f>Table3[[#This Row],[Molestation]]/Table3[[#This Row],[Population_in_lakhs]]</f>
        <v>5.46875</v>
      </c>
      <c r="Q2591">
        <f>Table3[[#This Row],[Sexual_Harassment]]/Table3[[#This Row],[Population_in_lakhs]]</f>
        <v>0</v>
      </c>
      <c r="R2591">
        <f>Table3[[#This Row],[Cruelty by Husband or his Relatives]]/Table3[[#This Row],[Population_in_lakhs]]</f>
        <v>10.9375</v>
      </c>
    </row>
    <row r="2592" spans="1:18" x14ac:dyDescent="0.3">
      <c r="A2592" t="s">
        <v>329</v>
      </c>
      <c r="B2592" t="s">
        <v>342</v>
      </c>
      <c r="C2592">
        <v>2004</v>
      </c>
      <c r="D2592">
        <v>8</v>
      </c>
      <c r="E2592">
        <v>7</v>
      </c>
      <c r="F2592">
        <v>4</v>
      </c>
      <c r="G2592">
        <v>5</v>
      </c>
      <c r="H2592">
        <v>0</v>
      </c>
      <c r="I2592">
        <v>10</v>
      </c>
      <c r="J2592">
        <v>1.28</v>
      </c>
      <c r="K2592">
        <v>26.5625</v>
      </c>
      <c r="L2592">
        <f t="shared" si="40"/>
        <v>34</v>
      </c>
      <c r="M2592" s="14">
        <f>Table3[[#This Row],[Rape]]/Table3[[#This Row],[Population_in_lakhs]]</f>
        <v>6.25</v>
      </c>
      <c r="N2592">
        <f>Table3[[#This Row],[Kidnapping and Abduction]]/Table3[[#This Row],[Population_in_lakhs]]</f>
        <v>5.46875</v>
      </c>
      <c r="O2592">
        <f>Table3[[#This Row],[Dowry Deaths]]/Table3[[#This Row],[Population_in_lakhs]]</f>
        <v>3.125</v>
      </c>
      <c r="P2592">
        <f>Table3[[#This Row],[Molestation]]/Table3[[#This Row],[Population_in_lakhs]]</f>
        <v>3.90625</v>
      </c>
      <c r="Q2592">
        <f>Table3[[#This Row],[Sexual_Harassment]]/Table3[[#This Row],[Population_in_lakhs]]</f>
        <v>0</v>
      </c>
      <c r="R2592">
        <f>Table3[[#This Row],[Cruelty by Husband or his Relatives]]/Table3[[#This Row],[Population_in_lakhs]]</f>
        <v>7.8125</v>
      </c>
    </row>
    <row r="2593" spans="1:18" x14ac:dyDescent="0.3">
      <c r="A2593" t="s">
        <v>329</v>
      </c>
      <c r="B2593" t="s">
        <v>342</v>
      </c>
      <c r="C2593">
        <v>2005</v>
      </c>
      <c r="D2593">
        <v>11</v>
      </c>
      <c r="E2593">
        <v>7</v>
      </c>
      <c r="F2593">
        <v>2</v>
      </c>
      <c r="G2593">
        <v>12</v>
      </c>
      <c r="H2593">
        <v>0</v>
      </c>
      <c r="I2593">
        <v>20</v>
      </c>
      <c r="J2593">
        <v>1.28</v>
      </c>
      <c r="K2593">
        <v>40.625</v>
      </c>
      <c r="L2593">
        <f t="shared" si="40"/>
        <v>52</v>
      </c>
      <c r="M2593" s="14">
        <f>Table3[[#This Row],[Rape]]/Table3[[#This Row],[Population_in_lakhs]]</f>
        <v>8.59375</v>
      </c>
      <c r="N2593">
        <f>Table3[[#This Row],[Kidnapping and Abduction]]/Table3[[#This Row],[Population_in_lakhs]]</f>
        <v>5.46875</v>
      </c>
      <c r="O2593">
        <f>Table3[[#This Row],[Dowry Deaths]]/Table3[[#This Row],[Population_in_lakhs]]</f>
        <v>1.5625</v>
      </c>
      <c r="P2593">
        <f>Table3[[#This Row],[Molestation]]/Table3[[#This Row],[Population_in_lakhs]]</f>
        <v>9.375</v>
      </c>
      <c r="Q2593">
        <f>Table3[[#This Row],[Sexual_Harassment]]/Table3[[#This Row],[Population_in_lakhs]]</f>
        <v>0</v>
      </c>
      <c r="R2593">
        <f>Table3[[#This Row],[Cruelty by Husband or his Relatives]]/Table3[[#This Row],[Population_in_lakhs]]</f>
        <v>15.625</v>
      </c>
    </row>
    <row r="2594" spans="1:18" x14ac:dyDescent="0.3">
      <c r="A2594" t="s">
        <v>329</v>
      </c>
      <c r="B2594" t="s">
        <v>342</v>
      </c>
      <c r="C2594">
        <v>2006</v>
      </c>
      <c r="D2594">
        <v>5</v>
      </c>
      <c r="E2594">
        <v>11</v>
      </c>
      <c r="F2594">
        <v>2</v>
      </c>
      <c r="G2594">
        <v>0</v>
      </c>
      <c r="H2594">
        <v>0</v>
      </c>
      <c r="I2594">
        <v>12</v>
      </c>
      <c r="J2594">
        <v>1.28</v>
      </c>
      <c r="K2594">
        <v>23.4375</v>
      </c>
      <c r="L2594">
        <f t="shared" si="40"/>
        <v>30</v>
      </c>
      <c r="M2594" s="14">
        <f>Table3[[#This Row],[Rape]]/Table3[[#This Row],[Population_in_lakhs]]</f>
        <v>3.90625</v>
      </c>
      <c r="N2594">
        <f>Table3[[#This Row],[Kidnapping and Abduction]]/Table3[[#This Row],[Population_in_lakhs]]</f>
        <v>8.59375</v>
      </c>
      <c r="O2594">
        <f>Table3[[#This Row],[Dowry Deaths]]/Table3[[#This Row],[Population_in_lakhs]]</f>
        <v>1.5625</v>
      </c>
      <c r="P2594">
        <f>Table3[[#This Row],[Molestation]]/Table3[[#This Row],[Population_in_lakhs]]</f>
        <v>0</v>
      </c>
      <c r="Q2594">
        <f>Table3[[#This Row],[Sexual_Harassment]]/Table3[[#This Row],[Population_in_lakhs]]</f>
        <v>0</v>
      </c>
      <c r="R2594">
        <f>Table3[[#This Row],[Cruelty by Husband or his Relatives]]/Table3[[#This Row],[Population_in_lakhs]]</f>
        <v>9.375</v>
      </c>
    </row>
    <row r="2595" spans="1:18" x14ac:dyDescent="0.3">
      <c r="A2595" t="s">
        <v>329</v>
      </c>
      <c r="B2595" t="s">
        <v>342</v>
      </c>
      <c r="C2595">
        <v>2007</v>
      </c>
      <c r="D2595">
        <v>17</v>
      </c>
      <c r="E2595">
        <v>14</v>
      </c>
      <c r="F2595">
        <v>8</v>
      </c>
      <c r="G2595">
        <v>0</v>
      </c>
      <c r="H2595">
        <v>0</v>
      </c>
      <c r="I2595">
        <v>33</v>
      </c>
      <c r="J2595">
        <v>1.28</v>
      </c>
      <c r="K2595">
        <v>56.25</v>
      </c>
      <c r="L2595">
        <f t="shared" si="40"/>
        <v>72</v>
      </c>
      <c r="M2595" s="14">
        <f>Table3[[#This Row],[Rape]]/Table3[[#This Row],[Population_in_lakhs]]</f>
        <v>13.28125</v>
      </c>
      <c r="N2595">
        <f>Table3[[#This Row],[Kidnapping and Abduction]]/Table3[[#This Row],[Population_in_lakhs]]</f>
        <v>10.9375</v>
      </c>
      <c r="O2595">
        <f>Table3[[#This Row],[Dowry Deaths]]/Table3[[#This Row],[Population_in_lakhs]]</f>
        <v>6.25</v>
      </c>
      <c r="P2595">
        <f>Table3[[#This Row],[Molestation]]/Table3[[#This Row],[Population_in_lakhs]]</f>
        <v>0</v>
      </c>
      <c r="Q2595">
        <f>Table3[[#This Row],[Sexual_Harassment]]/Table3[[#This Row],[Population_in_lakhs]]</f>
        <v>0</v>
      </c>
      <c r="R2595">
        <f>Table3[[#This Row],[Cruelty by Husband or his Relatives]]/Table3[[#This Row],[Population_in_lakhs]]</f>
        <v>25.78125</v>
      </c>
    </row>
    <row r="2596" spans="1:18" x14ac:dyDescent="0.3">
      <c r="A2596" t="s">
        <v>329</v>
      </c>
      <c r="B2596" t="s">
        <v>342</v>
      </c>
      <c r="C2596">
        <v>2008</v>
      </c>
      <c r="D2596">
        <v>12</v>
      </c>
      <c r="E2596">
        <v>12</v>
      </c>
      <c r="F2596">
        <v>7</v>
      </c>
      <c r="G2596">
        <v>5</v>
      </c>
      <c r="H2596">
        <v>0</v>
      </c>
      <c r="I2596">
        <v>28</v>
      </c>
      <c r="J2596">
        <v>1.28</v>
      </c>
      <c r="K2596">
        <v>50</v>
      </c>
      <c r="L2596">
        <f t="shared" si="40"/>
        <v>64</v>
      </c>
      <c r="M2596" s="14">
        <f>Table3[[#This Row],[Rape]]/Table3[[#This Row],[Population_in_lakhs]]</f>
        <v>9.375</v>
      </c>
      <c r="N2596">
        <f>Table3[[#This Row],[Kidnapping and Abduction]]/Table3[[#This Row],[Population_in_lakhs]]</f>
        <v>9.375</v>
      </c>
      <c r="O2596">
        <f>Table3[[#This Row],[Dowry Deaths]]/Table3[[#This Row],[Population_in_lakhs]]</f>
        <v>5.46875</v>
      </c>
      <c r="P2596">
        <f>Table3[[#This Row],[Molestation]]/Table3[[#This Row],[Population_in_lakhs]]</f>
        <v>3.90625</v>
      </c>
      <c r="Q2596">
        <f>Table3[[#This Row],[Sexual_Harassment]]/Table3[[#This Row],[Population_in_lakhs]]</f>
        <v>0</v>
      </c>
      <c r="R2596">
        <f>Table3[[#This Row],[Cruelty by Husband or his Relatives]]/Table3[[#This Row],[Population_in_lakhs]]</f>
        <v>21.875</v>
      </c>
    </row>
    <row r="2597" spans="1:18" x14ac:dyDescent="0.3">
      <c r="A2597" t="s">
        <v>329</v>
      </c>
      <c r="B2597" t="s">
        <v>342</v>
      </c>
      <c r="C2597">
        <v>2009</v>
      </c>
      <c r="D2597">
        <v>10</v>
      </c>
      <c r="E2597">
        <v>5</v>
      </c>
      <c r="F2597">
        <v>3</v>
      </c>
      <c r="G2597">
        <v>7</v>
      </c>
      <c r="H2597">
        <v>0</v>
      </c>
      <c r="I2597">
        <v>35</v>
      </c>
      <c r="J2597">
        <v>1.28</v>
      </c>
      <c r="K2597">
        <v>46.875</v>
      </c>
      <c r="L2597">
        <f t="shared" si="40"/>
        <v>60</v>
      </c>
      <c r="M2597" s="14">
        <f>Table3[[#This Row],[Rape]]/Table3[[#This Row],[Population_in_lakhs]]</f>
        <v>7.8125</v>
      </c>
      <c r="N2597">
        <f>Table3[[#This Row],[Kidnapping and Abduction]]/Table3[[#This Row],[Population_in_lakhs]]</f>
        <v>3.90625</v>
      </c>
      <c r="O2597">
        <f>Table3[[#This Row],[Dowry Deaths]]/Table3[[#This Row],[Population_in_lakhs]]</f>
        <v>2.34375</v>
      </c>
      <c r="P2597">
        <f>Table3[[#This Row],[Molestation]]/Table3[[#This Row],[Population_in_lakhs]]</f>
        <v>5.46875</v>
      </c>
      <c r="Q2597">
        <f>Table3[[#This Row],[Sexual_Harassment]]/Table3[[#This Row],[Population_in_lakhs]]</f>
        <v>0</v>
      </c>
      <c r="R2597">
        <f>Table3[[#This Row],[Cruelty by Husband or his Relatives]]/Table3[[#This Row],[Population_in_lakhs]]</f>
        <v>27.34375</v>
      </c>
    </row>
    <row r="2598" spans="1:18" x14ac:dyDescent="0.3">
      <c r="A2598" t="s">
        <v>329</v>
      </c>
      <c r="B2598" t="s">
        <v>342</v>
      </c>
      <c r="C2598">
        <v>2010</v>
      </c>
      <c r="D2598">
        <v>7</v>
      </c>
      <c r="E2598">
        <v>10</v>
      </c>
      <c r="F2598">
        <v>4</v>
      </c>
      <c r="G2598">
        <v>5</v>
      </c>
      <c r="H2598">
        <v>0</v>
      </c>
      <c r="I2598">
        <v>43</v>
      </c>
      <c r="J2598">
        <v>1.28</v>
      </c>
      <c r="K2598">
        <v>53.90625</v>
      </c>
      <c r="L2598">
        <f t="shared" si="40"/>
        <v>69</v>
      </c>
      <c r="M2598" s="14">
        <f>Table3[[#This Row],[Rape]]/Table3[[#This Row],[Population_in_lakhs]]</f>
        <v>5.46875</v>
      </c>
      <c r="N2598">
        <f>Table3[[#This Row],[Kidnapping and Abduction]]/Table3[[#This Row],[Population_in_lakhs]]</f>
        <v>7.8125</v>
      </c>
      <c r="O2598">
        <f>Table3[[#This Row],[Dowry Deaths]]/Table3[[#This Row],[Population_in_lakhs]]</f>
        <v>3.125</v>
      </c>
      <c r="P2598">
        <f>Table3[[#This Row],[Molestation]]/Table3[[#This Row],[Population_in_lakhs]]</f>
        <v>3.90625</v>
      </c>
      <c r="Q2598">
        <f>Table3[[#This Row],[Sexual_Harassment]]/Table3[[#This Row],[Population_in_lakhs]]</f>
        <v>0</v>
      </c>
      <c r="R2598">
        <f>Table3[[#This Row],[Cruelty by Husband or his Relatives]]/Table3[[#This Row],[Population_in_lakhs]]</f>
        <v>33.59375</v>
      </c>
    </row>
    <row r="2599" spans="1:18" x14ac:dyDescent="0.3">
      <c r="A2599" t="s">
        <v>329</v>
      </c>
      <c r="B2599" t="s">
        <v>342</v>
      </c>
      <c r="C2599">
        <v>2011</v>
      </c>
      <c r="D2599">
        <v>7</v>
      </c>
      <c r="E2599">
        <v>8</v>
      </c>
      <c r="F2599">
        <v>1</v>
      </c>
      <c r="G2599">
        <v>6</v>
      </c>
      <c r="H2599">
        <v>0</v>
      </c>
      <c r="I2599">
        <v>10</v>
      </c>
      <c r="J2599">
        <v>1.28</v>
      </c>
      <c r="K2599">
        <v>25</v>
      </c>
      <c r="L2599">
        <f t="shared" si="40"/>
        <v>32</v>
      </c>
      <c r="M2599" s="14">
        <f>Table3[[#This Row],[Rape]]/Table3[[#This Row],[Population_in_lakhs]]</f>
        <v>5.46875</v>
      </c>
      <c r="N2599">
        <f>Table3[[#This Row],[Kidnapping and Abduction]]/Table3[[#This Row],[Population_in_lakhs]]</f>
        <v>6.25</v>
      </c>
      <c r="O2599">
        <f>Table3[[#This Row],[Dowry Deaths]]/Table3[[#This Row],[Population_in_lakhs]]</f>
        <v>0.78125</v>
      </c>
      <c r="P2599">
        <f>Table3[[#This Row],[Molestation]]/Table3[[#This Row],[Population_in_lakhs]]</f>
        <v>4.6875</v>
      </c>
      <c r="Q2599">
        <f>Table3[[#This Row],[Sexual_Harassment]]/Table3[[#This Row],[Population_in_lakhs]]</f>
        <v>0</v>
      </c>
      <c r="R2599">
        <f>Table3[[#This Row],[Cruelty by Husband or his Relatives]]/Table3[[#This Row],[Population_in_lakhs]]</f>
        <v>7.8125</v>
      </c>
    </row>
    <row r="2600" spans="1:18" x14ac:dyDescent="0.3">
      <c r="A2600" t="s">
        <v>329</v>
      </c>
      <c r="B2600" t="s">
        <v>342</v>
      </c>
      <c r="C2600">
        <v>2012</v>
      </c>
      <c r="D2600">
        <v>14</v>
      </c>
      <c r="E2600">
        <v>10</v>
      </c>
      <c r="F2600">
        <v>0</v>
      </c>
      <c r="G2600">
        <v>3</v>
      </c>
      <c r="H2600">
        <v>0</v>
      </c>
      <c r="I2600">
        <v>18</v>
      </c>
      <c r="J2600">
        <v>1.28</v>
      </c>
      <c r="K2600">
        <v>35.15625</v>
      </c>
      <c r="L2600">
        <f t="shared" si="40"/>
        <v>45</v>
      </c>
      <c r="M2600" s="14">
        <f>Table3[[#This Row],[Rape]]/Table3[[#This Row],[Population_in_lakhs]]</f>
        <v>10.9375</v>
      </c>
      <c r="N2600">
        <f>Table3[[#This Row],[Kidnapping and Abduction]]/Table3[[#This Row],[Population_in_lakhs]]</f>
        <v>7.8125</v>
      </c>
      <c r="O2600">
        <f>Table3[[#This Row],[Dowry Deaths]]/Table3[[#This Row],[Population_in_lakhs]]</f>
        <v>0</v>
      </c>
      <c r="P2600">
        <f>Table3[[#This Row],[Molestation]]/Table3[[#This Row],[Population_in_lakhs]]</f>
        <v>2.34375</v>
      </c>
      <c r="Q2600">
        <f>Table3[[#This Row],[Sexual_Harassment]]/Table3[[#This Row],[Population_in_lakhs]]</f>
        <v>0</v>
      </c>
      <c r="R2600">
        <f>Table3[[#This Row],[Cruelty by Husband or his Relatives]]/Table3[[#This Row],[Population_in_lakhs]]</f>
        <v>14.0625</v>
      </c>
    </row>
    <row r="2601" spans="1:18" x14ac:dyDescent="0.3">
      <c r="A2601" t="s">
        <v>329</v>
      </c>
      <c r="B2601" t="s">
        <v>342</v>
      </c>
      <c r="C2601">
        <v>2013</v>
      </c>
      <c r="D2601">
        <v>16</v>
      </c>
      <c r="E2601">
        <v>17</v>
      </c>
      <c r="F2601">
        <v>2</v>
      </c>
      <c r="G2601">
        <v>29</v>
      </c>
      <c r="H2601">
        <v>6</v>
      </c>
      <c r="I2601">
        <v>24</v>
      </c>
      <c r="J2601">
        <v>1.28</v>
      </c>
      <c r="K2601">
        <v>73.4375</v>
      </c>
      <c r="L2601">
        <f t="shared" si="40"/>
        <v>94</v>
      </c>
      <c r="M2601" s="14">
        <f>Table3[[#This Row],[Rape]]/Table3[[#This Row],[Population_in_lakhs]]</f>
        <v>12.5</v>
      </c>
      <c r="N2601">
        <f>Table3[[#This Row],[Kidnapping and Abduction]]/Table3[[#This Row],[Population_in_lakhs]]</f>
        <v>13.28125</v>
      </c>
      <c r="O2601">
        <f>Table3[[#This Row],[Dowry Deaths]]/Table3[[#This Row],[Population_in_lakhs]]</f>
        <v>1.5625</v>
      </c>
      <c r="P2601">
        <f>Table3[[#This Row],[Molestation]]/Table3[[#This Row],[Population_in_lakhs]]</f>
        <v>22.65625</v>
      </c>
      <c r="Q2601">
        <f>Table3[[#This Row],[Sexual_Harassment]]/Table3[[#This Row],[Population_in_lakhs]]</f>
        <v>4.6875</v>
      </c>
      <c r="R2601">
        <f>Table3[[#This Row],[Cruelty by Husband or his Relatives]]/Table3[[#This Row],[Population_in_lakhs]]</f>
        <v>18.75</v>
      </c>
    </row>
    <row r="2602" spans="1:18" x14ac:dyDescent="0.3">
      <c r="A2602" t="s">
        <v>329</v>
      </c>
      <c r="B2602" t="s">
        <v>343</v>
      </c>
      <c r="C2602">
        <v>2001</v>
      </c>
      <c r="D2602">
        <v>57</v>
      </c>
      <c r="E2602">
        <v>57</v>
      </c>
      <c r="F2602">
        <v>18</v>
      </c>
      <c r="G2602">
        <v>49</v>
      </c>
      <c r="H2602">
        <v>15</v>
      </c>
      <c r="I2602">
        <v>276</v>
      </c>
      <c r="J2602">
        <v>30.33</v>
      </c>
      <c r="K2602">
        <v>15.562149686778767</v>
      </c>
      <c r="L2602">
        <f t="shared" si="40"/>
        <v>472</v>
      </c>
      <c r="M2602" s="14">
        <f>Table3[[#This Row],[Rape]]/Table3[[#This Row],[Population_in_lakhs]]</f>
        <v>1.8793273986152326</v>
      </c>
      <c r="N2602">
        <f>Table3[[#This Row],[Kidnapping and Abduction]]/Table3[[#This Row],[Population_in_lakhs]]</f>
        <v>1.8793273986152326</v>
      </c>
      <c r="O2602">
        <f>Table3[[#This Row],[Dowry Deaths]]/Table3[[#This Row],[Population_in_lakhs]]</f>
        <v>0.59347181008902083</v>
      </c>
      <c r="P2602">
        <f>Table3[[#This Row],[Molestation]]/Table3[[#This Row],[Population_in_lakhs]]</f>
        <v>1.6155621496867789</v>
      </c>
      <c r="Q2602">
        <f>Table3[[#This Row],[Sexual_Harassment]]/Table3[[#This Row],[Population_in_lakhs]]</f>
        <v>0.49455984174085066</v>
      </c>
      <c r="R2602">
        <f>Table3[[#This Row],[Cruelty by Husband or his Relatives]]/Table3[[#This Row],[Population_in_lakhs]]</f>
        <v>9.0999010880316522</v>
      </c>
    </row>
    <row r="2603" spans="1:18" x14ac:dyDescent="0.3">
      <c r="A2603" t="s">
        <v>329</v>
      </c>
      <c r="B2603" t="s">
        <v>343</v>
      </c>
      <c r="C2603">
        <v>2002</v>
      </c>
      <c r="D2603">
        <v>53</v>
      </c>
      <c r="E2603">
        <v>101</v>
      </c>
      <c r="F2603">
        <v>19</v>
      </c>
      <c r="G2603">
        <v>92</v>
      </c>
      <c r="H2603">
        <v>128</v>
      </c>
      <c r="I2603">
        <v>171</v>
      </c>
      <c r="J2603">
        <v>30.33</v>
      </c>
      <c r="K2603">
        <v>18.595450049455984</v>
      </c>
      <c r="L2603">
        <f t="shared" si="40"/>
        <v>564</v>
      </c>
      <c r="M2603" s="14">
        <f>Table3[[#This Row],[Rape]]/Table3[[#This Row],[Population_in_lakhs]]</f>
        <v>1.7474447741510057</v>
      </c>
      <c r="N2603">
        <f>Table3[[#This Row],[Kidnapping and Abduction]]/Table3[[#This Row],[Population_in_lakhs]]</f>
        <v>3.3300362677217277</v>
      </c>
      <c r="O2603">
        <f>Table3[[#This Row],[Dowry Deaths]]/Table3[[#This Row],[Population_in_lakhs]]</f>
        <v>0.62644246620507749</v>
      </c>
      <c r="P2603">
        <f>Table3[[#This Row],[Molestation]]/Table3[[#This Row],[Population_in_lakhs]]</f>
        <v>3.0333003626772173</v>
      </c>
      <c r="Q2603">
        <f>Table3[[#This Row],[Sexual_Harassment]]/Table3[[#This Row],[Population_in_lakhs]]</f>
        <v>4.2202439828552594</v>
      </c>
      <c r="R2603">
        <f>Table3[[#This Row],[Cruelty by Husband or his Relatives]]/Table3[[#This Row],[Population_in_lakhs]]</f>
        <v>5.6379821958456979</v>
      </c>
    </row>
    <row r="2604" spans="1:18" x14ac:dyDescent="0.3">
      <c r="A2604" t="s">
        <v>329</v>
      </c>
      <c r="B2604" t="s">
        <v>343</v>
      </c>
      <c r="C2604">
        <v>2003</v>
      </c>
      <c r="D2604">
        <v>50</v>
      </c>
      <c r="E2604">
        <v>51</v>
      </c>
      <c r="F2604">
        <v>13</v>
      </c>
      <c r="G2604">
        <v>81</v>
      </c>
      <c r="H2604">
        <v>175</v>
      </c>
      <c r="I2604">
        <v>150</v>
      </c>
      <c r="J2604">
        <v>30.33</v>
      </c>
      <c r="K2604">
        <v>17.144741180349492</v>
      </c>
      <c r="L2604">
        <f t="shared" si="40"/>
        <v>520</v>
      </c>
      <c r="M2604" s="14">
        <f>Table3[[#This Row],[Rape]]/Table3[[#This Row],[Population_in_lakhs]]</f>
        <v>1.6485328058028357</v>
      </c>
      <c r="N2604">
        <f>Table3[[#This Row],[Kidnapping and Abduction]]/Table3[[#This Row],[Population_in_lakhs]]</f>
        <v>1.6815034619188922</v>
      </c>
      <c r="O2604">
        <f>Table3[[#This Row],[Dowry Deaths]]/Table3[[#This Row],[Population_in_lakhs]]</f>
        <v>0.42861852950873724</v>
      </c>
      <c r="P2604">
        <f>Table3[[#This Row],[Molestation]]/Table3[[#This Row],[Population_in_lakhs]]</f>
        <v>2.6706231454005938</v>
      </c>
      <c r="Q2604">
        <f>Table3[[#This Row],[Sexual_Harassment]]/Table3[[#This Row],[Population_in_lakhs]]</f>
        <v>5.7698648203099241</v>
      </c>
      <c r="R2604">
        <f>Table3[[#This Row],[Cruelty by Husband or his Relatives]]/Table3[[#This Row],[Population_in_lakhs]]</f>
        <v>4.9455984174085064</v>
      </c>
    </row>
    <row r="2605" spans="1:18" x14ac:dyDescent="0.3">
      <c r="A2605" t="s">
        <v>329</v>
      </c>
      <c r="B2605" t="s">
        <v>343</v>
      </c>
      <c r="C2605">
        <v>2004</v>
      </c>
      <c r="D2605">
        <v>68</v>
      </c>
      <c r="E2605">
        <v>64</v>
      </c>
      <c r="F2605">
        <v>8</v>
      </c>
      <c r="G2605">
        <v>44</v>
      </c>
      <c r="H2605">
        <v>25</v>
      </c>
      <c r="I2605">
        <v>118</v>
      </c>
      <c r="J2605">
        <v>30.33</v>
      </c>
      <c r="K2605">
        <v>10.781404549950544</v>
      </c>
      <c r="L2605">
        <f t="shared" si="40"/>
        <v>327</v>
      </c>
      <c r="M2605" s="14">
        <f>Table3[[#This Row],[Rape]]/Table3[[#This Row],[Population_in_lakhs]]</f>
        <v>2.2420046158918563</v>
      </c>
      <c r="N2605">
        <f>Table3[[#This Row],[Kidnapping and Abduction]]/Table3[[#This Row],[Population_in_lakhs]]</f>
        <v>2.1101219914276297</v>
      </c>
      <c r="O2605">
        <f>Table3[[#This Row],[Dowry Deaths]]/Table3[[#This Row],[Population_in_lakhs]]</f>
        <v>0.26376524892845371</v>
      </c>
      <c r="P2605">
        <f>Table3[[#This Row],[Molestation]]/Table3[[#This Row],[Population_in_lakhs]]</f>
        <v>1.4507088691064953</v>
      </c>
      <c r="Q2605">
        <f>Table3[[#This Row],[Sexual_Harassment]]/Table3[[#This Row],[Population_in_lakhs]]</f>
        <v>0.82426640290141784</v>
      </c>
      <c r="R2605">
        <f>Table3[[#This Row],[Cruelty by Husband or his Relatives]]/Table3[[#This Row],[Population_in_lakhs]]</f>
        <v>3.8905374216946917</v>
      </c>
    </row>
    <row r="2606" spans="1:18" x14ac:dyDescent="0.3">
      <c r="A2606" t="s">
        <v>329</v>
      </c>
      <c r="B2606" t="s">
        <v>343</v>
      </c>
      <c r="C2606">
        <v>2005</v>
      </c>
      <c r="D2606">
        <v>54</v>
      </c>
      <c r="E2606">
        <v>46</v>
      </c>
      <c r="F2606">
        <v>5</v>
      </c>
      <c r="G2606">
        <v>35</v>
      </c>
      <c r="H2606">
        <v>31</v>
      </c>
      <c r="I2606">
        <v>88</v>
      </c>
      <c r="J2606">
        <v>30.33</v>
      </c>
      <c r="K2606">
        <v>8.5393999340586877</v>
      </c>
      <c r="L2606">
        <f t="shared" si="40"/>
        <v>259</v>
      </c>
      <c r="M2606" s="14">
        <f>Table3[[#This Row],[Rape]]/Table3[[#This Row],[Population_in_lakhs]]</f>
        <v>1.7804154302670625</v>
      </c>
      <c r="N2606">
        <f>Table3[[#This Row],[Kidnapping and Abduction]]/Table3[[#This Row],[Population_in_lakhs]]</f>
        <v>1.5166501813386086</v>
      </c>
      <c r="O2606">
        <f>Table3[[#This Row],[Dowry Deaths]]/Table3[[#This Row],[Population_in_lakhs]]</f>
        <v>0.16485328058028356</v>
      </c>
      <c r="P2606">
        <f>Table3[[#This Row],[Molestation]]/Table3[[#This Row],[Population_in_lakhs]]</f>
        <v>1.1539729640619849</v>
      </c>
      <c r="Q2606">
        <f>Table3[[#This Row],[Sexual_Harassment]]/Table3[[#This Row],[Population_in_lakhs]]</f>
        <v>1.0220903395977581</v>
      </c>
      <c r="R2606">
        <f>Table3[[#This Row],[Cruelty by Husband or his Relatives]]/Table3[[#This Row],[Population_in_lakhs]]</f>
        <v>2.9014177382129906</v>
      </c>
    </row>
    <row r="2607" spans="1:18" x14ac:dyDescent="0.3">
      <c r="A2607" t="s">
        <v>329</v>
      </c>
      <c r="B2607" t="s">
        <v>343</v>
      </c>
      <c r="C2607">
        <v>2006</v>
      </c>
      <c r="D2607">
        <v>59</v>
      </c>
      <c r="E2607">
        <v>67</v>
      </c>
      <c r="F2607">
        <v>13</v>
      </c>
      <c r="G2607">
        <v>36</v>
      </c>
      <c r="H2607">
        <v>18</v>
      </c>
      <c r="I2607">
        <v>114</v>
      </c>
      <c r="J2607">
        <v>30.33</v>
      </c>
      <c r="K2607">
        <v>10.121991427629411</v>
      </c>
      <c r="L2607">
        <f t="shared" si="40"/>
        <v>307</v>
      </c>
      <c r="M2607" s="14">
        <f>Table3[[#This Row],[Rape]]/Table3[[#This Row],[Population_in_lakhs]]</f>
        <v>1.9452687108473459</v>
      </c>
      <c r="N2607">
        <f>Table3[[#This Row],[Kidnapping and Abduction]]/Table3[[#This Row],[Population_in_lakhs]]</f>
        <v>2.2090339597757995</v>
      </c>
      <c r="O2607">
        <f>Table3[[#This Row],[Dowry Deaths]]/Table3[[#This Row],[Population_in_lakhs]]</f>
        <v>0.42861852950873724</v>
      </c>
      <c r="P2607">
        <f>Table3[[#This Row],[Molestation]]/Table3[[#This Row],[Population_in_lakhs]]</f>
        <v>1.1869436201780417</v>
      </c>
      <c r="Q2607">
        <f>Table3[[#This Row],[Sexual_Harassment]]/Table3[[#This Row],[Population_in_lakhs]]</f>
        <v>0.59347181008902083</v>
      </c>
      <c r="R2607">
        <f>Table3[[#This Row],[Cruelty by Husband or his Relatives]]/Table3[[#This Row],[Population_in_lakhs]]</f>
        <v>3.7586547972304651</v>
      </c>
    </row>
    <row r="2608" spans="1:18" x14ac:dyDescent="0.3">
      <c r="A2608" t="s">
        <v>329</v>
      </c>
      <c r="B2608" t="s">
        <v>343</v>
      </c>
      <c r="C2608">
        <v>2007</v>
      </c>
      <c r="D2608">
        <v>73</v>
      </c>
      <c r="E2608">
        <v>101</v>
      </c>
      <c r="F2608">
        <v>10</v>
      </c>
      <c r="G2608">
        <v>33</v>
      </c>
      <c r="H2608">
        <v>18</v>
      </c>
      <c r="I2608">
        <v>131</v>
      </c>
      <c r="J2608">
        <v>30.33</v>
      </c>
      <c r="K2608">
        <v>12.067260138476756</v>
      </c>
      <c r="L2608">
        <f t="shared" si="40"/>
        <v>366</v>
      </c>
      <c r="M2608" s="14">
        <f>Table3[[#This Row],[Rape]]/Table3[[#This Row],[Population_in_lakhs]]</f>
        <v>2.4068578964721401</v>
      </c>
      <c r="N2608">
        <f>Table3[[#This Row],[Kidnapping and Abduction]]/Table3[[#This Row],[Population_in_lakhs]]</f>
        <v>3.3300362677217277</v>
      </c>
      <c r="O2608">
        <f>Table3[[#This Row],[Dowry Deaths]]/Table3[[#This Row],[Population_in_lakhs]]</f>
        <v>0.32970656116056712</v>
      </c>
      <c r="P2608">
        <f>Table3[[#This Row],[Molestation]]/Table3[[#This Row],[Population_in_lakhs]]</f>
        <v>1.0880316518298714</v>
      </c>
      <c r="Q2608">
        <f>Table3[[#This Row],[Sexual_Harassment]]/Table3[[#This Row],[Population_in_lakhs]]</f>
        <v>0.59347181008902083</v>
      </c>
      <c r="R2608">
        <f>Table3[[#This Row],[Cruelty by Husband or his Relatives]]/Table3[[#This Row],[Population_in_lakhs]]</f>
        <v>4.3191559512034292</v>
      </c>
    </row>
    <row r="2609" spans="1:18" x14ac:dyDescent="0.3">
      <c r="A2609" t="s">
        <v>329</v>
      </c>
      <c r="B2609" t="s">
        <v>343</v>
      </c>
      <c r="C2609">
        <v>2008</v>
      </c>
      <c r="D2609">
        <v>60</v>
      </c>
      <c r="E2609">
        <v>90</v>
      </c>
      <c r="F2609">
        <v>14</v>
      </c>
      <c r="G2609">
        <v>40</v>
      </c>
      <c r="H2609">
        <v>26</v>
      </c>
      <c r="I2609">
        <v>111</v>
      </c>
      <c r="J2609">
        <v>30.33</v>
      </c>
      <c r="K2609">
        <v>11.242993735575338</v>
      </c>
      <c r="L2609">
        <f t="shared" si="40"/>
        <v>341</v>
      </c>
      <c r="M2609" s="14">
        <f>Table3[[#This Row],[Rape]]/Table3[[#This Row],[Population_in_lakhs]]</f>
        <v>1.9782393669634026</v>
      </c>
      <c r="N2609">
        <f>Table3[[#This Row],[Kidnapping and Abduction]]/Table3[[#This Row],[Population_in_lakhs]]</f>
        <v>2.9673590504451042</v>
      </c>
      <c r="O2609">
        <f>Table3[[#This Row],[Dowry Deaths]]/Table3[[#This Row],[Population_in_lakhs]]</f>
        <v>0.46158918562479395</v>
      </c>
      <c r="P2609">
        <f>Table3[[#This Row],[Molestation]]/Table3[[#This Row],[Population_in_lakhs]]</f>
        <v>1.3188262446422685</v>
      </c>
      <c r="Q2609">
        <f>Table3[[#This Row],[Sexual_Harassment]]/Table3[[#This Row],[Population_in_lakhs]]</f>
        <v>0.85723705901747449</v>
      </c>
      <c r="R2609">
        <f>Table3[[#This Row],[Cruelty by Husband or his Relatives]]/Table3[[#This Row],[Population_in_lakhs]]</f>
        <v>3.6597428288822949</v>
      </c>
    </row>
    <row r="2610" spans="1:18" x14ac:dyDescent="0.3">
      <c r="A2610" t="s">
        <v>329</v>
      </c>
      <c r="B2610" t="s">
        <v>343</v>
      </c>
      <c r="C2610">
        <v>2009</v>
      </c>
      <c r="D2610">
        <v>52</v>
      </c>
      <c r="E2610">
        <v>90</v>
      </c>
      <c r="F2610">
        <v>14</v>
      </c>
      <c r="G2610">
        <v>34</v>
      </c>
      <c r="H2610">
        <v>9</v>
      </c>
      <c r="I2610">
        <v>129</v>
      </c>
      <c r="J2610">
        <v>30.33</v>
      </c>
      <c r="K2610">
        <v>10.814375206066602</v>
      </c>
      <c r="L2610">
        <f t="shared" si="40"/>
        <v>328</v>
      </c>
      <c r="M2610" s="14">
        <f>Table3[[#This Row],[Rape]]/Table3[[#This Row],[Population_in_lakhs]]</f>
        <v>1.714474118034949</v>
      </c>
      <c r="N2610">
        <f>Table3[[#This Row],[Kidnapping and Abduction]]/Table3[[#This Row],[Population_in_lakhs]]</f>
        <v>2.9673590504451042</v>
      </c>
      <c r="O2610">
        <f>Table3[[#This Row],[Dowry Deaths]]/Table3[[#This Row],[Population_in_lakhs]]</f>
        <v>0.46158918562479395</v>
      </c>
      <c r="P2610">
        <f>Table3[[#This Row],[Molestation]]/Table3[[#This Row],[Population_in_lakhs]]</f>
        <v>1.1210023079459281</v>
      </c>
      <c r="Q2610">
        <f>Table3[[#This Row],[Sexual_Harassment]]/Table3[[#This Row],[Population_in_lakhs]]</f>
        <v>0.29673590504451042</v>
      </c>
      <c r="R2610">
        <f>Table3[[#This Row],[Cruelty by Husband or his Relatives]]/Table3[[#This Row],[Population_in_lakhs]]</f>
        <v>4.2532146389713157</v>
      </c>
    </row>
    <row r="2611" spans="1:18" x14ac:dyDescent="0.3">
      <c r="A2611" t="s">
        <v>329</v>
      </c>
      <c r="B2611" t="s">
        <v>343</v>
      </c>
      <c r="C2611">
        <v>2010</v>
      </c>
      <c r="D2611">
        <v>66</v>
      </c>
      <c r="E2611">
        <v>114</v>
      </c>
      <c r="F2611">
        <v>9</v>
      </c>
      <c r="G2611">
        <v>33</v>
      </c>
      <c r="H2611">
        <v>13</v>
      </c>
      <c r="I2611">
        <v>155</v>
      </c>
      <c r="J2611">
        <v>30.33</v>
      </c>
      <c r="K2611">
        <v>12.858555885262117</v>
      </c>
      <c r="L2611">
        <f t="shared" si="40"/>
        <v>390</v>
      </c>
      <c r="M2611" s="14">
        <f>Table3[[#This Row],[Rape]]/Table3[[#This Row],[Population_in_lakhs]]</f>
        <v>2.1760633036597428</v>
      </c>
      <c r="N2611">
        <f>Table3[[#This Row],[Kidnapping and Abduction]]/Table3[[#This Row],[Population_in_lakhs]]</f>
        <v>3.7586547972304651</v>
      </c>
      <c r="O2611">
        <f>Table3[[#This Row],[Dowry Deaths]]/Table3[[#This Row],[Population_in_lakhs]]</f>
        <v>0.29673590504451042</v>
      </c>
      <c r="P2611">
        <f>Table3[[#This Row],[Molestation]]/Table3[[#This Row],[Population_in_lakhs]]</f>
        <v>1.0880316518298714</v>
      </c>
      <c r="Q2611">
        <f>Table3[[#This Row],[Sexual_Harassment]]/Table3[[#This Row],[Population_in_lakhs]]</f>
        <v>0.42861852950873724</v>
      </c>
      <c r="R2611">
        <f>Table3[[#This Row],[Cruelty by Husband or his Relatives]]/Table3[[#This Row],[Population_in_lakhs]]</f>
        <v>5.1104516979887906</v>
      </c>
    </row>
    <row r="2612" spans="1:18" x14ac:dyDescent="0.3">
      <c r="A2612" t="s">
        <v>329</v>
      </c>
      <c r="B2612" t="s">
        <v>343</v>
      </c>
      <c r="C2612">
        <v>2011</v>
      </c>
      <c r="D2612">
        <v>56</v>
      </c>
      <c r="E2612">
        <v>86</v>
      </c>
      <c r="F2612">
        <v>18</v>
      </c>
      <c r="G2612">
        <v>29</v>
      </c>
      <c r="H2612">
        <v>16</v>
      </c>
      <c r="I2612">
        <v>131</v>
      </c>
      <c r="J2612">
        <v>34.99</v>
      </c>
      <c r="K2612">
        <v>9.6027436410402967</v>
      </c>
      <c r="L2612">
        <f t="shared" si="40"/>
        <v>336</v>
      </c>
      <c r="M2612" s="14">
        <f>Table3[[#This Row],[Rape]]/Table3[[#This Row],[Population_in_lakhs]]</f>
        <v>1.6004572735067162</v>
      </c>
      <c r="N2612">
        <f>Table3[[#This Row],[Kidnapping and Abduction]]/Table3[[#This Row],[Population_in_lakhs]]</f>
        <v>2.4578450985995999</v>
      </c>
      <c r="O2612">
        <f>Table3[[#This Row],[Dowry Deaths]]/Table3[[#This Row],[Population_in_lakhs]]</f>
        <v>0.51443269505573019</v>
      </c>
      <c r="P2612">
        <f>Table3[[#This Row],[Molestation]]/Table3[[#This Row],[Population_in_lakhs]]</f>
        <v>0.82880823092312084</v>
      </c>
      <c r="Q2612">
        <f>Table3[[#This Row],[Sexual_Harassment]]/Table3[[#This Row],[Population_in_lakhs]]</f>
        <v>0.45727350671620459</v>
      </c>
      <c r="R2612">
        <f>Table3[[#This Row],[Cruelty by Husband or his Relatives]]/Table3[[#This Row],[Population_in_lakhs]]</f>
        <v>3.7439268362389253</v>
      </c>
    </row>
    <row r="2613" spans="1:18" x14ac:dyDescent="0.3">
      <c r="A2613" t="s">
        <v>329</v>
      </c>
      <c r="B2613" t="s">
        <v>343</v>
      </c>
      <c r="C2613">
        <v>2012</v>
      </c>
      <c r="D2613">
        <v>80</v>
      </c>
      <c r="E2613">
        <v>120</v>
      </c>
      <c r="F2613">
        <v>14</v>
      </c>
      <c r="G2613">
        <v>35</v>
      </c>
      <c r="H2613">
        <v>15</v>
      </c>
      <c r="I2613">
        <v>158</v>
      </c>
      <c r="J2613">
        <v>34.99</v>
      </c>
      <c r="K2613">
        <v>12.060588739639897</v>
      </c>
      <c r="L2613">
        <f t="shared" si="40"/>
        <v>422</v>
      </c>
      <c r="M2613" s="14">
        <f>Table3[[#This Row],[Rape]]/Table3[[#This Row],[Population_in_lakhs]]</f>
        <v>2.2863675335810232</v>
      </c>
      <c r="N2613">
        <f>Table3[[#This Row],[Kidnapping and Abduction]]/Table3[[#This Row],[Population_in_lakhs]]</f>
        <v>3.4295513003715343</v>
      </c>
      <c r="O2613">
        <f>Table3[[#This Row],[Dowry Deaths]]/Table3[[#This Row],[Population_in_lakhs]]</f>
        <v>0.40011431837667905</v>
      </c>
      <c r="P2613">
        <f>Table3[[#This Row],[Molestation]]/Table3[[#This Row],[Population_in_lakhs]]</f>
        <v>1.0002857959416975</v>
      </c>
      <c r="Q2613">
        <f>Table3[[#This Row],[Sexual_Harassment]]/Table3[[#This Row],[Population_in_lakhs]]</f>
        <v>0.42869391254644179</v>
      </c>
      <c r="R2613">
        <f>Table3[[#This Row],[Cruelty by Husband or his Relatives]]/Table3[[#This Row],[Population_in_lakhs]]</f>
        <v>4.5155758788225207</v>
      </c>
    </row>
    <row r="2614" spans="1:18" x14ac:dyDescent="0.3">
      <c r="A2614" t="s">
        <v>329</v>
      </c>
      <c r="B2614" t="s">
        <v>343</v>
      </c>
      <c r="C2614">
        <v>2013</v>
      </c>
      <c r="D2614">
        <v>126</v>
      </c>
      <c r="E2614">
        <v>148</v>
      </c>
      <c r="F2614">
        <v>15</v>
      </c>
      <c r="G2614">
        <v>99</v>
      </c>
      <c r="H2614">
        <v>22</v>
      </c>
      <c r="I2614">
        <v>160</v>
      </c>
      <c r="J2614">
        <v>34.99</v>
      </c>
      <c r="K2614">
        <v>16.290368676764789</v>
      </c>
      <c r="L2614">
        <f t="shared" si="40"/>
        <v>570</v>
      </c>
      <c r="M2614" s="14">
        <f>Table3[[#This Row],[Rape]]/Table3[[#This Row],[Population_in_lakhs]]</f>
        <v>3.6010288653901115</v>
      </c>
      <c r="N2614">
        <f>Table3[[#This Row],[Kidnapping and Abduction]]/Table3[[#This Row],[Population_in_lakhs]]</f>
        <v>4.229779937124893</v>
      </c>
      <c r="O2614">
        <f>Table3[[#This Row],[Dowry Deaths]]/Table3[[#This Row],[Population_in_lakhs]]</f>
        <v>0.42869391254644179</v>
      </c>
      <c r="P2614">
        <f>Table3[[#This Row],[Molestation]]/Table3[[#This Row],[Population_in_lakhs]]</f>
        <v>2.8293798228065161</v>
      </c>
      <c r="Q2614">
        <f>Table3[[#This Row],[Sexual_Harassment]]/Table3[[#This Row],[Population_in_lakhs]]</f>
        <v>0.62875107173478129</v>
      </c>
      <c r="R2614">
        <f>Table3[[#This Row],[Cruelty by Husband or his Relatives]]/Table3[[#This Row],[Population_in_lakhs]]</f>
        <v>4.5727350671620464</v>
      </c>
    </row>
    <row r="2615" spans="1:18" x14ac:dyDescent="0.3">
      <c r="A2615" t="s">
        <v>329</v>
      </c>
      <c r="B2615" t="s">
        <v>348</v>
      </c>
      <c r="C2615">
        <v>2001</v>
      </c>
      <c r="D2615">
        <v>23</v>
      </c>
      <c r="E2615">
        <v>46</v>
      </c>
      <c r="F2615">
        <v>10</v>
      </c>
      <c r="G2615">
        <v>128</v>
      </c>
      <c r="H2615">
        <v>19</v>
      </c>
      <c r="I2615">
        <v>232</v>
      </c>
      <c r="J2615">
        <v>15.85</v>
      </c>
      <c r="K2615">
        <v>28.895899053627762</v>
      </c>
      <c r="L2615">
        <f t="shared" si="40"/>
        <v>458</v>
      </c>
      <c r="M2615" s="14">
        <f>Table3[[#This Row],[Rape]]/Table3[[#This Row],[Population_in_lakhs]]</f>
        <v>1.4511041009463723</v>
      </c>
      <c r="N2615">
        <f>Table3[[#This Row],[Kidnapping and Abduction]]/Table3[[#This Row],[Population_in_lakhs]]</f>
        <v>2.9022082018927446</v>
      </c>
      <c r="O2615">
        <f>Table3[[#This Row],[Dowry Deaths]]/Table3[[#This Row],[Population_in_lakhs]]</f>
        <v>0.63091482649842268</v>
      </c>
      <c r="P2615">
        <f>Table3[[#This Row],[Molestation]]/Table3[[#This Row],[Population_in_lakhs]]</f>
        <v>8.0757097791798103</v>
      </c>
      <c r="Q2615">
        <f>Table3[[#This Row],[Sexual_Harassment]]/Table3[[#This Row],[Population_in_lakhs]]</f>
        <v>1.1987381703470033</v>
      </c>
      <c r="R2615">
        <f>Table3[[#This Row],[Cruelty by Husband or his Relatives]]/Table3[[#This Row],[Population_in_lakhs]]</f>
        <v>14.637223974763407</v>
      </c>
    </row>
    <row r="2616" spans="1:18" x14ac:dyDescent="0.3">
      <c r="A2616" t="s">
        <v>329</v>
      </c>
      <c r="B2616" t="s">
        <v>348</v>
      </c>
      <c r="C2616">
        <v>2002</v>
      </c>
      <c r="D2616">
        <v>18</v>
      </c>
      <c r="E2616">
        <v>29</v>
      </c>
      <c r="F2616">
        <v>14</v>
      </c>
      <c r="G2616">
        <v>45</v>
      </c>
      <c r="H2616">
        <v>0</v>
      </c>
      <c r="I2616">
        <v>119</v>
      </c>
      <c r="J2616">
        <v>15.85</v>
      </c>
      <c r="K2616">
        <v>14.195583596214512</v>
      </c>
      <c r="L2616">
        <f t="shared" si="40"/>
        <v>225</v>
      </c>
      <c r="M2616" s="14">
        <f>Table3[[#This Row],[Rape]]/Table3[[#This Row],[Population_in_lakhs]]</f>
        <v>1.1356466876971609</v>
      </c>
      <c r="N2616">
        <f>Table3[[#This Row],[Kidnapping and Abduction]]/Table3[[#This Row],[Population_in_lakhs]]</f>
        <v>1.8296529968454258</v>
      </c>
      <c r="O2616">
        <f>Table3[[#This Row],[Dowry Deaths]]/Table3[[#This Row],[Population_in_lakhs]]</f>
        <v>0.88328075709779186</v>
      </c>
      <c r="P2616">
        <f>Table3[[#This Row],[Molestation]]/Table3[[#This Row],[Population_in_lakhs]]</f>
        <v>2.8391167192429023</v>
      </c>
      <c r="Q2616">
        <f>Table3[[#This Row],[Sexual_Harassment]]/Table3[[#This Row],[Population_in_lakhs]]</f>
        <v>0</v>
      </c>
      <c r="R2616">
        <f>Table3[[#This Row],[Cruelty by Husband or his Relatives]]/Table3[[#This Row],[Population_in_lakhs]]</f>
        <v>7.5078864353312307</v>
      </c>
    </row>
    <row r="2617" spans="1:18" x14ac:dyDescent="0.3">
      <c r="A2617" t="s">
        <v>329</v>
      </c>
      <c r="B2617" t="s">
        <v>348</v>
      </c>
      <c r="C2617">
        <v>2003</v>
      </c>
      <c r="D2617">
        <v>33</v>
      </c>
      <c r="E2617">
        <v>30</v>
      </c>
      <c r="F2617">
        <v>6</v>
      </c>
      <c r="G2617">
        <v>28</v>
      </c>
      <c r="H2617">
        <v>0</v>
      </c>
      <c r="I2617">
        <v>138</v>
      </c>
      <c r="J2617">
        <v>15.85</v>
      </c>
      <c r="K2617">
        <v>14.826498422712934</v>
      </c>
      <c r="L2617">
        <f t="shared" si="40"/>
        <v>235</v>
      </c>
      <c r="M2617" s="14">
        <f>Table3[[#This Row],[Rape]]/Table3[[#This Row],[Population_in_lakhs]]</f>
        <v>2.0820189274447949</v>
      </c>
      <c r="N2617">
        <f>Table3[[#This Row],[Kidnapping and Abduction]]/Table3[[#This Row],[Population_in_lakhs]]</f>
        <v>1.8927444794952681</v>
      </c>
      <c r="O2617">
        <f>Table3[[#This Row],[Dowry Deaths]]/Table3[[#This Row],[Population_in_lakhs]]</f>
        <v>0.37854889589905366</v>
      </c>
      <c r="P2617">
        <f>Table3[[#This Row],[Molestation]]/Table3[[#This Row],[Population_in_lakhs]]</f>
        <v>1.7665615141955837</v>
      </c>
      <c r="Q2617">
        <f>Table3[[#This Row],[Sexual_Harassment]]/Table3[[#This Row],[Population_in_lakhs]]</f>
        <v>0</v>
      </c>
      <c r="R2617">
        <f>Table3[[#This Row],[Cruelty by Husband or his Relatives]]/Table3[[#This Row],[Population_in_lakhs]]</f>
        <v>8.7066246056782344</v>
      </c>
    </row>
    <row r="2618" spans="1:18" x14ac:dyDescent="0.3">
      <c r="A2618" t="s">
        <v>329</v>
      </c>
      <c r="B2618" t="s">
        <v>348</v>
      </c>
      <c r="C2618">
        <v>2004</v>
      </c>
      <c r="D2618">
        <v>20</v>
      </c>
      <c r="E2618">
        <v>32</v>
      </c>
      <c r="F2618">
        <v>9</v>
      </c>
      <c r="G2618">
        <v>24</v>
      </c>
      <c r="H2618">
        <v>2</v>
      </c>
      <c r="I2618">
        <v>96</v>
      </c>
      <c r="J2618">
        <v>15.85</v>
      </c>
      <c r="K2618">
        <v>11.545741324921137</v>
      </c>
      <c r="L2618">
        <f t="shared" si="40"/>
        <v>183</v>
      </c>
      <c r="M2618" s="14">
        <f>Table3[[#This Row],[Rape]]/Table3[[#This Row],[Population_in_lakhs]]</f>
        <v>1.2618296529968454</v>
      </c>
      <c r="N2618">
        <f>Table3[[#This Row],[Kidnapping and Abduction]]/Table3[[#This Row],[Population_in_lakhs]]</f>
        <v>2.0189274447949526</v>
      </c>
      <c r="O2618">
        <f>Table3[[#This Row],[Dowry Deaths]]/Table3[[#This Row],[Population_in_lakhs]]</f>
        <v>0.56782334384858046</v>
      </c>
      <c r="P2618">
        <f>Table3[[#This Row],[Molestation]]/Table3[[#This Row],[Population_in_lakhs]]</f>
        <v>1.5141955835962146</v>
      </c>
      <c r="Q2618">
        <f>Table3[[#This Row],[Sexual_Harassment]]/Table3[[#This Row],[Population_in_lakhs]]</f>
        <v>0.12618296529968454</v>
      </c>
      <c r="R2618">
        <f>Table3[[#This Row],[Cruelty by Husband or his Relatives]]/Table3[[#This Row],[Population_in_lakhs]]</f>
        <v>6.0567823343848586</v>
      </c>
    </row>
    <row r="2619" spans="1:18" x14ac:dyDescent="0.3">
      <c r="A2619" t="s">
        <v>329</v>
      </c>
      <c r="B2619" t="s">
        <v>348</v>
      </c>
      <c r="C2619">
        <v>2005</v>
      </c>
      <c r="D2619">
        <v>19</v>
      </c>
      <c r="E2619">
        <v>20</v>
      </c>
      <c r="F2619">
        <v>8</v>
      </c>
      <c r="G2619">
        <v>30</v>
      </c>
      <c r="H2619">
        <v>2</v>
      </c>
      <c r="I2619">
        <v>82</v>
      </c>
      <c r="J2619">
        <v>15.85</v>
      </c>
      <c r="K2619">
        <v>10.157728706624606</v>
      </c>
      <c r="L2619">
        <f t="shared" si="40"/>
        <v>161</v>
      </c>
      <c r="M2619" s="14">
        <f>Table3[[#This Row],[Rape]]/Table3[[#This Row],[Population_in_lakhs]]</f>
        <v>1.1987381703470033</v>
      </c>
      <c r="N2619">
        <f>Table3[[#This Row],[Kidnapping and Abduction]]/Table3[[#This Row],[Population_in_lakhs]]</f>
        <v>1.2618296529968454</v>
      </c>
      <c r="O2619">
        <f>Table3[[#This Row],[Dowry Deaths]]/Table3[[#This Row],[Population_in_lakhs]]</f>
        <v>0.50473186119873814</v>
      </c>
      <c r="P2619">
        <f>Table3[[#This Row],[Molestation]]/Table3[[#This Row],[Population_in_lakhs]]</f>
        <v>1.8927444794952681</v>
      </c>
      <c r="Q2619">
        <f>Table3[[#This Row],[Sexual_Harassment]]/Table3[[#This Row],[Population_in_lakhs]]</f>
        <v>0.12618296529968454</v>
      </c>
      <c r="R2619">
        <f>Table3[[#This Row],[Cruelty by Husband or his Relatives]]/Table3[[#This Row],[Population_in_lakhs]]</f>
        <v>5.1735015772870661</v>
      </c>
    </row>
    <row r="2620" spans="1:18" x14ac:dyDescent="0.3">
      <c r="A2620" t="s">
        <v>329</v>
      </c>
      <c r="B2620" t="s">
        <v>348</v>
      </c>
      <c r="C2620">
        <v>2006</v>
      </c>
      <c r="D2620">
        <v>29</v>
      </c>
      <c r="E2620">
        <v>23</v>
      </c>
      <c r="F2620">
        <v>4</v>
      </c>
      <c r="G2620">
        <v>27</v>
      </c>
      <c r="H2620">
        <v>1</v>
      </c>
      <c r="I2620">
        <v>39</v>
      </c>
      <c r="J2620">
        <v>15.85</v>
      </c>
      <c r="K2620">
        <v>7.7602523659306</v>
      </c>
      <c r="L2620">
        <f t="shared" si="40"/>
        <v>123</v>
      </c>
      <c r="M2620" s="14">
        <f>Table3[[#This Row],[Rape]]/Table3[[#This Row],[Population_in_lakhs]]</f>
        <v>1.8296529968454258</v>
      </c>
      <c r="N2620">
        <f>Table3[[#This Row],[Kidnapping and Abduction]]/Table3[[#This Row],[Population_in_lakhs]]</f>
        <v>1.4511041009463723</v>
      </c>
      <c r="O2620">
        <f>Table3[[#This Row],[Dowry Deaths]]/Table3[[#This Row],[Population_in_lakhs]]</f>
        <v>0.25236593059936907</v>
      </c>
      <c r="P2620">
        <f>Table3[[#This Row],[Molestation]]/Table3[[#This Row],[Population_in_lakhs]]</f>
        <v>1.7034700315457414</v>
      </c>
      <c r="Q2620">
        <f>Table3[[#This Row],[Sexual_Harassment]]/Table3[[#This Row],[Population_in_lakhs]]</f>
        <v>6.3091482649842268E-2</v>
      </c>
      <c r="R2620">
        <f>Table3[[#This Row],[Cruelty by Husband or his Relatives]]/Table3[[#This Row],[Population_in_lakhs]]</f>
        <v>2.4605678233438488</v>
      </c>
    </row>
    <row r="2621" spans="1:18" x14ac:dyDescent="0.3">
      <c r="A2621" t="s">
        <v>329</v>
      </c>
      <c r="B2621" t="s">
        <v>348</v>
      </c>
      <c r="C2621">
        <v>2007</v>
      </c>
      <c r="D2621">
        <v>22</v>
      </c>
      <c r="E2621">
        <v>14</v>
      </c>
      <c r="F2621">
        <v>17</v>
      </c>
      <c r="G2621">
        <v>22</v>
      </c>
      <c r="H2621">
        <v>0</v>
      </c>
      <c r="I2621">
        <v>109</v>
      </c>
      <c r="J2621">
        <v>15.85</v>
      </c>
      <c r="K2621">
        <v>11.608832807570979</v>
      </c>
      <c r="L2621">
        <f t="shared" si="40"/>
        <v>184</v>
      </c>
      <c r="M2621" s="14">
        <f>Table3[[#This Row],[Rape]]/Table3[[#This Row],[Population_in_lakhs]]</f>
        <v>1.38801261829653</v>
      </c>
      <c r="N2621">
        <f>Table3[[#This Row],[Kidnapping and Abduction]]/Table3[[#This Row],[Population_in_lakhs]]</f>
        <v>0.88328075709779186</v>
      </c>
      <c r="O2621">
        <f>Table3[[#This Row],[Dowry Deaths]]/Table3[[#This Row],[Population_in_lakhs]]</f>
        <v>1.0725552050473186</v>
      </c>
      <c r="P2621">
        <f>Table3[[#This Row],[Molestation]]/Table3[[#This Row],[Population_in_lakhs]]</f>
        <v>1.38801261829653</v>
      </c>
      <c r="Q2621">
        <f>Table3[[#This Row],[Sexual_Harassment]]/Table3[[#This Row],[Population_in_lakhs]]</f>
        <v>0</v>
      </c>
      <c r="R2621">
        <f>Table3[[#This Row],[Cruelty by Husband or his Relatives]]/Table3[[#This Row],[Population_in_lakhs]]</f>
        <v>6.8769716088328074</v>
      </c>
    </row>
    <row r="2622" spans="1:18" x14ac:dyDescent="0.3">
      <c r="A2622" t="s">
        <v>329</v>
      </c>
      <c r="B2622" t="s">
        <v>348</v>
      </c>
      <c r="C2622">
        <v>2008</v>
      </c>
      <c r="D2622">
        <v>35</v>
      </c>
      <c r="E2622">
        <v>37</v>
      </c>
      <c r="F2622">
        <v>13</v>
      </c>
      <c r="G2622">
        <v>17</v>
      </c>
      <c r="H2622">
        <v>0</v>
      </c>
      <c r="I2622">
        <v>116</v>
      </c>
      <c r="J2622">
        <v>15.85</v>
      </c>
      <c r="K2622">
        <v>13.753943217665615</v>
      </c>
      <c r="L2622">
        <f t="shared" si="40"/>
        <v>218</v>
      </c>
      <c r="M2622" s="14">
        <f>Table3[[#This Row],[Rape]]/Table3[[#This Row],[Population_in_lakhs]]</f>
        <v>2.2082018927444795</v>
      </c>
      <c r="N2622">
        <f>Table3[[#This Row],[Kidnapping and Abduction]]/Table3[[#This Row],[Population_in_lakhs]]</f>
        <v>2.3343848580441642</v>
      </c>
      <c r="O2622">
        <f>Table3[[#This Row],[Dowry Deaths]]/Table3[[#This Row],[Population_in_lakhs]]</f>
        <v>0.82018927444794953</v>
      </c>
      <c r="P2622">
        <f>Table3[[#This Row],[Molestation]]/Table3[[#This Row],[Population_in_lakhs]]</f>
        <v>1.0725552050473186</v>
      </c>
      <c r="Q2622">
        <f>Table3[[#This Row],[Sexual_Harassment]]/Table3[[#This Row],[Population_in_lakhs]]</f>
        <v>0</v>
      </c>
      <c r="R2622">
        <f>Table3[[#This Row],[Cruelty by Husband or his Relatives]]/Table3[[#This Row],[Population_in_lakhs]]</f>
        <v>7.3186119873817033</v>
      </c>
    </row>
    <row r="2623" spans="1:18" x14ac:dyDescent="0.3">
      <c r="A2623" t="s">
        <v>329</v>
      </c>
      <c r="B2623" t="s">
        <v>348</v>
      </c>
      <c r="C2623">
        <v>2009</v>
      </c>
      <c r="D2623">
        <v>28</v>
      </c>
      <c r="E2623">
        <v>46</v>
      </c>
      <c r="F2623">
        <v>12</v>
      </c>
      <c r="G2623">
        <v>20</v>
      </c>
      <c r="H2623">
        <v>0</v>
      </c>
      <c r="I2623">
        <v>152</v>
      </c>
      <c r="J2623">
        <v>15.85</v>
      </c>
      <c r="K2623">
        <v>16.277602523659308</v>
      </c>
      <c r="L2623">
        <f t="shared" si="40"/>
        <v>258</v>
      </c>
      <c r="M2623" s="14">
        <f>Table3[[#This Row],[Rape]]/Table3[[#This Row],[Population_in_lakhs]]</f>
        <v>1.7665615141955837</v>
      </c>
      <c r="N2623">
        <f>Table3[[#This Row],[Kidnapping and Abduction]]/Table3[[#This Row],[Population_in_lakhs]]</f>
        <v>2.9022082018927446</v>
      </c>
      <c r="O2623">
        <f>Table3[[#This Row],[Dowry Deaths]]/Table3[[#This Row],[Population_in_lakhs]]</f>
        <v>0.75709779179810732</v>
      </c>
      <c r="P2623">
        <f>Table3[[#This Row],[Molestation]]/Table3[[#This Row],[Population_in_lakhs]]</f>
        <v>1.2618296529968454</v>
      </c>
      <c r="Q2623">
        <f>Table3[[#This Row],[Sexual_Harassment]]/Table3[[#This Row],[Population_in_lakhs]]</f>
        <v>0</v>
      </c>
      <c r="R2623">
        <f>Table3[[#This Row],[Cruelty by Husband or his Relatives]]/Table3[[#This Row],[Population_in_lakhs]]</f>
        <v>9.589905362776026</v>
      </c>
    </row>
    <row r="2624" spans="1:18" x14ac:dyDescent="0.3">
      <c r="A2624" t="s">
        <v>329</v>
      </c>
      <c r="B2624" t="s">
        <v>348</v>
      </c>
      <c r="C2624">
        <v>2010</v>
      </c>
      <c r="D2624">
        <v>26</v>
      </c>
      <c r="E2624">
        <v>31</v>
      </c>
      <c r="F2624">
        <v>9</v>
      </c>
      <c r="G2624">
        <v>35</v>
      </c>
      <c r="H2624">
        <v>1</v>
      </c>
      <c r="I2624">
        <v>139</v>
      </c>
      <c r="J2624">
        <v>15.85</v>
      </c>
      <c r="K2624">
        <v>15.205047318611987</v>
      </c>
      <c r="L2624">
        <f t="shared" si="40"/>
        <v>241</v>
      </c>
      <c r="M2624" s="14">
        <f>Table3[[#This Row],[Rape]]/Table3[[#This Row],[Population_in_lakhs]]</f>
        <v>1.6403785488958991</v>
      </c>
      <c r="N2624">
        <f>Table3[[#This Row],[Kidnapping and Abduction]]/Table3[[#This Row],[Population_in_lakhs]]</f>
        <v>1.9558359621451105</v>
      </c>
      <c r="O2624">
        <f>Table3[[#This Row],[Dowry Deaths]]/Table3[[#This Row],[Population_in_lakhs]]</f>
        <v>0.56782334384858046</v>
      </c>
      <c r="P2624">
        <f>Table3[[#This Row],[Molestation]]/Table3[[#This Row],[Population_in_lakhs]]</f>
        <v>2.2082018927444795</v>
      </c>
      <c r="Q2624">
        <f>Table3[[#This Row],[Sexual_Harassment]]/Table3[[#This Row],[Population_in_lakhs]]</f>
        <v>6.3091482649842268E-2</v>
      </c>
      <c r="R2624">
        <f>Table3[[#This Row],[Cruelty by Husband or his Relatives]]/Table3[[#This Row],[Population_in_lakhs]]</f>
        <v>8.7697160883280763</v>
      </c>
    </row>
    <row r="2625" spans="1:18" x14ac:dyDescent="0.3">
      <c r="A2625" t="s">
        <v>329</v>
      </c>
      <c r="B2625" t="s">
        <v>348</v>
      </c>
      <c r="C2625">
        <v>2011</v>
      </c>
      <c r="D2625">
        <v>25</v>
      </c>
      <c r="E2625">
        <v>26</v>
      </c>
      <c r="F2625">
        <v>13</v>
      </c>
      <c r="G2625">
        <v>22</v>
      </c>
      <c r="H2625">
        <v>0</v>
      </c>
      <c r="I2625">
        <v>95</v>
      </c>
      <c r="J2625">
        <v>18.96</v>
      </c>
      <c r="K2625">
        <v>9.5464135021097043</v>
      </c>
      <c r="L2625">
        <f t="shared" si="40"/>
        <v>181</v>
      </c>
      <c r="M2625" s="14">
        <f>Table3[[#This Row],[Rape]]/Table3[[#This Row],[Population_in_lakhs]]</f>
        <v>1.3185654008438819</v>
      </c>
      <c r="N2625">
        <f>Table3[[#This Row],[Kidnapping and Abduction]]/Table3[[#This Row],[Population_in_lakhs]]</f>
        <v>1.371308016877637</v>
      </c>
      <c r="O2625">
        <f>Table3[[#This Row],[Dowry Deaths]]/Table3[[#This Row],[Population_in_lakhs]]</f>
        <v>0.68565400843881852</v>
      </c>
      <c r="P2625">
        <f>Table3[[#This Row],[Molestation]]/Table3[[#This Row],[Population_in_lakhs]]</f>
        <v>1.1603375527426161</v>
      </c>
      <c r="Q2625">
        <f>Table3[[#This Row],[Sexual_Harassment]]/Table3[[#This Row],[Population_in_lakhs]]</f>
        <v>0</v>
      </c>
      <c r="R2625">
        <f>Table3[[#This Row],[Cruelty by Husband or his Relatives]]/Table3[[#This Row],[Population_in_lakhs]]</f>
        <v>5.0105485232067508</v>
      </c>
    </row>
    <row r="2626" spans="1:18" x14ac:dyDescent="0.3">
      <c r="A2626" t="s">
        <v>329</v>
      </c>
      <c r="B2626" t="s">
        <v>348</v>
      </c>
      <c r="C2626">
        <v>2012</v>
      </c>
      <c r="D2626">
        <v>44</v>
      </c>
      <c r="E2626">
        <v>32</v>
      </c>
      <c r="F2626">
        <v>4</v>
      </c>
      <c r="G2626">
        <v>24</v>
      </c>
      <c r="H2626">
        <v>0</v>
      </c>
      <c r="I2626">
        <v>86</v>
      </c>
      <c r="J2626">
        <v>18.96</v>
      </c>
      <c r="K2626">
        <v>10.021097046413502</v>
      </c>
      <c r="L2626">
        <f t="shared" ref="L2626:L2689" si="41">SUM(D2626,E2626,F2626,G2626,H2626,I2626)</f>
        <v>190</v>
      </c>
      <c r="M2626" s="14">
        <f>Table3[[#This Row],[Rape]]/Table3[[#This Row],[Population_in_lakhs]]</f>
        <v>2.3206751054852321</v>
      </c>
      <c r="N2626">
        <f>Table3[[#This Row],[Kidnapping and Abduction]]/Table3[[#This Row],[Population_in_lakhs]]</f>
        <v>1.6877637130801686</v>
      </c>
      <c r="O2626">
        <f>Table3[[#This Row],[Dowry Deaths]]/Table3[[#This Row],[Population_in_lakhs]]</f>
        <v>0.21097046413502107</v>
      </c>
      <c r="P2626">
        <f>Table3[[#This Row],[Molestation]]/Table3[[#This Row],[Population_in_lakhs]]</f>
        <v>1.2658227848101264</v>
      </c>
      <c r="Q2626">
        <f>Table3[[#This Row],[Sexual_Harassment]]/Table3[[#This Row],[Population_in_lakhs]]</f>
        <v>0</v>
      </c>
      <c r="R2626">
        <f>Table3[[#This Row],[Cruelty by Husband or his Relatives]]/Table3[[#This Row],[Population_in_lakhs]]</f>
        <v>4.5358649789029535</v>
      </c>
    </row>
    <row r="2627" spans="1:18" x14ac:dyDescent="0.3">
      <c r="A2627" t="s">
        <v>329</v>
      </c>
      <c r="B2627" t="s">
        <v>348</v>
      </c>
      <c r="C2627">
        <v>2013</v>
      </c>
      <c r="D2627">
        <v>56</v>
      </c>
      <c r="E2627">
        <v>56</v>
      </c>
      <c r="F2627">
        <v>11</v>
      </c>
      <c r="G2627">
        <v>84</v>
      </c>
      <c r="H2627">
        <v>2</v>
      </c>
      <c r="I2627">
        <v>159</v>
      </c>
      <c r="J2627">
        <v>18.96</v>
      </c>
      <c r="K2627">
        <v>19.40928270042194</v>
      </c>
      <c r="L2627">
        <f t="shared" si="41"/>
        <v>368</v>
      </c>
      <c r="M2627" s="14">
        <f>Table3[[#This Row],[Rape]]/Table3[[#This Row],[Population_in_lakhs]]</f>
        <v>2.9535864978902953</v>
      </c>
      <c r="N2627">
        <f>Table3[[#This Row],[Kidnapping and Abduction]]/Table3[[#This Row],[Population_in_lakhs]]</f>
        <v>2.9535864978902953</v>
      </c>
      <c r="O2627">
        <f>Table3[[#This Row],[Dowry Deaths]]/Table3[[#This Row],[Population_in_lakhs]]</f>
        <v>0.58016877637130804</v>
      </c>
      <c r="P2627">
        <f>Table3[[#This Row],[Molestation]]/Table3[[#This Row],[Population_in_lakhs]]</f>
        <v>4.4303797468354427</v>
      </c>
      <c r="Q2627">
        <f>Table3[[#This Row],[Sexual_Harassment]]/Table3[[#This Row],[Population_in_lakhs]]</f>
        <v>0.10548523206751054</v>
      </c>
      <c r="R2627">
        <f>Table3[[#This Row],[Cruelty by Husband or his Relatives]]/Table3[[#This Row],[Population_in_lakhs]]</f>
        <v>8.386075949367088</v>
      </c>
    </row>
    <row r="2628" spans="1:18" x14ac:dyDescent="0.3">
      <c r="A2628" t="s">
        <v>329</v>
      </c>
      <c r="B2628" t="s">
        <v>349</v>
      </c>
      <c r="C2628">
        <v>2001</v>
      </c>
      <c r="D2628">
        <v>6</v>
      </c>
      <c r="E2628">
        <v>6</v>
      </c>
      <c r="F2628">
        <v>5</v>
      </c>
      <c r="G2628">
        <v>13</v>
      </c>
      <c r="H2628">
        <v>4</v>
      </c>
      <c r="I2628">
        <v>33</v>
      </c>
      <c r="J2628">
        <v>6.29</v>
      </c>
      <c r="K2628">
        <v>10.651828298887123</v>
      </c>
      <c r="L2628">
        <f t="shared" si="41"/>
        <v>67</v>
      </c>
      <c r="M2628" s="14">
        <f>Table3[[#This Row],[Rape]]/Table3[[#This Row],[Population_in_lakhs]]</f>
        <v>0.95389507154213038</v>
      </c>
      <c r="N2628">
        <f>Table3[[#This Row],[Kidnapping and Abduction]]/Table3[[#This Row],[Population_in_lakhs]]</f>
        <v>0.95389507154213038</v>
      </c>
      <c r="O2628">
        <f>Table3[[#This Row],[Dowry Deaths]]/Table3[[#This Row],[Population_in_lakhs]]</f>
        <v>0.79491255961844198</v>
      </c>
      <c r="P2628">
        <f>Table3[[#This Row],[Molestation]]/Table3[[#This Row],[Population_in_lakhs]]</f>
        <v>2.066772655007949</v>
      </c>
      <c r="Q2628">
        <f>Table3[[#This Row],[Sexual_Harassment]]/Table3[[#This Row],[Population_in_lakhs]]</f>
        <v>0.63593004769475359</v>
      </c>
      <c r="R2628">
        <f>Table3[[#This Row],[Cruelty by Husband or his Relatives]]/Table3[[#This Row],[Population_in_lakhs]]</f>
        <v>5.246422893481717</v>
      </c>
    </row>
    <row r="2629" spans="1:18" x14ac:dyDescent="0.3">
      <c r="A2629" t="s">
        <v>329</v>
      </c>
      <c r="B2629" t="s">
        <v>349</v>
      </c>
      <c r="C2629">
        <v>2002</v>
      </c>
      <c r="D2629">
        <v>6</v>
      </c>
      <c r="E2629">
        <v>6</v>
      </c>
      <c r="F2629">
        <v>6</v>
      </c>
      <c r="G2629">
        <v>17</v>
      </c>
      <c r="H2629">
        <v>6</v>
      </c>
      <c r="I2629">
        <v>25</v>
      </c>
      <c r="J2629">
        <v>6.29</v>
      </c>
      <c r="K2629">
        <v>10.492845786963434</v>
      </c>
      <c r="L2629">
        <f t="shared" si="41"/>
        <v>66</v>
      </c>
      <c r="M2629" s="14">
        <f>Table3[[#This Row],[Rape]]/Table3[[#This Row],[Population_in_lakhs]]</f>
        <v>0.95389507154213038</v>
      </c>
      <c r="N2629">
        <f>Table3[[#This Row],[Kidnapping and Abduction]]/Table3[[#This Row],[Population_in_lakhs]]</f>
        <v>0.95389507154213038</v>
      </c>
      <c r="O2629">
        <f>Table3[[#This Row],[Dowry Deaths]]/Table3[[#This Row],[Population_in_lakhs]]</f>
        <v>0.95389507154213038</v>
      </c>
      <c r="P2629">
        <f>Table3[[#This Row],[Molestation]]/Table3[[#This Row],[Population_in_lakhs]]</f>
        <v>2.7027027027027026</v>
      </c>
      <c r="Q2629">
        <f>Table3[[#This Row],[Sexual_Harassment]]/Table3[[#This Row],[Population_in_lakhs]]</f>
        <v>0.95389507154213038</v>
      </c>
      <c r="R2629">
        <f>Table3[[#This Row],[Cruelty by Husband or his Relatives]]/Table3[[#This Row],[Population_in_lakhs]]</f>
        <v>3.9745627980922098</v>
      </c>
    </row>
    <row r="2630" spans="1:18" x14ac:dyDescent="0.3">
      <c r="A2630" t="s">
        <v>329</v>
      </c>
      <c r="B2630" t="s">
        <v>349</v>
      </c>
      <c r="C2630">
        <v>2003</v>
      </c>
      <c r="D2630">
        <v>10</v>
      </c>
      <c r="E2630">
        <v>9</v>
      </c>
      <c r="F2630">
        <v>8</v>
      </c>
      <c r="G2630">
        <v>14</v>
      </c>
      <c r="H2630">
        <v>3</v>
      </c>
      <c r="I2630">
        <v>41</v>
      </c>
      <c r="J2630">
        <v>6.29</v>
      </c>
      <c r="K2630">
        <v>13.513513513513514</v>
      </c>
      <c r="L2630">
        <f t="shared" si="41"/>
        <v>85</v>
      </c>
      <c r="M2630" s="14">
        <f>Table3[[#This Row],[Rape]]/Table3[[#This Row],[Population_in_lakhs]]</f>
        <v>1.589825119236884</v>
      </c>
      <c r="N2630">
        <f>Table3[[#This Row],[Kidnapping and Abduction]]/Table3[[#This Row],[Population_in_lakhs]]</f>
        <v>1.4308426073131955</v>
      </c>
      <c r="O2630">
        <f>Table3[[#This Row],[Dowry Deaths]]/Table3[[#This Row],[Population_in_lakhs]]</f>
        <v>1.2718600953895072</v>
      </c>
      <c r="P2630">
        <f>Table3[[#This Row],[Molestation]]/Table3[[#This Row],[Population_in_lakhs]]</f>
        <v>2.2257551669316373</v>
      </c>
      <c r="Q2630">
        <f>Table3[[#This Row],[Sexual_Harassment]]/Table3[[#This Row],[Population_in_lakhs]]</f>
        <v>0.47694753577106519</v>
      </c>
      <c r="R2630">
        <f>Table3[[#This Row],[Cruelty by Husband or his Relatives]]/Table3[[#This Row],[Population_in_lakhs]]</f>
        <v>6.5182829888712241</v>
      </c>
    </row>
    <row r="2631" spans="1:18" x14ac:dyDescent="0.3">
      <c r="A2631" t="s">
        <v>329</v>
      </c>
      <c r="B2631" t="s">
        <v>349</v>
      </c>
      <c r="C2631">
        <v>2004</v>
      </c>
      <c r="D2631">
        <v>8</v>
      </c>
      <c r="E2631">
        <v>8</v>
      </c>
      <c r="F2631">
        <v>0</v>
      </c>
      <c r="G2631">
        <v>12</v>
      </c>
      <c r="H2631">
        <v>3</v>
      </c>
      <c r="I2631">
        <v>29</v>
      </c>
      <c r="J2631">
        <v>6.29</v>
      </c>
      <c r="K2631">
        <v>9.5389507154213042</v>
      </c>
      <c r="L2631">
        <f t="shared" si="41"/>
        <v>60</v>
      </c>
      <c r="M2631" s="14">
        <f>Table3[[#This Row],[Rape]]/Table3[[#This Row],[Population_in_lakhs]]</f>
        <v>1.2718600953895072</v>
      </c>
      <c r="N2631">
        <f>Table3[[#This Row],[Kidnapping and Abduction]]/Table3[[#This Row],[Population_in_lakhs]]</f>
        <v>1.2718600953895072</v>
      </c>
      <c r="O2631">
        <f>Table3[[#This Row],[Dowry Deaths]]/Table3[[#This Row],[Population_in_lakhs]]</f>
        <v>0</v>
      </c>
      <c r="P2631">
        <f>Table3[[#This Row],[Molestation]]/Table3[[#This Row],[Population_in_lakhs]]</f>
        <v>1.9077901430842608</v>
      </c>
      <c r="Q2631">
        <f>Table3[[#This Row],[Sexual_Harassment]]/Table3[[#This Row],[Population_in_lakhs]]</f>
        <v>0.47694753577106519</v>
      </c>
      <c r="R2631">
        <f>Table3[[#This Row],[Cruelty by Husband or his Relatives]]/Table3[[#This Row],[Population_in_lakhs]]</f>
        <v>4.6104928457869638</v>
      </c>
    </row>
    <row r="2632" spans="1:18" x14ac:dyDescent="0.3">
      <c r="A2632" t="s">
        <v>329</v>
      </c>
      <c r="B2632" t="s">
        <v>349</v>
      </c>
      <c r="C2632">
        <v>2005</v>
      </c>
      <c r="D2632">
        <v>18</v>
      </c>
      <c r="E2632">
        <v>10</v>
      </c>
      <c r="F2632">
        <v>6</v>
      </c>
      <c r="G2632">
        <v>16</v>
      </c>
      <c r="H2632">
        <v>2</v>
      </c>
      <c r="I2632">
        <v>29</v>
      </c>
      <c r="J2632">
        <v>6.29</v>
      </c>
      <c r="K2632">
        <v>12.877583465818759</v>
      </c>
      <c r="L2632">
        <f t="shared" si="41"/>
        <v>81</v>
      </c>
      <c r="M2632" s="14">
        <f>Table3[[#This Row],[Rape]]/Table3[[#This Row],[Population_in_lakhs]]</f>
        <v>2.8616852146263909</v>
      </c>
      <c r="N2632">
        <f>Table3[[#This Row],[Kidnapping and Abduction]]/Table3[[#This Row],[Population_in_lakhs]]</f>
        <v>1.589825119236884</v>
      </c>
      <c r="O2632">
        <f>Table3[[#This Row],[Dowry Deaths]]/Table3[[#This Row],[Population_in_lakhs]]</f>
        <v>0.95389507154213038</v>
      </c>
      <c r="P2632">
        <f>Table3[[#This Row],[Molestation]]/Table3[[#This Row],[Population_in_lakhs]]</f>
        <v>2.5437201907790143</v>
      </c>
      <c r="Q2632">
        <f>Table3[[#This Row],[Sexual_Harassment]]/Table3[[#This Row],[Population_in_lakhs]]</f>
        <v>0.31796502384737679</v>
      </c>
      <c r="R2632">
        <f>Table3[[#This Row],[Cruelty by Husband or his Relatives]]/Table3[[#This Row],[Population_in_lakhs]]</f>
        <v>4.6104928457869638</v>
      </c>
    </row>
    <row r="2633" spans="1:18" x14ac:dyDescent="0.3">
      <c r="A2633" t="s">
        <v>329</v>
      </c>
      <c r="B2633" t="s">
        <v>349</v>
      </c>
      <c r="C2633">
        <v>2006</v>
      </c>
      <c r="D2633">
        <v>18</v>
      </c>
      <c r="E2633">
        <v>13</v>
      </c>
      <c r="F2633">
        <v>11</v>
      </c>
      <c r="G2633">
        <v>9</v>
      </c>
      <c r="H2633">
        <v>3</v>
      </c>
      <c r="I2633">
        <v>24</v>
      </c>
      <c r="J2633">
        <v>6.29</v>
      </c>
      <c r="K2633">
        <v>12.400635930047695</v>
      </c>
      <c r="L2633">
        <f t="shared" si="41"/>
        <v>78</v>
      </c>
      <c r="M2633" s="14">
        <f>Table3[[#This Row],[Rape]]/Table3[[#This Row],[Population_in_lakhs]]</f>
        <v>2.8616852146263909</v>
      </c>
      <c r="N2633">
        <f>Table3[[#This Row],[Kidnapping and Abduction]]/Table3[[#This Row],[Population_in_lakhs]]</f>
        <v>2.066772655007949</v>
      </c>
      <c r="O2633">
        <f>Table3[[#This Row],[Dowry Deaths]]/Table3[[#This Row],[Population_in_lakhs]]</f>
        <v>1.7488076311605723</v>
      </c>
      <c r="P2633">
        <f>Table3[[#This Row],[Molestation]]/Table3[[#This Row],[Population_in_lakhs]]</f>
        <v>1.4308426073131955</v>
      </c>
      <c r="Q2633">
        <f>Table3[[#This Row],[Sexual_Harassment]]/Table3[[#This Row],[Population_in_lakhs]]</f>
        <v>0.47694753577106519</v>
      </c>
      <c r="R2633">
        <f>Table3[[#This Row],[Cruelty by Husband or his Relatives]]/Table3[[#This Row],[Population_in_lakhs]]</f>
        <v>3.8155802861685215</v>
      </c>
    </row>
    <row r="2634" spans="1:18" x14ac:dyDescent="0.3">
      <c r="A2634" t="s">
        <v>329</v>
      </c>
      <c r="B2634" t="s">
        <v>349</v>
      </c>
      <c r="C2634">
        <v>2007</v>
      </c>
      <c r="D2634">
        <v>23</v>
      </c>
      <c r="E2634">
        <v>28</v>
      </c>
      <c r="F2634">
        <v>2</v>
      </c>
      <c r="G2634">
        <v>11</v>
      </c>
      <c r="H2634">
        <v>0</v>
      </c>
      <c r="I2634">
        <v>24</v>
      </c>
      <c r="J2634">
        <v>6.29</v>
      </c>
      <c r="K2634">
        <v>13.990461049284578</v>
      </c>
      <c r="L2634">
        <f t="shared" si="41"/>
        <v>88</v>
      </c>
      <c r="M2634" s="14">
        <f>Table3[[#This Row],[Rape]]/Table3[[#This Row],[Population_in_lakhs]]</f>
        <v>3.6565977742448332</v>
      </c>
      <c r="N2634">
        <f>Table3[[#This Row],[Kidnapping and Abduction]]/Table3[[#This Row],[Population_in_lakhs]]</f>
        <v>4.4515103338632747</v>
      </c>
      <c r="O2634">
        <f>Table3[[#This Row],[Dowry Deaths]]/Table3[[#This Row],[Population_in_lakhs]]</f>
        <v>0.31796502384737679</v>
      </c>
      <c r="P2634">
        <f>Table3[[#This Row],[Molestation]]/Table3[[#This Row],[Population_in_lakhs]]</f>
        <v>1.7488076311605723</v>
      </c>
      <c r="Q2634">
        <f>Table3[[#This Row],[Sexual_Harassment]]/Table3[[#This Row],[Population_in_lakhs]]</f>
        <v>0</v>
      </c>
      <c r="R2634">
        <f>Table3[[#This Row],[Cruelty by Husband or his Relatives]]/Table3[[#This Row],[Population_in_lakhs]]</f>
        <v>3.8155802861685215</v>
      </c>
    </row>
    <row r="2635" spans="1:18" x14ac:dyDescent="0.3">
      <c r="A2635" t="s">
        <v>329</v>
      </c>
      <c r="B2635" t="s">
        <v>349</v>
      </c>
      <c r="C2635">
        <v>2008</v>
      </c>
      <c r="D2635">
        <v>30</v>
      </c>
      <c r="E2635">
        <v>27</v>
      </c>
      <c r="F2635">
        <v>5</v>
      </c>
      <c r="G2635">
        <v>18</v>
      </c>
      <c r="H2635">
        <v>1</v>
      </c>
      <c r="I2635">
        <v>27</v>
      </c>
      <c r="J2635">
        <v>6.29</v>
      </c>
      <c r="K2635">
        <v>17.170111287758345</v>
      </c>
      <c r="L2635">
        <f t="shared" si="41"/>
        <v>108</v>
      </c>
      <c r="M2635" s="14">
        <f>Table3[[#This Row],[Rape]]/Table3[[#This Row],[Population_in_lakhs]]</f>
        <v>4.7694753577106521</v>
      </c>
      <c r="N2635">
        <f>Table3[[#This Row],[Kidnapping and Abduction]]/Table3[[#This Row],[Population_in_lakhs]]</f>
        <v>4.2925278219395864</v>
      </c>
      <c r="O2635">
        <f>Table3[[#This Row],[Dowry Deaths]]/Table3[[#This Row],[Population_in_lakhs]]</f>
        <v>0.79491255961844198</v>
      </c>
      <c r="P2635">
        <f>Table3[[#This Row],[Molestation]]/Table3[[#This Row],[Population_in_lakhs]]</f>
        <v>2.8616852146263909</v>
      </c>
      <c r="Q2635">
        <f>Table3[[#This Row],[Sexual_Harassment]]/Table3[[#This Row],[Population_in_lakhs]]</f>
        <v>0.1589825119236884</v>
      </c>
      <c r="R2635">
        <f>Table3[[#This Row],[Cruelty by Husband or his Relatives]]/Table3[[#This Row],[Population_in_lakhs]]</f>
        <v>4.2925278219395864</v>
      </c>
    </row>
    <row r="2636" spans="1:18" x14ac:dyDescent="0.3">
      <c r="A2636" t="s">
        <v>329</v>
      </c>
      <c r="B2636" t="s">
        <v>349</v>
      </c>
      <c r="C2636">
        <v>2009</v>
      </c>
      <c r="D2636">
        <v>36</v>
      </c>
      <c r="E2636">
        <v>41</v>
      </c>
      <c r="F2636">
        <v>9</v>
      </c>
      <c r="G2636">
        <v>24</v>
      </c>
      <c r="H2636">
        <v>8</v>
      </c>
      <c r="I2636">
        <v>52</v>
      </c>
      <c r="J2636">
        <v>6.29</v>
      </c>
      <c r="K2636">
        <v>27.027027027027028</v>
      </c>
      <c r="L2636">
        <f t="shared" si="41"/>
        <v>170</v>
      </c>
      <c r="M2636" s="14">
        <f>Table3[[#This Row],[Rape]]/Table3[[#This Row],[Population_in_lakhs]]</f>
        <v>5.7233704292527818</v>
      </c>
      <c r="N2636">
        <f>Table3[[#This Row],[Kidnapping and Abduction]]/Table3[[#This Row],[Population_in_lakhs]]</f>
        <v>6.5182829888712241</v>
      </c>
      <c r="O2636">
        <f>Table3[[#This Row],[Dowry Deaths]]/Table3[[#This Row],[Population_in_lakhs]]</f>
        <v>1.4308426073131955</v>
      </c>
      <c r="P2636">
        <f>Table3[[#This Row],[Molestation]]/Table3[[#This Row],[Population_in_lakhs]]</f>
        <v>3.8155802861685215</v>
      </c>
      <c r="Q2636">
        <f>Table3[[#This Row],[Sexual_Harassment]]/Table3[[#This Row],[Population_in_lakhs]]</f>
        <v>1.2718600953895072</v>
      </c>
      <c r="R2636">
        <f>Table3[[#This Row],[Cruelty by Husband or his Relatives]]/Table3[[#This Row],[Population_in_lakhs]]</f>
        <v>8.2670906200317962</v>
      </c>
    </row>
    <row r="2637" spans="1:18" x14ac:dyDescent="0.3">
      <c r="A2637" t="s">
        <v>329</v>
      </c>
      <c r="B2637" t="s">
        <v>349</v>
      </c>
      <c r="C2637">
        <v>2010</v>
      </c>
      <c r="D2637">
        <v>31</v>
      </c>
      <c r="E2637">
        <v>37</v>
      </c>
      <c r="F2637">
        <v>5</v>
      </c>
      <c r="G2637">
        <v>32</v>
      </c>
      <c r="H2637">
        <v>2</v>
      </c>
      <c r="I2637">
        <v>62</v>
      </c>
      <c r="J2637">
        <v>6.29</v>
      </c>
      <c r="K2637">
        <v>26.868044515103339</v>
      </c>
      <c r="L2637">
        <f t="shared" si="41"/>
        <v>169</v>
      </c>
      <c r="M2637" s="14">
        <f>Table3[[#This Row],[Rape]]/Table3[[#This Row],[Population_in_lakhs]]</f>
        <v>4.9284578696343404</v>
      </c>
      <c r="N2637">
        <f>Table3[[#This Row],[Kidnapping and Abduction]]/Table3[[#This Row],[Population_in_lakhs]]</f>
        <v>5.8823529411764701</v>
      </c>
      <c r="O2637">
        <f>Table3[[#This Row],[Dowry Deaths]]/Table3[[#This Row],[Population_in_lakhs]]</f>
        <v>0.79491255961844198</v>
      </c>
      <c r="P2637">
        <f>Table3[[#This Row],[Molestation]]/Table3[[#This Row],[Population_in_lakhs]]</f>
        <v>5.0874403815580287</v>
      </c>
      <c r="Q2637">
        <f>Table3[[#This Row],[Sexual_Harassment]]/Table3[[#This Row],[Population_in_lakhs]]</f>
        <v>0.31796502384737679</v>
      </c>
      <c r="R2637">
        <f>Table3[[#This Row],[Cruelty by Husband or his Relatives]]/Table3[[#This Row],[Population_in_lakhs]]</f>
        <v>9.8569157392686808</v>
      </c>
    </row>
    <row r="2638" spans="1:18" x14ac:dyDescent="0.3">
      <c r="A2638" t="s">
        <v>329</v>
      </c>
      <c r="B2638" t="s">
        <v>349</v>
      </c>
      <c r="C2638">
        <v>2011</v>
      </c>
      <c r="D2638">
        <v>38</v>
      </c>
      <c r="E2638">
        <v>43</v>
      </c>
      <c r="F2638">
        <v>9</v>
      </c>
      <c r="G2638">
        <v>22</v>
      </c>
      <c r="H2638">
        <v>4</v>
      </c>
      <c r="I2638">
        <v>94</v>
      </c>
      <c r="J2638">
        <v>6.85</v>
      </c>
      <c r="K2638">
        <v>30.656934306569344</v>
      </c>
      <c r="L2638">
        <f t="shared" si="41"/>
        <v>210</v>
      </c>
      <c r="M2638" s="14">
        <f>Table3[[#This Row],[Rape]]/Table3[[#This Row],[Population_in_lakhs]]</f>
        <v>5.5474452554744529</v>
      </c>
      <c r="N2638">
        <f>Table3[[#This Row],[Kidnapping and Abduction]]/Table3[[#This Row],[Population_in_lakhs]]</f>
        <v>6.2773722627737225</v>
      </c>
      <c r="O2638">
        <f>Table3[[#This Row],[Dowry Deaths]]/Table3[[#This Row],[Population_in_lakhs]]</f>
        <v>1.3138686131386863</v>
      </c>
      <c r="P2638">
        <f>Table3[[#This Row],[Molestation]]/Table3[[#This Row],[Population_in_lakhs]]</f>
        <v>3.2116788321167884</v>
      </c>
      <c r="Q2638">
        <f>Table3[[#This Row],[Sexual_Harassment]]/Table3[[#This Row],[Population_in_lakhs]]</f>
        <v>0.58394160583941612</v>
      </c>
      <c r="R2638">
        <f>Table3[[#This Row],[Cruelty by Husband or his Relatives]]/Table3[[#This Row],[Population_in_lakhs]]</f>
        <v>13.722627737226277</v>
      </c>
    </row>
    <row r="2639" spans="1:18" x14ac:dyDescent="0.3">
      <c r="A2639" t="s">
        <v>329</v>
      </c>
      <c r="B2639" t="s">
        <v>349</v>
      </c>
      <c r="C2639">
        <v>2012</v>
      </c>
      <c r="D2639">
        <v>45</v>
      </c>
      <c r="E2639">
        <v>51</v>
      </c>
      <c r="F2639">
        <v>7</v>
      </c>
      <c r="G2639">
        <v>44</v>
      </c>
      <c r="H2639">
        <v>3</v>
      </c>
      <c r="I2639">
        <v>142</v>
      </c>
      <c r="J2639">
        <v>6.85</v>
      </c>
      <c r="K2639">
        <v>42.627737226277375</v>
      </c>
      <c r="L2639">
        <f t="shared" si="41"/>
        <v>292</v>
      </c>
      <c r="M2639" s="14">
        <f>Table3[[#This Row],[Rape]]/Table3[[#This Row],[Population_in_lakhs]]</f>
        <v>6.5693430656934311</v>
      </c>
      <c r="N2639">
        <f>Table3[[#This Row],[Kidnapping and Abduction]]/Table3[[#This Row],[Population_in_lakhs]]</f>
        <v>7.445255474452555</v>
      </c>
      <c r="O2639">
        <f>Table3[[#This Row],[Dowry Deaths]]/Table3[[#This Row],[Population_in_lakhs]]</f>
        <v>1.0218978102189782</v>
      </c>
      <c r="P2639">
        <f>Table3[[#This Row],[Molestation]]/Table3[[#This Row],[Population_in_lakhs]]</f>
        <v>6.4233576642335768</v>
      </c>
      <c r="Q2639">
        <f>Table3[[#This Row],[Sexual_Harassment]]/Table3[[#This Row],[Population_in_lakhs]]</f>
        <v>0.43795620437956206</v>
      </c>
      <c r="R2639">
        <f>Table3[[#This Row],[Cruelty by Husband or his Relatives]]/Table3[[#This Row],[Population_in_lakhs]]</f>
        <v>20.729927007299271</v>
      </c>
    </row>
    <row r="2640" spans="1:18" x14ac:dyDescent="0.3">
      <c r="A2640" t="s">
        <v>329</v>
      </c>
      <c r="B2640" t="s">
        <v>349</v>
      </c>
      <c r="C2640">
        <v>2013</v>
      </c>
      <c r="D2640">
        <v>81</v>
      </c>
      <c r="E2640">
        <v>93</v>
      </c>
      <c r="F2640">
        <v>14</v>
      </c>
      <c r="G2640">
        <v>121</v>
      </c>
      <c r="H2640">
        <v>0</v>
      </c>
      <c r="I2640">
        <v>218</v>
      </c>
      <c r="J2640">
        <v>6.85</v>
      </c>
      <c r="K2640">
        <v>76.934306569343065</v>
      </c>
      <c r="L2640">
        <f t="shared" si="41"/>
        <v>527</v>
      </c>
      <c r="M2640" s="14">
        <f>Table3[[#This Row],[Rape]]/Table3[[#This Row],[Population_in_lakhs]]</f>
        <v>11.824817518248176</v>
      </c>
      <c r="N2640">
        <f>Table3[[#This Row],[Kidnapping and Abduction]]/Table3[[#This Row],[Population_in_lakhs]]</f>
        <v>13.576642335766424</v>
      </c>
      <c r="O2640">
        <f>Table3[[#This Row],[Dowry Deaths]]/Table3[[#This Row],[Population_in_lakhs]]</f>
        <v>2.0437956204379564</v>
      </c>
      <c r="P2640">
        <f>Table3[[#This Row],[Molestation]]/Table3[[#This Row],[Population_in_lakhs]]</f>
        <v>17.664233576642335</v>
      </c>
      <c r="Q2640">
        <f>Table3[[#This Row],[Sexual_Harassment]]/Table3[[#This Row],[Population_in_lakhs]]</f>
        <v>0</v>
      </c>
      <c r="R2640">
        <f>Table3[[#This Row],[Cruelty by Husband or his Relatives]]/Table3[[#This Row],[Population_in_lakhs]]</f>
        <v>31.824817518248178</v>
      </c>
    </row>
    <row r="2641" spans="1:18" x14ac:dyDescent="0.3">
      <c r="A2641" t="s">
        <v>352</v>
      </c>
      <c r="B2641" t="s">
        <v>353</v>
      </c>
      <c r="C2641">
        <v>2001</v>
      </c>
      <c r="D2641">
        <v>16</v>
      </c>
      <c r="E2641">
        <v>125</v>
      </c>
      <c r="F2641">
        <v>12</v>
      </c>
      <c r="G2641">
        <v>95</v>
      </c>
      <c r="H2641">
        <v>0</v>
      </c>
      <c r="I2641">
        <v>236</v>
      </c>
      <c r="J2641">
        <v>21.82</v>
      </c>
      <c r="K2641">
        <v>22.18148487626031</v>
      </c>
      <c r="L2641">
        <f t="shared" si="41"/>
        <v>484</v>
      </c>
      <c r="M2641" s="14">
        <f>Table3[[#This Row],[Rape]]/Table3[[#This Row],[Population_in_lakhs]]</f>
        <v>0.73327222731439046</v>
      </c>
      <c r="N2641">
        <f>Table3[[#This Row],[Kidnapping and Abduction]]/Table3[[#This Row],[Population_in_lakhs]]</f>
        <v>5.7286892758936752</v>
      </c>
      <c r="O2641">
        <f>Table3[[#This Row],[Dowry Deaths]]/Table3[[#This Row],[Population_in_lakhs]]</f>
        <v>0.54995417048579287</v>
      </c>
      <c r="P2641">
        <f>Table3[[#This Row],[Molestation]]/Table3[[#This Row],[Population_in_lakhs]]</f>
        <v>4.3538038496791938</v>
      </c>
      <c r="Q2641">
        <f>Table3[[#This Row],[Sexual_Harassment]]/Table3[[#This Row],[Population_in_lakhs]]</f>
        <v>0</v>
      </c>
      <c r="R2641">
        <f>Table3[[#This Row],[Cruelty by Husband or his Relatives]]/Table3[[#This Row],[Population_in_lakhs]]</f>
        <v>10.81576535288726</v>
      </c>
    </row>
    <row r="2642" spans="1:18" x14ac:dyDescent="0.3">
      <c r="A2642" t="s">
        <v>352</v>
      </c>
      <c r="B2642" t="s">
        <v>353</v>
      </c>
      <c r="C2642">
        <v>2002</v>
      </c>
      <c r="D2642">
        <v>27</v>
      </c>
      <c r="E2642">
        <v>124</v>
      </c>
      <c r="F2642">
        <v>23</v>
      </c>
      <c r="G2642">
        <v>65</v>
      </c>
      <c r="H2642">
        <v>0</v>
      </c>
      <c r="I2642">
        <v>285</v>
      </c>
      <c r="J2642">
        <v>21.82</v>
      </c>
      <c r="K2642">
        <v>24.014665444546289</v>
      </c>
      <c r="L2642">
        <f t="shared" si="41"/>
        <v>524</v>
      </c>
      <c r="M2642" s="14">
        <f>Table3[[#This Row],[Rape]]/Table3[[#This Row],[Population_in_lakhs]]</f>
        <v>1.2373968835930338</v>
      </c>
      <c r="N2642">
        <f>Table3[[#This Row],[Kidnapping and Abduction]]/Table3[[#This Row],[Population_in_lakhs]]</f>
        <v>5.682859761686526</v>
      </c>
      <c r="O2642">
        <f>Table3[[#This Row],[Dowry Deaths]]/Table3[[#This Row],[Population_in_lakhs]]</f>
        <v>1.0540788267644363</v>
      </c>
      <c r="P2642">
        <f>Table3[[#This Row],[Molestation]]/Table3[[#This Row],[Population_in_lakhs]]</f>
        <v>2.978918423464711</v>
      </c>
      <c r="Q2642">
        <f>Table3[[#This Row],[Sexual_Harassment]]/Table3[[#This Row],[Population_in_lakhs]]</f>
        <v>0</v>
      </c>
      <c r="R2642">
        <f>Table3[[#This Row],[Cruelty by Husband or his Relatives]]/Table3[[#This Row],[Population_in_lakhs]]</f>
        <v>13.06141154903758</v>
      </c>
    </row>
    <row r="2643" spans="1:18" x14ac:dyDescent="0.3">
      <c r="A2643" t="s">
        <v>352</v>
      </c>
      <c r="B2643" t="s">
        <v>353</v>
      </c>
      <c r="C2643">
        <v>2003</v>
      </c>
      <c r="D2643">
        <v>36</v>
      </c>
      <c r="E2643">
        <v>95</v>
      </c>
      <c r="F2643">
        <v>17</v>
      </c>
      <c r="G2643">
        <v>75</v>
      </c>
      <c r="H2643">
        <v>0</v>
      </c>
      <c r="I2643">
        <v>284</v>
      </c>
      <c r="J2643">
        <v>21.82</v>
      </c>
      <c r="K2643">
        <v>23.235563703024749</v>
      </c>
      <c r="L2643">
        <f t="shared" si="41"/>
        <v>507</v>
      </c>
      <c r="M2643" s="14">
        <f>Table3[[#This Row],[Rape]]/Table3[[#This Row],[Population_in_lakhs]]</f>
        <v>1.6498625114573786</v>
      </c>
      <c r="N2643">
        <f>Table3[[#This Row],[Kidnapping and Abduction]]/Table3[[#This Row],[Population_in_lakhs]]</f>
        <v>4.3538038496791938</v>
      </c>
      <c r="O2643">
        <f>Table3[[#This Row],[Dowry Deaths]]/Table3[[#This Row],[Population_in_lakhs]]</f>
        <v>0.77910174152153988</v>
      </c>
      <c r="P2643">
        <f>Table3[[#This Row],[Molestation]]/Table3[[#This Row],[Population_in_lakhs]]</f>
        <v>3.4372135655362053</v>
      </c>
      <c r="Q2643">
        <f>Table3[[#This Row],[Sexual_Harassment]]/Table3[[#This Row],[Population_in_lakhs]]</f>
        <v>0</v>
      </c>
      <c r="R2643">
        <f>Table3[[#This Row],[Cruelty by Husband or his Relatives]]/Table3[[#This Row],[Population_in_lakhs]]</f>
        <v>13.01558203483043</v>
      </c>
    </row>
    <row r="2644" spans="1:18" x14ac:dyDescent="0.3">
      <c r="A2644" t="s">
        <v>352</v>
      </c>
      <c r="B2644" t="s">
        <v>353</v>
      </c>
      <c r="C2644">
        <v>2004</v>
      </c>
      <c r="D2644">
        <v>48</v>
      </c>
      <c r="E2644">
        <v>101</v>
      </c>
      <c r="F2644">
        <v>8</v>
      </c>
      <c r="G2644">
        <v>78</v>
      </c>
      <c r="H2644">
        <v>0</v>
      </c>
      <c r="I2644">
        <v>371</v>
      </c>
      <c r="J2644">
        <v>21.82</v>
      </c>
      <c r="K2644">
        <v>27.772685609532537</v>
      </c>
      <c r="L2644">
        <f t="shared" si="41"/>
        <v>606</v>
      </c>
      <c r="M2644" s="14">
        <f>Table3[[#This Row],[Rape]]/Table3[[#This Row],[Population_in_lakhs]]</f>
        <v>2.1998166819431715</v>
      </c>
      <c r="N2644">
        <f>Table3[[#This Row],[Kidnapping and Abduction]]/Table3[[#This Row],[Population_in_lakhs]]</f>
        <v>4.6287809349220899</v>
      </c>
      <c r="O2644">
        <f>Table3[[#This Row],[Dowry Deaths]]/Table3[[#This Row],[Population_in_lakhs]]</f>
        <v>0.36663611365719523</v>
      </c>
      <c r="P2644">
        <f>Table3[[#This Row],[Molestation]]/Table3[[#This Row],[Population_in_lakhs]]</f>
        <v>3.5747021081576533</v>
      </c>
      <c r="Q2644">
        <f>Table3[[#This Row],[Sexual_Harassment]]/Table3[[#This Row],[Population_in_lakhs]]</f>
        <v>0</v>
      </c>
      <c r="R2644">
        <f>Table3[[#This Row],[Cruelty by Husband or his Relatives]]/Table3[[#This Row],[Population_in_lakhs]]</f>
        <v>17.002749770852429</v>
      </c>
    </row>
    <row r="2645" spans="1:18" x14ac:dyDescent="0.3">
      <c r="A2645" t="s">
        <v>352</v>
      </c>
      <c r="B2645" t="s">
        <v>353</v>
      </c>
      <c r="C2645">
        <v>2005</v>
      </c>
      <c r="D2645">
        <v>26</v>
      </c>
      <c r="E2645">
        <v>89</v>
      </c>
      <c r="F2645">
        <v>11</v>
      </c>
      <c r="G2645">
        <v>61</v>
      </c>
      <c r="H2645">
        <v>3</v>
      </c>
      <c r="I2645">
        <v>339</v>
      </c>
      <c r="J2645">
        <v>21.82</v>
      </c>
      <c r="K2645">
        <v>24.243813015582035</v>
      </c>
      <c r="L2645">
        <f t="shared" si="41"/>
        <v>529</v>
      </c>
      <c r="M2645" s="14">
        <f>Table3[[#This Row],[Rape]]/Table3[[#This Row],[Population_in_lakhs]]</f>
        <v>1.1915673693858846</v>
      </c>
      <c r="N2645">
        <f>Table3[[#This Row],[Kidnapping and Abduction]]/Table3[[#This Row],[Population_in_lakhs]]</f>
        <v>4.0788267644362968</v>
      </c>
      <c r="O2645">
        <f>Table3[[#This Row],[Dowry Deaths]]/Table3[[#This Row],[Population_in_lakhs]]</f>
        <v>0.50412465627864345</v>
      </c>
      <c r="P2645">
        <f>Table3[[#This Row],[Molestation]]/Table3[[#This Row],[Population_in_lakhs]]</f>
        <v>2.7956003666361138</v>
      </c>
      <c r="Q2645">
        <f>Table3[[#This Row],[Sexual_Harassment]]/Table3[[#This Row],[Population_in_lakhs]]</f>
        <v>0.13748854262144822</v>
      </c>
      <c r="R2645">
        <f>Table3[[#This Row],[Cruelty by Husband or his Relatives]]/Table3[[#This Row],[Population_in_lakhs]]</f>
        <v>15.536205316223647</v>
      </c>
    </row>
    <row r="2646" spans="1:18" x14ac:dyDescent="0.3">
      <c r="A2646" t="s">
        <v>352</v>
      </c>
      <c r="B2646" t="s">
        <v>353</v>
      </c>
      <c r="C2646">
        <v>2006</v>
      </c>
      <c r="D2646">
        <v>53</v>
      </c>
      <c r="E2646">
        <v>90</v>
      </c>
      <c r="F2646">
        <v>9</v>
      </c>
      <c r="G2646">
        <v>114</v>
      </c>
      <c r="H2646">
        <v>1</v>
      </c>
      <c r="I2646">
        <v>405</v>
      </c>
      <c r="J2646">
        <v>21.82</v>
      </c>
      <c r="K2646">
        <v>30.797433547204399</v>
      </c>
      <c r="L2646">
        <f t="shared" si="41"/>
        <v>672</v>
      </c>
      <c r="M2646" s="14">
        <f>Table3[[#This Row],[Rape]]/Table3[[#This Row],[Population_in_lakhs]]</f>
        <v>2.4289642529789184</v>
      </c>
      <c r="N2646">
        <f>Table3[[#This Row],[Kidnapping and Abduction]]/Table3[[#This Row],[Population_in_lakhs]]</f>
        <v>4.124656278643446</v>
      </c>
      <c r="O2646">
        <f>Table3[[#This Row],[Dowry Deaths]]/Table3[[#This Row],[Population_in_lakhs]]</f>
        <v>0.41246562786434465</v>
      </c>
      <c r="P2646">
        <f>Table3[[#This Row],[Molestation]]/Table3[[#This Row],[Population_in_lakhs]]</f>
        <v>5.2245646196150322</v>
      </c>
      <c r="Q2646">
        <f>Table3[[#This Row],[Sexual_Harassment]]/Table3[[#This Row],[Population_in_lakhs]]</f>
        <v>4.5829514207149404E-2</v>
      </c>
      <c r="R2646">
        <f>Table3[[#This Row],[Cruelty by Husband or his Relatives]]/Table3[[#This Row],[Population_in_lakhs]]</f>
        <v>18.560953253895509</v>
      </c>
    </row>
    <row r="2647" spans="1:18" x14ac:dyDescent="0.3">
      <c r="A2647" t="s">
        <v>352</v>
      </c>
      <c r="B2647" t="s">
        <v>353</v>
      </c>
      <c r="C2647">
        <v>2007</v>
      </c>
      <c r="D2647">
        <v>31</v>
      </c>
      <c r="E2647">
        <v>65</v>
      </c>
      <c r="F2647">
        <v>19</v>
      </c>
      <c r="G2647">
        <v>105</v>
      </c>
      <c r="H2647">
        <v>3</v>
      </c>
      <c r="I2647">
        <v>515</v>
      </c>
      <c r="J2647">
        <v>21.82</v>
      </c>
      <c r="K2647">
        <v>33.822181484876261</v>
      </c>
      <c r="L2647">
        <f t="shared" si="41"/>
        <v>738</v>
      </c>
      <c r="M2647" s="14">
        <f>Table3[[#This Row],[Rape]]/Table3[[#This Row],[Population_in_lakhs]]</f>
        <v>1.4207149404216315</v>
      </c>
      <c r="N2647">
        <f>Table3[[#This Row],[Kidnapping and Abduction]]/Table3[[#This Row],[Population_in_lakhs]]</f>
        <v>2.978918423464711</v>
      </c>
      <c r="O2647">
        <f>Table3[[#This Row],[Dowry Deaths]]/Table3[[#This Row],[Population_in_lakhs]]</f>
        <v>0.87076076993583862</v>
      </c>
      <c r="P2647">
        <f>Table3[[#This Row],[Molestation]]/Table3[[#This Row],[Population_in_lakhs]]</f>
        <v>4.8120989917506876</v>
      </c>
      <c r="Q2647">
        <f>Table3[[#This Row],[Sexual_Harassment]]/Table3[[#This Row],[Population_in_lakhs]]</f>
        <v>0.13748854262144822</v>
      </c>
      <c r="R2647">
        <f>Table3[[#This Row],[Cruelty by Husband or his Relatives]]/Table3[[#This Row],[Population_in_lakhs]]</f>
        <v>23.602199816681942</v>
      </c>
    </row>
    <row r="2648" spans="1:18" x14ac:dyDescent="0.3">
      <c r="A2648" t="s">
        <v>352</v>
      </c>
      <c r="B2648" t="s">
        <v>353</v>
      </c>
      <c r="C2648">
        <v>2008</v>
      </c>
      <c r="D2648">
        <v>45</v>
      </c>
      <c r="E2648">
        <v>84</v>
      </c>
      <c r="F2648">
        <v>17</v>
      </c>
      <c r="G2648">
        <v>108</v>
      </c>
      <c r="H2648">
        <v>0</v>
      </c>
      <c r="I2648">
        <v>516</v>
      </c>
      <c r="J2648">
        <v>21.82</v>
      </c>
      <c r="K2648">
        <v>35.288725939505042</v>
      </c>
      <c r="L2648">
        <f t="shared" si="41"/>
        <v>770</v>
      </c>
      <c r="M2648" s="14">
        <f>Table3[[#This Row],[Rape]]/Table3[[#This Row],[Population_in_lakhs]]</f>
        <v>2.062328139321723</v>
      </c>
      <c r="N2648">
        <f>Table3[[#This Row],[Kidnapping and Abduction]]/Table3[[#This Row],[Population_in_lakhs]]</f>
        <v>3.8496791934005499</v>
      </c>
      <c r="O2648">
        <f>Table3[[#This Row],[Dowry Deaths]]/Table3[[#This Row],[Population_in_lakhs]]</f>
        <v>0.77910174152153988</v>
      </c>
      <c r="P2648">
        <f>Table3[[#This Row],[Molestation]]/Table3[[#This Row],[Population_in_lakhs]]</f>
        <v>4.9495875343721352</v>
      </c>
      <c r="Q2648">
        <f>Table3[[#This Row],[Sexual_Harassment]]/Table3[[#This Row],[Population_in_lakhs]]</f>
        <v>0</v>
      </c>
      <c r="R2648">
        <f>Table3[[#This Row],[Cruelty by Husband or his Relatives]]/Table3[[#This Row],[Population_in_lakhs]]</f>
        <v>23.648029330889091</v>
      </c>
    </row>
    <row r="2649" spans="1:18" x14ac:dyDescent="0.3">
      <c r="A2649" t="s">
        <v>352</v>
      </c>
      <c r="B2649" t="s">
        <v>353</v>
      </c>
      <c r="C2649">
        <v>2009</v>
      </c>
      <c r="D2649">
        <v>47</v>
      </c>
      <c r="E2649">
        <v>69</v>
      </c>
      <c r="F2649">
        <v>17</v>
      </c>
      <c r="G2649">
        <v>64</v>
      </c>
      <c r="H2649">
        <v>1</v>
      </c>
      <c r="I2649">
        <v>546</v>
      </c>
      <c r="J2649">
        <v>21.82</v>
      </c>
      <c r="K2649">
        <v>34.097158570119156</v>
      </c>
      <c r="L2649">
        <f t="shared" si="41"/>
        <v>744</v>
      </c>
      <c r="M2649" s="14">
        <f>Table3[[#This Row],[Rape]]/Table3[[#This Row],[Population_in_lakhs]]</f>
        <v>2.1539871677360218</v>
      </c>
      <c r="N2649">
        <f>Table3[[#This Row],[Kidnapping and Abduction]]/Table3[[#This Row],[Population_in_lakhs]]</f>
        <v>3.1622364802933087</v>
      </c>
      <c r="O2649">
        <f>Table3[[#This Row],[Dowry Deaths]]/Table3[[#This Row],[Population_in_lakhs]]</f>
        <v>0.77910174152153988</v>
      </c>
      <c r="P2649">
        <f>Table3[[#This Row],[Molestation]]/Table3[[#This Row],[Population_in_lakhs]]</f>
        <v>2.9330889092575618</v>
      </c>
      <c r="Q2649">
        <f>Table3[[#This Row],[Sexual_Harassment]]/Table3[[#This Row],[Population_in_lakhs]]</f>
        <v>4.5829514207149404E-2</v>
      </c>
      <c r="R2649">
        <f>Table3[[#This Row],[Cruelty by Husband or his Relatives]]/Table3[[#This Row],[Population_in_lakhs]]</f>
        <v>25.022914757103575</v>
      </c>
    </row>
    <row r="2650" spans="1:18" x14ac:dyDescent="0.3">
      <c r="A2650" t="s">
        <v>352</v>
      </c>
      <c r="B2650" t="s">
        <v>353</v>
      </c>
      <c r="C2650">
        <v>2010</v>
      </c>
      <c r="D2650">
        <v>47</v>
      </c>
      <c r="E2650">
        <v>86</v>
      </c>
      <c r="F2650">
        <v>12</v>
      </c>
      <c r="G2650">
        <v>81</v>
      </c>
      <c r="H2650">
        <v>0</v>
      </c>
      <c r="I2650">
        <v>615</v>
      </c>
      <c r="J2650">
        <v>21.82</v>
      </c>
      <c r="K2650">
        <v>38.54262144821265</v>
      </c>
      <c r="L2650">
        <f t="shared" si="41"/>
        <v>841</v>
      </c>
      <c r="M2650" s="14">
        <f>Table3[[#This Row],[Rape]]/Table3[[#This Row],[Population_in_lakhs]]</f>
        <v>2.1539871677360218</v>
      </c>
      <c r="N2650">
        <f>Table3[[#This Row],[Kidnapping and Abduction]]/Table3[[#This Row],[Population_in_lakhs]]</f>
        <v>3.9413382218148487</v>
      </c>
      <c r="O2650">
        <f>Table3[[#This Row],[Dowry Deaths]]/Table3[[#This Row],[Population_in_lakhs]]</f>
        <v>0.54995417048579287</v>
      </c>
      <c r="P2650">
        <f>Table3[[#This Row],[Molestation]]/Table3[[#This Row],[Population_in_lakhs]]</f>
        <v>3.7121906507791018</v>
      </c>
      <c r="Q2650">
        <f>Table3[[#This Row],[Sexual_Harassment]]/Table3[[#This Row],[Population_in_lakhs]]</f>
        <v>0</v>
      </c>
      <c r="R2650">
        <f>Table3[[#This Row],[Cruelty by Husband or his Relatives]]/Table3[[#This Row],[Population_in_lakhs]]</f>
        <v>28.185151237396884</v>
      </c>
    </row>
    <row r="2651" spans="1:18" x14ac:dyDescent="0.3">
      <c r="A2651" t="s">
        <v>352</v>
      </c>
      <c r="B2651" t="s">
        <v>353</v>
      </c>
      <c r="C2651">
        <v>2011</v>
      </c>
      <c r="D2651">
        <v>70</v>
      </c>
      <c r="E2651">
        <v>108</v>
      </c>
      <c r="F2651">
        <v>15</v>
      </c>
      <c r="G2651">
        <v>105</v>
      </c>
      <c r="H2651">
        <v>0</v>
      </c>
      <c r="I2651">
        <v>709</v>
      </c>
      <c r="J2651">
        <v>25.83</v>
      </c>
      <c r="K2651">
        <v>38.985675571041426</v>
      </c>
      <c r="L2651">
        <f t="shared" si="41"/>
        <v>1007</v>
      </c>
      <c r="M2651" s="14">
        <f>Table3[[#This Row],[Rape]]/Table3[[#This Row],[Population_in_lakhs]]</f>
        <v>2.7100271002710028</v>
      </c>
      <c r="N2651">
        <f>Table3[[#This Row],[Kidnapping and Abduction]]/Table3[[#This Row],[Population_in_lakhs]]</f>
        <v>4.1811846689895473</v>
      </c>
      <c r="O2651">
        <f>Table3[[#This Row],[Dowry Deaths]]/Table3[[#This Row],[Population_in_lakhs]]</f>
        <v>0.58072009291521487</v>
      </c>
      <c r="P2651">
        <f>Table3[[#This Row],[Molestation]]/Table3[[#This Row],[Population_in_lakhs]]</f>
        <v>4.0650406504065044</v>
      </c>
      <c r="Q2651">
        <f>Table3[[#This Row],[Sexual_Harassment]]/Table3[[#This Row],[Population_in_lakhs]]</f>
        <v>0</v>
      </c>
      <c r="R2651">
        <f>Table3[[#This Row],[Cruelty by Husband or his Relatives]]/Table3[[#This Row],[Population_in_lakhs]]</f>
        <v>27.448703058459159</v>
      </c>
    </row>
    <row r="2652" spans="1:18" x14ac:dyDescent="0.3">
      <c r="A2652" t="s">
        <v>352</v>
      </c>
      <c r="B2652" t="s">
        <v>353</v>
      </c>
      <c r="C2652">
        <v>2012</v>
      </c>
      <c r="D2652">
        <v>70</v>
      </c>
      <c r="E2652">
        <v>76</v>
      </c>
      <c r="F2652">
        <v>13</v>
      </c>
      <c r="G2652">
        <v>72</v>
      </c>
      <c r="H2652">
        <v>0</v>
      </c>
      <c r="I2652">
        <v>668</v>
      </c>
      <c r="J2652">
        <v>25.83</v>
      </c>
      <c r="K2652">
        <v>34.804490902051882</v>
      </c>
      <c r="L2652">
        <f t="shared" si="41"/>
        <v>899</v>
      </c>
      <c r="M2652" s="14">
        <f>Table3[[#This Row],[Rape]]/Table3[[#This Row],[Population_in_lakhs]]</f>
        <v>2.7100271002710028</v>
      </c>
      <c r="N2652">
        <f>Table3[[#This Row],[Kidnapping and Abduction]]/Table3[[#This Row],[Population_in_lakhs]]</f>
        <v>2.9423151374370891</v>
      </c>
      <c r="O2652">
        <f>Table3[[#This Row],[Dowry Deaths]]/Table3[[#This Row],[Population_in_lakhs]]</f>
        <v>0.50329074719318623</v>
      </c>
      <c r="P2652">
        <f>Table3[[#This Row],[Molestation]]/Table3[[#This Row],[Population_in_lakhs]]</f>
        <v>2.7874564459930316</v>
      </c>
      <c r="Q2652">
        <f>Table3[[#This Row],[Sexual_Harassment]]/Table3[[#This Row],[Population_in_lakhs]]</f>
        <v>0</v>
      </c>
      <c r="R2652">
        <f>Table3[[#This Row],[Cruelty by Husband or his Relatives]]/Table3[[#This Row],[Population_in_lakhs]]</f>
        <v>25.861401471157571</v>
      </c>
    </row>
    <row r="2653" spans="1:18" x14ac:dyDescent="0.3">
      <c r="A2653" t="s">
        <v>352</v>
      </c>
      <c r="B2653" t="s">
        <v>353</v>
      </c>
      <c r="C2653">
        <v>2013</v>
      </c>
      <c r="D2653">
        <v>100</v>
      </c>
      <c r="E2653">
        <v>155</v>
      </c>
      <c r="F2653">
        <v>16</v>
      </c>
      <c r="G2653">
        <v>166</v>
      </c>
      <c r="H2653">
        <v>1</v>
      </c>
      <c r="I2653">
        <v>863</v>
      </c>
      <c r="J2653">
        <v>25.83</v>
      </c>
      <c r="K2653">
        <v>50.367789392179638</v>
      </c>
      <c r="L2653">
        <f t="shared" si="41"/>
        <v>1301</v>
      </c>
      <c r="M2653" s="14">
        <f>Table3[[#This Row],[Rape]]/Table3[[#This Row],[Population_in_lakhs]]</f>
        <v>3.8714672861014328</v>
      </c>
      <c r="N2653">
        <f>Table3[[#This Row],[Kidnapping and Abduction]]/Table3[[#This Row],[Population_in_lakhs]]</f>
        <v>6.000774293457221</v>
      </c>
      <c r="O2653">
        <f>Table3[[#This Row],[Dowry Deaths]]/Table3[[#This Row],[Population_in_lakhs]]</f>
        <v>0.61943476577622925</v>
      </c>
      <c r="P2653">
        <f>Table3[[#This Row],[Molestation]]/Table3[[#This Row],[Population_in_lakhs]]</f>
        <v>6.4266356949283781</v>
      </c>
      <c r="Q2653">
        <f>Table3[[#This Row],[Sexual_Harassment]]/Table3[[#This Row],[Population_in_lakhs]]</f>
        <v>3.8714672861014328E-2</v>
      </c>
      <c r="R2653">
        <f>Table3[[#This Row],[Cruelty by Husband or his Relatives]]/Table3[[#This Row],[Population_in_lakhs]]</f>
        <v>33.410762679055367</v>
      </c>
    </row>
    <row r="2654" spans="1:18" x14ac:dyDescent="0.3">
      <c r="A2654" t="s">
        <v>352</v>
      </c>
      <c r="B2654" t="s">
        <v>354</v>
      </c>
      <c r="C2654">
        <v>2001</v>
      </c>
      <c r="D2654">
        <v>34</v>
      </c>
      <c r="E2654">
        <v>87</v>
      </c>
      <c r="F2654">
        <v>43</v>
      </c>
      <c r="G2654">
        <v>124</v>
      </c>
      <c r="H2654">
        <v>0</v>
      </c>
      <c r="I2654">
        <v>235</v>
      </c>
      <c r="J2654">
        <v>29.93</v>
      </c>
      <c r="K2654">
        <v>17.474106247911795</v>
      </c>
      <c r="L2654">
        <f t="shared" si="41"/>
        <v>523</v>
      </c>
      <c r="M2654" s="14">
        <f>Table3[[#This Row],[Rape]]/Table3[[#This Row],[Population_in_lakhs]]</f>
        <v>1.1359839625793517</v>
      </c>
      <c r="N2654">
        <f>Table3[[#This Row],[Kidnapping and Abduction]]/Table3[[#This Row],[Population_in_lakhs]]</f>
        <v>2.906782492482459</v>
      </c>
      <c r="O2654">
        <f>Table3[[#This Row],[Dowry Deaths]]/Table3[[#This Row],[Population_in_lakhs]]</f>
        <v>1.4366855997327097</v>
      </c>
      <c r="P2654">
        <f>Table3[[#This Row],[Molestation]]/Table3[[#This Row],[Population_in_lakhs]]</f>
        <v>4.14300033411293</v>
      </c>
      <c r="Q2654">
        <f>Table3[[#This Row],[Sexual_Harassment]]/Table3[[#This Row],[Population_in_lakhs]]</f>
        <v>0</v>
      </c>
      <c r="R2654">
        <f>Table3[[#This Row],[Cruelty by Husband or his Relatives]]/Table3[[#This Row],[Population_in_lakhs]]</f>
        <v>7.8516538590043439</v>
      </c>
    </row>
    <row r="2655" spans="1:18" x14ac:dyDescent="0.3">
      <c r="A2655" t="s">
        <v>352</v>
      </c>
      <c r="B2655" t="s">
        <v>354</v>
      </c>
      <c r="C2655">
        <v>2002</v>
      </c>
      <c r="D2655">
        <v>44</v>
      </c>
      <c r="E2655">
        <v>89</v>
      </c>
      <c r="F2655">
        <v>42</v>
      </c>
      <c r="G2655">
        <v>115</v>
      </c>
      <c r="H2655">
        <v>1</v>
      </c>
      <c r="I2655">
        <v>250</v>
      </c>
      <c r="J2655">
        <v>29.93</v>
      </c>
      <c r="K2655">
        <v>18.07550952221851</v>
      </c>
      <c r="L2655">
        <f t="shared" si="41"/>
        <v>541</v>
      </c>
      <c r="M2655" s="14">
        <f>Table3[[#This Row],[Rape]]/Table3[[#This Row],[Population_in_lakhs]]</f>
        <v>1.4700968927497495</v>
      </c>
      <c r="N2655">
        <f>Table3[[#This Row],[Kidnapping and Abduction]]/Table3[[#This Row],[Population_in_lakhs]]</f>
        <v>2.9736050785165387</v>
      </c>
      <c r="O2655">
        <f>Table3[[#This Row],[Dowry Deaths]]/Table3[[#This Row],[Population_in_lakhs]]</f>
        <v>1.4032743067156699</v>
      </c>
      <c r="P2655">
        <f>Table3[[#This Row],[Molestation]]/Table3[[#This Row],[Population_in_lakhs]]</f>
        <v>3.8422986969595723</v>
      </c>
      <c r="Q2655">
        <f>Table3[[#This Row],[Sexual_Harassment]]/Table3[[#This Row],[Population_in_lakhs]]</f>
        <v>3.341129301703976E-2</v>
      </c>
      <c r="R2655">
        <f>Table3[[#This Row],[Cruelty by Husband or his Relatives]]/Table3[[#This Row],[Population_in_lakhs]]</f>
        <v>8.3528232542599401</v>
      </c>
    </row>
    <row r="2656" spans="1:18" x14ac:dyDescent="0.3">
      <c r="A2656" t="s">
        <v>352</v>
      </c>
      <c r="B2656" t="s">
        <v>354</v>
      </c>
      <c r="C2656">
        <v>2003</v>
      </c>
      <c r="D2656">
        <v>50</v>
      </c>
      <c r="E2656">
        <v>60</v>
      </c>
      <c r="F2656">
        <v>42</v>
      </c>
      <c r="G2656">
        <v>114</v>
      </c>
      <c r="H2656">
        <v>0</v>
      </c>
      <c r="I2656">
        <v>274</v>
      </c>
      <c r="J2656">
        <v>29.93</v>
      </c>
      <c r="K2656">
        <v>18.042098229201471</v>
      </c>
      <c r="L2656">
        <f t="shared" si="41"/>
        <v>540</v>
      </c>
      <c r="M2656" s="14">
        <f>Table3[[#This Row],[Rape]]/Table3[[#This Row],[Population_in_lakhs]]</f>
        <v>1.670564650851988</v>
      </c>
      <c r="N2656">
        <f>Table3[[#This Row],[Kidnapping and Abduction]]/Table3[[#This Row],[Population_in_lakhs]]</f>
        <v>2.0046775810223858</v>
      </c>
      <c r="O2656">
        <f>Table3[[#This Row],[Dowry Deaths]]/Table3[[#This Row],[Population_in_lakhs]]</f>
        <v>1.4032743067156699</v>
      </c>
      <c r="P2656">
        <f>Table3[[#This Row],[Molestation]]/Table3[[#This Row],[Population_in_lakhs]]</f>
        <v>3.8088874039425327</v>
      </c>
      <c r="Q2656">
        <f>Table3[[#This Row],[Sexual_Harassment]]/Table3[[#This Row],[Population_in_lakhs]]</f>
        <v>0</v>
      </c>
      <c r="R2656">
        <f>Table3[[#This Row],[Cruelty by Husband or his Relatives]]/Table3[[#This Row],[Population_in_lakhs]]</f>
        <v>9.1546942866688941</v>
      </c>
    </row>
    <row r="2657" spans="1:18" x14ac:dyDescent="0.3">
      <c r="A2657" t="s">
        <v>352</v>
      </c>
      <c r="B2657" t="s">
        <v>354</v>
      </c>
      <c r="C2657">
        <v>2004</v>
      </c>
      <c r="D2657">
        <v>43</v>
      </c>
      <c r="E2657">
        <v>67</v>
      </c>
      <c r="F2657">
        <v>30</v>
      </c>
      <c r="G2657">
        <v>98</v>
      </c>
      <c r="H2657">
        <v>0</v>
      </c>
      <c r="I2657">
        <v>276</v>
      </c>
      <c r="J2657">
        <v>29.93</v>
      </c>
      <c r="K2657">
        <v>17.173404610758435</v>
      </c>
      <c r="L2657">
        <f t="shared" si="41"/>
        <v>514</v>
      </c>
      <c r="M2657" s="14">
        <f>Table3[[#This Row],[Rape]]/Table3[[#This Row],[Population_in_lakhs]]</f>
        <v>1.4366855997327097</v>
      </c>
      <c r="N2657">
        <f>Table3[[#This Row],[Kidnapping and Abduction]]/Table3[[#This Row],[Population_in_lakhs]]</f>
        <v>2.2385566321416639</v>
      </c>
      <c r="O2657">
        <f>Table3[[#This Row],[Dowry Deaths]]/Table3[[#This Row],[Population_in_lakhs]]</f>
        <v>1.0023387905111929</v>
      </c>
      <c r="P2657">
        <f>Table3[[#This Row],[Molestation]]/Table3[[#This Row],[Population_in_lakhs]]</f>
        <v>3.2743067156698964</v>
      </c>
      <c r="Q2657">
        <f>Table3[[#This Row],[Sexual_Harassment]]/Table3[[#This Row],[Population_in_lakhs]]</f>
        <v>0</v>
      </c>
      <c r="R2657">
        <f>Table3[[#This Row],[Cruelty by Husband or his Relatives]]/Table3[[#This Row],[Population_in_lakhs]]</f>
        <v>9.2215168727029742</v>
      </c>
    </row>
    <row r="2658" spans="1:18" x14ac:dyDescent="0.3">
      <c r="A2658" t="s">
        <v>352</v>
      </c>
      <c r="B2658" t="s">
        <v>354</v>
      </c>
      <c r="C2658">
        <v>2005</v>
      </c>
      <c r="D2658">
        <v>52</v>
      </c>
      <c r="E2658">
        <v>61</v>
      </c>
      <c r="F2658">
        <v>31</v>
      </c>
      <c r="G2658">
        <v>110</v>
      </c>
      <c r="H2658">
        <v>0</v>
      </c>
      <c r="I2658">
        <v>297</v>
      </c>
      <c r="J2658">
        <v>29.93</v>
      </c>
      <c r="K2658">
        <v>18.409622452388909</v>
      </c>
      <c r="L2658">
        <f t="shared" si="41"/>
        <v>551</v>
      </c>
      <c r="M2658" s="14">
        <f>Table3[[#This Row],[Rape]]/Table3[[#This Row],[Population_in_lakhs]]</f>
        <v>1.7373872368860674</v>
      </c>
      <c r="N2658">
        <f>Table3[[#This Row],[Kidnapping and Abduction]]/Table3[[#This Row],[Population_in_lakhs]]</f>
        <v>2.0380888740394254</v>
      </c>
      <c r="O2658">
        <f>Table3[[#This Row],[Dowry Deaths]]/Table3[[#This Row],[Population_in_lakhs]]</f>
        <v>1.0357500835282325</v>
      </c>
      <c r="P2658">
        <f>Table3[[#This Row],[Molestation]]/Table3[[#This Row],[Population_in_lakhs]]</f>
        <v>3.6752422318743734</v>
      </c>
      <c r="Q2658">
        <f>Table3[[#This Row],[Sexual_Harassment]]/Table3[[#This Row],[Population_in_lakhs]]</f>
        <v>0</v>
      </c>
      <c r="R2658">
        <f>Table3[[#This Row],[Cruelty by Husband or his Relatives]]/Table3[[#This Row],[Population_in_lakhs]]</f>
        <v>9.9231540260608089</v>
      </c>
    </row>
    <row r="2659" spans="1:18" x14ac:dyDescent="0.3">
      <c r="A2659" t="s">
        <v>352</v>
      </c>
      <c r="B2659" t="s">
        <v>354</v>
      </c>
      <c r="C2659">
        <v>2006</v>
      </c>
      <c r="D2659">
        <v>81</v>
      </c>
      <c r="E2659">
        <v>68</v>
      </c>
      <c r="F2659">
        <v>36</v>
      </c>
      <c r="G2659">
        <v>111</v>
      </c>
      <c r="H2659">
        <v>0</v>
      </c>
      <c r="I2659">
        <v>314</v>
      </c>
      <c r="J2659">
        <v>29.93</v>
      </c>
      <c r="K2659">
        <v>20.380888740394255</v>
      </c>
      <c r="L2659">
        <f t="shared" si="41"/>
        <v>610</v>
      </c>
      <c r="M2659" s="14">
        <f>Table3[[#This Row],[Rape]]/Table3[[#This Row],[Population_in_lakhs]]</f>
        <v>2.7063147343802205</v>
      </c>
      <c r="N2659">
        <f>Table3[[#This Row],[Kidnapping and Abduction]]/Table3[[#This Row],[Population_in_lakhs]]</f>
        <v>2.2719679251587035</v>
      </c>
      <c r="O2659">
        <f>Table3[[#This Row],[Dowry Deaths]]/Table3[[#This Row],[Population_in_lakhs]]</f>
        <v>1.2028065486134314</v>
      </c>
      <c r="P2659">
        <f>Table3[[#This Row],[Molestation]]/Table3[[#This Row],[Population_in_lakhs]]</f>
        <v>3.7086535248914134</v>
      </c>
      <c r="Q2659">
        <f>Table3[[#This Row],[Sexual_Harassment]]/Table3[[#This Row],[Population_in_lakhs]]</f>
        <v>0</v>
      </c>
      <c r="R2659">
        <f>Table3[[#This Row],[Cruelty by Husband or his Relatives]]/Table3[[#This Row],[Population_in_lakhs]]</f>
        <v>10.491146007350485</v>
      </c>
    </row>
    <row r="2660" spans="1:18" x14ac:dyDescent="0.3">
      <c r="A2660" t="s">
        <v>352</v>
      </c>
      <c r="B2660" t="s">
        <v>354</v>
      </c>
      <c r="C2660">
        <v>2007</v>
      </c>
      <c r="D2660">
        <v>73</v>
      </c>
      <c r="E2660">
        <v>65</v>
      </c>
      <c r="F2660">
        <v>43</v>
      </c>
      <c r="G2660">
        <v>141</v>
      </c>
      <c r="H2660">
        <v>1</v>
      </c>
      <c r="I2660">
        <v>391</v>
      </c>
      <c r="J2660">
        <v>29.93</v>
      </c>
      <c r="K2660">
        <v>23.855663214166388</v>
      </c>
      <c r="L2660">
        <f t="shared" si="41"/>
        <v>714</v>
      </c>
      <c r="M2660" s="14">
        <f>Table3[[#This Row],[Rape]]/Table3[[#This Row],[Population_in_lakhs]]</f>
        <v>2.4390243902439024</v>
      </c>
      <c r="N2660">
        <f>Table3[[#This Row],[Kidnapping and Abduction]]/Table3[[#This Row],[Population_in_lakhs]]</f>
        <v>2.1717340461075842</v>
      </c>
      <c r="O2660">
        <f>Table3[[#This Row],[Dowry Deaths]]/Table3[[#This Row],[Population_in_lakhs]]</f>
        <v>1.4366855997327097</v>
      </c>
      <c r="P2660">
        <f>Table3[[#This Row],[Molestation]]/Table3[[#This Row],[Population_in_lakhs]]</f>
        <v>4.7109923154026063</v>
      </c>
      <c r="Q2660">
        <f>Table3[[#This Row],[Sexual_Harassment]]/Table3[[#This Row],[Population_in_lakhs]]</f>
        <v>3.341129301703976E-2</v>
      </c>
      <c r="R2660">
        <f>Table3[[#This Row],[Cruelty by Husband or his Relatives]]/Table3[[#This Row],[Population_in_lakhs]]</f>
        <v>13.063815569662546</v>
      </c>
    </row>
    <row r="2661" spans="1:18" x14ac:dyDescent="0.3">
      <c r="A2661" t="s">
        <v>352</v>
      </c>
      <c r="B2661" t="s">
        <v>354</v>
      </c>
      <c r="C2661">
        <v>2008</v>
      </c>
      <c r="D2661">
        <v>88</v>
      </c>
      <c r="E2661">
        <v>91</v>
      </c>
      <c r="F2661">
        <v>38</v>
      </c>
      <c r="G2661">
        <v>134</v>
      </c>
      <c r="H2661">
        <v>0</v>
      </c>
      <c r="I2661">
        <v>429</v>
      </c>
      <c r="J2661">
        <v>29.93</v>
      </c>
      <c r="K2661">
        <v>26.060808553291011</v>
      </c>
      <c r="L2661">
        <f t="shared" si="41"/>
        <v>780</v>
      </c>
      <c r="M2661" s="14">
        <f>Table3[[#This Row],[Rape]]/Table3[[#This Row],[Population_in_lakhs]]</f>
        <v>2.9401937854994991</v>
      </c>
      <c r="N2661">
        <f>Table3[[#This Row],[Kidnapping and Abduction]]/Table3[[#This Row],[Population_in_lakhs]]</f>
        <v>3.0404276645506183</v>
      </c>
      <c r="O2661">
        <f>Table3[[#This Row],[Dowry Deaths]]/Table3[[#This Row],[Population_in_lakhs]]</f>
        <v>1.2696291346475108</v>
      </c>
      <c r="P2661">
        <f>Table3[[#This Row],[Molestation]]/Table3[[#This Row],[Population_in_lakhs]]</f>
        <v>4.4771132642833278</v>
      </c>
      <c r="Q2661">
        <f>Table3[[#This Row],[Sexual_Harassment]]/Table3[[#This Row],[Population_in_lakhs]]</f>
        <v>0</v>
      </c>
      <c r="R2661">
        <f>Table3[[#This Row],[Cruelty by Husband or his Relatives]]/Table3[[#This Row],[Population_in_lakhs]]</f>
        <v>14.333444704310057</v>
      </c>
    </row>
    <row r="2662" spans="1:18" x14ac:dyDescent="0.3">
      <c r="A2662" t="s">
        <v>352</v>
      </c>
      <c r="B2662" t="s">
        <v>354</v>
      </c>
      <c r="C2662">
        <v>2009</v>
      </c>
      <c r="D2662">
        <v>101</v>
      </c>
      <c r="E2662">
        <v>128</v>
      </c>
      <c r="F2662">
        <v>35</v>
      </c>
      <c r="G2662">
        <v>139</v>
      </c>
      <c r="H2662">
        <v>0</v>
      </c>
      <c r="I2662">
        <v>516</v>
      </c>
      <c r="J2662">
        <v>29.93</v>
      </c>
      <c r="K2662">
        <v>30.704978282659539</v>
      </c>
      <c r="L2662">
        <f t="shared" si="41"/>
        <v>919</v>
      </c>
      <c r="M2662" s="14">
        <f>Table3[[#This Row],[Rape]]/Table3[[#This Row],[Population_in_lakhs]]</f>
        <v>3.3745405947210156</v>
      </c>
      <c r="N2662">
        <f>Table3[[#This Row],[Kidnapping and Abduction]]/Table3[[#This Row],[Population_in_lakhs]]</f>
        <v>4.2766455061810893</v>
      </c>
      <c r="O2662">
        <f>Table3[[#This Row],[Dowry Deaths]]/Table3[[#This Row],[Population_in_lakhs]]</f>
        <v>1.1693952555963916</v>
      </c>
      <c r="P2662">
        <f>Table3[[#This Row],[Molestation]]/Table3[[#This Row],[Population_in_lakhs]]</f>
        <v>4.6441697293685262</v>
      </c>
      <c r="Q2662">
        <f>Table3[[#This Row],[Sexual_Harassment]]/Table3[[#This Row],[Population_in_lakhs]]</f>
        <v>0</v>
      </c>
      <c r="R2662">
        <f>Table3[[#This Row],[Cruelty by Husband or his Relatives]]/Table3[[#This Row],[Population_in_lakhs]]</f>
        <v>17.240227196792517</v>
      </c>
    </row>
    <row r="2663" spans="1:18" x14ac:dyDescent="0.3">
      <c r="A2663" t="s">
        <v>352</v>
      </c>
      <c r="B2663" t="s">
        <v>354</v>
      </c>
      <c r="C2663">
        <v>2010</v>
      </c>
      <c r="D2663">
        <v>105</v>
      </c>
      <c r="E2663">
        <v>138</v>
      </c>
      <c r="F2663">
        <v>42</v>
      </c>
      <c r="G2663">
        <v>122</v>
      </c>
      <c r="H2663">
        <v>0</v>
      </c>
      <c r="I2663">
        <v>588</v>
      </c>
      <c r="J2663">
        <v>29.93</v>
      </c>
      <c r="K2663">
        <v>33.244236551954558</v>
      </c>
      <c r="L2663">
        <f t="shared" si="41"/>
        <v>995</v>
      </c>
      <c r="M2663" s="14">
        <f>Table3[[#This Row],[Rape]]/Table3[[#This Row],[Population_in_lakhs]]</f>
        <v>3.5081857667891749</v>
      </c>
      <c r="N2663">
        <f>Table3[[#This Row],[Kidnapping and Abduction]]/Table3[[#This Row],[Population_in_lakhs]]</f>
        <v>4.6107584363514871</v>
      </c>
      <c r="O2663">
        <f>Table3[[#This Row],[Dowry Deaths]]/Table3[[#This Row],[Population_in_lakhs]]</f>
        <v>1.4032743067156699</v>
      </c>
      <c r="P2663">
        <f>Table3[[#This Row],[Molestation]]/Table3[[#This Row],[Population_in_lakhs]]</f>
        <v>4.0761777480788508</v>
      </c>
      <c r="Q2663">
        <f>Table3[[#This Row],[Sexual_Harassment]]/Table3[[#This Row],[Population_in_lakhs]]</f>
        <v>0</v>
      </c>
      <c r="R2663">
        <f>Table3[[#This Row],[Cruelty by Husband or his Relatives]]/Table3[[#This Row],[Population_in_lakhs]]</f>
        <v>19.645840294019379</v>
      </c>
    </row>
    <row r="2664" spans="1:18" x14ac:dyDescent="0.3">
      <c r="A2664" t="s">
        <v>352</v>
      </c>
      <c r="B2664" t="s">
        <v>354</v>
      </c>
      <c r="C2664">
        <v>2011</v>
      </c>
      <c r="D2664">
        <v>99</v>
      </c>
      <c r="E2664">
        <v>143</v>
      </c>
      <c r="F2664">
        <v>53</v>
      </c>
      <c r="G2664">
        <v>136</v>
      </c>
      <c r="H2664">
        <v>0</v>
      </c>
      <c r="I2664">
        <v>556</v>
      </c>
      <c r="J2664">
        <v>36.74</v>
      </c>
      <c r="K2664">
        <v>26.864452912357102</v>
      </c>
      <c r="L2664">
        <f t="shared" si="41"/>
        <v>987</v>
      </c>
      <c r="M2664" s="14">
        <f>Table3[[#This Row],[Rape]]/Table3[[#This Row],[Population_in_lakhs]]</f>
        <v>2.6946107784431135</v>
      </c>
      <c r="N2664">
        <f>Table3[[#This Row],[Kidnapping and Abduction]]/Table3[[#This Row],[Population_in_lakhs]]</f>
        <v>3.8922155688622753</v>
      </c>
      <c r="O2664">
        <f>Table3[[#This Row],[Dowry Deaths]]/Table3[[#This Row],[Population_in_lakhs]]</f>
        <v>1.4425694066412629</v>
      </c>
      <c r="P2664">
        <f>Table3[[#This Row],[Molestation]]/Table3[[#This Row],[Population_in_lakhs]]</f>
        <v>3.701687534022863</v>
      </c>
      <c r="Q2664">
        <f>Table3[[#This Row],[Sexual_Harassment]]/Table3[[#This Row],[Population_in_lakhs]]</f>
        <v>0</v>
      </c>
      <c r="R2664">
        <f>Table3[[#This Row],[Cruelty by Husband or his Relatives]]/Table3[[#This Row],[Population_in_lakhs]]</f>
        <v>15.133369624387587</v>
      </c>
    </row>
    <row r="2665" spans="1:18" x14ac:dyDescent="0.3">
      <c r="A2665" t="s">
        <v>352</v>
      </c>
      <c r="B2665" t="s">
        <v>354</v>
      </c>
      <c r="C2665">
        <v>2012</v>
      </c>
      <c r="D2665">
        <v>129</v>
      </c>
      <c r="E2665">
        <v>154</v>
      </c>
      <c r="F2665">
        <v>47</v>
      </c>
      <c r="G2665">
        <v>135</v>
      </c>
      <c r="H2665">
        <v>0</v>
      </c>
      <c r="I2665">
        <v>655</v>
      </c>
      <c r="J2665">
        <v>36.74</v>
      </c>
      <c r="K2665">
        <v>30.484485574305932</v>
      </c>
      <c r="L2665">
        <f t="shared" si="41"/>
        <v>1120</v>
      </c>
      <c r="M2665" s="14">
        <f>Table3[[#This Row],[Rape]]/Table3[[#This Row],[Population_in_lakhs]]</f>
        <v>3.5111594991834512</v>
      </c>
      <c r="N2665">
        <f>Table3[[#This Row],[Kidnapping and Abduction]]/Table3[[#This Row],[Population_in_lakhs]]</f>
        <v>4.1916167664670656</v>
      </c>
      <c r="O2665">
        <f>Table3[[#This Row],[Dowry Deaths]]/Table3[[#This Row],[Population_in_lakhs]]</f>
        <v>1.2792596624931953</v>
      </c>
      <c r="P2665">
        <f>Table3[[#This Row],[Molestation]]/Table3[[#This Row],[Population_in_lakhs]]</f>
        <v>3.6744692433315187</v>
      </c>
      <c r="Q2665">
        <f>Table3[[#This Row],[Sexual_Harassment]]/Table3[[#This Row],[Population_in_lakhs]]</f>
        <v>0</v>
      </c>
      <c r="R2665">
        <f>Table3[[#This Row],[Cruelty by Husband or his Relatives]]/Table3[[#This Row],[Population_in_lakhs]]</f>
        <v>17.827980402830701</v>
      </c>
    </row>
    <row r="2666" spans="1:18" x14ac:dyDescent="0.3">
      <c r="A2666" t="s">
        <v>352</v>
      </c>
      <c r="B2666" t="s">
        <v>354</v>
      </c>
      <c r="C2666">
        <v>2013</v>
      </c>
      <c r="D2666">
        <v>316</v>
      </c>
      <c r="E2666">
        <v>253</v>
      </c>
      <c r="F2666">
        <v>42</v>
      </c>
      <c r="G2666">
        <v>288</v>
      </c>
      <c r="H2666">
        <v>0</v>
      </c>
      <c r="I2666">
        <v>707</v>
      </c>
      <c r="J2666">
        <v>36.74</v>
      </c>
      <c r="K2666">
        <v>43.712574850299397</v>
      </c>
      <c r="L2666">
        <f t="shared" si="41"/>
        <v>1606</v>
      </c>
      <c r="M2666" s="14">
        <f>Table3[[#This Row],[Rape]]/Table3[[#This Row],[Population_in_lakhs]]</f>
        <v>8.6009798584648873</v>
      </c>
      <c r="N2666">
        <f>Table3[[#This Row],[Kidnapping and Abduction]]/Table3[[#This Row],[Population_in_lakhs]]</f>
        <v>6.8862275449101791</v>
      </c>
      <c r="O2666">
        <f>Table3[[#This Row],[Dowry Deaths]]/Table3[[#This Row],[Population_in_lakhs]]</f>
        <v>1.1431682090364725</v>
      </c>
      <c r="P2666">
        <f>Table3[[#This Row],[Molestation]]/Table3[[#This Row],[Population_in_lakhs]]</f>
        <v>7.83886771910724</v>
      </c>
      <c r="Q2666">
        <f>Table3[[#This Row],[Sexual_Harassment]]/Table3[[#This Row],[Population_in_lakhs]]</f>
        <v>0</v>
      </c>
      <c r="R2666">
        <f>Table3[[#This Row],[Cruelty by Husband or his Relatives]]/Table3[[#This Row],[Population_in_lakhs]]</f>
        <v>19.243331518780618</v>
      </c>
    </row>
    <row r="2667" spans="1:18" x14ac:dyDescent="0.3">
      <c r="A2667" t="s">
        <v>352</v>
      </c>
      <c r="B2667" t="s">
        <v>355</v>
      </c>
      <c r="C2667">
        <v>2001</v>
      </c>
      <c r="D2667">
        <v>90</v>
      </c>
      <c r="E2667">
        <v>59</v>
      </c>
      <c r="F2667">
        <v>10</v>
      </c>
      <c r="G2667">
        <v>112</v>
      </c>
      <c r="H2667">
        <v>1</v>
      </c>
      <c r="I2667">
        <v>151</v>
      </c>
      <c r="J2667">
        <v>14.21</v>
      </c>
      <c r="K2667">
        <v>29.767769176636168</v>
      </c>
      <c r="L2667">
        <f t="shared" si="41"/>
        <v>423</v>
      </c>
      <c r="M2667" s="14">
        <f>Table3[[#This Row],[Rape]]/Table3[[#This Row],[Population_in_lakhs]]</f>
        <v>6.3335679099225892</v>
      </c>
      <c r="N2667">
        <f>Table3[[#This Row],[Kidnapping and Abduction]]/Table3[[#This Row],[Population_in_lakhs]]</f>
        <v>4.1520056298381416</v>
      </c>
      <c r="O2667">
        <f>Table3[[#This Row],[Dowry Deaths]]/Table3[[#This Row],[Population_in_lakhs]]</f>
        <v>0.70372976776917662</v>
      </c>
      <c r="P2667">
        <f>Table3[[#This Row],[Molestation]]/Table3[[#This Row],[Population_in_lakhs]]</f>
        <v>7.8817733990147776</v>
      </c>
      <c r="Q2667">
        <f>Table3[[#This Row],[Sexual_Harassment]]/Table3[[#This Row],[Population_in_lakhs]]</f>
        <v>7.0372976776917659E-2</v>
      </c>
      <c r="R2667">
        <f>Table3[[#This Row],[Cruelty by Husband or his Relatives]]/Table3[[#This Row],[Population_in_lakhs]]</f>
        <v>10.626319493314567</v>
      </c>
    </row>
    <row r="2668" spans="1:18" x14ac:dyDescent="0.3">
      <c r="A2668" t="s">
        <v>352</v>
      </c>
      <c r="B2668" t="s">
        <v>355</v>
      </c>
      <c r="C2668">
        <v>2002</v>
      </c>
      <c r="D2668">
        <v>74</v>
      </c>
      <c r="E2668">
        <v>50</v>
      </c>
      <c r="F2668">
        <v>10</v>
      </c>
      <c r="G2668">
        <v>92</v>
      </c>
      <c r="H2668">
        <v>1</v>
      </c>
      <c r="I2668">
        <v>85</v>
      </c>
      <c r="J2668">
        <v>14.21</v>
      </c>
      <c r="K2668">
        <v>21.956368754398309</v>
      </c>
      <c r="L2668">
        <f t="shared" si="41"/>
        <v>312</v>
      </c>
      <c r="M2668" s="14">
        <f>Table3[[#This Row],[Rape]]/Table3[[#This Row],[Population_in_lakhs]]</f>
        <v>5.2076002814919065</v>
      </c>
      <c r="N2668">
        <f>Table3[[#This Row],[Kidnapping and Abduction]]/Table3[[#This Row],[Population_in_lakhs]]</f>
        <v>3.5186488388458828</v>
      </c>
      <c r="O2668">
        <f>Table3[[#This Row],[Dowry Deaths]]/Table3[[#This Row],[Population_in_lakhs]]</f>
        <v>0.70372976776917662</v>
      </c>
      <c r="P2668">
        <f>Table3[[#This Row],[Molestation]]/Table3[[#This Row],[Population_in_lakhs]]</f>
        <v>6.474313863476425</v>
      </c>
      <c r="Q2668">
        <f>Table3[[#This Row],[Sexual_Harassment]]/Table3[[#This Row],[Population_in_lakhs]]</f>
        <v>7.0372976776917659E-2</v>
      </c>
      <c r="R2668">
        <f>Table3[[#This Row],[Cruelty by Husband or his Relatives]]/Table3[[#This Row],[Population_in_lakhs]]</f>
        <v>5.9817030260380006</v>
      </c>
    </row>
    <row r="2669" spans="1:18" x14ac:dyDescent="0.3">
      <c r="A2669" t="s">
        <v>352</v>
      </c>
      <c r="B2669" t="s">
        <v>355</v>
      </c>
      <c r="C2669">
        <v>2003</v>
      </c>
      <c r="D2669">
        <v>53</v>
      </c>
      <c r="E2669">
        <v>51</v>
      </c>
      <c r="F2669">
        <v>3</v>
      </c>
      <c r="G2669">
        <v>89</v>
      </c>
      <c r="H2669">
        <v>2</v>
      </c>
      <c r="I2669">
        <v>100</v>
      </c>
      <c r="J2669">
        <v>14.21</v>
      </c>
      <c r="K2669">
        <v>20.971147079521462</v>
      </c>
      <c r="L2669">
        <f t="shared" si="41"/>
        <v>298</v>
      </c>
      <c r="M2669" s="14">
        <f>Table3[[#This Row],[Rape]]/Table3[[#This Row],[Population_in_lakhs]]</f>
        <v>3.729767769176636</v>
      </c>
      <c r="N2669">
        <f>Table3[[#This Row],[Kidnapping and Abduction]]/Table3[[#This Row],[Population_in_lakhs]]</f>
        <v>3.5890218156228006</v>
      </c>
      <c r="O2669">
        <f>Table3[[#This Row],[Dowry Deaths]]/Table3[[#This Row],[Population_in_lakhs]]</f>
        <v>0.21111893033075299</v>
      </c>
      <c r="P2669">
        <f>Table3[[#This Row],[Molestation]]/Table3[[#This Row],[Population_in_lakhs]]</f>
        <v>6.2631949331456713</v>
      </c>
      <c r="Q2669">
        <f>Table3[[#This Row],[Sexual_Harassment]]/Table3[[#This Row],[Population_in_lakhs]]</f>
        <v>0.14074595355383532</v>
      </c>
      <c r="R2669">
        <f>Table3[[#This Row],[Cruelty by Husband or his Relatives]]/Table3[[#This Row],[Population_in_lakhs]]</f>
        <v>7.0372976776917655</v>
      </c>
    </row>
    <row r="2670" spans="1:18" x14ac:dyDescent="0.3">
      <c r="A2670" t="s">
        <v>352</v>
      </c>
      <c r="B2670" t="s">
        <v>355</v>
      </c>
      <c r="C2670">
        <v>2004</v>
      </c>
      <c r="D2670">
        <v>20</v>
      </c>
      <c r="E2670">
        <v>51</v>
      </c>
      <c r="F2670">
        <v>7</v>
      </c>
      <c r="G2670">
        <v>92</v>
      </c>
      <c r="H2670">
        <v>4</v>
      </c>
      <c r="I2670">
        <v>86</v>
      </c>
      <c r="J2670">
        <v>14.21</v>
      </c>
      <c r="K2670">
        <v>18.296973961998592</v>
      </c>
      <c r="L2670">
        <f t="shared" si="41"/>
        <v>260</v>
      </c>
      <c r="M2670" s="14">
        <f>Table3[[#This Row],[Rape]]/Table3[[#This Row],[Population_in_lakhs]]</f>
        <v>1.4074595355383532</v>
      </c>
      <c r="N2670">
        <f>Table3[[#This Row],[Kidnapping and Abduction]]/Table3[[#This Row],[Population_in_lakhs]]</f>
        <v>3.5890218156228006</v>
      </c>
      <c r="O2670">
        <f>Table3[[#This Row],[Dowry Deaths]]/Table3[[#This Row],[Population_in_lakhs]]</f>
        <v>0.4926108374384236</v>
      </c>
      <c r="P2670">
        <f>Table3[[#This Row],[Molestation]]/Table3[[#This Row],[Population_in_lakhs]]</f>
        <v>6.474313863476425</v>
      </c>
      <c r="Q2670">
        <f>Table3[[#This Row],[Sexual_Harassment]]/Table3[[#This Row],[Population_in_lakhs]]</f>
        <v>0.28149190710767064</v>
      </c>
      <c r="R2670">
        <f>Table3[[#This Row],[Cruelty by Husband or his Relatives]]/Table3[[#This Row],[Population_in_lakhs]]</f>
        <v>6.0520760028149185</v>
      </c>
    </row>
    <row r="2671" spans="1:18" x14ac:dyDescent="0.3">
      <c r="A2671" t="s">
        <v>352</v>
      </c>
      <c r="B2671" t="s">
        <v>355</v>
      </c>
      <c r="C2671">
        <v>2005</v>
      </c>
      <c r="D2671">
        <v>29</v>
      </c>
      <c r="E2671">
        <v>29</v>
      </c>
      <c r="F2671">
        <v>7</v>
      </c>
      <c r="G2671">
        <v>83</v>
      </c>
      <c r="H2671">
        <v>1</v>
      </c>
      <c r="I2671">
        <v>56</v>
      </c>
      <c r="J2671">
        <v>14.21</v>
      </c>
      <c r="K2671">
        <v>14.42646023926812</v>
      </c>
      <c r="L2671">
        <f t="shared" si="41"/>
        <v>205</v>
      </c>
      <c r="M2671" s="14">
        <f>Table3[[#This Row],[Rape]]/Table3[[#This Row],[Population_in_lakhs]]</f>
        <v>2.0408163265306123</v>
      </c>
      <c r="N2671">
        <f>Table3[[#This Row],[Kidnapping and Abduction]]/Table3[[#This Row],[Population_in_lakhs]]</f>
        <v>2.0408163265306123</v>
      </c>
      <c r="O2671">
        <f>Table3[[#This Row],[Dowry Deaths]]/Table3[[#This Row],[Population_in_lakhs]]</f>
        <v>0.4926108374384236</v>
      </c>
      <c r="P2671">
        <f>Table3[[#This Row],[Molestation]]/Table3[[#This Row],[Population_in_lakhs]]</f>
        <v>5.8409570724841657</v>
      </c>
      <c r="Q2671">
        <f>Table3[[#This Row],[Sexual_Harassment]]/Table3[[#This Row],[Population_in_lakhs]]</f>
        <v>7.0372976776917659E-2</v>
      </c>
      <c r="R2671">
        <f>Table3[[#This Row],[Cruelty by Husband or his Relatives]]/Table3[[#This Row],[Population_in_lakhs]]</f>
        <v>3.9408866995073888</v>
      </c>
    </row>
    <row r="2672" spans="1:18" x14ac:dyDescent="0.3">
      <c r="A2672" t="s">
        <v>352</v>
      </c>
      <c r="B2672" t="s">
        <v>355</v>
      </c>
      <c r="C2672">
        <v>2006</v>
      </c>
      <c r="D2672">
        <v>27</v>
      </c>
      <c r="E2672">
        <v>36</v>
      </c>
      <c r="F2672">
        <v>5</v>
      </c>
      <c r="G2672">
        <v>79</v>
      </c>
      <c r="H2672">
        <v>3</v>
      </c>
      <c r="I2672">
        <v>93</v>
      </c>
      <c r="J2672">
        <v>14.21</v>
      </c>
      <c r="K2672">
        <v>17.10063335679099</v>
      </c>
      <c r="L2672">
        <f t="shared" si="41"/>
        <v>243</v>
      </c>
      <c r="M2672" s="14">
        <f>Table3[[#This Row],[Rape]]/Table3[[#This Row],[Population_in_lakhs]]</f>
        <v>1.9000703729767767</v>
      </c>
      <c r="N2672">
        <f>Table3[[#This Row],[Kidnapping and Abduction]]/Table3[[#This Row],[Population_in_lakhs]]</f>
        <v>2.5334271639690358</v>
      </c>
      <c r="O2672">
        <f>Table3[[#This Row],[Dowry Deaths]]/Table3[[#This Row],[Population_in_lakhs]]</f>
        <v>0.35186488388458831</v>
      </c>
      <c r="P2672">
        <f>Table3[[#This Row],[Molestation]]/Table3[[#This Row],[Population_in_lakhs]]</f>
        <v>5.559465165376495</v>
      </c>
      <c r="Q2672">
        <f>Table3[[#This Row],[Sexual_Harassment]]/Table3[[#This Row],[Population_in_lakhs]]</f>
        <v>0.21111893033075299</v>
      </c>
      <c r="R2672">
        <f>Table3[[#This Row],[Cruelty by Husband or his Relatives]]/Table3[[#This Row],[Population_in_lakhs]]</f>
        <v>6.544686840253342</v>
      </c>
    </row>
    <row r="2673" spans="1:18" x14ac:dyDescent="0.3">
      <c r="A2673" t="s">
        <v>352</v>
      </c>
      <c r="B2673" t="s">
        <v>355</v>
      </c>
      <c r="C2673">
        <v>2007</v>
      </c>
      <c r="D2673">
        <v>39</v>
      </c>
      <c r="E2673">
        <v>42</v>
      </c>
      <c r="F2673">
        <v>4</v>
      </c>
      <c r="G2673">
        <v>55</v>
      </c>
      <c r="H2673">
        <v>1</v>
      </c>
      <c r="I2673">
        <v>100</v>
      </c>
      <c r="J2673">
        <v>14.21</v>
      </c>
      <c r="K2673">
        <v>16.959887403237158</v>
      </c>
      <c r="L2673">
        <f t="shared" si="41"/>
        <v>241</v>
      </c>
      <c r="M2673" s="14">
        <f>Table3[[#This Row],[Rape]]/Table3[[#This Row],[Population_in_lakhs]]</f>
        <v>2.7445460942997886</v>
      </c>
      <c r="N2673">
        <f>Table3[[#This Row],[Kidnapping and Abduction]]/Table3[[#This Row],[Population_in_lakhs]]</f>
        <v>2.9556650246305418</v>
      </c>
      <c r="O2673">
        <f>Table3[[#This Row],[Dowry Deaths]]/Table3[[#This Row],[Population_in_lakhs]]</f>
        <v>0.28149190710767064</v>
      </c>
      <c r="P2673">
        <f>Table3[[#This Row],[Molestation]]/Table3[[#This Row],[Population_in_lakhs]]</f>
        <v>3.8705137227304713</v>
      </c>
      <c r="Q2673">
        <f>Table3[[#This Row],[Sexual_Harassment]]/Table3[[#This Row],[Population_in_lakhs]]</f>
        <v>7.0372976776917659E-2</v>
      </c>
      <c r="R2673">
        <f>Table3[[#This Row],[Cruelty by Husband or his Relatives]]/Table3[[#This Row],[Population_in_lakhs]]</f>
        <v>7.0372976776917655</v>
      </c>
    </row>
    <row r="2674" spans="1:18" x14ac:dyDescent="0.3">
      <c r="A2674" t="s">
        <v>352</v>
      </c>
      <c r="B2674" t="s">
        <v>355</v>
      </c>
      <c r="C2674">
        <v>2008</v>
      </c>
      <c r="D2674">
        <v>42</v>
      </c>
      <c r="E2674">
        <v>45</v>
      </c>
      <c r="F2674">
        <v>8</v>
      </c>
      <c r="G2674">
        <v>66</v>
      </c>
      <c r="H2674">
        <v>1</v>
      </c>
      <c r="I2674">
        <v>85</v>
      </c>
      <c r="J2674">
        <v>14.21</v>
      </c>
      <c r="K2674">
        <v>17.382125263898661</v>
      </c>
      <c r="L2674">
        <f t="shared" si="41"/>
        <v>247</v>
      </c>
      <c r="M2674" s="14">
        <f>Table3[[#This Row],[Rape]]/Table3[[#This Row],[Population_in_lakhs]]</f>
        <v>2.9556650246305418</v>
      </c>
      <c r="N2674">
        <f>Table3[[#This Row],[Kidnapping and Abduction]]/Table3[[#This Row],[Population_in_lakhs]]</f>
        <v>3.1667839549612946</v>
      </c>
      <c r="O2674">
        <f>Table3[[#This Row],[Dowry Deaths]]/Table3[[#This Row],[Population_in_lakhs]]</f>
        <v>0.56298381421534127</v>
      </c>
      <c r="P2674">
        <f>Table3[[#This Row],[Molestation]]/Table3[[#This Row],[Population_in_lakhs]]</f>
        <v>4.644616467276566</v>
      </c>
      <c r="Q2674">
        <f>Table3[[#This Row],[Sexual_Harassment]]/Table3[[#This Row],[Population_in_lakhs]]</f>
        <v>7.0372976776917659E-2</v>
      </c>
      <c r="R2674">
        <f>Table3[[#This Row],[Cruelty by Husband or his Relatives]]/Table3[[#This Row],[Population_in_lakhs]]</f>
        <v>5.9817030260380006</v>
      </c>
    </row>
    <row r="2675" spans="1:18" x14ac:dyDescent="0.3">
      <c r="A2675" t="s">
        <v>352</v>
      </c>
      <c r="B2675" t="s">
        <v>355</v>
      </c>
      <c r="C2675">
        <v>2009</v>
      </c>
      <c r="D2675">
        <v>40</v>
      </c>
      <c r="E2675">
        <v>49</v>
      </c>
      <c r="F2675">
        <v>3</v>
      </c>
      <c r="G2675">
        <v>43</v>
      </c>
      <c r="H2675">
        <v>0</v>
      </c>
      <c r="I2675">
        <v>143</v>
      </c>
      <c r="J2675">
        <v>14.21</v>
      </c>
      <c r="K2675">
        <v>19.563687543983111</v>
      </c>
      <c r="L2675">
        <f t="shared" si="41"/>
        <v>278</v>
      </c>
      <c r="M2675" s="14">
        <f>Table3[[#This Row],[Rape]]/Table3[[#This Row],[Population_in_lakhs]]</f>
        <v>2.8149190710767065</v>
      </c>
      <c r="N2675">
        <f>Table3[[#This Row],[Kidnapping and Abduction]]/Table3[[#This Row],[Population_in_lakhs]]</f>
        <v>3.4482758620689653</v>
      </c>
      <c r="O2675">
        <f>Table3[[#This Row],[Dowry Deaths]]/Table3[[#This Row],[Population_in_lakhs]]</f>
        <v>0.21111893033075299</v>
      </c>
      <c r="P2675">
        <f>Table3[[#This Row],[Molestation]]/Table3[[#This Row],[Population_in_lakhs]]</f>
        <v>3.0260380014074593</v>
      </c>
      <c r="Q2675">
        <f>Table3[[#This Row],[Sexual_Harassment]]/Table3[[#This Row],[Population_in_lakhs]]</f>
        <v>0</v>
      </c>
      <c r="R2675">
        <f>Table3[[#This Row],[Cruelty by Husband or his Relatives]]/Table3[[#This Row],[Population_in_lakhs]]</f>
        <v>10.063335679099225</v>
      </c>
    </row>
    <row r="2676" spans="1:18" x14ac:dyDescent="0.3">
      <c r="A2676" t="s">
        <v>352</v>
      </c>
      <c r="B2676" t="s">
        <v>355</v>
      </c>
      <c r="C2676">
        <v>2010</v>
      </c>
      <c r="D2676">
        <v>61</v>
      </c>
      <c r="E2676">
        <v>53</v>
      </c>
      <c r="F2676">
        <v>8</v>
      </c>
      <c r="G2676">
        <v>47</v>
      </c>
      <c r="H2676">
        <v>1</v>
      </c>
      <c r="I2676">
        <v>151</v>
      </c>
      <c r="J2676">
        <v>14.21</v>
      </c>
      <c r="K2676">
        <v>22.589725545390568</v>
      </c>
      <c r="L2676">
        <f t="shared" si="41"/>
        <v>321</v>
      </c>
      <c r="M2676" s="14">
        <f>Table3[[#This Row],[Rape]]/Table3[[#This Row],[Population_in_lakhs]]</f>
        <v>4.2927515833919774</v>
      </c>
      <c r="N2676">
        <f>Table3[[#This Row],[Kidnapping and Abduction]]/Table3[[#This Row],[Population_in_lakhs]]</f>
        <v>3.729767769176636</v>
      </c>
      <c r="O2676">
        <f>Table3[[#This Row],[Dowry Deaths]]/Table3[[#This Row],[Population_in_lakhs]]</f>
        <v>0.56298381421534127</v>
      </c>
      <c r="P2676">
        <f>Table3[[#This Row],[Molestation]]/Table3[[#This Row],[Population_in_lakhs]]</f>
        <v>3.30752990851513</v>
      </c>
      <c r="Q2676">
        <f>Table3[[#This Row],[Sexual_Harassment]]/Table3[[#This Row],[Population_in_lakhs]]</f>
        <v>7.0372976776917659E-2</v>
      </c>
      <c r="R2676">
        <f>Table3[[#This Row],[Cruelty by Husband or his Relatives]]/Table3[[#This Row],[Population_in_lakhs]]</f>
        <v>10.626319493314567</v>
      </c>
    </row>
    <row r="2677" spans="1:18" x14ac:dyDescent="0.3">
      <c r="A2677" t="s">
        <v>352</v>
      </c>
      <c r="B2677" t="s">
        <v>355</v>
      </c>
      <c r="C2677">
        <v>2011</v>
      </c>
      <c r="D2677">
        <v>55</v>
      </c>
      <c r="E2677">
        <v>95</v>
      </c>
      <c r="F2677">
        <v>6</v>
      </c>
      <c r="G2677">
        <v>59</v>
      </c>
      <c r="H2677">
        <v>2</v>
      </c>
      <c r="I2677">
        <v>190</v>
      </c>
      <c r="J2677">
        <v>17.97</v>
      </c>
      <c r="K2677">
        <v>22.648859209794104</v>
      </c>
      <c r="L2677">
        <f t="shared" si="41"/>
        <v>407</v>
      </c>
      <c r="M2677" s="14">
        <f>Table3[[#This Row],[Rape]]/Table3[[#This Row],[Population_in_lakhs]]</f>
        <v>3.0606566499721759</v>
      </c>
      <c r="N2677">
        <f>Table3[[#This Row],[Kidnapping and Abduction]]/Table3[[#This Row],[Population_in_lakhs]]</f>
        <v>5.2865887590428491</v>
      </c>
      <c r="O2677">
        <f>Table3[[#This Row],[Dowry Deaths]]/Table3[[#This Row],[Population_in_lakhs]]</f>
        <v>0.333889816360601</v>
      </c>
      <c r="P2677">
        <f>Table3[[#This Row],[Molestation]]/Table3[[#This Row],[Population_in_lakhs]]</f>
        <v>3.2832498608792435</v>
      </c>
      <c r="Q2677">
        <f>Table3[[#This Row],[Sexual_Harassment]]/Table3[[#This Row],[Population_in_lakhs]]</f>
        <v>0.11129660545353368</v>
      </c>
      <c r="R2677">
        <f>Table3[[#This Row],[Cruelty by Husband or his Relatives]]/Table3[[#This Row],[Population_in_lakhs]]</f>
        <v>10.573177518085698</v>
      </c>
    </row>
    <row r="2678" spans="1:18" x14ac:dyDescent="0.3">
      <c r="A2678" t="s">
        <v>352</v>
      </c>
      <c r="B2678" t="s">
        <v>355</v>
      </c>
      <c r="C2678">
        <v>2012</v>
      </c>
      <c r="D2678">
        <v>56</v>
      </c>
      <c r="E2678">
        <v>87</v>
      </c>
      <c r="F2678">
        <v>4</v>
      </c>
      <c r="G2678">
        <v>49</v>
      </c>
      <c r="H2678">
        <v>3</v>
      </c>
      <c r="I2678">
        <v>237</v>
      </c>
      <c r="J2678">
        <v>17.97</v>
      </c>
      <c r="K2678">
        <v>24.26265998887034</v>
      </c>
      <c r="L2678">
        <f t="shared" si="41"/>
        <v>436</v>
      </c>
      <c r="M2678" s="14">
        <f>Table3[[#This Row],[Rape]]/Table3[[#This Row],[Population_in_lakhs]]</f>
        <v>3.1163049526989428</v>
      </c>
      <c r="N2678">
        <f>Table3[[#This Row],[Kidnapping and Abduction]]/Table3[[#This Row],[Population_in_lakhs]]</f>
        <v>4.8414023372287147</v>
      </c>
      <c r="O2678">
        <f>Table3[[#This Row],[Dowry Deaths]]/Table3[[#This Row],[Population_in_lakhs]]</f>
        <v>0.22259321090706735</v>
      </c>
      <c r="P2678">
        <f>Table3[[#This Row],[Molestation]]/Table3[[#This Row],[Population_in_lakhs]]</f>
        <v>2.7267668336115749</v>
      </c>
      <c r="Q2678">
        <f>Table3[[#This Row],[Sexual_Harassment]]/Table3[[#This Row],[Population_in_lakhs]]</f>
        <v>0.1669449081803005</v>
      </c>
      <c r="R2678">
        <f>Table3[[#This Row],[Cruelty by Husband or his Relatives]]/Table3[[#This Row],[Population_in_lakhs]]</f>
        <v>13.18864774624374</v>
      </c>
    </row>
    <row r="2679" spans="1:18" x14ac:dyDescent="0.3">
      <c r="A2679" t="s">
        <v>352</v>
      </c>
      <c r="B2679" t="s">
        <v>355</v>
      </c>
      <c r="C2679">
        <v>2013</v>
      </c>
      <c r="D2679">
        <v>117</v>
      </c>
      <c r="E2679">
        <v>105</v>
      </c>
      <c r="F2679">
        <v>13</v>
      </c>
      <c r="G2679">
        <v>108</v>
      </c>
      <c r="H2679">
        <v>0</v>
      </c>
      <c r="I2679">
        <v>205</v>
      </c>
      <c r="J2679">
        <v>17.97</v>
      </c>
      <c r="K2679">
        <v>30.495269894268226</v>
      </c>
      <c r="L2679">
        <f t="shared" si="41"/>
        <v>548</v>
      </c>
      <c r="M2679" s="14">
        <f>Table3[[#This Row],[Rape]]/Table3[[#This Row],[Population_in_lakhs]]</f>
        <v>6.5108514190317202</v>
      </c>
      <c r="N2679">
        <f>Table3[[#This Row],[Kidnapping and Abduction]]/Table3[[#This Row],[Population_in_lakhs]]</f>
        <v>5.8430717863105182</v>
      </c>
      <c r="O2679">
        <f>Table3[[#This Row],[Dowry Deaths]]/Table3[[#This Row],[Population_in_lakhs]]</f>
        <v>0.72342793544796891</v>
      </c>
      <c r="P2679">
        <f>Table3[[#This Row],[Molestation]]/Table3[[#This Row],[Population_in_lakhs]]</f>
        <v>6.010016694490818</v>
      </c>
      <c r="Q2679">
        <f>Table3[[#This Row],[Sexual_Harassment]]/Table3[[#This Row],[Population_in_lakhs]]</f>
        <v>0</v>
      </c>
      <c r="R2679">
        <f>Table3[[#This Row],[Cruelty by Husband or his Relatives]]/Table3[[#This Row],[Population_in_lakhs]]</f>
        <v>11.407902058987201</v>
      </c>
    </row>
    <row r="2680" spans="1:18" x14ac:dyDescent="0.3">
      <c r="A2680" t="s">
        <v>352</v>
      </c>
      <c r="B2680" t="s">
        <v>356</v>
      </c>
      <c r="C2680">
        <v>2001</v>
      </c>
      <c r="D2680">
        <v>81</v>
      </c>
      <c r="E2680">
        <v>94</v>
      </c>
      <c r="F2680">
        <v>3</v>
      </c>
      <c r="G2680">
        <v>219</v>
      </c>
      <c r="H2680">
        <v>5</v>
      </c>
      <c r="I2680">
        <v>124</v>
      </c>
      <c r="J2680">
        <v>10.220000000000001</v>
      </c>
      <c r="K2680">
        <v>51.467710371819955</v>
      </c>
      <c r="L2680">
        <f t="shared" si="41"/>
        <v>526</v>
      </c>
      <c r="M2680" s="14">
        <f>Table3[[#This Row],[Rape]]/Table3[[#This Row],[Population_in_lakhs]]</f>
        <v>7.9256360078277881</v>
      </c>
      <c r="N2680">
        <f>Table3[[#This Row],[Kidnapping and Abduction]]/Table3[[#This Row],[Population_in_lakhs]]</f>
        <v>9.1976516634050878</v>
      </c>
      <c r="O2680">
        <f>Table3[[#This Row],[Dowry Deaths]]/Table3[[#This Row],[Population_in_lakhs]]</f>
        <v>0.29354207436399216</v>
      </c>
      <c r="P2680">
        <f>Table3[[#This Row],[Molestation]]/Table3[[#This Row],[Population_in_lakhs]]</f>
        <v>21.428571428571427</v>
      </c>
      <c r="Q2680">
        <f>Table3[[#This Row],[Sexual_Harassment]]/Table3[[#This Row],[Population_in_lakhs]]</f>
        <v>0.48923679060665359</v>
      </c>
      <c r="R2680">
        <f>Table3[[#This Row],[Cruelty by Husband or his Relatives]]/Table3[[#This Row],[Population_in_lakhs]]</f>
        <v>12.13307240704501</v>
      </c>
    </row>
    <row r="2681" spans="1:18" x14ac:dyDescent="0.3">
      <c r="A2681" t="s">
        <v>352</v>
      </c>
      <c r="B2681" t="s">
        <v>356</v>
      </c>
      <c r="C2681">
        <v>2002</v>
      </c>
      <c r="D2681">
        <v>51</v>
      </c>
      <c r="E2681">
        <v>88</v>
      </c>
      <c r="F2681">
        <v>6</v>
      </c>
      <c r="G2681">
        <v>188</v>
      </c>
      <c r="H2681">
        <v>4</v>
      </c>
      <c r="I2681">
        <v>160</v>
      </c>
      <c r="J2681">
        <v>10.220000000000001</v>
      </c>
      <c r="K2681">
        <v>48.630136986301366</v>
      </c>
      <c r="L2681">
        <f t="shared" si="41"/>
        <v>497</v>
      </c>
      <c r="M2681" s="14">
        <f>Table3[[#This Row],[Rape]]/Table3[[#This Row],[Population_in_lakhs]]</f>
        <v>4.9902152641878663</v>
      </c>
      <c r="N2681">
        <f>Table3[[#This Row],[Kidnapping and Abduction]]/Table3[[#This Row],[Population_in_lakhs]]</f>
        <v>8.6105675146771024</v>
      </c>
      <c r="O2681">
        <f>Table3[[#This Row],[Dowry Deaths]]/Table3[[#This Row],[Population_in_lakhs]]</f>
        <v>0.58708414872798431</v>
      </c>
      <c r="P2681">
        <f>Table3[[#This Row],[Molestation]]/Table3[[#This Row],[Population_in_lakhs]]</f>
        <v>18.395303326810176</v>
      </c>
      <c r="Q2681">
        <f>Table3[[#This Row],[Sexual_Harassment]]/Table3[[#This Row],[Population_in_lakhs]]</f>
        <v>0.39138943248532287</v>
      </c>
      <c r="R2681">
        <f>Table3[[#This Row],[Cruelty by Husband or his Relatives]]/Table3[[#This Row],[Population_in_lakhs]]</f>
        <v>15.655577299412915</v>
      </c>
    </row>
    <row r="2682" spans="1:18" x14ac:dyDescent="0.3">
      <c r="A2682" t="s">
        <v>352</v>
      </c>
      <c r="B2682" t="s">
        <v>356</v>
      </c>
      <c r="C2682">
        <v>2003</v>
      </c>
      <c r="D2682">
        <v>50</v>
      </c>
      <c r="E2682">
        <v>66</v>
      </c>
      <c r="F2682">
        <v>3</v>
      </c>
      <c r="G2682">
        <v>175</v>
      </c>
      <c r="H2682">
        <v>10</v>
      </c>
      <c r="I2682">
        <v>187</v>
      </c>
      <c r="J2682">
        <v>10.220000000000001</v>
      </c>
      <c r="K2682">
        <v>48.043052837573384</v>
      </c>
      <c r="L2682">
        <f t="shared" si="41"/>
        <v>491</v>
      </c>
      <c r="M2682" s="14">
        <f>Table3[[#This Row],[Rape]]/Table3[[#This Row],[Population_in_lakhs]]</f>
        <v>4.8923679060665357</v>
      </c>
      <c r="N2682">
        <f>Table3[[#This Row],[Kidnapping and Abduction]]/Table3[[#This Row],[Population_in_lakhs]]</f>
        <v>6.4579256360078272</v>
      </c>
      <c r="O2682">
        <f>Table3[[#This Row],[Dowry Deaths]]/Table3[[#This Row],[Population_in_lakhs]]</f>
        <v>0.29354207436399216</v>
      </c>
      <c r="P2682">
        <f>Table3[[#This Row],[Molestation]]/Table3[[#This Row],[Population_in_lakhs]]</f>
        <v>17.123287671232877</v>
      </c>
      <c r="Q2682">
        <f>Table3[[#This Row],[Sexual_Harassment]]/Table3[[#This Row],[Population_in_lakhs]]</f>
        <v>0.97847358121330719</v>
      </c>
      <c r="R2682">
        <f>Table3[[#This Row],[Cruelty by Husband or his Relatives]]/Table3[[#This Row],[Population_in_lakhs]]</f>
        <v>18.297455968688844</v>
      </c>
    </row>
    <row r="2683" spans="1:18" x14ac:dyDescent="0.3">
      <c r="A2683" t="s">
        <v>352</v>
      </c>
      <c r="B2683" t="s">
        <v>356</v>
      </c>
      <c r="C2683">
        <v>2004</v>
      </c>
      <c r="D2683">
        <v>50</v>
      </c>
      <c r="E2683">
        <v>63</v>
      </c>
      <c r="F2683">
        <v>3</v>
      </c>
      <c r="G2683">
        <v>164</v>
      </c>
      <c r="H2683">
        <v>5</v>
      </c>
      <c r="I2683">
        <v>163</v>
      </c>
      <c r="J2683">
        <v>10.220000000000001</v>
      </c>
      <c r="K2683">
        <v>43.835616438356162</v>
      </c>
      <c r="L2683">
        <f t="shared" si="41"/>
        <v>448</v>
      </c>
      <c r="M2683" s="14">
        <f>Table3[[#This Row],[Rape]]/Table3[[#This Row],[Population_in_lakhs]]</f>
        <v>4.8923679060665357</v>
      </c>
      <c r="N2683">
        <f>Table3[[#This Row],[Kidnapping and Abduction]]/Table3[[#This Row],[Population_in_lakhs]]</f>
        <v>6.1643835616438354</v>
      </c>
      <c r="O2683">
        <f>Table3[[#This Row],[Dowry Deaths]]/Table3[[#This Row],[Population_in_lakhs]]</f>
        <v>0.29354207436399216</v>
      </c>
      <c r="P2683">
        <f>Table3[[#This Row],[Molestation]]/Table3[[#This Row],[Population_in_lakhs]]</f>
        <v>16.046966731898237</v>
      </c>
      <c r="Q2683">
        <f>Table3[[#This Row],[Sexual_Harassment]]/Table3[[#This Row],[Population_in_lakhs]]</f>
        <v>0.48923679060665359</v>
      </c>
      <c r="R2683">
        <f>Table3[[#This Row],[Cruelty by Husband or his Relatives]]/Table3[[#This Row],[Population_in_lakhs]]</f>
        <v>15.949119373776908</v>
      </c>
    </row>
    <row r="2684" spans="1:18" x14ac:dyDescent="0.3">
      <c r="A2684" t="s">
        <v>352</v>
      </c>
      <c r="B2684" t="s">
        <v>356</v>
      </c>
      <c r="C2684">
        <v>2005</v>
      </c>
      <c r="D2684">
        <v>45</v>
      </c>
      <c r="E2684">
        <v>39</v>
      </c>
      <c r="F2684">
        <v>3</v>
      </c>
      <c r="G2684">
        <v>121</v>
      </c>
      <c r="H2684">
        <v>0</v>
      </c>
      <c r="I2684">
        <v>212</v>
      </c>
      <c r="J2684">
        <v>10.220000000000001</v>
      </c>
      <c r="K2684">
        <v>41.095890410958901</v>
      </c>
      <c r="L2684">
        <f t="shared" si="41"/>
        <v>420</v>
      </c>
      <c r="M2684" s="14">
        <f>Table3[[#This Row],[Rape]]/Table3[[#This Row],[Population_in_lakhs]]</f>
        <v>4.4031311154598827</v>
      </c>
      <c r="N2684">
        <f>Table3[[#This Row],[Kidnapping and Abduction]]/Table3[[#This Row],[Population_in_lakhs]]</f>
        <v>3.8160469667318981</v>
      </c>
      <c r="O2684">
        <f>Table3[[#This Row],[Dowry Deaths]]/Table3[[#This Row],[Population_in_lakhs]]</f>
        <v>0.29354207436399216</v>
      </c>
      <c r="P2684">
        <f>Table3[[#This Row],[Molestation]]/Table3[[#This Row],[Population_in_lakhs]]</f>
        <v>11.839530332681017</v>
      </c>
      <c r="Q2684">
        <f>Table3[[#This Row],[Sexual_Harassment]]/Table3[[#This Row],[Population_in_lakhs]]</f>
        <v>0</v>
      </c>
      <c r="R2684">
        <f>Table3[[#This Row],[Cruelty by Husband or his Relatives]]/Table3[[#This Row],[Population_in_lakhs]]</f>
        <v>20.743639921722114</v>
      </c>
    </row>
    <row r="2685" spans="1:18" x14ac:dyDescent="0.3">
      <c r="A2685" t="s">
        <v>352</v>
      </c>
      <c r="B2685" t="s">
        <v>356</v>
      </c>
      <c r="C2685">
        <v>2006</v>
      </c>
      <c r="D2685">
        <v>37</v>
      </c>
      <c r="E2685">
        <v>40</v>
      </c>
      <c r="F2685">
        <v>5</v>
      </c>
      <c r="G2685">
        <v>114</v>
      </c>
      <c r="H2685">
        <v>2</v>
      </c>
      <c r="I2685">
        <v>169</v>
      </c>
      <c r="J2685">
        <v>10.220000000000001</v>
      </c>
      <c r="K2685">
        <v>35.909980430528371</v>
      </c>
      <c r="L2685">
        <f t="shared" si="41"/>
        <v>367</v>
      </c>
      <c r="M2685" s="14">
        <f>Table3[[#This Row],[Rape]]/Table3[[#This Row],[Population_in_lakhs]]</f>
        <v>3.6203522504892365</v>
      </c>
      <c r="N2685">
        <f>Table3[[#This Row],[Kidnapping and Abduction]]/Table3[[#This Row],[Population_in_lakhs]]</f>
        <v>3.9138943248532287</v>
      </c>
      <c r="O2685">
        <f>Table3[[#This Row],[Dowry Deaths]]/Table3[[#This Row],[Population_in_lakhs]]</f>
        <v>0.48923679060665359</v>
      </c>
      <c r="P2685">
        <f>Table3[[#This Row],[Molestation]]/Table3[[#This Row],[Population_in_lakhs]]</f>
        <v>11.154598825831702</v>
      </c>
      <c r="Q2685">
        <f>Table3[[#This Row],[Sexual_Harassment]]/Table3[[#This Row],[Population_in_lakhs]]</f>
        <v>0.19569471624266144</v>
      </c>
      <c r="R2685">
        <f>Table3[[#This Row],[Cruelty by Husband or his Relatives]]/Table3[[#This Row],[Population_in_lakhs]]</f>
        <v>16.536203522504891</v>
      </c>
    </row>
    <row r="2686" spans="1:18" x14ac:dyDescent="0.3">
      <c r="A2686" t="s">
        <v>352</v>
      </c>
      <c r="B2686" t="s">
        <v>356</v>
      </c>
      <c r="C2686">
        <v>2007</v>
      </c>
      <c r="D2686">
        <v>43</v>
      </c>
      <c r="E2686">
        <v>28</v>
      </c>
      <c r="F2686">
        <v>8</v>
      </c>
      <c r="G2686">
        <v>112</v>
      </c>
      <c r="H2686">
        <v>1</v>
      </c>
      <c r="I2686">
        <v>194</v>
      </c>
      <c r="J2686">
        <v>10.220000000000001</v>
      </c>
      <c r="K2686">
        <v>37.769080234833659</v>
      </c>
      <c r="L2686">
        <f t="shared" si="41"/>
        <v>386</v>
      </c>
      <c r="M2686" s="14">
        <f>Table3[[#This Row],[Rape]]/Table3[[#This Row],[Population_in_lakhs]]</f>
        <v>4.2074363992172206</v>
      </c>
      <c r="N2686">
        <f>Table3[[#This Row],[Kidnapping and Abduction]]/Table3[[#This Row],[Population_in_lakhs]]</f>
        <v>2.7397260273972601</v>
      </c>
      <c r="O2686">
        <f>Table3[[#This Row],[Dowry Deaths]]/Table3[[#This Row],[Population_in_lakhs]]</f>
        <v>0.78277886497064575</v>
      </c>
      <c r="P2686">
        <f>Table3[[#This Row],[Molestation]]/Table3[[#This Row],[Population_in_lakhs]]</f>
        <v>10.95890410958904</v>
      </c>
      <c r="Q2686">
        <f>Table3[[#This Row],[Sexual_Harassment]]/Table3[[#This Row],[Population_in_lakhs]]</f>
        <v>9.7847358121330719E-2</v>
      </c>
      <c r="R2686">
        <f>Table3[[#This Row],[Cruelty by Husband or his Relatives]]/Table3[[#This Row],[Population_in_lakhs]]</f>
        <v>18.982387475538161</v>
      </c>
    </row>
    <row r="2687" spans="1:18" x14ac:dyDescent="0.3">
      <c r="A2687" t="s">
        <v>352</v>
      </c>
      <c r="B2687" t="s">
        <v>356</v>
      </c>
      <c r="C2687">
        <v>2008</v>
      </c>
      <c r="D2687">
        <v>52</v>
      </c>
      <c r="E2687">
        <v>45</v>
      </c>
      <c r="F2687">
        <v>10</v>
      </c>
      <c r="G2687">
        <v>169</v>
      </c>
      <c r="H2687">
        <v>0</v>
      </c>
      <c r="I2687">
        <v>181</v>
      </c>
      <c r="J2687">
        <v>10.220000000000001</v>
      </c>
      <c r="K2687">
        <v>44.716242661448135</v>
      </c>
      <c r="L2687">
        <f t="shared" si="41"/>
        <v>457</v>
      </c>
      <c r="M2687" s="14">
        <f>Table3[[#This Row],[Rape]]/Table3[[#This Row],[Population_in_lakhs]]</f>
        <v>5.0880626223091969</v>
      </c>
      <c r="N2687">
        <f>Table3[[#This Row],[Kidnapping and Abduction]]/Table3[[#This Row],[Population_in_lakhs]]</f>
        <v>4.4031311154598827</v>
      </c>
      <c r="O2687">
        <f>Table3[[#This Row],[Dowry Deaths]]/Table3[[#This Row],[Population_in_lakhs]]</f>
        <v>0.97847358121330719</v>
      </c>
      <c r="P2687">
        <f>Table3[[#This Row],[Molestation]]/Table3[[#This Row],[Population_in_lakhs]]</f>
        <v>16.536203522504891</v>
      </c>
      <c r="Q2687">
        <f>Table3[[#This Row],[Sexual_Harassment]]/Table3[[#This Row],[Population_in_lakhs]]</f>
        <v>0</v>
      </c>
      <c r="R2687">
        <f>Table3[[#This Row],[Cruelty by Husband or his Relatives]]/Table3[[#This Row],[Population_in_lakhs]]</f>
        <v>17.710371819960859</v>
      </c>
    </row>
    <row r="2688" spans="1:18" x14ac:dyDescent="0.3">
      <c r="A2688" t="s">
        <v>352</v>
      </c>
      <c r="B2688" t="s">
        <v>356</v>
      </c>
      <c r="C2688">
        <v>2009</v>
      </c>
      <c r="D2688">
        <v>55</v>
      </c>
      <c r="E2688">
        <v>84</v>
      </c>
      <c r="F2688">
        <v>9</v>
      </c>
      <c r="G2688">
        <v>130</v>
      </c>
      <c r="H2688">
        <v>1</v>
      </c>
      <c r="I2688">
        <v>289</v>
      </c>
      <c r="J2688">
        <v>10.220000000000001</v>
      </c>
      <c r="K2688">
        <v>55.577299412915849</v>
      </c>
      <c r="L2688">
        <f t="shared" si="41"/>
        <v>568</v>
      </c>
      <c r="M2688" s="14">
        <f>Table3[[#This Row],[Rape]]/Table3[[#This Row],[Population_in_lakhs]]</f>
        <v>5.3816046966731896</v>
      </c>
      <c r="N2688">
        <f>Table3[[#This Row],[Kidnapping and Abduction]]/Table3[[#This Row],[Population_in_lakhs]]</f>
        <v>8.2191780821917799</v>
      </c>
      <c r="O2688">
        <f>Table3[[#This Row],[Dowry Deaths]]/Table3[[#This Row],[Population_in_lakhs]]</f>
        <v>0.88062622309197647</v>
      </c>
      <c r="P2688">
        <f>Table3[[#This Row],[Molestation]]/Table3[[#This Row],[Population_in_lakhs]]</f>
        <v>12.720156555772993</v>
      </c>
      <c r="Q2688">
        <f>Table3[[#This Row],[Sexual_Harassment]]/Table3[[#This Row],[Population_in_lakhs]]</f>
        <v>9.7847358121330719E-2</v>
      </c>
      <c r="R2688">
        <f>Table3[[#This Row],[Cruelty by Husband or his Relatives]]/Table3[[#This Row],[Population_in_lakhs]]</f>
        <v>28.277886497064578</v>
      </c>
    </row>
    <row r="2689" spans="1:18" x14ac:dyDescent="0.3">
      <c r="A2689" t="s">
        <v>352</v>
      </c>
      <c r="B2689" t="s">
        <v>356</v>
      </c>
      <c r="C2689">
        <v>2010</v>
      </c>
      <c r="D2689">
        <v>48</v>
      </c>
      <c r="E2689">
        <v>72</v>
      </c>
      <c r="F2689">
        <v>9</v>
      </c>
      <c r="G2689">
        <v>129</v>
      </c>
      <c r="H2689">
        <v>2</v>
      </c>
      <c r="I2689">
        <v>267</v>
      </c>
      <c r="J2689">
        <v>10.220000000000001</v>
      </c>
      <c r="K2689">
        <v>51.56555772994129</v>
      </c>
      <c r="L2689">
        <f t="shared" si="41"/>
        <v>527</v>
      </c>
      <c r="M2689" s="14">
        <f>Table3[[#This Row],[Rape]]/Table3[[#This Row],[Population_in_lakhs]]</f>
        <v>4.6966731898238745</v>
      </c>
      <c r="N2689">
        <f>Table3[[#This Row],[Kidnapping and Abduction]]/Table3[[#This Row],[Population_in_lakhs]]</f>
        <v>7.0450097847358117</v>
      </c>
      <c r="O2689">
        <f>Table3[[#This Row],[Dowry Deaths]]/Table3[[#This Row],[Population_in_lakhs]]</f>
        <v>0.88062622309197647</v>
      </c>
      <c r="P2689">
        <f>Table3[[#This Row],[Molestation]]/Table3[[#This Row],[Population_in_lakhs]]</f>
        <v>12.622309197651663</v>
      </c>
      <c r="Q2689">
        <f>Table3[[#This Row],[Sexual_Harassment]]/Table3[[#This Row],[Population_in_lakhs]]</f>
        <v>0.19569471624266144</v>
      </c>
      <c r="R2689">
        <f>Table3[[#This Row],[Cruelty by Husband or his Relatives]]/Table3[[#This Row],[Population_in_lakhs]]</f>
        <v>26.125244618395303</v>
      </c>
    </row>
    <row r="2690" spans="1:18" x14ac:dyDescent="0.3">
      <c r="A2690" t="s">
        <v>352</v>
      </c>
      <c r="B2690" t="s">
        <v>356</v>
      </c>
      <c r="C2690">
        <v>2011</v>
      </c>
      <c r="D2690">
        <v>60</v>
      </c>
      <c r="E2690">
        <v>88</v>
      </c>
      <c r="F2690">
        <v>10</v>
      </c>
      <c r="G2690">
        <v>158</v>
      </c>
      <c r="H2690">
        <v>1</v>
      </c>
      <c r="I2690">
        <v>351</v>
      </c>
      <c r="J2690">
        <v>12.23</v>
      </c>
      <c r="K2690">
        <v>54.619787408013082</v>
      </c>
      <c r="L2690">
        <f t="shared" ref="L2690:L2753" si="42">SUM(D2690,E2690,F2690,G2690,H2690,I2690)</f>
        <v>668</v>
      </c>
      <c r="M2690" s="14">
        <f>Table3[[#This Row],[Rape]]/Table3[[#This Row],[Population_in_lakhs]]</f>
        <v>4.9059689288634507</v>
      </c>
      <c r="N2690">
        <f>Table3[[#This Row],[Kidnapping and Abduction]]/Table3[[#This Row],[Population_in_lakhs]]</f>
        <v>7.1954210956663935</v>
      </c>
      <c r="O2690">
        <f>Table3[[#This Row],[Dowry Deaths]]/Table3[[#This Row],[Population_in_lakhs]]</f>
        <v>0.81766148814390838</v>
      </c>
      <c r="P2690">
        <f>Table3[[#This Row],[Molestation]]/Table3[[#This Row],[Population_in_lakhs]]</f>
        <v>12.919051512673752</v>
      </c>
      <c r="Q2690">
        <f>Table3[[#This Row],[Sexual_Harassment]]/Table3[[#This Row],[Population_in_lakhs]]</f>
        <v>8.1766148814390843E-2</v>
      </c>
      <c r="R2690">
        <f>Table3[[#This Row],[Cruelty by Husband or his Relatives]]/Table3[[#This Row],[Population_in_lakhs]]</f>
        <v>28.699918233851186</v>
      </c>
    </row>
    <row r="2691" spans="1:18" x14ac:dyDescent="0.3">
      <c r="A2691" t="s">
        <v>352</v>
      </c>
      <c r="B2691" t="s">
        <v>356</v>
      </c>
      <c r="C2691">
        <v>2012</v>
      </c>
      <c r="D2691">
        <v>69</v>
      </c>
      <c r="E2691">
        <v>84</v>
      </c>
      <c r="F2691">
        <v>7</v>
      </c>
      <c r="G2691">
        <v>185</v>
      </c>
      <c r="H2691">
        <v>2</v>
      </c>
      <c r="I2691">
        <v>313</v>
      </c>
      <c r="J2691">
        <v>12.23</v>
      </c>
      <c r="K2691">
        <v>53.965658217497953</v>
      </c>
      <c r="L2691">
        <f t="shared" si="42"/>
        <v>660</v>
      </c>
      <c r="M2691" s="14">
        <f>Table3[[#This Row],[Rape]]/Table3[[#This Row],[Population_in_lakhs]]</f>
        <v>5.6418642681929683</v>
      </c>
      <c r="N2691">
        <f>Table3[[#This Row],[Kidnapping and Abduction]]/Table3[[#This Row],[Population_in_lakhs]]</f>
        <v>6.8683565004088303</v>
      </c>
      <c r="O2691">
        <f>Table3[[#This Row],[Dowry Deaths]]/Table3[[#This Row],[Population_in_lakhs]]</f>
        <v>0.57236304170073593</v>
      </c>
      <c r="P2691">
        <f>Table3[[#This Row],[Molestation]]/Table3[[#This Row],[Population_in_lakhs]]</f>
        <v>15.126737530662306</v>
      </c>
      <c r="Q2691">
        <f>Table3[[#This Row],[Sexual_Harassment]]/Table3[[#This Row],[Population_in_lakhs]]</f>
        <v>0.16353229762878169</v>
      </c>
      <c r="R2691">
        <f>Table3[[#This Row],[Cruelty by Husband or his Relatives]]/Table3[[#This Row],[Population_in_lakhs]]</f>
        <v>25.592804578904332</v>
      </c>
    </row>
    <row r="2692" spans="1:18" x14ac:dyDescent="0.3">
      <c r="A2692" t="s">
        <v>352</v>
      </c>
      <c r="B2692" t="s">
        <v>356</v>
      </c>
      <c r="C2692">
        <v>2013</v>
      </c>
      <c r="D2692">
        <v>66</v>
      </c>
      <c r="E2692">
        <v>102</v>
      </c>
      <c r="F2692">
        <v>1</v>
      </c>
      <c r="G2692">
        <v>208</v>
      </c>
      <c r="H2692">
        <v>0</v>
      </c>
      <c r="I2692">
        <v>289</v>
      </c>
      <c r="J2692">
        <v>12.23</v>
      </c>
      <c r="K2692">
        <v>54.456255110384298</v>
      </c>
      <c r="L2692">
        <f t="shared" si="42"/>
        <v>666</v>
      </c>
      <c r="M2692" s="14">
        <f>Table3[[#This Row],[Rape]]/Table3[[#This Row],[Population_in_lakhs]]</f>
        <v>5.3965658217497952</v>
      </c>
      <c r="N2692">
        <f>Table3[[#This Row],[Kidnapping and Abduction]]/Table3[[#This Row],[Population_in_lakhs]]</f>
        <v>8.3401471790678663</v>
      </c>
      <c r="O2692">
        <f>Table3[[#This Row],[Dowry Deaths]]/Table3[[#This Row],[Population_in_lakhs]]</f>
        <v>8.1766148814390843E-2</v>
      </c>
      <c r="P2692">
        <f>Table3[[#This Row],[Molestation]]/Table3[[#This Row],[Population_in_lakhs]]</f>
        <v>17.007358953393293</v>
      </c>
      <c r="Q2692">
        <f>Table3[[#This Row],[Sexual_Harassment]]/Table3[[#This Row],[Population_in_lakhs]]</f>
        <v>0</v>
      </c>
      <c r="R2692">
        <f>Table3[[#This Row],[Cruelty by Husband or his Relatives]]/Table3[[#This Row],[Population_in_lakhs]]</f>
        <v>23.630417007358954</v>
      </c>
    </row>
    <row r="2693" spans="1:18" x14ac:dyDescent="0.3">
      <c r="A2693" t="s">
        <v>352</v>
      </c>
      <c r="B2693" t="s">
        <v>357</v>
      </c>
      <c r="C2693">
        <v>2001</v>
      </c>
      <c r="D2693">
        <v>13</v>
      </c>
      <c r="E2693">
        <v>14</v>
      </c>
      <c r="F2693">
        <v>13</v>
      </c>
      <c r="G2693">
        <v>71</v>
      </c>
      <c r="H2693">
        <v>0</v>
      </c>
      <c r="I2693">
        <v>45</v>
      </c>
      <c r="J2693">
        <v>19.649999999999999</v>
      </c>
      <c r="K2693">
        <v>7.9389312977099245</v>
      </c>
      <c r="L2693">
        <f t="shared" si="42"/>
        <v>156</v>
      </c>
      <c r="M2693" s="14">
        <f>Table3[[#This Row],[Rape]]/Table3[[#This Row],[Population_in_lakhs]]</f>
        <v>0.66157760814249367</v>
      </c>
      <c r="N2693">
        <f>Table3[[#This Row],[Kidnapping and Abduction]]/Table3[[#This Row],[Population_in_lakhs]]</f>
        <v>0.71246819338422396</v>
      </c>
      <c r="O2693">
        <f>Table3[[#This Row],[Dowry Deaths]]/Table3[[#This Row],[Population_in_lakhs]]</f>
        <v>0.66157760814249367</v>
      </c>
      <c r="P2693">
        <f>Table3[[#This Row],[Molestation]]/Table3[[#This Row],[Population_in_lakhs]]</f>
        <v>3.61323155216285</v>
      </c>
      <c r="Q2693">
        <f>Table3[[#This Row],[Sexual_Harassment]]/Table3[[#This Row],[Population_in_lakhs]]</f>
        <v>0</v>
      </c>
      <c r="R2693">
        <f>Table3[[#This Row],[Cruelty by Husband or his Relatives]]/Table3[[#This Row],[Population_in_lakhs]]</f>
        <v>2.2900763358778629</v>
      </c>
    </row>
    <row r="2694" spans="1:18" x14ac:dyDescent="0.3">
      <c r="A2694" t="s">
        <v>352</v>
      </c>
      <c r="B2694" t="s">
        <v>357</v>
      </c>
      <c r="C2694">
        <v>2002</v>
      </c>
      <c r="D2694">
        <v>24</v>
      </c>
      <c r="E2694">
        <v>16</v>
      </c>
      <c r="F2694">
        <v>8</v>
      </c>
      <c r="G2694">
        <v>83</v>
      </c>
      <c r="H2694">
        <v>0</v>
      </c>
      <c r="I2694">
        <v>66</v>
      </c>
      <c r="J2694">
        <v>19.649999999999999</v>
      </c>
      <c r="K2694">
        <v>10.025445292620866</v>
      </c>
      <c r="L2694">
        <f t="shared" si="42"/>
        <v>197</v>
      </c>
      <c r="M2694" s="14">
        <f>Table3[[#This Row],[Rape]]/Table3[[#This Row],[Population_in_lakhs]]</f>
        <v>1.2213740458015268</v>
      </c>
      <c r="N2694">
        <f>Table3[[#This Row],[Kidnapping and Abduction]]/Table3[[#This Row],[Population_in_lakhs]]</f>
        <v>0.81424936386768454</v>
      </c>
      <c r="O2694">
        <f>Table3[[#This Row],[Dowry Deaths]]/Table3[[#This Row],[Population_in_lakhs]]</f>
        <v>0.40712468193384227</v>
      </c>
      <c r="P2694">
        <f>Table3[[#This Row],[Molestation]]/Table3[[#This Row],[Population_in_lakhs]]</f>
        <v>4.2239185750636139</v>
      </c>
      <c r="Q2694">
        <f>Table3[[#This Row],[Sexual_Harassment]]/Table3[[#This Row],[Population_in_lakhs]]</f>
        <v>0</v>
      </c>
      <c r="R2694">
        <f>Table3[[#This Row],[Cruelty by Husband or his Relatives]]/Table3[[#This Row],[Population_in_lakhs]]</f>
        <v>3.3587786259541987</v>
      </c>
    </row>
    <row r="2695" spans="1:18" x14ac:dyDescent="0.3">
      <c r="A2695" t="s">
        <v>352</v>
      </c>
      <c r="B2695" t="s">
        <v>357</v>
      </c>
      <c r="C2695">
        <v>2003</v>
      </c>
      <c r="D2695">
        <v>16</v>
      </c>
      <c r="E2695">
        <v>15</v>
      </c>
      <c r="F2695">
        <v>17</v>
      </c>
      <c r="G2695">
        <v>72</v>
      </c>
      <c r="H2695">
        <v>0</v>
      </c>
      <c r="I2695">
        <v>63</v>
      </c>
      <c r="J2695">
        <v>19.649999999999999</v>
      </c>
      <c r="K2695">
        <v>9.3129770992366421</v>
      </c>
      <c r="L2695">
        <f t="shared" si="42"/>
        <v>183</v>
      </c>
      <c r="M2695" s="14">
        <f>Table3[[#This Row],[Rape]]/Table3[[#This Row],[Population_in_lakhs]]</f>
        <v>0.81424936386768454</v>
      </c>
      <c r="N2695">
        <f>Table3[[#This Row],[Kidnapping and Abduction]]/Table3[[#This Row],[Population_in_lakhs]]</f>
        <v>0.76335877862595425</v>
      </c>
      <c r="O2695">
        <f>Table3[[#This Row],[Dowry Deaths]]/Table3[[#This Row],[Population_in_lakhs]]</f>
        <v>0.86513994910941483</v>
      </c>
      <c r="P2695">
        <f>Table3[[#This Row],[Molestation]]/Table3[[#This Row],[Population_in_lakhs]]</f>
        <v>3.6641221374045805</v>
      </c>
      <c r="Q2695">
        <f>Table3[[#This Row],[Sexual_Harassment]]/Table3[[#This Row],[Population_in_lakhs]]</f>
        <v>0</v>
      </c>
      <c r="R2695">
        <f>Table3[[#This Row],[Cruelty by Husband or his Relatives]]/Table3[[#This Row],[Population_in_lakhs]]</f>
        <v>3.2061068702290076</v>
      </c>
    </row>
    <row r="2696" spans="1:18" x14ac:dyDescent="0.3">
      <c r="A2696" t="s">
        <v>352</v>
      </c>
      <c r="B2696" t="s">
        <v>357</v>
      </c>
      <c r="C2696">
        <v>2004</v>
      </c>
      <c r="D2696">
        <v>14</v>
      </c>
      <c r="E2696">
        <v>15</v>
      </c>
      <c r="F2696">
        <v>9</v>
      </c>
      <c r="G2696">
        <v>95</v>
      </c>
      <c r="H2696">
        <v>0</v>
      </c>
      <c r="I2696">
        <v>69</v>
      </c>
      <c r="J2696">
        <v>19.649999999999999</v>
      </c>
      <c r="K2696">
        <v>10.279898218829517</v>
      </c>
      <c r="L2696">
        <f t="shared" si="42"/>
        <v>202</v>
      </c>
      <c r="M2696" s="14">
        <f>Table3[[#This Row],[Rape]]/Table3[[#This Row],[Population_in_lakhs]]</f>
        <v>0.71246819338422396</v>
      </c>
      <c r="N2696">
        <f>Table3[[#This Row],[Kidnapping and Abduction]]/Table3[[#This Row],[Population_in_lakhs]]</f>
        <v>0.76335877862595425</v>
      </c>
      <c r="O2696">
        <f>Table3[[#This Row],[Dowry Deaths]]/Table3[[#This Row],[Population_in_lakhs]]</f>
        <v>0.45801526717557256</v>
      </c>
      <c r="P2696">
        <f>Table3[[#This Row],[Molestation]]/Table3[[#This Row],[Population_in_lakhs]]</f>
        <v>4.8346055979643765</v>
      </c>
      <c r="Q2696">
        <f>Table3[[#This Row],[Sexual_Harassment]]/Table3[[#This Row],[Population_in_lakhs]]</f>
        <v>0</v>
      </c>
      <c r="R2696">
        <f>Table3[[#This Row],[Cruelty by Husband or his Relatives]]/Table3[[#This Row],[Population_in_lakhs]]</f>
        <v>3.5114503816793894</v>
      </c>
    </row>
    <row r="2697" spans="1:18" x14ac:dyDescent="0.3">
      <c r="A2697" t="s">
        <v>352</v>
      </c>
      <c r="B2697" t="s">
        <v>357</v>
      </c>
      <c r="C2697">
        <v>2005</v>
      </c>
      <c r="D2697">
        <v>19</v>
      </c>
      <c r="E2697">
        <v>20</v>
      </c>
      <c r="F2697">
        <v>13</v>
      </c>
      <c r="G2697">
        <v>86</v>
      </c>
      <c r="H2697">
        <v>0</v>
      </c>
      <c r="I2697">
        <v>72</v>
      </c>
      <c r="J2697">
        <v>19.649999999999999</v>
      </c>
      <c r="K2697">
        <v>10.68702290076336</v>
      </c>
      <c r="L2697">
        <f t="shared" si="42"/>
        <v>210</v>
      </c>
      <c r="M2697" s="14">
        <f>Table3[[#This Row],[Rape]]/Table3[[#This Row],[Population_in_lakhs]]</f>
        <v>0.96692111959287541</v>
      </c>
      <c r="N2697">
        <f>Table3[[#This Row],[Kidnapping and Abduction]]/Table3[[#This Row],[Population_in_lakhs]]</f>
        <v>1.0178117048346056</v>
      </c>
      <c r="O2697">
        <f>Table3[[#This Row],[Dowry Deaths]]/Table3[[#This Row],[Population_in_lakhs]]</f>
        <v>0.66157760814249367</v>
      </c>
      <c r="P2697">
        <f>Table3[[#This Row],[Molestation]]/Table3[[#This Row],[Population_in_lakhs]]</f>
        <v>4.3765903307888046</v>
      </c>
      <c r="Q2697">
        <f>Table3[[#This Row],[Sexual_Harassment]]/Table3[[#This Row],[Population_in_lakhs]]</f>
        <v>0</v>
      </c>
      <c r="R2697">
        <f>Table3[[#This Row],[Cruelty by Husband or his Relatives]]/Table3[[#This Row],[Population_in_lakhs]]</f>
        <v>3.6641221374045805</v>
      </c>
    </row>
    <row r="2698" spans="1:18" x14ac:dyDescent="0.3">
      <c r="A2698" t="s">
        <v>352</v>
      </c>
      <c r="B2698" t="s">
        <v>357</v>
      </c>
      <c r="C2698">
        <v>2006</v>
      </c>
      <c r="D2698">
        <v>12</v>
      </c>
      <c r="E2698">
        <v>21</v>
      </c>
      <c r="F2698">
        <v>7</v>
      </c>
      <c r="G2698">
        <v>85</v>
      </c>
      <c r="H2698">
        <v>0</v>
      </c>
      <c r="I2698">
        <v>74</v>
      </c>
      <c r="J2698">
        <v>19.649999999999999</v>
      </c>
      <c r="K2698">
        <v>10.127226463104327</v>
      </c>
      <c r="L2698">
        <f t="shared" si="42"/>
        <v>199</v>
      </c>
      <c r="M2698" s="14">
        <f>Table3[[#This Row],[Rape]]/Table3[[#This Row],[Population_in_lakhs]]</f>
        <v>0.61068702290076338</v>
      </c>
      <c r="N2698">
        <f>Table3[[#This Row],[Kidnapping and Abduction]]/Table3[[#This Row],[Population_in_lakhs]]</f>
        <v>1.0687022900763359</v>
      </c>
      <c r="O2698">
        <f>Table3[[#This Row],[Dowry Deaths]]/Table3[[#This Row],[Population_in_lakhs]]</f>
        <v>0.35623409669211198</v>
      </c>
      <c r="P2698">
        <f>Table3[[#This Row],[Molestation]]/Table3[[#This Row],[Population_in_lakhs]]</f>
        <v>4.325699745547074</v>
      </c>
      <c r="Q2698">
        <f>Table3[[#This Row],[Sexual_Harassment]]/Table3[[#This Row],[Population_in_lakhs]]</f>
        <v>0</v>
      </c>
      <c r="R2698">
        <f>Table3[[#This Row],[Cruelty by Husband or his Relatives]]/Table3[[#This Row],[Population_in_lakhs]]</f>
        <v>3.7659033078880411</v>
      </c>
    </row>
    <row r="2699" spans="1:18" x14ac:dyDescent="0.3">
      <c r="A2699" t="s">
        <v>352</v>
      </c>
      <c r="B2699" t="s">
        <v>357</v>
      </c>
      <c r="C2699">
        <v>2007</v>
      </c>
      <c r="D2699">
        <v>19</v>
      </c>
      <c r="E2699">
        <v>24</v>
      </c>
      <c r="F2699">
        <v>9</v>
      </c>
      <c r="G2699">
        <v>78</v>
      </c>
      <c r="H2699">
        <v>0</v>
      </c>
      <c r="I2699">
        <v>103</v>
      </c>
      <c r="J2699">
        <v>19.649999999999999</v>
      </c>
      <c r="K2699">
        <v>11.857506361323155</v>
      </c>
      <c r="L2699">
        <f t="shared" si="42"/>
        <v>233</v>
      </c>
      <c r="M2699" s="14">
        <f>Table3[[#This Row],[Rape]]/Table3[[#This Row],[Population_in_lakhs]]</f>
        <v>0.96692111959287541</v>
      </c>
      <c r="N2699">
        <f>Table3[[#This Row],[Kidnapping and Abduction]]/Table3[[#This Row],[Population_in_lakhs]]</f>
        <v>1.2213740458015268</v>
      </c>
      <c r="O2699">
        <f>Table3[[#This Row],[Dowry Deaths]]/Table3[[#This Row],[Population_in_lakhs]]</f>
        <v>0.45801526717557256</v>
      </c>
      <c r="P2699">
        <f>Table3[[#This Row],[Molestation]]/Table3[[#This Row],[Population_in_lakhs]]</f>
        <v>3.9694656488549622</v>
      </c>
      <c r="Q2699">
        <f>Table3[[#This Row],[Sexual_Harassment]]/Table3[[#This Row],[Population_in_lakhs]]</f>
        <v>0</v>
      </c>
      <c r="R2699">
        <f>Table3[[#This Row],[Cruelty by Husband or his Relatives]]/Table3[[#This Row],[Population_in_lakhs]]</f>
        <v>5.2417302798982188</v>
      </c>
    </row>
    <row r="2700" spans="1:18" x14ac:dyDescent="0.3">
      <c r="A2700" t="s">
        <v>352</v>
      </c>
      <c r="B2700" t="s">
        <v>357</v>
      </c>
      <c r="C2700">
        <v>2008</v>
      </c>
      <c r="D2700">
        <v>20</v>
      </c>
      <c r="E2700">
        <v>21</v>
      </c>
      <c r="F2700">
        <v>14</v>
      </c>
      <c r="G2700">
        <v>82</v>
      </c>
      <c r="H2700">
        <v>0</v>
      </c>
      <c r="I2700">
        <v>116</v>
      </c>
      <c r="J2700">
        <v>19.649999999999999</v>
      </c>
      <c r="K2700">
        <v>12.875318066157762</v>
      </c>
      <c r="L2700">
        <f t="shared" si="42"/>
        <v>253</v>
      </c>
      <c r="M2700" s="14">
        <f>Table3[[#This Row],[Rape]]/Table3[[#This Row],[Population_in_lakhs]]</f>
        <v>1.0178117048346056</v>
      </c>
      <c r="N2700">
        <f>Table3[[#This Row],[Kidnapping and Abduction]]/Table3[[#This Row],[Population_in_lakhs]]</f>
        <v>1.0687022900763359</v>
      </c>
      <c r="O2700">
        <f>Table3[[#This Row],[Dowry Deaths]]/Table3[[#This Row],[Population_in_lakhs]]</f>
        <v>0.71246819338422396</v>
      </c>
      <c r="P2700">
        <f>Table3[[#This Row],[Molestation]]/Table3[[#This Row],[Population_in_lakhs]]</f>
        <v>4.1730279898218834</v>
      </c>
      <c r="Q2700">
        <f>Table3[[#This Row],[Sexual_Harassment]]/Table3[[#This Row],[Population_in_lakhs]]</f>
        <v>0</v>
      </c>
      <c r="R2700">
        <f>Table3[[#This Row],[Cruelty by Husband or his Relatives]]/Table3[[#This Row],[Population_in_lakhs]]</f>
        <v>5.9033078880407128</v>
      </c>
    </row>
    <row r="2701" spans="1:18" x14ac:dyDescent="0.3">
      <c r="A2701" t="s">
        <v>352</v>
      </c>
      <c r="B2701" t="s">
        <v>357</v>
      </c>
      <c r="C2701">
        <v>2009</v>
      </c>
      <c r="D2701">
        <v>31</v>
      </c>
      <c r="E2701">
        <v>29</v>
      </c>
      <c r="F2701">
        <v>14</v>
      </c>
      <c r="G2701">
        <v>96</v>
      </c>
      <c r="H2701">
        <v>0</v>
      </c>
      <c r="I2701">
        <v>150</v>
      </c>
      <c r="J2701">
        <v>19.649999999999999</v>
      </c>
      <c r="K2701">
        <v>16.284987277353689</v>
      </c>
      <c r="L2701">
        <f t="shared" si="42"/>
        <v>320</v>
      </c>
      <c r="M2701" s="14">
        <f>Table3[[#This Row],[Rape]]/Table3[[#This Row],[Population_in_lakhs]]</f>
        <v>1.5776081424936388</v>
      </c>
      <c r="N2701">
        <f>Table3[[#This Row],[Kidnapping and Abduction]]/Table3[[#This Row],[Population_in_lakhs]]</f>
        <v>1.4758269720101782</v>
      </c>
      <c r="O2701">
        <f>Table3[[#This Row],[Dowry Deaths]]/Table3[[#This Row],[Population_in_lakhs]]</f>
        <v>0.71246819338422396</v>
      </c>
      <c r="P2701">
        <f>Table3[[#This Row],[Molestation]]/Table3[[#This Row],[Population_in_lakhs]]</f>
        <v>4.885496183206107</v>
      </c>
      <c r="Q2701">
        <f>Table3[[#This Row],[Sexual_Harassment]]/Table3[[#This Row],[Population_in_lakhs]]</f>
        <v>0</v>
      </c>
      <c r="R2701">
        <f>Table3[[#This Row],[Cruelty by Husband or his Relatives]]/Table3[[#This Row],[Population_in_lakhs]]</f>
        <v>7.6335877862595423</v>
      </c>
    </row>
    <row r="2702" spans="1:18" x14ac:dyDescent="0.3">
      <c r="A2702" t="s">
        <v>352</v>
      </c>
      <c r="B2702" t="s">
        <v>357</v>
      </c>
      <c r="C2702">
        <v>2010</v>
      </c>
      <c r="D2702">
        <v>34</v>
      </c>
      <c r="E2702">
        <v>33</v>
      </c>
      <c r="F2702">
        <v>18</v>
      </c>
      <c r="G2702">
        <v>71</v>
      </c>
      <c r="H2702">
        <v>0</v>
      </c>
      <c r="I2702">
        <v>194</v>
      </c>
      <c r="J2702">
        <v>19.649999999999999</v>
      </c>
      <c r="K2702">
        <v>17.8117048346056</v>
      </c>
      <c r="L2702">
        <f t="shared" si="42"/>
        <v>350</v>
      </c>
      <c r="M2702" s="14">
        <f>Table3[[#This Row],[Rape]]/Table3[[#This Row],[Population_in_lakhs]]</f>
        <v>1.7302798982188297</v>
      </c>
      <c r="N2702">
        <f>Table3[[#This Row],[Kidnapping and Abduction]]/Table3[[#This Row],[Population_in_lakhs]]</f>
        <v>1.6793893129770994</v>
      </c>
      <c r="O2702">
        <f>Table3[[#This Row],[Dowry Deaths]]/Table3[[#This Row],[Population_in_lakhs]]</f>
        <v>0.91603053435114512</v>
      </c>
      <c r="P2702">
        <f>Table3[[#This Row],[Molestation]]/Table3[[#This Row],[Population_in_lakhs]]</f>
        <v>3.61323155216285</v>
      </c>
      <c r="Q2702">
        <f>Table3[[#This Row],[Sexual_Harassment]]/Table3[[#This Row],[Population_in_lakhs]]</f>
        <v>0</v>
      </c>
      <c r="R2702">
        <f>Table3[[#This Row],[Cruelty by Husband or his Relatives]]/Table3[[#This Row],[Population_in_lakhs]]</f>
        <v>9.8727735368956751</v>
      </c>
    </row>
    <row r="2703" spans="1:18" x14ac:dyDescent="0.3">
      <c r="A2703" t="s">
        <v>352</v>
      </c>
      <c r="B2703" t="s">
        <v>357</v>
      </c>
      <c r="C2703">
        <v>2011</v>
      </c>
      <c r="D2703">
        <v>21</v>
      </c>
      <c r="E2703">
        <v>34</v>
      </c>
      <c r="F2703">
        <v>27</v>
      </c>
      <c r="G2703">
        <v>36</v>
      </c>
      <c r="H2703">
        <v>0</v>
      </c>
      <c r="I2703">
        <v>201</v>
      </c>
      <c r="J2703">
        <v>26.04</v>
      </c>
      <c r="K2703">
        <v>12.250384024577574</v>
      </c>
      <c r="L2703">
        <f t="shared" si="42"/>
        <v>319</v>
      </c>
      <c r="M2703" s="14">
        <f>Table3[[#This Row],[Rape]]/Table3[[#This Row],[Population_in_lakhs]]</f>
        <v>0.80645161290322587</v>
      </c>
      <c r="N2703">
        <f>Table3[[#This Row],[Kidnapping and Abduction]]/Table3[[#This Row],[Population_in_lakhs]]</f>
        <v>1.3056835637480799</v>
      </c>
      <c r="O2703">
        <f>Table3[[#This Row],[Dowry Deaths]]/Table3[[#This Row],[Population_in_lakhs]]</f>
        <v>1.0368663594470047</v>
      </c>
      <c r="P2703">
        <f>Table3[[#This Row],[Molestation]]/Table3[[#This Row],[Population_in_lakhs]]</f>
        <v>1.3824884792626728</v>
      </c>
      <c r="Q2703">
        <f>Table3[[#This Row],[Sexual_Harassment]]/Table3[[#This Row],[Population_in_lakhs]]</f>
        <v>0</v>
      </c>
      <c r="R2703">
        <f>Table3[[#This Row],[Cruelty by Husband or his Relatives]]/Table3[[#This Row],[Population_in_lakhs]]</f>
        <v>7.7188940092165899</v>
      </c>
    </row>
    <row r="2704" spans="1:18" x14ac:dyDescent="0.3">
      <c r="A2704" t="s">
        <v>352</v>
      </c>
      <c r="B2704" t="s">
        <v>357</v>
      </c>
      <c r="C2704">
        <v>2012</v>
      </c>
      <c r="D2704">
        <v>21</v>
      </c>
      <c r="E2704">
        <v>35</v>
      </c>
      <c r="F2704">
        <v>20</v>
      </c>
      <c r="G2704">
        <v>59</v>
      </c>
      <c r="H2704">
        <v>0</v>
      </c>
      <c r="I2704">
        <v>237</v>
      </c>
      <c r="J2704">
        <v>26.04</v>
      </c>
      <c r="K2704">
        <v>14.285714285714286</v>
      </c>
      <c r="L2704">
        <f t="shared" si="42"/>
        <v>372</v>
      </c>
      <c r="M2704" s="14">
        <f>Table3[[#This Row],[Rape]]/Table3[[#This Row],[Population_in_lakhs]]</f>
        <v>0.80645161290322587</v>
      </c>
      <c r="N2704">
        <f>Table3[[#This Row],[Kidnapping and Abduction]]/Table3[[#This Row],[Population_in_lakhs]]</f>
        <v>1.3440860215053765</v>
      </c>
      <c r="O2704">
        <f>Table3[[#This Row],[Dowry Deaths]]/Table3[[#This Row],[Population_in_lakhs]]</f>
        <v>0.76804915514592942</v>
      </c>
      <c r="P2704">
        <f>Table3[[#This Row],[Molestation]]/Table3[[#This Row],[Population_in_lakhs]]</f>
        <v>2.2657450076804917</v>
      </c>
      <c r="Q2704">
        <f>Table3[[#This Row],[Sexual_Harassment]]/Table3[[#This Row],[Population_in_lakhs]]</f>
        <v>0</v>
      </c>
      <c r="R2704">
        <f>Table3[[#This Row],[Cruelty by Husband or his Relatives]]/Table3[[#This Row],[Population_in_lakhs]]</f>
        <v>9.1013824884792633</v>
      </c>
    </row>
    <row r="2705" spans="1:18" x14ac:dyDescent="0.3">
      <c r="A2705" t="s">
        <v>352</v>
      </c>
      <c r="B2705" t="s">
        <v>357</v>
      </c>
      <c r="C2705">
        <v>2013</v>
      </c>
      <c r="D2705">
        <v>55</v>
      </c>
      <c r="E2705">
        <v>25</v>
      </c>
      <c r="F2705">
        <v>21</v>
      </c>
      <c r="G2705">
        <v>190</v>
      </c>
      <c r="H2705">
        <v>0</v>
      </c>
      <c r="I2705">
        <v>274</v>
      </c>
      <c r="J2705">
        <v>26.04</v>
      </c>
      <c r="K2705">
        <v>21.697388632872503</v>
      </c>
      <c r="L2705">
        <f t="shared" si="42"/>
        <v>565</v>
      </c>
      <c r="M2705" s="14">
        <f>Table3[[#This Row],[Rape]]/Table3[[#This Row],[Population_in_lakhs]]</f>
        <v>2.1121351766513059</v>
      </c>
      <c r="N2705">
        <f>Table3[[#This Row],[Kidnapping and Abduction]]/Table3[[#This Row],[Population_in_lakhs]]</f>
        <v>0.96006144393241166</v>
      </c>
      <c r="O2705">
        <f>Table3[[#This Row],[Dowry Deaths]]/Table3[[#This Row],[Population_in_lakhs]]</f>
        <v>0.80645161290322587</v>
      </c>
      <c r="P2705">
        <f>Table3[[#This Row],[Molestation]]/Table3[[#This Row],[Population_in_lakhs]]</f>
        <v>7.2964669738863286</v>
      </c>
      <c r="Q2705">
        <f>Table3[[#This Row],[Sexual_Harassment]]/Table3[[#This Row],[Population_in_lakhs]]</f>
        <v>0</v>
      </c>
      <c r="R2705">
        <f>Table3[[#This Row],[Cruelty by Husband or his Relatives]]/Table3[[#This Row],[Population_in_lakhs]]</f>
        <v>10.522273425499233</v>
      </c>
    </row>
    <row r="2706" spans="1:18" x14ac:dyDescent="0.3">
      <c r="A2706" t="s">
        <v>352</v>
      </c>
      <c r="B2706" t="s">
        <v>358</v>
      </c>
      <c r="C2706">
        <v>2001</v>
      </c>
      <c r="D2706">
        <v>48</v>
      </c>
      <c r="E2706">
        <v>103</v>
      </c>
      <c r="F2706">
        <v>24</v>
      </c>
      <c r="G2706">
        <v>77</v>
      </c>
      <c r="H2706">
        <v>0</v>
      </c>
      <c r="I2706">
        <v>209</v>
      </c>
      <c r="J2706">
        <v>21.01</v>
      </c>
      <c r="K2706">
        <v>21.941932413136598</v>
      </c>
      <c r="L2706">
        <f t="shared" si="42"/>
        <v>461</v>
      </c>
      <c r="M2706" s="14">
        <f>Table3[[#This Row],[Rape]]/Table3[[#This Row],[Population_in_lakhs]]</f>
        <v>2.2846263683960015</v>
      </c>
      <c r="N2706">
        <f>Table3[[#This Row],[Kidnapping and Abduction]]/Table3[[#This Row],[Population_in_lakhs]]</f>
        <v>4.9024274155164207</v>
      </c>
      <c r="O2706">
        <f>Table3[[#This Row],[Dowry Deaths]]/Table3[[#This Row],[Population_in_lakhs]]</f>
        <v>1.1423131841980008</v>
      </c>
      <c r="P2706">
        <f>Table3[[#This Row],[Molestation]]/Table3[[#This Row],[Population_in_lakhs]]</f>
        <v>3.664921465968586</v>
      </c>
      <c r="Q2706">
        <f>Table3[[#This Row],[Sexual_Harassment]]/Table3[[#This Row],[Population_in_lakhs]]</f>
        <v>0</v>
      </c>
      <c r="R2706">
        <f>Table3[[#This Row],[Cruelty by Husband or his Relatives]]/Table3[[#This Row],[Population_in_lakhs]]</f>
        <v>9.9476439790575917</v>
      </c>
    </row>
    <row r="2707" spans="1:18" x14ac:dyDescent="0.3">
      <c r="A2707" t="s">
        <v>352</v>
      </c>
      <c r="B2707" t="s">
        <v>358</v>
      </c>
      <c r="C2707">
        <v>2002</v>
      </c>
      <c r="D2707">
        <v>59</v>
      </c>
      <c r="E2707">
        <v>79</v>
      </c>
      <c r="F2707">
        <v>27</v>
      </c>
      <c r="G2707">
        <v>29</v>
      </c>
      <c r="H2707">
        <v>0</v>
      </c>
      <c r="I2707">
        <v>227</v>
      </c>
      <c r="J2707">
        <v>21.01</v>
      </c>
      <c r="K2707">
        <v>20.038077106139934</v>
      </c>
      <c r="L2707">
        <f t="shared" si="42"/>
        <v>421</v>
      </c>
      <c r="M2707" s="14">
        <f>Table3[[#This Row],[Rape]]/Table3[[#This Row],[Population_in_lakhs]]</f>
        <v>2.8081865778200856</v>
      </c>
      <c r="N2707">
        <f>Table3[[#This Row],[Kidnapping and Abduction]]/Table3[[#This Row],[Population_in_lakhs]]</f>
        <v>3.7601142313184197</v>
      </c>
      <c r="O2707">
        <f>Table3[[#This Row],[Dowry Deaths]]/Table3[[#This Row],[Population_in_lakhs]]</f>
        <v>1.2851023322227511</v>
      </c>
      <c r="P2707">
        <f>Table3[[#This Row],[Molestation]]/Table3[[#This Row],[Population_in_lakhs]]</f>
        <v>1.3802950975725843</v>
      </c>
      <c r="Q2707">
        <f>Table3[[#This Row],[Sexual_Harassment]]/Table3[[#This Row],[Population_in_lakhs]]</f>
        <v>0</v>
      </c>
      <c r="R2707">
        <f>Table3[[#This Row],[Cruelty by Husband or his Relatives]]/Table3[[#This Row],[Population_in_lakhs]]</f>
        <v>10.804378867206092</v>
      </c>
    </row>
    <row r="2708" spans="1:18" x14ac:dyDescent="0.3">
      <c r="A2708" t="s">
        <v>352</v>
      </c>
      <c r="B2708" t="s">
        <v>358</v>
      </c>
      <c r="C2708">
        <v>2003</v>
      </c>
      <c r="D2708">
        <v>41</v>
      </c>
      <c r="E2708">
        <v>68</v>
      </c>
      <c r="F2708">
        <v>30</v>
      </c>
      <c r="G2708">
        <v>55</v>
      </c>
      <c r="H2708">
        <v>0</v>
      </c>
      <c r="I2708">
        <v>228</v>
      </c>
      <c r="J2708">
        <v>21.01</v>
      </c>
      <c r="K2708">
        <v>20.085673488814848</v>
      </c>
      <c r="L2708">
        <f t="shared" si="42"/>
        <v>422</v>
      </c>
      <c r="M2708" s="14">
        <f>Table3[[#This Row],[Rape]]/Table3[[#This Row],[Population_in_lakhs]]</f>
        <v>1.9514516896715848</v>
      </c>
      <c r="N2708">
        <f>Table3[[#This Row],[Kidnapping and Abduction]]/Table3[[#This Row],[Population_in_lakhs]]</f>
        <v>3.2365540218943356</v>
      </c>
      <c r="O2708">
        <f>Table3[[#This Row],[Dowry Deaths]]/Table3[[#This Row],[Population_in_lakhs]]</f>
        <v>1.4278914802475011</v>
      </c>
      <c r="P2708">
        <f>Table3[[#This Row],[Molestation]]/Table3[[#This Row],[Population_in_lakhs]]</f>
        <v>2.6178010471204187</v>
      </c>
      <c r="Q2708">
        <f>Table3[[#This Row],[Sexual_Harassment]]/Table3[[#This Row],[Population_in_lakhs]]</f>
        <v>0</v>
      </c>
      <c r="R2708">
        <f>Table3[[#This Row],[Cruelty by Husband or his Relatives]]/Table3[[#This Row],[Population_in_lakhs]]</f>
        <v>10.851975249881008</v>
      </c>
    </row>
    <row r="2709" spans="1:18" x14ac:dyDescent="0.3">
      <c r="A2709" t="s">
        <v>352</v>
      </c>
      <c r="B2709" t="s">
        <v>358</v>
      </c>
      <c r="C2709">
        <v>2004</v>
      </c>
      <c r="D2709">
        <v>44</v>
      </c>
      <c r="E2709">
        <v>91</v>
      </c>
      <c r="F2709">
        <v>16</v>
      </c>
      <c r="G2709">
        <v>52</v>
      </c>
      <c r="H2709">
        <v>0</v>
      </c>
      <c r="I2709">
        <v>295</v>
      </c>
      <c r="J2709">
        <v>21.01</v>
      </c>
      <c r="K2709">
        <v>23.70299857210852</v>
      </c>
      <c r="L2709">
        <f t="shared" si="42"/>
        <v>498</v>
      </c>
      <c r="M2709" s="14">
        <f>Table3[[#This Row],[Rape]]/Table3[[#This Row],[Population_in_lakhs]]</f>
        <v>2.0942408376963351</v>
      </c>
      <c r="N2709">
        <f>Table3[[#This Row],[Kidnapping and Abduction]]/Table3[[#This Row],[Population_in_lakhs]]</f>
        <v>4.3312708234174195</v>
      </c>
      <c r="O2709">
        <f>Table3[[#This Row],[Dowry Deaths]]/Table3[[#This Row],[Population_in_lakhs]]</f>
        <v>0.76154212279866729</v>
      </c>
      <c r="P2709">
        <f>Table3[[#This Row],[Molestation]]/Table3[[#This Row],[Population_in_lakhs]]</f>
        <v>2.4750118990956684</v>
      </c>
      <c r="Q2709">
        <f>Table3[[#This Row],[Sexual_Harassment]]/Table3[[#This Row],[Population_in_lakhs]]</f>
        <v>0</v>
      </c>
      <c r="R2709">
        <f>Table3[[#This Row],[Cruelty by Husband or his Relatives]]/Table3[[#This Row],[Population_in_lakhs]]</f>
        <v>14.040932889100427</v>
      </c>
    </row>
    <row r="2710" spans="1:18" x14ac:dyDescent="0.3">
      <c r="A2710" t="s">
        <v>352</v>
      </c>
      <c r="B2710" t="s">
        <v>358</v>
      </c>
      <c r="C2710">
        <v>2005</v>
      </c>
      <c r="D2710">
        <v>46</v>
      </c>
      <c r="E2710">
        <v>58</v>
      </c>
      <c r="F2710">
        <v>35</v>
      </c>
      <c r="G2710">
        <v>44</v>
      </c>
      <c r="H2710">
        <v>0</v>
      </c>
      <c r="I2710">
        <v>220</v>
      </c>
      <c r="J2710">
        <v>21.01</v>
      </c>
      <c r="K2710">
        <v>19.181342217991432</v>
      </c>
      <c r="L2710">
        <f t="shared" si="42"/>
        <v>403</v>
      </c>
      <c r="M2710" s="14">
        <f>Table3[[#This Row],[Rape]]/Table3[[#This Row],[Population_in_lakhs]]</f>
        <v>2.1894336030461683</v>
      </c>
      <c r="N2710">
        <f>Table3[[#This Row],[Kidnapping and Abduction]]/Table3[[#This Row],[Population_in_lakhs]]</f>
        <v>2.7605901951451686</v>
      </c>
      <c r="O2710">
        <f>Table3[[#This Row],[Dowry Deaths]]/Table3[[#This Row],[Population_in_lakhs]]</f>
        <v>1.6658733936220846</v>
      </c>
      <c r="P2710">
        <f>Table3[[#This Row],[Molestation]]/Table3[[#This Row],[Population_in_lakhs]]</f>
        <v>2.0942408376963351</v>
      </c>
      <c r="Q2710">
        <f>Table3[[#This Row],[Sexual_Harassment]]/Table3[[#This Row],[Population_in_lakhs]]</f>
        <v>0</v>
      </c>
      <c r="R2710">
        <f>Table3[[#This Row],[Cruelty by Husband or his Relatives]]/Table3[[#This Row],[Population_in_lakhs]]</f>
        <v>10.471204188481675</v>
      </c>
    </row>
    <row r="2711" spans="1:18" x14ac:dyDescent="0.3">
      <c r="A2711" t="s">
        <v>352</v>
      </c>
      <c r="B2711" t="s">
        <v>358</v>
      </c>
      <c r="C2711">
        <v>2006</v>
      </c>
      <c r="D2711">
        <v>35</v>
      </c>
      <c r="E2711">
        <v>66</v>
      </c>
      <c r="F2711">
        <v>16</v>
      </c>
      <c r="G2711">
        <v>40</v>
      </c>
      <c r="H2711">
        <v>0</v>
      </c>
      <c r="I2711">
        <v>274</v>
      </c>
      <c r="J2711">
        <v>21.01</v>
      </c>
      <c r="K2711">
        <v>20.514040932889099</v>
      </c>
      <c r="L2711">
        <f t="shared" si="42"/>
        <v>431</v>
      </c>
      <c r="M2711" s="14">
        <f>Table3[[#This Row],[Rape]]/Table3[[#This Row],[Population_in_lakhs]]</f>
        <v>1.6658733936220846</v>
      </c>
      <c r="N2711">
        <f>Table3[[#This Row],[Kidnapping and Abduction]]/Table3[[#This Row],[Population_in_lakhs]]</f>
        <v>3.1413612565445024</v>
      </c>
      <c r="O2711">
        <f>Table3[[#This Row],[Dowry Deaths]]/Table3[[#This Row],[Population_in_lakhs]]</f>
        <v>0.76154212279866729</v>
      </c>
      <c r="P2711">
        <f>Table3[[#This Row],[Molestation]]/Table3[[#This Row],[Population_in_lakhs]]</f>
        <v>1.9038553069966682</v>
      </c>
      <c r="Q2711">
        <f>Table3[[#This Row],[Sexual_Harassment]]/Table3[[#This Row],[Population_in_lakhs]]</f>
        <v>0</v>
      </c>
      <c r="R2711">
        <f>Table3[[#This Row],[Cruelty by Husband or his Relatives]]/Table3[[#This Row],[Population_in_lakhs]]</f>
        <v>13.041408852927177</v>
      </c>
    </row>
    <row r="2712" spans="1:18" x14ac:dyDescent="0.3">
      <c r="A2712" t="s">
        <v>352</v>
      </c>
      <c r="B2712" t="s">
        <v>358</v>
      </c>
      <c r="C2712">
        <v>2007</v>
      </c>
      <c r="D2712">
        <v>62</v>
      </c>
      <c r="E2712">
        <v>83</v>
      </c>
      <c r="F2712">
        <v>30</v>
      </c>
      <c r="G2712">
        <v>41</v>
      </c>
      <c r="H2712">
        <v>1</v>
      </c>
      <c r="I2712">
        <v>360</v>
      </c>
      <c r="J2712">
        <v>21.01</v>
      </c>
      <c r="K2712">
        <v>27.463112803426938</v>
      </c>
      <c r="L2712">
        <f t="shared" si="42"/>
        <v>577</v>
      </c>
      <c r="M2712" s="14">
        <f>Table3[[#This Row],[Rape]]/Table3[[#This Row],[Population_in_lakhs]]</f>
        <v>2.9509757258448355</v>
      </c>
      <c r="N2712">
        <f>Table3[[#This Row],[Kidnapping and Abduction]]/Table3[[#This Row],[Population_in_lakhs]]</f>
        <v>3.9504997620180862</v>
      </c>
      <c r="O2712">
        <f>Table3[[#This Row],[Dowry Deaths]]/Table3[[#This Row],[Population_in_lakhs]]</f>
        <v>1.4278914802475011</v>
      </c>
      <c r="P2712">
        <f>Table3[[#This Row],[Molestation]]/Table3[[#This Row],[Population_in_lakhs]]</f>
        <v>1.9514516896715848</v>
      </c>
      <c r="Q2712">
        <f>Table3[[#This Row],[Sexual_Harassment]]/Table3[[#This Row],[Population_in_lakhs]]</f>
        <v>4.7596382674916705E-2</v>
      </c>
      <c r="R2712">
        <f>Table3[[#This Row],[Cruelty by Husband or his Relatives]]/Table3[[#This Row],[Population_in_lakhs]]</f>
        <v>17.134697762970013</v>
      </c>
    </row>
    <row r="2713" spans="1:18" x14ac:dyDescent="0.3">
      <c r="A2713" t="s">
        <v>352</v>
      </c>
      <c r="B2713" t="s">
        <v>358</v>
      </c>
      <c r="C2713">
        <v>2008</v>
      </c>
      <c r="D2713">
        <v>74</v>
      </c>
      <c r="E2713">
        <v>75</v>
      </c>
      <c r="F2713">
        <v>24</v>
      </c>
      <c r="G2713">
        <v>39</v>
      </c>
      <c r="H2713">
        <v>0</v>
      </c>
      <c r="I2713">
        <v>371</v>
      </c>
      <c r="J2713">
        <v>21.01</v>
      </c>
      <c r="K2713">
        <v>27.748691099476439</v>
      </c>
      <c r="L2713">
        <f t="shared" si="42"/>
        <v>583</v>
      </c>
      <c r="M2713" s="14">
        <f>Table3[[#This Row],[Rape]]/Table3[[#This Row],[Population_in_lakhs]]</f>
        <v>3.5221323179438362</v>
      </c>
      <c r="N2713">
        <f>Table3[[#This Row],[Kidnapping and Abduction]]/Table3[[#This Row],[Population_in_lakhs]]</f>
        <v>3.5697287006187528</v>
      </c>
      <c r="O2713">
        <f>Table3[[#This Row],[Dowry Deaths]]/Table3[[#This Row],[Population_in_lakhs]]</f>
        <v>1.1423131841980008</v>
      </c>
      <c r="P2713">
        <f>Table3[[#This Row],[Molestation]]/Table3[[#This Row],[Population_in_lakhs]]</f>
        <v>1.8562589243217513</v>
      </c>
      <c r="Q2713">
        <f>Table3[[#This Row],[Sexual_Harassment]]/Table3[[#This Row],[Population_in_lakhs]]</f>
        <v>0</v>
      </c>
      <c r="R2713">
        <f>Table3[[#This Row],[Cruelty by Husband or his Relatives]]/Table3[[#This Row],[Population_in_lakhs]]</f>
        <v>17.658257972394097</v>
      </c>
    </row>
    <row r="2714" spans="1:18" x14ac:dyDescent="0.3">
      <c r="A2714" t="s">
        <v>352</v>
      </c>
      <c r="B2714" t="s">
        <v>358</v>
      </c>
      <c r="C2714">
        <v>2009</v>
      </c>
      <c r="D2714">
        <v>82</v>
      </c>
      <c r="E2714">
        <v>131</v>
      </c>
      <c r="F2714">
        <v>35</v>
      </c>
      <c r="G2714">
        <v>39</v>
      </c>
      <c r="H2714">
        <v>0</v>
      </c>
      <c r="I2714">
        <v>437</v>
      </c>
      <c r="J2714">
        <v>21.01</v>
      </c>
      <c r="K2714">
        <v>34.459781056639692</v>
      </c>
      <c r="L2714">
        <f t="shared" si="42"/>
        <v>724</v>
      </c>
      <c r="M2714" s="14">
        <f>Table3[[#This Row],[Rape]]/Table3[[#This Row],[Population_in_lakhs]]</f>
        <v>3.9029033793431696</v>
      </c>
      <c r="N2714">
        <f>Table3[[#This Row],[Kidnapping and Abduction]]/Table3[[#This Row],[Population_in_lakhs]]</f>
        <v>6.2351261304140877</v>
      </c>
      <c r="O2714">
        <f>Table3[[#This Row],[Dowry Deaths]]/Table3[[#This Row],[Population_in_lakhs]]</f>
        <v>1.6658733936220846</v>
      </c>
      <c r="P2714">
        <f>Table3[[#This Row],[Molestation]]/Table3[[#This Row],[Population_in_lakhs]]</f>
        <v>1.8562589243217513</v>
      </c>
      <c r="Q2714">
        <f>Table3[[#This Row],[Sexual_Harassment]]/Table3[[#This Row],[Population_in_lakhs]]</f>
        <v>0</v>
      </c>
      <c r="R2714">
        <f>Table3[[#This Row],[Cruelty by Husband or his Relatives]]/Table3[[#This Row],[Population_in_lakhs]]</f>
        <v>20.799619228938599</v>
      </c>
    </row>
    <row r="2715" spans="1:18" x14ac:dyDescent="0.3">
      <c r="A2715" t="s">
        <v>352</v>
      </c>
      <c r="B2715" t="s">
        <v>358</v>
      </c>
      <c r="C2715">
        <v>2010</v>
      </c>
      <c r="D2715">
        <v>83</v>
      </c>
      <c r="E2715">
        <v>152</v>
      </c>
      <c r="F2715">
        <v>33</v>
      </c>
      <c r="G2715">
        <v>38</v>
      </c>
      <c r="H2715">
        <v>0</v>
      </c>
      <c r="I2715">
        <v>437</v>
      </c>
      <c r="J2715">
        <v>21.01</v>
      </c>
      <c r="K2715">
        <v>35.364112327463111</v>
      </c>
      <c r="L2715">
        <f t="shared" si="42"/>
        <v>743</v>
      </c>
      <c r="M2715" s="14">
        <f>Table3[[#This Row],[Rape]]/Table3[[#This Row],[Population_in_lakhs]]</f>
        <v>3.9504997620180862</v>
      </c>
      <c r="N2715">
        <f>Table3[[#This Row],[Kidnapping and Abduction]]/Table3[[#This Row],[Population_in_lakhs]]</f>
        <v>7.2346501665873388</v>
      </c>
      <c r="O2715">
        <f>Table3[[#This Row],[Dowry Deaths]]/Table3[[#This Row],[Population_in_lakhs]]</f>
        <v>1.5706806282722512</v>
      </c>
      <c r="P2715">
        <f>Table3[[#This Row],[Molestation]]/Table3[[#This Row],[Population_in_lakhs]]</f>
        <v>1.8086625416468347</v>
      </c>
      <c r="Q2715">
        <f>Table3[[#This Row],[Sexual_Harassment]]/Table3[[#This Row],[Population_in_lakhs]]</f>
        <v>0</v>
      </c>
      <c r="R2715">
        <f>Table3[[#This Row],[Cruelty by Husband or his Relatives]]/Table3[[#This Row],[Population_in_lakhs]]</f>
        <v>20.799619228938599</v>
      </c>
    </row>
    <row r="2716" spans="1:18" x14ac:dyDescent="0.3">
      <c r="A2716" t="s">
        <v>352</v>
      </c>
      <c r="B2716" t="s">
        <v>358</v>
      </c>
      <c r="C2716">
        <v>2011</v>
      </c>
      <c r="D2716">
        <v>69</v>
      </c>
      <c r="E2716">
        <v>139</v>
      </c>
      <c r="F2716">
        <v>29</v>
      </c>
      <c r="G2716">
        <v>85</v>
      </c>
      <c r="H2716">
        <v>0</v>
      </c>
      <c r="I2716">
        <v>478</v>
      </c>
      <c r="J2716">
        <v>25.48</v>
      </c>
      <c r="K2716">
        <v>31.397174254317111</v>
      </c>
      <c r="L2716">
        <f t="shared" si="42"/>
        <v>800</v>
      </c>
      <c r="M2716" s="14">
        <f>Table3[[#This Row],[Rape]]/Table3[[#This Row],[Population_in_lakhs]]</f>
        <v>2.7080062794348509</v>
      </c>
      <c r="N2716">
        <f>Table3[[#This Row],[Kidnapping and Abduction]]/Table3[[#This Row],[Population_in_lakhs]]</f>
        <v>5.4552590266875978</v>
      </c>
      <c r="O2716">
        <f>Table3[[#This Row],[Dowry Deaths]]/Table3[[#This Row],[Population_in_lakhs]]</f>
        <v>1.1381475667189953</v>
      </c>
      <c r="P2716">
        <f>Table3[[#This Row],[Molestation]]/Table3[[#This Row],[Population_in_lakhs]]</f>
        <v>3.3359497645211929</v>
      </c>
      <c r="Q2716">
        <f>Table3[[#This Row],[Sexual_Harassment]]/Table3[[#This Row],[Population_in_lakhs]]</f>
        <v>0</v>
      </c>
      <c r="R2716">
        <f>Table3[[#This Row],[Cruelty by Husband or his Relatives]]/Table3[[#This Row],[Population_in_lakhs]]</f>
        <v>18.759811616954472</v>
      </c>
    </row>
    <row r="2717" spans="1:18" x14ac:dyDescent="0.3">
      <c r="A2717" t="s">
        <v>352</v>
      </c>
      <c r="B2717" t="s">
        <v>358</v>
      </c>
      <c r="C2717">
        <v>2012</v>
      </c>
      <c r="D2717">
        <v>108</v>
      </c>
      <c r="E2717">
        <v>168</v>
      </c>
      <c r="F2717">
        <v>32</v>
      </c>
      <c r="G2717">
        <v>79</v>
      </c>
      <c r="H2717">
        <v>0</v>
      </c>
      <c r="I2717">
        <v>567</v>
      </c>
      <c r="J2717">
        <v>25.48</v>
      </c>
      <c r="K2717">
        <v>37.441130298273151</v>
      </c>
      <c r="L2717">
        <f t="shared" si="42"/>
        <v>954</v>
      </c>
      <c r="M2717" s="14">
        <f>Table3[[#This Row],[Rape]]/Table3[[#This Row],[Population_in_lakhs]]</f>
        <v>4.2386185243328098</v>
      </c>
      <c r="N2717">
        <f>Table3[[#This Row],[Kidnapping and Abduction]]/Table3[[#This Row],[Population_in_lakhs]]</f>
        <v>6.5934065934065931</v>
      </c>
      <c r="O2717">
        <f>Table3[[#This Row],[Dowry Deaths]]/Table3[[#This Row],[Population_in_lakhs]]</f>
        <v>1.2558869701726845</v>
      </c>
      <c r="P2717">
        <f>Table3[[#This Row],[Molestation]]/Table3[[#This Row],[Population_in_lakhs]]</f>
        <v>3.1004709576138145</v>
      </c>
      <c r="Q2717">
        <f>Table3[[#This Row],[Sexual_Harassment]]/Table3[[#This Row],[Population_in_lakhs]]</f>
        <v>0</v>
      </c>
      <c r="R2717">
        <f>Table3[[#This Row],[Cruelty by Husband or his Relatives]]/Table3[[#This Row],[Population_in_lakhs]]</f>
        <v>22.252747252747252</v>
      </c>
    </row>
    <row r="2718" spans="1:18" x14ac:dyDescent="0.3">
      <c r="A2718" t="s">
        <v>352</v>
      </c>
      <c r="B2718" t="s">
        <v>358</v>
      </c>
      <c r="C2718">
        <v>2013</v>
      </c>
      <c r="D2718">
        <v>164</v>
      </c>
      <c r="E2718">
        <v>201</v>
      </c>
      <c r="F2718">
        <v>34</v>
      </c>
      <c r="G2718">
        <v>156</v>
      </c>
      <c r="H2718">
        <v>0</v>
      </c>
      <c r="I2718">
        <v>574</v>
      </c>
      <c r="J2718">
        <v>25.48</v>
      </c>
      <c r="K2718">
        <v>44.30926216640502</v>
      </c>
      <c r="L2718">
        <f t="shared" si="42"/>
        <v>1129</v>
      </c>
      <c r="M2718" s="14">
        <f>Table3[[#This Row],[Rape]]/Table3[[#This Row],[Population_in_lakhs]]</f>
        <v>6.4364207221350078</v>
      </c>
      <c r="N2718">
        <f>Table3[[#This Row],[Kidnapping and Abduction]]/Table3[[#This Row],[Population_in_lakhs]]</f>
        <v>7.8885400313971745</v>
      </c>
      <c r="O2718">
        <f>Table3[[#This Row],[Dowry Deaths]]/Table3[[#This Row],[Population_in_lakhs]]</f>
        <v>1.3343799058084773</v>
      </c>
      <c r="P2718">
        <f>Table3[[#This Row],[Molestation]]/Table3[[#This Row],[Population_in_lakhs]]</f>
        <v>6.1224489795918364</v>
      </c>
      <c r="Q2718">
        <f>Table3[[#This Row],[Sexual_Harassment]]/Table3[[#This Row],[Population_in_lakhs]]</f>
        <v>0</v>
      </c>
      <c r="R2718">
        <f>Table3[[#This Row],[Cruelty by Husband or his Relatives]]/Table3[[#This Row],[Population_in_lakhs]]</f>
        <v>22.527472527472526</v>
      </c>
    </row>
    <row r="2719" spans="1:18" x14ac:dyDescent="0.3">
      <c r="A2719" t="s">
        <v>352</v>
      </c>
      <c r="B2719" t="s">
        <v>359</v>
      </c>
      <c r="C2719">
        <v>2001</v>
      </c>
      <c r="D2719">
        <v>42</v>
      </c>
      <c r="E2719">
        <v>223</v>
      </c>
      <c r="F2719">
        <v>5</v>
      </c>
      <c r="G2719">
        <v>126</v>
      </c>
      <c r="H2719">
        <v>3</v>
      </c>
      <c r="I2719">
        <v>312</v>
      </c>
      <c r="J2719">
        <v>20.14</v>
      </c>
      <c r="K2719">
        <v>35.302879841112215</v>
      </c>
      <c r="L2719">
        <f t="shared" si="42"/>
        <v>711</v>
      </c>
      <c r="M2719" s="14">
        <f>Table3[[#This Row],[Rape]]/Table3[[#This Row],[Population_in_lakhs]]</f>
        <v>2.0854021847070507</v>
      </c>
      <c r="N2719">
        <f>Table3[[#This Row],[Kidnapping and Abduction]]/Table3[[#This Row],[Population_in_lakhs]]</f>
        <v>11.072492552135055</v>
      </c>
      <c r="O2719">
        <f>Table3[[#This Row],[Dowry Deaths]]/Table3[[#This Row],[Population_in_lakhs]]</f>
        <v>0.24826216484607744</v>
      </c>
      <c r="P2719">
        <f>Table3[[#This Row],[Molestation]]/Table3[[#This Row],[Population_in_lakhs]]</f>
        <v>6.2562065541211513</v>
      </c>
      <c r="Q2719">
        <f>Table3[[#This Row],[Sexual_Harassment]]/Table3[[#This Row],[Population_in_lakhs]]</f>
        <v>0.14895729890764647</v>
      </c>
      <c r="R2719">
        <f>Table3[[#This Row],[Cruelty by Husband or his Relatives]]/Table3[[#This Row],[Population_in_lakhs]]</f>
        <v>15.491559086395233</v>
      </c>
    </row>
    <row r="2720" spans="1:18" x14ac:dyDescent="0.3">
      <c r="A2720" t="s">
        <v>352</v>
      </c>
      <c r="B2720" t="s">
        <v>359</v>
      </c>
      <c r="C2720">
        <v>2002</v>
      </c>
      <c r="D2720">
        <v>46</v>
      </c>
      <c r="E2720">
        <v>164</v>
      </c>
      <c r="F2720">
        <v>4</v>
      </c>
      <c r="G2720">
        <v>134</v>
      </c>
      <c r="H2720">
        <v>6</v>
      </c>
      <c r="I2720">
        <v>339</v>
      </c>
      <c r="J2720">
        <v>20.14</v>
      </c>
      <c r="K2720">
        <v>34.409136047666337</v>
      </c>
      <c r="L2720">
        <f t="shared" si="42"/>
        <v>693</v>
      </c>
      <c r="M2720" s="14">
        <f>Table3[[#This Row],[Rape]]/Table3[[#This Row],[Population_in_lakhs]]</f>
        <v>2.2840119165839123</v>
      </c>
      <c r="N2720">
        <f>Table3[[#This Row],[Kidnapping and Abduction]]/Table3[[#This Row],[Population_in_lakhs]]</f>
        <v>8.1429990069513405</v>
      </c>
      <c r="O2720">
        <f>Table3[[#This Row],[Dowry Deaths]]/Table3[[#This Row],[Population_in_lakhs]]</f>
        <v>0.19860973187686196</v>
      </c>
      <c r="P2720">
        <f>Table3[[#This Row],[Molestation]]/Table3[[#This Row],[Population_in_lakhs]]</f>
        <v>6.6534260178748754</v>
      </c>
      <c r="Q2720">
        <f>Table3[[#This Row],[Sexual_Harassment]]/Table3[[#This Row],[Population_in_lakhs]]</f>
        <v>0.29791459781529295</v>
      </c>
      <c r="R2720">
        <f>Table3[[#This Row],[Cruelty by Husband or his Relatives]]/Table3[[#This Row],[Population_in_lakhs]]</f>
        <v>16.832174776564052</v>
      </c>
    </row>
    <row r="2721" spans="1:18" x14ac:dyDescent="0.3">
      <c r="A2721" t="s">
        <v>352</v>
      </c>
      <c r="B2721" t="s">
        <v>359</v>
      </c>
      <c r="C2721">
        <v>2003</v>
      </c>
      <c r="D2721">
        <v>42</v>
      </c>
      <c r="E2721">
        <v>112</v>
      </c>
      <c r="F2721">
        <v>6</v>
      </c>
      <c r="G2721">
        <v>111</v>
      </c>
      <c r="H2721">
        <v>0</v>
      </c>
      <c r="I2721">
        <v>286</v>
      </c>
      <c r="J2721">
        <v>20.14</v>
      </c>
      <c r="K2721">
        <v>27.656405163853027</v>
      </c>
      <c r="L2721">
        <f t="shared" si="42"/>
        <v>557</v>
      </c>
      <c r="M2721" s="14">
        <f>Table3[[#This Row],[Rape]]/Table3[[#This Row],[Population_in_lakhs]]</f>
        <v>2.0854021847070507</v>
      </c>
      <c r="N2721">
        <f>Table3[[#This Row],[Kidnapping and Abduction]]/Table3[[#This Row],[Population_in_lakhs]]</f>
        <v>5.5610724925521353</v>
      </c>
      <c r="O2721">
        <f>Table3[[#This Row],[Dowry Deaths]]/Table3[[#This Row],[Population_in_lakhs]]</f>
        <v>0.29791459781529295</v>
      </c>
      <c r="P2721">
        <f>Table3[[#This Row],[Molestation]]/Table3[[#This Row],[Population_in_lakhs]]</f>
        <v>5.5114200595829193</v>
      </c>
      <c r="Q2721">
        <f>Table3[[#This Row],[Sexual_Harassment]]/Table3[[#This Row],[Population_in_lakhs]]</f>
        <v>0</v>
      </c>
      <c r="R2721">
        <f>Table3[[#This Row],[Cruelty by Husband or his Relatives]]/Table3[[#This Row],[Population_in_lakhs]]</f>
        <v>14.200595829195629</v>
      </c>
    </row>
    <row r="2722" spans="1:18" x14ac:dyDescent="0.3">
      <c r="A2722" t="s">
        <v>352</v>
      </c>
      <c r="B2722" t="s">
        <v>359</v>
      </c>
      <c r="C2722">
        <v>2004</v>
      </c>
      <c r="D2722">
        <v>44</v>
      </c>
      <c r="E2722">
        <v>118</v>
      </c>
      <c r="F2722">
        <v>11</v>
      </c>
      <c r="G2722">
        <v>121</v>
      </c>
      <c r="H2722">
        <v>6</v>
      </c>
      <c r="I2722">
        <v>342</v>
      </c>
      <c r="J2722">
        <v>20.14</v>
      </c>
      <c r="K2722">
        <v>31.876861966236344</v>
      </c>
      <c r="L2722">
        <f t="shared" si="42"/>
        <v>642</v>
      </c>
      <c r="M2722" s="14">
        <f>Table3[[#This Row],[Rape]]/Table3[[#This Row],[Population_in_lakhs]]</f>
        <v>2.1847070506454815</v>
      </c>
      <c r="N2722">
        <f>Table3[[#This Row],[Kidnapping and Abduction]]/Table3[[#This Row],[Population_in_lakhs]]</f>
        <v>5.8589870903674282</v>
      </c>
      <c r="O2722">
        <f>Table3[[#This Row],[Dowry Deaths]]/Table3[[#This Row],[Population_in_lakhs]]</f>
        <v>0.54617676266137039</v>
      </c>
      <c r="P2722">
        <f>Table3[[#This Row],[Molestation]]/Table3[[#This Row],[Population_in_lakhs]]</f>
        <v>6.0079443892750746</v>
      </c>
      <c r="Q2722">
        <f>Table3[[#This Row],[Sexual_Harassment]]/Table3[[#This Row],[Population_in_lakhs]]</f>
        <v>0.29791459781529295</v>
      </c>
      <c r="R2722">
        <f>Table3[[#This Row],[Cruelty by Husband or his Relatives]]/Table3[[#This Row],[Population_in_lakhs]]</f>
        <v>16.981132075471699</v>
      </c>
    </row>
    <row r="2723" spans="1:18" x14ac:dyDescent="0.3">
      <c r="A2723" t="s">
        <v>352</v>
      </c>
      <c r="B2723" t="s">
        <v>359</v>
      </c>
      <c r="C2723">
        <v>2005</v>
      </c>
      <c r="D2723">
        <v>39</v>
      </c>
      <c r="E2723">
        <v>102</v>
      </c>
      <c r="F2723">
        <v>14</v>
      </c>
      <c r="G2723">
        <v>87</v>
      </c>
      <c r="H2723">
        <v>0</v>
      </c>
      <c r="I2723">
        <v>293</v>
      </c>
      <c r="J2723">
        <v>20.14</v>
      </c>
      <c r="K2723">
        <v>26.564051638530287</v>
      </c>
      <c r="L2723">
        <f t="shared" si="42"/>
        <v>535</v>
      </c>
      <c r="M2723" s="14">
        <f>Table3[[#This Row],[Rape]]/Table3[[#This Row],[Population_in_lakhs]]</f>
        <v>1.9364448857994041</v>
      </c>
      <c r="N2723">
        <f>Table3[[#This Row],[Kidnapping and Abduction]]/Table3[[#This Row],[Population_in_lakhs]]</f>
        <v>5.06454816285998</v>
      </c>
      <c r="O2723">
        <f>Table3[[#This Row],[Dowry Deaths]]/Table3[[#This Row],[Population_in_lakhs]]</f>
        <v>0.69513406156901691</v>
      </c>
      <c r="P2723">
        <f>Table3[[#This Row],[Molestation]]/Table3[[#This Row],[Population_in_lakhs]]</f>
        <v>4.3197616683217479</v>
      </c>
      <c r="Q2723">
        <f>Table3[[#This Row],[Sexual_Harassment]]/Table3[[#This Row],[Population_in_lakhs]]</f>
        <v>0</v>
      </c>
      <c r="R2723">
        <f>Table3[[#This Row],[Cruelty by Husband or his Relatives]]/Table3[[#This Row],[Population_in_lakhs]]</f>
        <v>14.548162859980138</v>
      </c>
    </row>
    <row r="2724" spans="1:18" x14ac:dyDescent="0.3">
      <c r="A2724" t="s">
        <v>352</v>
      </c>
      <c r="B2724" t="s">
        <v>359</v>
      </c>
      <c r="C2724">
        <v>2006</v>
      </c>
      <c r="D2724">
        <v>40</v>
      </c>
      <c r="E2724">
        <v>76</v>
      </c>
      <c r="F2724">
        <v>9</v>
      </c>
      <c r="G2724">
        <v>81</v>
      </c>
      <c r="H2724">
        <v>0</v>
      </c>
      <c r="I2724">
        <v>221</v>
      </c>
      <c r="J2724">
        <v>20.14</v>
      </c>
      <c r="K2724">
        <v>21.201588877855013</v>
      </c>
      <c r="L2724">
        <f t="shared" si="42"/>
        <v>427</v>
      </c>
      <c r="M2724" s="14">
        <f>Table3[[#This Row],[Rape]]/Table3[[#This Row],[Population_in_lakhs]]</f>
        <v>1.9860973187686195</v>
      </c>
      <c r="N2724">
        <f>Table3[[#This Row],[Kidnapping and Abduction]]/Table3[[#This Row],[Population_in_lakhs]]</f>
        <v>3.7735849056603774</v>
      </c>
      <c r="O2724">
        <f>Table3[[#This Row],[Dowry Deaths]]/Table3[[#This Row],[Population_in_lakhs]]</f>
        <v>0.44687189672293942</v>
      </c>
      <c r="P2724">
        <f>Table3[[#This Row],[Molestation]]/Table3[[#This Row],[Population_in_lakhs]]</f>
        <v>4.0218470705064551</v>
      </c>
      <c r="Q2724">
        <f>Table3[[#This Row],[Sexual_Harassment]]/Table3[[#This Row],[Population_in_lakhs]]</f>
        <v>0</v>
      </c>
      <c r="R2724">
        <f>Table3[[#This Row],[Cruelty by Husband or his Relatives]]/Table3[[#This Row],[Population_in_lakhs]]</f>
        <v>10.973187686196624</v>
      </c>
    </row>
    <row r="2725" spans="1:18" x14ac:dyDescent="0.3">
      <c r="A2725" t="s">
        <v>352</v>
      </c>
      <c r="B2725" t="s">
        <v>359</v>
      </c>
      <c r="C2725">
        <v>2007</v>
      </c>
      <c r="D2725">
        <v>48</v>
      </c>
      <c r="E2725">
        <v>47</v>
      </c>
      <c r="F2725">
        <v>10</v>
      </c>
      <c r="G2725">
        <v>80</v>
      </c>
      <c r="H2725">
        <v>1</v>
      </c>
      <c r="I2725">
        <v>329</v>
      </c>
      <c r="J2725">
        <v>20.14</v>
      </c>
      <c r="K2725">
        <v>25.571002979145977</v>
      </c>
      <c r="L2725">
        <f t="shared" si="42"/>
        <v>515</v>
      </c>
      <c r="M2725" s="14">
        <f>Table3[[#This Row],[Rape]]/Table3[[#This Row],[Population_in_lakhs]]</f>
        <v>2.3833167825223436</v>
      </c>
      <c r="N2725">
        <f>Table3[[#This Row],[Kidnapping and Abduction]]/Table3[[#This Row],[Population_in_lakhs]]</f>
        <v>2.333664349553128</v>
      </c>
      <c r="O2725">
        <f>Table3[[#This Row],[Dowry Deaths]]/Table3[[#This Row],[Population_in_lakhs]]</f>
        <v>0.49652432969215488</v>
      </c>
      <c r="P2725">
        <f>Table3[[#This Row],[Molestation]]/Table3[[#This Row],[Population_in_lakhs]]</f>
        <v>3.972194637537239</v>
      </c>
      <c r="Q2725">
        <f>Table3[[#This Row],[Sexual_Harassment]]/Table3[[#This Row],[Population_in_lakhs]]</f>
        <v>4.9652432969215489E-2</v>
      </c>
      <c r="R2725">
        <f>Table3[[#This Row],[Cruelty by Husband or his Relatives]]/Table3[[#This Row],[Population_in_lakhs]]</f>
        <v>16.335650446871895</v>
      </c>
    </row>
    <row r="2726" spans="1:18" x14ac:dyDescent="0.3">
      <c r="A2726" t="s">
        <v>352</v>
      </c>
      <c r="B2726" t="s">
        <v>359</v>
      </c>
      <c r="C2726">
        <v>2008</v>
      </c>
      <c r="D2726">
        <v>42</v>
      </c>
      <c r="E2726">
        <v>58</v>
      </c>
      <c r="F2726">
        <v>13</v>
      </c>
      <c r="G2726">
        <v>77</v>
      </c>
      <c r="H2726">
        <v>0</v>
      </c>
      <c r="I2726">
        <v>370</v>
      </c>
      <c r="J2726">
        <v>20.14</v>
      </c>
      <c r="K2726">
        <v>27.805362462760673</v>
      </c>
      <c r="L2726">
        <f t="shared" si="42"/>
        <v>560</v>
      </c>
      <c r="M2726" s="14">
        <f>Table3[[#This Row],[Rape]]/Table3[[#This Row],[Population_in_lakhs]]</f>
        <v>2.0854021847070507</v>
      </c>
      <c r="N2726">
        <f>Table3[[#This Row],[Kidnapping and Abduction]]/Table3[[#This Row],[Population_in_lakhs]]</f>
        <v>2.8798411122144985</v>
      </c>
      <c r="O2726">
        <f>Table3[[#This Row],[Dowry Deaths]]/Table3[[#This Row],[Population_in_lakhs]]</f>
        <v>0.6454816285998014</v>
      </c>
      <c r="P2726">
        <f>Table3[[#This Row],[Molestation]]/Table3[[#This Row],[Population_in_lakhs]]</f>
        <v>3.8232373386295926</v>
      </c>
      <c r="Q2726">
        <f>Table3[[#This Row],[Sexual_Harassment]]/Table3[[#This Row],[Population_in_lakhs]]</f>
        <v>0</v>
      </c>
      <c r="R2726">
        <f>Table3[[#This Row],[Cruelty by Husband or his Relatives]]/Table3[[#This Row],[Population_in_lakhs]]</f>
        <v>18.371400198609731</v>
      </c>
    </row>
    <row r="2727" spans="1:18" x14ac:dyDescent="0.3">
      <c r="A2727" t="s">
        <v>352</v>
      </c>
      <c r="B2727" t="s">
        <v>359</v>
      </c>
      <c r="C2727">
        <v>2009</v>
      </c>
      <c r="D2727">
        <v>52</v>
      </c>
      <c r="E2727">
        <v>87</v>
      </c>
      <c r="F2727">
        <v>7</v>
      </c>
      <c r="G2727">
        <v>97</v>
      </c>
      <c r="H2727">
        <v>0</v>
      </c>
      <c r="I2727">
        <v>518</v>
      </c>
      <c r="J2727">
        <v>20.14</v>
      </c>
      <c r="K2727">
        <v>37.785501489572987</v>
      </c>
      <c r="L2727">
        <f t="shared" si="42"/>
        <v>761</v>
      </c>
      <c r="M2727" s="14">
        <f>Table3[[#This Row],[Rape]]/Table3[[#This Row],[Population_in_lakhs]]</f>
        <v>2.5819265143992056</v>
      </c>
      <c r="N2727">
        <f>Table3[[#This Row],[Kidnapping and Abduction]]/Table3[[#This Row],[Population_in_lakhs]]</f>
        <v>4.3197616683217479</v>
      </c>
      <c r="O2727">
        <f>Table3[[#This Row],[Dowry Deaths]]/Table3[[#This Row],[Population_in_lakhs]]</f>
        <v>0.34756703078450846</v>
      </c>
      <c r="P2727">
        <f>Table3[[#This Row],[Molestation]]/Table3[[#This Row],[Population_in_lakhs]]</f>
        <v>4.8162859980139023</v>
      </c>
      <c r="Q2727">
        <f>Table3[[#This Row],[Sexual_Harassment]]/Table3[[#This Row],[Population_in_lakhs]]</f>
        <v>0</v>
      </c>
      <c r="R2727">
        <f>Table3[[#This Row],[Cruelty by Husband or his Relatives]]/Table3[[#This Row],[Population_in_lakhs]]</f>
        <v>25.719960278053623</v>
      </c>
    </row>
    <row r="2728" spans="1:18" x14ac:dyDescent="0.3">
      <c r="A2728" t="s">
        <v>352</v>
      </c>
      <c r="B2728" t="s">
        <v>359</v>
      </c>
      <c r="C2728">
        <v>2010</v>
      </c>
      <c r="D2728">
        <v>48</v>
      </c>
      <c r="E2728">
        <v>130</v>
      </c>
      <c r="F2728">
        <v>3</v>
      </c>
      <c r="G2728">
        <v>74</v>
      </c>
      <c r="H2728">
        <v>1</v>
      </c>
      <c r="I2728">
        <v>593</v>
      </c>
      <c r="J2728">
        <v>20.14</v>
      </c>
      <c r="K2728">
        <v>42.154915590863951</v>
      </c>
      <c r="L2728">
        <f t="shared" si="42"/>
        <v>849</v>
      </c>
      <c r="M2728" s="14">
        <f>Table3[[#This Row],[Rape]]/Table3[[#This Row],[Population_in_lakhs]]</f>
        <v>2.3833167825223436</v>
      </c>
      <c r="N2728">
        <f>Table3[[#This Row],[Kidnapping and Abduction]]/Table3[[#This Row],[Population_in_lakhs]]</f>
        <v>6.4548162859980138</v>
      </c>
      <c r="O2728">
        <f>Table3[[#This Row],[Dowry Deaths]]/Table3[[#This Row],[Population_in_lakhs]]</f>
        <v>0.14895729890764647</v>
      </c>
      <c r="P2728">
        <f>Table3[[#This Row],[Molestation]]/Table3[[#This Row],[Population_in_lakhs]]</f>
        <v>3.6742800397219462</v>
      </c>
      <c r="Q2728">
        <f>Table3[[#This Row],[Sexual_Harassment]]/Table3[[#This Row],[Population_in_lakhs]]</f>
        <v>4.9652432969215489E-2</v>
      </c>
      <c r="R2728">
        <f>Table3[[#This Row],[Cruelty by Husband or his Relatives]]/Table3[[#This Row],[Population_in_lakhs]]</f>
        <v>29.443892750744787</v>
      </c>
    </row>
    <row r="2729" spans="1:18" x14ac:dyDescent="0.3">
      <c r="A2729" t="s">
        <v>352</v>
      </c>
      <c r="B2729" t="s">
        <v>359</v>
      </c>
      <c r="C2729">
        <v>2011</v>
      </c>
      <c r="D2729">
        <v>52</v>
      </c>
      <c r="E2729">
        <v>74</v>
      </c>
      <c r="F2729">
        <v>16</v>
      </c>
      <c r="G2729">
        <v>90</v>
      </c>
      <c r="H2729">
        <v>0</v>
      </c>
      <c r="I2729">
        <v>558</v>
      </c>
      <c r="J2729">
        <v>24.09</v>
      </c>
      <c r="K2729">
        <v>32.793690327936901</v>
      </c>
      <c r="L2729">
        <f t="shared" si="42"/>
        <v>790</v>
      </c>
      <c r="M2729" s="14">
        <f>Table3[[#This Row],[Rape]]/Table3[[#This Row],[Population_in_lakhs]]</f>
        <v>2.1585720215857203</v>
      </c>
      <c r="N2729">
        <f>Table3[[#This Row],[Kidnapping and Abduction]]/Table3[[#This Row],[Population_in_lakhs]]</f>
        <v>3.0718140307181403</v>
      </c>
      <c r="O2729">
        <f>Table3[[#This Row],[Dowry Deaths]]/Table3[[#This Row],[Population_in_lakhs]]</f>
        <v>0.66417600664176002</v>
      </c>
      <c r="P2729">
        <f>Table3[[#This Row],[Molestation]]/Table3[[#This Row],[Population_in_lakhs]]</f>
        <v>3.7359900373599002</v>
      </c>
      <c r="Q2729">
        <f>Table3[[#This Row],[Sexual_Harassment]]/Table3[[#This Row],[Population_in_lakhs]]</f>
        <v>0</v>
      </c>
      <c r="R2729">
        <f>Table3[[#This Row],[Cruelty by Husband or his Relatives]]/Table3[[#This Row],[Population_in_lakhs]]</f>
        <v>23.163138231631383</v>
      </c>
    </row>
    <row r="2730" spans="1:18" x14ac:dyDescent="0.3">
      <c r="A2730" t="s">
        <v>352</v>
      </c>
      <c r="B2730" t="s">
        <v>359</v>
      </c>
      <c r="C2730">
        <v>2012</v>
      </c>
      <c r="D2730">
        <v>59</v>
      </c>
      <c r="E2730">
        <v>70</v>
      </c>
      <c r="F2730">
        <v>10</v>
      </c>
      <c r="G2730">
        <v>98</v>
      </c>
      <c r="H2730">
        <v>0</v>
      </c>
      <c r="I2730">
        <v>609</v>
      </c>
      <c r="J2730">
        <v>24.09</v>
      </c>
      <c r="K2730">
        <v>35.118306351183065</v>
      </c>
      <c r="L2730">
        <f t="shared" si="42"/>
        <v>846</v>
      </c>
      <c r="M2730" s="14">
        <f>Table3[[#This Row],[Rape]]/Table3[[#This Row],[Population_in_lakhs]]</f>
        <v>2.4491490244914904</v>
      </c>
      <c r="N2730">
        <f>Table3[[#This Row],[Kidnapping and Abduction]]/Table3[[#This Row],[Population_in_lakhs]]</f>
        <v>2.9057700290577002</v>
      </c>
      <c r="O2730">
        <f>Table3[[#This Row],[Dowry Deaths]]/Table3[[#This Row],[Population_in_lakhs]]</f>
        <v>0.41511000415110005</v>
      </c>
      <c r="P2730">
        <f>Table3[[#This Row],[Molestation]]/Table3[[#This Row],[Population_in_lakhs]]</f>
        <v>4.0680780406807804</v>
      </c>
      <c r="Q2730">
        <f>Table3[[#This Row],[Sexual_Harassment]]/Table3[[#This Row],[Population_in_lakhs]]</f>
        <v>0</v>
      </c>
      <c r="R2730">
        <f>Table3[[#This Row],[Cruelty by Husband or his Relatives]]/Table3[[#This Row],[Population_in_lakhs]]</f>
        <v>25.280199252801992</v>
      </c>
    </row>
    <row r="2731" spans="1:18" x14ac:dyDescent="0.3">
      <c r="A2731" t="s">
        <v>352</v>
      </c>
      <c r="B2731" t="s">
        <v>359</v>
      </c>
      <c r="C2731">
        <v>2013</v>
      </c>
      <c r="D2731">
        <v>101</v>
      </c>
      <c r="E2731">
        <v>107</v>
      </c>
      <c r="F2731">
        <v>8</v>
      </c>
      <c r="G2731">
        <v>135</v>
      </c>
      <c r="H2731">
        <v>0</v>
      </c>
      <c r="I2731">
        <v>652</v>
      </c>
      <c r="J2731">
        <v>24.09</v>
      </c>
      <c r="K2731">
        <v>41.635533416355337</v>
      </c>
      <c r="L2731">
        <f t="shared" si="42"/>
        <v>1003</v>
      </c>
      <c r="M2731" s="14">
        <f>Table3[[#This Row],[Rape]]/Table3[[#This Row],[Population_in_lakhs]]</f>
        <v>4.19261104192611</v>
      </c>
      <c r="N2731">
        <f>Table3[[#This Row],[Kidnapping and Abduction]]/Table3[[#This Row],[Population_in_lakhs]]</f>
        <v>4.4416770444167701</v>
      </c>
      <c r="O2731">
        <f>Table3[[#This Row],[Dowry Deaths]]/Table3[[#This Row],[Population_in_lakhs]]</f>
        <v>0.33208800332088001</v>
      </c>
      <c r="P2731">
        <f>Table3[[#This Row],[Molestation]]/Table3[[#This Row],[Population_in_lakhs]]</f>
        <v>5.6039850560398508</v>
      </c>
      <c r="Q2731">
        <f>Table3[[#This Row],[Sexual_Harassment]]/Table3[[#This Row],[Population_in_lakhs]]</f>
        <v>0</v>
      </c>
      <c r="R2731">
        <f>Table3[[#This Row],[Cruelty by Husband or his Relatives]]/Table3[[#This Row],[Population_in_lakhs]]</f>
        <v>27.065172270651722</v>
      </c>
    </row>
    <row r="2732" spans="1:18" x14ac:dyDescent="0.3">
      <c r="A2732" t="s">
        <v>352</v>
      </c>
      <c r="B2732" t="s">
        <v>360</v>
      </c>
      <c r="C2732">
        <v>2001</v>
      </c>
      <c r="D2732">
        <v>35</v>
      </c>
      <c r="E2732">
        <v>34</v>
      </c>
      <c r="F2732">
        <v>13</v>
      </c>
      <c r="G2732">
        <v>53</v>
      </c>
      <c r="H2732">
        <v>0</v>
      </c>
      <c r="I2732">
        <v>153</v>
      </c>
      <c r="J2732">
        <v>16.739999999999998</v>
      </c>
      <c r="K2732">
        <v>17.20430107526882</v>
      </c>
      <c r="L2732">
        <f t="shared" si="42"/>
        <v>288</v>
      </c>
      <c r="M2732" s="14">
        <f>Table3[[#This Row],[Rape]]/Table3[[#This Row],[Population_in_lakhs]]</f>
        <v>2.0908004778972522</v>
      </c>
      <c r="N2732">
        <f>Table3[[#This Row],[Kidnapping and Abduction]]/Table3[[#This Row],[Population_in_lakhs]]</f>
        <v>2.0310633213859024</v>
      </c>
      <c r="O2732">
        <f>Table3[[#This Row],[Dowry Deaths]]/Table3[[#This Row],[Population_in_lakhs]]</f>
        <v>0.77658303464755085</v>
      </c>
      <c r="P2732">
        <f>Table3[[#This Row],[Molestation]]/Table3[[#This Row],[Population_in_lakhs]]</f>
        <v>3.1660692951015537</v>
      </c>
      <c r="Q2732">
        <f>Table3[[#This Row],[Sexual_Harassment]]/Table3[[#This Row],[Population_in_lakhs]]</f>
        <v>0</v>
      </c>
      <c r="R2732">
        <f>Table3[[#This Row],[Cruelty by Husband or his Relatives]]/Table3[[#This Row],[Population_in_lakhs]]</f>
        <v>9.1397849462365599</v>
      </c>
    </row>
    <row r="2733" spans="1:18" x14ac:dyDescent="0.3">
      <c r="A2733" t="s">
        <v>352</v>
      </c>
      <c r="B2733" t="s">
        <v>360</v>
      </c>
      <c r="C2733">
        <v>2002</v>
      </c>
      <c r="D2733">
        <v>24</v>
      </c>
      <c r="E2733">
        <v>21</v>
      </c>
      <c r="F2733">
        <v>13</v>
      </c>
      <c r="G2733">
        <v>34</v>
      </c>
      <c r="H2733">
        <v>0</v>
      </c>
      <c r="I2733">
        <v>142</v>
      </c>
      <c r="J2733">
        <v>16.739999999999998</v>
      </c>
      <c r="K2733">
        <v>13.978494623655916</v>
      </c>
      <c r="L2733">
        <f t="shared" si="42"/>
        <v>234</v>
      </c>
      <c r="M2733" s="14">
        <f>Table3[[#This Row],[Rape]]/Table3[[#This Row],[Population_in_lakhs]]</f>
        <v>1.4336917562724016</v>
      </c>
      <c r="N2733">
        <f>Table3[[#This Row],[Kidnapping and Abduction]]/Table3[[#This Row],[Population_in_lakhs]]</f>
        <v>1.2544802867383513</v>
      </c>
      <c r="O2733">
        <f>Table3[[#This Row],[Dowry Deaths]]/Table3[[#This Row],[Population_in_lakhs]]</f>
        <v>0.77658303464755085</v>
      </c>
      <c r="P2733">
        <f>Table3[[#This Row],[Molestation]]/Table3[[#This Row],[Population_in_lakhs]]</f>
        <v>2.0310633213859024</v>
      </c>
      <c r="Q2733">
        <f>Table3[[#This Row],[Sexual_Harassment]]/Table3[[#This Row],[Population_in_lakhs]]</f>
        <v>0</v>
      </c>
      <c r="R2733">
        <f>Table3[[#This Row],[Cruelty by Husband or his Relatives]]/Table3[[#This Row],[Population_in_lakhs]]</f>
        <v>8.4826762246117084</v>
      </c>
    </row>
    <row r="2734" spans="1:18" x14ac:dyDescent="0.3">
      <c r="A2734" t="s">
        <v>352</v>
      </c>
      <c r="B2734" t="s">
        <v>360</v>
      </c>
      <c r="C2734">
        <v>2003</v>
      </c>
      <c r="D2734">
        <v>27</v>
      </c>
      <c r="E2734">
        <v>28</v>
      </c>
      <c r="F2734">
        <v>14</v>
      </c>
      <c r="G2734">
        <v>50</v>
      </c>
      <c r="H2734">
        <v>0</v>
      </c>
      <c r="I2734">
        <v>164</v>
      </c>
      <c r="J2734">
        <v>16.739999999999998</v>
      </c>
      <c r="K2734">
        <v>16.905615292712067</v>
      </c>
      <c r="L2734">
        <f t="shared" si="42"/>
        <v>283</v>
      </c>
      <c r="M2734" s="14">
        <f>Table3[[#This Row],[Rape]]/Table3[[#This Row],[Population_in_lakhs]]</f>
        <v>1.6129032258064517</v>
      </c>
      <c r="N2734">
        <f>Table3[[#This Row],[Kidnapping and Abduction]]/Table3[[#This Row],[Population_in_lakhs]]</f>
        <v>1.6726403823178018</v>
      </c>
      <c r="O2734">
        <f>Table3[[#This Row],[Dowry Deaths]]/Table3[[#This Row],[Population_in_lakhs]]</f>
        <v>0.83632019115890088</v>
      </c>
      <c r="P2734">
        <f>Table3[[#This Row],[Molestation]]/Table3[[#This Row],[Population_in_lakhs]]</f>
        <v>2.9868578255675033</v>
      </c>
      <c r="Q2734">
        <f>Table3[[#This Row],[Sexual_Harassment]]/Table3[[#This Row],[Population_in_lakhs]]</f>
        <v>0</v>
      </c>
      <c r="R2734">
        <f>Table3[[#This Row],[Cruelty by Husband or his Relatives]]/Table3[[#This Row],[Population_in_lakhs]]</f>
        <v>9.7968936678614114</v>
      </c>
    </row>
    <row r="2735" spans="1:18" x14ac:dyDescent="0.3">
      <c r="A2735" t="s">
        <v>352</v>
      </c>
      <c r="B2735" t="s">
        <v>360</v>
      </c>
      <c r="C2735">
        <v>2004</v>
      </c>
      <c r="D2735">
        <v>41</v>
      </c>
      <c r="E2735">
        <v>25</v>
      </c>
      <c r="F2735">
        <v>23</v>
      </c>
      <c r="G2735">
        <v>48</v>
      </c>
      <c r="H2735">
        <v>0</v>
      </c>
      <c r="I2735">
        <v>190</v>
      </c>
      <c r="J2735">
        <v>16.739999999999998</v>
      </c>
      <c r="K2735">
        <v>19.534050179211473</v>
      </c>
      <c r="L2735">
        <f t="shared" si="42"/>
        <v>327</v>
      </c>
      <c r="M2735" s="14">
        <f>Table3[[#This Row],[Rape]]/Table3[[#This Row],[Population_in_lakhs]]</f>
        <v>2.4492234169653528</v>
      </c>
      <c r="N2735">
        <f>Table3[[#This Row],[Kidnapping and Abduction]]/Table3[[#This Row],[Population_in_lakhs]]</f>
        <v>1.4934289127837517</v>
      </c>
      <c r="O2735">
        <f>Table3[[#This Row],[Dowry Deaths]]/Table3[[#This Row],[Population_in_lakhs]]</f>
        <v>1.3739545997610516</v>
      </c>
      <c r="P2735">
        <f>Table3[[#This Row],[Molestation]]/Table3[[#This Row],[Population_in_lakhs]]</f>
        <v>2.8673835125448033</v>
      </c>
      <c r="Q2735">
        <f>Table3[[#This Row],[Sexual_Harassment]]/Table3[[#This Row],[Population_in_lakhs]]</f>
        <v>0</v>
      </c>
      <c r="R2735">
        <f>Table3[[#This Row],[Cruelty by Husband or his Relatives]]/Table3[[#This Row],[Population_in_lakhs]]</f>
        <v>11.350059737156512</v>
      </c>
    </row>
    <row r="2736" spans="1:18" x14ac:dyDescent="0.3">
      <c r="A2736" t="s">
        <v>352</v>
      </c>
      <c r="B2736" t="s">
        <v>360</v>
      </c>
      <c r="C2736">
        <v>2005</v>
      </c>
      <c r="D2736">
        <v>30</v>
      </c>
      <c r="E2736">
        <v>20</v>
      </c>
      <c r="F2736">
        <v>12</v>
      </c>
      <c r="G2736">
        <v>67</v>
      </c>
      <c r="H2736">
        <v>0</v>
      </c>
      <c r="I2736">
        <v>199</v>
      </c>
      <c r="J2736">
        <v>16.739999999999998</v>
      </c>
      <c r="K2736">
        <v>19.593787335722823</v>
      </c>
      <c r="L2736">
        <f t="shared" si="42"/>
        <v>328</v>
      </c>
      <c r="M2736" s="14">
        <f>Table3[[#This Row],[Rape]]/Table3[[#This Row],[Population_in_lakhs]]</f>
        <v>1.7921146953405021</v>
      </c>
      <c r="N2736">
        <f>Table3[[#This Row],[Kidnapping and Abduction]]/Table3[[#This Row],[Population_in_lakhs]]</f>
        <v>1.1947431302270013</v>
      </c>
      <c r="O2736">
        <f>Table3[[#This Row],[Dowry Deaths]]/Table3[[#This Row],[Population_in_lakhs]]</f>
        <v>0.71684587813620082</v>
      </c>
      <c r="P2736">
        <f>Table3[[#This Row],[Molestation]]/Table3[[#This Row],[Population_in_lakhs]]</f>
        <v>4.0023894862604541</v>
      </c>
      <c r="Q2736">
        <f>Table3[[#This Row],[Sexual_Harassment]]/Table3[[#This Row],[Population_in_lakhs]]</f>
        <v>0</v>
      </c>
      <c r="R2736">
        <f>Table3[[#This Row],[Cruelty by Husband or his Relatives]]/Table3[[#This Row],[Population_in_lakhs]]</f>
        <v>11.887694145758664</v>
      </c>
    </row>
    <row r="2737" spans="1:18" x14ac:dyDescent="0.3">
      <c r="A2737" t="s">
        <v>352</v>
      </c>
      <c r="B2737" t="s">
        <v>360</v>
      </c>
      <c r="C2737">
        <v>2006</v>
      </c>
      <c r="D2737">
        <v>29</v>
      </c>
      <c r="E2737">
        <v>27</v>
      </c>
      <c r="F2737">
        <v>16</v>
      </c>
      <c r="G2737">
        <v>63</v>
      </c>
      <c r="H2737">
        <v>0</v>
      </c>
      <c r="I2737">
        <v>287</v>
      </c>
      <c r="J2737">
        <v>16.739999999999998</v>
      </c>
      <c r="K2737">
        <v>25.209080047789726</v>
      </c>
      <c r="L2737">
        <f t="shared" si="42"/>
        <v>422</v>
      </c>
      <c r="M2737" s="14">
        <f>Table3[[#This Row],[Rape]]/Table3[[#This Row],[Population_in_lakhs]]</f>
        <v>1.7323775388291518</v>
      </c>
      <c r="N2737">
        <f>Table3[[#This Row],[Kidnapping and Abduction]]/Table3[[#This Row],[Population_in_lakhs]]</f>
        <v>1.6129032258064517</v>
      </c>
      <c r="O2737">
        <f>Table3[[#This Row],[Dowry Deaths]]/Table3[[#This Row],[Population_in_lakhs]]</f>
        <v>0.95579450418160106</v>
      </c>
      <c r="P2737">
        <f>Table3[[#This Row],[Molestation]]/Table3[[#This Row],[Population_in_lakhs]]</f>
        <v>3.763440860215054</v>
      </c>
      <c r="Q2737">
        <f>Table3[[#This Row],[Sexual_Harassment]]/Table3[[#This Row],[Population_in_lakhs]]</f>
        <v>0</v>
      </c>
      <c r="R2737">
        <f>Table3[[#This Row],[Cruelty by Husband or his Relatives]]/Table3[[#This Row],[Population_in_lakhs]]</f>
        <v>17.14456391875747</v>
      </c>
    </row>
    <row r="2738" spans="1:18" x14ac:dyDescent="0.3">
      <c r="A2738" t="s">
        <v>352</v>
      </c>
      <c r="B2738" t="s">
        <v>360</v>
      </c>
      <c r="C2738">
        <v>2007</v>
      </c>
      <c r="D2738">
        <v>32</v>
      </c>
      <c r="E2738">
        <v>33</v>
      </c>
      <c r="F2738">
        <v>18</v>
      </c>
      <c r="G2738">
        <v>76</v>
      </c>
      <c r="H2738">
        <v>0</v>
      </c>
      <c r="I2738">
        <v>307</v>
      </c>
      <c r="J2738">
        <v>16.739999999999998</v>
      </c>
      <c r="K2738">
        <v>27.837514934289132</v>
      </c>
      <c r="L2738">
        <f t="shared" si="42"/>
        <v>466</v>
      </c>
      <c r="M2738" s="14">
        <f>Table3[[#This Row],[Rape]]/Table3[[#This Row],[Population_in_lakhs]]</f>
        <v>1.9115890083632021</v>
      </c>
      <c r="N2738">
        <f>Table3[[#This Row],[Kidnapping and Abduction]]/Table3[[#This Row],[Population_in_lakhs]]</f>
        <v>1.9713261648745521</v>
      </c>
      <c r="O2738">
        <f>Table3[[#This Row],[Dowry Deaths]]/Table3[[#This Row],[Population_in_lakhs]]</f>
        <v>1.0752688172043012</v>
      </c>
      <c r="P2738">
        <f>Table3[[#This Row],[Molestation]]/Table3[[#This Row],[Population_in_lakhs]]</f>
        <v>4.540023894862605</v>
      </c>
      <c r="Q2738">
        <f>Table3[[#This Row],[Sexual_Harassment]]/Table3[[#This Row],[Population_in_lakhs]]</f>
        <v>0</v>
      </c>
      <c r="R2738">
        <f>Table3[[#This Row],[Cruelty by Husband or his Relatives]]/Table3[[#This Row],[Population_in_lakhs]]</f>
        <v>18.33930704898447</v>
      </c>
    </row>
    <row r="2739" spans="1:18" x14ac:dyDescent="0.3">
      <c r="A2739" t="s">
        <v>352</v>
      </c>
      <c r="B2739" t="s">
        <v>360</v>
      </c>
      <c r="C2739">
        <v>2008</v>
      </c>
      <c r="D2739">
        <v>48</v>
      </c>
      <c r="E2739">
        <v>28</v>
      </c>
      <c r="F2739">
        <v>12</v>
      </c>
      <c r="G2739">
        <v>74</v>
      </c>
      <c r="H2739">
        <v>0</v>
      </c>
      <c r="I2739">
        <v>306</v>
      </c>
      <c r="J2739">
        <v>16.739999999999998</v>
      </c>
      <c r="K2739">
        <v>27.956989247311832</v>
      </c>
      <c r="L2739">
        <f t="shared" si="42"/>
        <v>468</v>
      </c>
      <c r="M2739" s="14">
        <f>Table3[[#This Row],[Rape]]/Table3[[#This Row],[Population_in_lakhs]]</f>
        <v>2.8673835125448033</v>
      </c>
      <c r="N2739">
        <f>Table3[[#This Row],[Kidnapping and Abduction]]/Table3[[#This Row],[Population_in_lakhs]]</f>
        <v>1.6726403823178018</v>
      </c>
      <c r="O2739">
        <f>Table3[[#This Row],[Dowry Deaths]]/Table3[[#This Row],[Population_in_lakhs]]</f>
        <v>0.71684587813620082</v>
      </c>
      <c r="P2739">
        <f>Table3[[#This Row],[Molestation]]/Table3[[#This Row],[Population_in_lakhs]]</f>
        <v>4.4205495818399045</v>
      </c>
      <c r="Q2739">
        <f>Table3[[#This Row],[Sexual_Harassment]]/Table3[[#This Row],[Population_in_lakhs]]</f>
        <v>0</v>
      </c>
      <c r="R2739">
        <f>Table3[[#This Row],[Cruelty by Husband or his Relatives]]/Table3[[#This Row],[Population_in_lakhs]]</f>
        <v>18.27956989247312</v>
      </c>
    </row>
    <row r="2740" spans="1:18" x14ac:dyDescent="0.3">
      <c r="A2740" t="s">
        <v>352</v>
      </c>
      <c r="B2740" t="s">
        <v>360</v>
      </c>
      <c r="C2740">
        <v>2009</v>
      </c>
      <c r="D2740">
        <v>37</v>
      </c>
      <c r="E2740">
        <v>36</v>
      </c>
      <c r="F2740">
        <v>11</v>
      </c>
      <c r="G2740">
        <v>83</v>
      </c>
      <c r="H2740">
        <v>0</v>
      </c>
      <c r="I2740">
        <v>353</v>
      </c>
      <c r="J2740">
        <v>16.739999999999998</v>
      </c>
      <c r="K2740">
        <v>31.063321385902032</v>
      </c>
      <c r="L2740">
        <f t="shared" si="42"/>
        <v>520</v>
      </c>
      <c r="M2740" s="14">
        <f>Table3[[#This Row],[Rape]]/Table3[[#This Row],[Population_in_lakhs]]</f>
        <v>2.2102747909199523</v>
      </c>
      <c r="N2740">
        <f>Table3[[#This Row],[Kidnapping and Abduction]]/Table3[[#This Row],[Population_in_lakhs]]</f>
        <v>2.1505376344086025</v>
      </c>
      <c r="O2740">
        <f>Table3[[#This Row],[Dowry Deaths]]/Table3[[#This Row],[Population_in_lakhs]]</f>
        <v>0.65710872162485068</v>
      </c>
      <c r="P2740">
        <f>Table3[[#This Row],[Molestation]]/Table3[[#This Row],[Population_in_lakhs]]</f>
        <v>4.9581839904420555</v>
      </c>
      <c r="Q2740">
        <f>Table3[[#This Row],[Sexual_Harassment]]/Table3[[#This Row],[Population_in_lakhs]]</f>
        <v>0</v>
      </c>
      <c r="R2740">
        <f>Table3[[#This Row],[Cruelty by Husband or his Relatives]]/Table3[[#This Row],[Population_in_lakhs]]</f>
        <v>21.087216248506572</v>
      </c>
    </row>
    <row r="2741" spans="1:18" x14ac:dyDescent="0.3">
      <c r="A2741" t="s">
        <v>352</v>
      </c>
      <c r="B2741" t="s">
        <v>360</v>
      </c>
      <c r="C2741">
        <v>2010</v>
      </c>
      <c r="D2741">
        <v>41</v>
      </c>
      <c r="E2741">
        <v>34</v>
      </c>
      <c r="F2741">
        <v>18</v>
      </c>
      <c r="G2741">
        <v>58</v>
      </c>
      <c r="H2741">
        <v>0</v>
      </c>
      <c r="I2741">
        <v>354</v>
      </c>
      <c r="J2741">
        <v>16.739999999999998</v>
      </c>
      <c r="K2741">
        <v>30.167264038231782</v>
      </c>
      <c r="L2741">
        <f t="shared" si="42"/>
        <v>505</v>
      </c>
      <c r="M2741" s="14">
        <f>Table3[[#This Row],[Rape]]/Table3[[#This Row],[Population_in_lakhs]]</f>
        <v>2.4492234169653528</v>
      </c>
      <c r="N2741">
        <f>Table3[[#This Row],[Kidnapping and Abduction]]/Table3[[#This Row],[Population_in_lakhs]]</f>
        <v>2.0310633213859024</v>
      </c>
      <c r="O2741">
        <f>Table3[[#This Row],[Dowry Deaths]]/Table3[[#This Row],[Population_in_lakhs]]</f>
        <v>1.0752688172043012</v>
      </c>
      <c r="P2741">
        <f>Table3[[#This Row],[Molestation]]/Table3[[#This Row],[Population_in_lakhs]]</f>
        <v>3.4647550776583036</v>
      </c>
      <c r="Q2741">
        <f>Table3[[#This Row],[Sexual_Harassment]]/Table3[[#This Row],[Population_in_lakhs]]</f>
        <v>0</v>
      </c>
      <c r="R2741">
        <f>Table3[[#This Row],[Cruelty by Husband or his Relatives]]/Table3[[#This Row],[Population_in_lakhs]]</f>
        <v>21.146953405017925</v>
      </c>
    </row>
    <row r="2742" spans="1:18" x14ac:dyDescent="0.3">
      <c r="A2742" t="s">
        <v>352</v>
      </c>
      <c r="B2742" t="s">
        <v>360</v>
      </c>
      <c r="C2742">
        <v>2011</v>
      </c>
      <c r="D2742">
        <v>55</v>
      </c>
      <c r="E2742">
        <v>25</v>
      </c>
      <c r="F2742">
        <v>17</v>
      </c>
      <c r="G2742">
        <v>54</v>
      </c>
      <c r="H2742">
        <v>0</v>
      </c>
      <c r="I2742">
        <v>446</v>
      </c>
      <c r="J2742">
        <v>23.64</v>
      </c>
      <c r="K2742">
        <v>25.253807106598984</v>
      </c>
      <c r="L2742">
        <f t="shared" si="42"/>
        <v>597</v>
      </c>
      <c r="M2742" s="14">
        <f>Table3[[#This Row],[Rape]]/Table3[[#This Row],[Population_in_lakhs]]</f>
        <v>2.3265651438240269</v>
      </c>
      <c r="N2742">
        <f>Table3[[#This Row],[Kidnapping and Abduction]]/Table3[[#This Row],[Population_in_lakhs]]</f>
        <v>1.0575296108291032</v>
      </c>
      <c r="O2742">
        <f>Table3[[#This Row],[Dowry Deaths]]/Table3[[#This Row],[Population_in_lakhs]]</f>
        <v>0.71912013536379016</v>
      </c>
      <c r="P2742">
        <f>Table3[[#This Row],[Molestation]]/Table3[[#This Row],[Population_in_lakhs]]</f>
        <v>2.2842639593908629</v>
      </c>
      <c r="Q2742">
        <f>Table3[[#This Row],[Sexual_Harassment]]/Table3[[#This Row],[Population_in_lakhs]]</f>
        <v>0</v>
      </c>
      <c r="R2742">
        <f>Table3[[#This Row],[Cruelty by Husband or his Relatives]]/Table3[[#This Row],[Population_in_lakhs]]</f>
        <v>18.866328257191199</v>
      </c>
    </row>
    <row r="2743" spans="1:18" x14ac:dyDescent="0.3">
      <c r="A2743" t="s">
        <v>352</v>
      </c>
      <c r="B2743" t="s">
        <v>360</v>
      </c>
      <c r="C2743">
        <v>2012</v>
      </c>
      <c r="D2743">
        <v>67</v>
      </c>
      <c r="E2743">
        <v>35</v>
      </c>
      <c r="F2743">
        <v>16</v>
      </c>
      <c r="G2743">
        <v>31</v>
      </c>
      <c r="H2743">
        <v>0</v>
      </c>
      <c r="I2743">
        <v>546</v>
      </c>
      <c r="J2743">
        <v>23.64</v>
      </c>
      <c r="K2743">
        <v>29.39932318104907</v>
      </c>
      <c r="L2743">
        <f t="shared" si="42"/>
        <v>695</v>
      </c>
      <c r="M2743" s="14">
        <f>Table3[[#This Row],[Rape]]/Table3[[#This Row],[Population_in_lakhs]]</f>
        <v>2.8341793570219966</v>
      </c>
      <c r="N2743">
        <f>Table3[[#This Row],[Kidnapping and Abduction]]/Table3[[#This Row],[Population_in_lakhs]]</f>
        <v>1.4805414551607445</v>
      </c>
      <c r="O2743">
        <f>Table3[[#This Row],[Dowry Deaths]]/Table3[[#This Row],[Population_in_lakhs]]</f>
        <v>0.67681895093062605</v>
      </c>
      <c r="P2743">
        <f>Table3[[#This Row],[Molestation]]/Table3[[#This Row],[Population_in_lakhs]]</f>
        <v>1.3113367174280879</v>
      </c>
      <c r="Q2743">
        <f>Table3[[#This Row],[Sexual_Harassment]]/Table3[[#This Row],[Population_in_lakhs]]</f>
        <v>0</v>
      </c>
      <c r="R2743">
        <f>Table3[[#This Row],[Cruelty by Husband or his Relatives]]/Table3[[#This Row],[Population_in_lakhs]]</f>
        <v>23.096446700507613</v>
      </c>
    </row>
    <row r="2744" spans="1:18" x14ac:dyDescent="0.3">
      <c r="A2744" t="s">
        <v>352</v>
      </c>
      <c r="B2744" t="s">
        <v>360</v>
      </c>
      <c r="C2744">
        <v>2013</v>
      </c>
      <c r="D2744">
        <v>100</v>
      </c>
      <c r="E2744">
        <v>71</v>
      </c>
      <c r="F2744">
        <v>18</v>
      </c>
      <c r="G2744">
        <v>63</v>
      </c>
      <c r="H2744">
        <v>0</v>
      </c>
      <c r="I2744">
        <v>516</v>
      </c>
      <c r="J2744">
        <v>23.64</v>
      </c>
      <c r="K2744">
        <v>32.487309644670049</v>
      </c>
      <c r="L2744">
        <f t="shared" si="42"/>
        <v>768</v>
      </c>
      <c r="M2744" s="14">
        <f>Table3[[#This Row],[Rape]]/Table3[[#This Row],[Population_in_lakhs]]</f>
        <v>4.230118443316413</v>
      </c>
      <c r="N2744">
        <f>Table3[[#This Row],[Kidnapping and Abduction]]/Table3[[#This Row],[Population_in_lakhs]]</f>
        <v>3.0033840947546531</v>
      </c>
      <c r="O2744">
        <f>Table3[[#This Row],[Dowry Deaths]]/Table3[[#This Row],[Population_in_lakhs]]</f>
        <v>0.76142131979695427</v>
      </c>
      <c r="P2744">
        <f>Table3[[#This Row],[Molestation]]/Table3[[#This Row],[Population_in_lakhs]]</f>
        <v>2.6649746192893402</v>
      </c>
      <c r="Q2744">
        <f>Table3[[#This Row],[Sexual_Harassment]]/Table3[[#This Row],[Population_in_lakhs]]</f>
        <v>0</v>
      </c>
      <c r="R2744">
        <f>Table3[[#This Row],[Cruelty by Husband or his Relatives]]/Table3[[#This Row],[Population_in_lakhs]]</f>
        <v>21.82741116751269</v>
      </c>
    </row>
    <row r="2745" spans="1:18" x14ac:dyDescent="0.3">
      <c r="A2745" t="s">
        <v>352</v>
      </c>
      <c r="B2745" t="s">
        <v>361</v>
      </c>
      <c r="C2745">
        <v>2001</v>
      </c>
      <c r="D2745">
        <v>36</v>
      </c>
      <c r="E2745">
        <v>103</v>
      </c>
      <c r="F2745">
        <v>2</v>
      </c>
      <c r="G2745">
        <v>164</v>
      </c>
      <c r="H2745">
        <v>6</v>
      </c>
      <c r="I2745">
        <v>157</v>
      </c>
      <c r="J2745">
        <v>9.6300000000000008</v>
      </c>
      <c r="K2745">
        <v>48.598130841121488</v>
      </c>
      <c r="L2745">
        <f t="shared" si="42"/>
        <v>468</v>
      </c>
      <c r="M2745" s="14">
        <f>Table3[[#This Row],[Rape]]/Table3[[#This Row],[Population_in_lakhs]]</f>
        <v>3.7383177570093453</v>
      </c>
      <c r="N2745">
        <f>Table3[[#This Row],[Kidnapping and Abduction]]/Table3[[#This Row],[Population_in_lakhs]]</f>
        <v>10.695742471443404</v>
      </c>
      <c r="O2745">
        <f>Table3[[#This Row],[Dowry Deaths]]/Table3[[#This Row],[Population_in_lakhs]]</f>
        <v>0.20768431983385252</v>
      </c>
      <c r="P2745">
        <f>Table3[[#This Row],[Molestation]]/Table3[[#This Row],[Population_in_lakhs]]</f>
        <v>17.030114226375908</v>
      </c>
      <c r="Q2745">
        <f>Table3[[#This Row],[Sexual_Harassment]]/Table3[[#This Row],[Population_in_lakhs]]</f>
        <v>0.62305295950155759</v>
      </c>
      <c r="R2745">
        <f>Table3[[#This Row],[Cruelty by Husband or his Relatives]]/Table3[[#This Row],[Population_in_lakhs]]</f>
        <v>16.303219106957425</v>
      </c>
    </row>
    <row r="2746" spans="1:18" x14ac:dyDescent="0.3">
      <c r="A2746" t="s">
        <v>352</v>
      </c>
      <c r="B2746" t="s">
        <v>361</v>
      </c>
      <c r="C2746">
        <v>2002</v>
      </c>
      <c r="D2746">
        <v>38</v>
      </c>
      <c r="E2746">
        <v>83</v>
      </c>
      <c r="F2746">
        <v>7</v>
      </c>
      <c r="G2746">
        <v>151</v>
      </c>
      <c r="H2746">
        <v>3</v>
      </c>
      <c r="I2746">
        <v>225</v>
      </c>
      <c r="J2746">
        <v>9.6300000000000008</v>
      </c>
      <c r="K2746">
        <v>52.647975077881618</v>
      </c>
      <c r="L2746">
        <f t="shared" si="42"/>
        <v>507</v>
      </c>
      <c r="M2746" s="14">
        <f>Table3[[#This Row],[Rape]]/Table3[[#This Row],[Population_in_lakhs]]</f>
        <v>3.946002076843198</v>
      </c>
      <c r="N2746">
        <f>Table3[[#This Row],[Kidnapping and Abduction]]/Table3[[#This Row],[Population_in_lakhs]]</f>
        <v>8.6188992731048799</v>
      </c>
      <c r="O2746">
        <f>Table3[[#This Row],[Dowry Deaths]]/Table3[[#This Row],[Population_in_lakhs]]</f>
        <v>0.72689511941848384</v>
      </c>
      <c r="P2746">
        <f>Table3[[#This Row],[Molestation]]/Table3[[#This Row],[Population_in_lakhs]]</f>
        <v>15.680166147455866</v>
      </c>
      <c r="Q2746">
        <f>Table3[[#This Row],[Sexual_Harassment]]/Table3[[#This Row],[Population_in_lakhs]]</f>
        <v>0.3115264797507788</v>
      </c>
      <c r="R2746">
        <f>Table3[[#This Row],[Cruelty by Husband or his Relatives]]/Table3[[#This Row],[Population_in_lakhs]]</f>
        <v>23.364485981308409</v>
      </c>
    </row>
    <row r="2747" spans="1:18" x14ac:dyDescent="0.3">
      <c r="A2747" t="s">
        <v>352</v>
      </c>
      <c r="B2747" t="s">
        <v>361</v>
      </c>
      <c r="C2747">
        <v>2003</v>
      </c>
      <c r="D2747">
        <v>42</v>
      </c>
      <c r="E2747">
        <v>49</v>
      </c>
      <c r="F2747">
        <v>4</v>
      </c>
      <c r="G2747">
        <v>152</v>
      </c>
      <c r="H2747">
        <v>0</v>
      </c>
      <c r="I2747">
        <v>198</v>
      </c>
      <c r="J2747">
        <v>9.6300000000000008</v>
      </c>
      <c r="K2747">
        <v>46.209761163032191</v>
      </c>
      <c r="L2747">
        <f t="shared" si="42"/>
        <v>445</v>
      </c>
      <c r="M2747" s="14">
        <f>Table3[[#This Row],[Rape]]/Table3[[#This Row],[Population_in_lakhs]]</f>
        <v>4.361370716510903</v>
      </c>
      <c r="N2747">
        <f>Table3[[#This Row],[Kidnapping and Abduction]]/Table3[[#This Row],[Population_in_lakhs]]</f>
        <v>5.0882658359293869</v>
      </c>
      <c r="O2747">
        <f>Table3[[#This Row],[Dowry Deaths]]/Table3[[#This Row],[Population_in_lakhs]]</f>
        <v>0.41536863966770504</v>
      </c>
      <c r="P2747">
        <f>Table3[[#This Row],[Molestation]]/Table3[[#This Row],[Population_in_lakhs]]</f>
        <v>15.784008307372792</v>
      </c>
      <c r="Q2747">
        <f>Table3[[#This Row],[Sexual_Harassment]]/Table3[[#This Row],[Population_in_lakhs]]</f>
        <v>0</v>
      </c>
      <c r="R2747">
        <f>Table3[[#This Row],[Cruelty by Husband or his Relatives]]/Table3[[#This Row],[Population_in_lakhs]]</f>
        <v>20.5607476635514</v>
      </c>
    </row>
    <row r="2748" spans="1:18" x14ac:dyDescent="0.3">
      <c r="A2748" t="s">
        <v>352</v>
      </c>
      <c r="B2748" t="s">
        <v>361</v>
      </c>
      <c r="C2748">
        <v>2004</v>
      </c>
      <c r="D2748">
        <v>47</v>
      </c>
      <c r="E2748">
        <v>84</v>
      </c>
      <c r="F2748">
        <v>4</v>
      </c>
      <c r="G2748">
        <v>141</v>
      </c>
      <c r="H2748">
        <v>3</v>
      </c>
      <c r="I2748">
        <v>228</v>
      </c>
      <c r="J2748">
        <v>9.6300000000000008</v>
      </c>
      <c r="K2748">
        <v>52.647975077881618</v>
      </c>
      <c r="L2748">
        <f t="shared" si="42"/>
        <v>507</v>
      </c>
      <c r="M2748" s="14">
        <f>Table3[[#This Row],[Rape]]/Table3[[#This Row],[Population_in_lakhs]]</f>
        <v>4.8805815160955346</v>
      </c>
      <c r="N2748">
        <f>Table3[[#This Row],[Kidnapping and Abduction]]/Table3[[#This Row],[Population_in_lakhs]]</f>
        <v>8.722741433021806</v>
      </c>
      <c r="O2748">
        <f>Table3[[#This Row],[Dowry Deaths]]/Table3[[#This Row],[Population_in_lakhs]]</f>
        <v>0.41536863966770504</v>
      </c>
      <c r="P2748">
        <f>Table3[[#This Row],[Molestation]]/Table3[[#This Row],[Population_in_lakhs]]</f>
        <v>14.641744548286603</v>
      </c>
      <c r="Q2748">
        <f>Table3[[#This Row],[Sexual_Harassment]]/Table3[[#This Row],[Population_in_lakhs]]</f>
        <v>0.3115264797507788</v>
      </c>
      <c r="R2748">
        <f>Table3[[#This Row],[Cruelty by Husband or his Relatives]]/Table3[[#This Row],[Population_in_lakhs]]</f>
        <v>23.676012461059187</v>
      </c>
    </row>
    <row r="2749" spans="1:18" x14ac:dyDescent="0.3">
      <c r="A2749" t="s">
        <v>352</v>
      </c>
      <c r="B2749" t="s">
        <v>361</v>
      </c>
      <c r="C2749">
        <v>2005</v>
      </c>
      <c r="D2749">
        <v>41</v>
      </c>
      <c r="E2749">
        <v>58</v>
      </c>
      <c r="F2749">
        <v>5</v>
      </c>
      <c r="G2749">
        <v>105</v>
      </c>
      <c r="H2749">
        <v>0</v>
      </c>
      <c r="I2749">
        <v>166</v>
      </c>
      <c r="J2749">
        <v>9.6300000000000008</v>
      </c>
      <c r="K2749">
        <v>38.940809968847347</v>
      </c>
      <c r="L2749">
        <f t="shared" si="42"/>
        <v>375</v>
      </c>
      <c r="M2749" s="14">
        <f>Table3[[#This Row],[Rape]]/Table3[[#This Row],[Population_in_lakhs]]</f>
        <v>4.2575285565939769</v>
      </c>
      <c r="N2749">
        <f>Table3[[#This Row],[Kidnapping and Abduction]]/Table3[[#This Row],[Population_in_lakhs]]</f>
        <v>6.022845275181723</v>
      </c>
      <c r="O2749">
        <f>Table3[[#This Row],[Dowry Deaths]]/Table3[[#This Row],[Population_in_lakhs]]</f>
        <v>0.51921079958463134</v>
      </c>
      <c r="P2749">
        <f>Table3[[#This Row],[Molestation]]/Table3[[#This Row],[Population_in_lakhs]]</f>
        <v>10.903426791277258</v>
      </c>
      <c r="Q2749">
        <f>Table3[[#This Row],[Sexual_Harassment]]/Table3[[#This Row],[Population_in_lakhs]]</f>
        <v>0</v>
      </c>
      <c r="R2749">
        <f>Table3[[#This Row],[Cruelty by Husband or his Relatives]]/Table3[[#This Row],[Population_in_lakhs]]</f>
        <v>17.23779854620976</v>
      </c>
    </row>
    <row r="2750" spans="1:18" x14ac:dyDescent="0.3">
      <c r="A2750" t="s">
        <v>352</v>
      </c>
      <c r="B2750" t="s">
        <v>361</v>
      </c>
      <c r="C2750">
        <v>2006</v>
      </c>
      <c r="D2750">
        <v>39</v>
      </c>
      <c r="E2750">
        <v>53</v>
      </c>
      <c r="F2750">
        <v>5</v>
      </c>
      <c r="G2750">
        <v>103</v>
      </c>
      <c r="H2750">
        <v>0</v>
      </c>
      <c r="I2750">
        <v>260</v>
      </c>
      <c r="J2750">
        <v>9.6300000000000008</v>
      </c>
      <c r="K2750">
        <v>47.767393561786079</v>
      </c>
      <c r="L2750">
        <f t="shared" si="42"/>
        <v>460</v>
      </c>
      <c r="M2750" s="14">
        <f>Table3[[#This Row],[Rape]]/Table3[[#This Row],[Population_in_lakhs]]</f>
        <v>4.0498442367601246</v>
      </c>
      <c r="N2750">
        <f>Table3[[#This Row],[Kidnapping and Abduction]]/Table3[[#This Row],[Population_in_lakhs]]</f>
        <v>5.5036344755970923</v>
      </c>
      <c r="O2750">
        <f>Table3[[#This Row],[Dowry Deaths]]/Table3[[#This Row],[Population_in_lakhs]]</f>
        <v>0.51921079958463134</v>
      </c>
      <c r="P2750">
        <f>Table3[[#This Row],[Molestation]]/Table3[[#This Row],[Population_in_lakhs]]</f>
        <v>10.695742471443404</v>
      </c>
      <c r="Q2750">
        <f>Table3[[#This Row],[Sexual_Harassment]]/Table3[[#This Row],[Population_in_lakhs]]</f>
        <v>0</v>
      </c>
      <c r="R2750">
        <f>Table3[[#This Row],[Cruelty by Husband or his Relatives]]/Table3[[#This Row],[Population_in_lakhs]]</f>
        <v>26.998961578400827</v>
      </c>
    </row>
    <row r="2751" spans="1:18" x14ac:dyDescent="0.3">
      <c r="A2751" t="s">
        <v>352</v>
      </c>
      <c r="B2751" t="s">
        <v>361</v>
      </c>
      <c r="C2751">
        <v>2007</v>
      </c>
      <c r="D2751">
        <v>28</v>
      </c>
      <c r="E2751">
        <v>47</v>
      </c>
      <c r="F2751">
        <v>2</v>
      </c>
      <c r="G2751">
        <v>87</v>
      </c>
      <c r="H2751">
        <v>0</v>
      </c>
      <c r="I2751">
        <v>204</v>
      </c>
      <c r="J2751">
        <v>9.6300000000000008</v>
      </c>
      <c r="K2751">
        <v>38.213914849428868</v>
      </c>
      <c r="L2751">
        <f t="shared" si="42"/>
        <v>368</v>
      </c>
      <c r="M2751" s="14">
        <f>Table3[[#This Row],[Rape]]/Table3[[#This Row],[Population_in_lakhs]]</f>
        <v>2.9075804776739353</v>
      </c>
      <c r="N2751">
        <f>Table3[[#This Row],[Kidnapping and Abduction]]/Table3[[#This Row],[Population_in_lakhs]]</f>
        <v>4.8805815160955346</v>
      </c>
      <c r="O2751">
        <f>Table3[[#This Row],[Dowry Deaths]]/Table3[[#This Row],[Population_in_lakhs]]</f>
        <v>0.20768431983385252</v>
      </c>
      <c r="P2751">
        <f>Table3[[#This Row],[Molestation]]/Table3[[#This Row],[Population_in_lakhs]]</f>
        <v>9.0342679127725845</v>
      </c>
      <c r="Q2751">
        <f>Table3[[#This Row],[Sexual_Harassment]]/Table3[[#This Row],[Population_in_lakhs]]</f>
        <v>0</v>
      </c>
      <c r="R2751">
        <f>Table3[[#This Row],[Cruelty by Husband or his Relatives]]/Table3[[#This Row],[Population_in_lakhs]]</f>
        <v>21.183800623052957</v>
      </c>
    </row>
    <row r="2752" spans="1:18" x14ac:dyDescent="0.3">
      <c r="A2752" t="s">
        <v>352</v>
      </c>
      <c r="B2752" t="s">
        <v>361</v>
      </c>
      <c r="C2752">
        <v>2008</v>
      </c>
      <c r="D2752">
        <v>33</v>
      </c>
      <c r="E2752">
        <v>52</v>
      </c>
      <c r="F2752">
        <v>3</v>
      </c>
      <c r="G2752">
        <v>98</v>
      </c>
      <c r="H2752">
        <v>0</v>
      </c>
      <c r="I2752">
        <v>224</v>
      </c>
      <c r="J2752">
        <v>9.6300000000000008</v>
      </c>
      <c r="K2752">
        <v>42.575285565939765</v>
      </c>
      <c r="L2752">
        <f t="shared" si="42"/>
        <v>410</v>
      </c>
      <c r="M2752" s="14">
        <f>Table3[[#This Row],[Rape]]/Table3[[#This Row],[Population_in_lakhs]]</f>
        <v>3.4267912772585669</v>
      </c>
      <c r="N2752">
        <f>Table3[[#This Row],[Kidnapping and Abduction]]/Table3[[#This Row],[Population_in_lakhs]]</f>
        <v>5.3997923156801653</v>
      </c>
      <c r="O2752">
        <f>Table3[[#This Row],[Dowry Deaths]]/Table3[[#This Row],[Population_in_lakhs]]</f>
        <v>0.3115264797507788</v>
      </c>
      <c r="P2752">
        <f>Table3[[#This Row],[Molestation]]/Table3[[#This Row],[Population_in_lakhs]]</f>
        <v>10.176531671858774</v>
      </c>
      <c r="Q2752">
        <f>Table3[[#This Row],[Sexual_Harassment]]/Table3[[#This Row],[Population_in_lakhs]]</f>
        <v>0</v>
      </c>
      <c r="R2752">
        <f>Table3[[#This Row],[Cruelty by Husband or his Relatives]]/Table3[[#This Row],[Population_in_lakhs]]</f>
        <v>23.260643821391483</v>
      </c>
    </row>
    <row r="2753" spans="1:18" x14ac:dyDescent="0.3">
      <c r="A2753" t="s">
        <v>352</v>
      </c>
      <c r="B2753" t="s">
        <v>361</v>
      </c>
      <c r="C2753">
        <v>2009</v>
      </c>
      <c r="D2753">
        <v>37</v>
      </c>
      <c r="E2753">
        <v>93</v>
      </c>
      <c r="F2753">
        <v>5</v>
      </c>
      <c r="G2753">
        <v>138</v>
      </c>
      <c r="H2753">
        <v>0</v>
      </c>
      <c r="I2753">
        <v>270</v>
      </c>
      <c r="J2753">
        <v>9.6300000000000008</v>
      </c>
      <c r="K2753">
        <v>56.386292834890959</v>
      </c>
      <c r="L2753">
        <f t="shared" si="42"/>
        <v>543</v>
      </c>
      <c r="M2753" s="14">
        <f>Table3[[#This Row],[Rape]]/Table3[[#This Row],[Population_in_lakhs]]</f>
        <v>3.8421599169262719</v>
      </c>
      <c r="N2753">
        <f>Table3[[#This Row],[Kidnapping and Abduction]]/Table3[[#This Row],[Population_in_lakhs]]</f>
        <v>9.657320872274143</v>
      </c>
      <c r="O2753">
        <f>Table3[[#This Row],[Dowry Deaths]]/Table3[[#This Row],[Population_in_lakhs]]</f>
        <v>0.51921079958463134</v>
      </c>
      <c r="P2753">
        <f>Table3[[#This Row],[Molestation]]/Table3[[#This Row],[Population_in_lakhs]]</f>
        <v>14.330218068535824</v>
      </c>
      <c r="Q2753">
        <f>Table3[[#This Row],[Sexual_Harassment]]/Table3[[#This Row],[Population_in_lakhs]]</f>
        <v>0</v>
      </c>
      <c r="R2753">
        <f>Table3[[#This Row],[Cruelty by Husband or his Relatives]]/Table3[[#This Row],[Population_in_lakhs]]</f>
        <v>28.037383177570092</v>
      </c>
    </row>
    <row r="2754" spans="1:18" x14ac:dyDescent="0.3">
      <c r="A2754" t="s">
        <v>352</v>
      </c>
      <c r="B2754" t="s">
        <v>361</v>
      </c>
      <c r="C2754">
        <v>2010</v>
      </c>
      <c r="D2754">
        <v>31</v>
      </c>
      <c r="E2754">
        <v>80</v>
      </c>
      <c r="F2754">
        <v>3</v>
      </c>
      <c r="G2754">
        <v>113</v>
      </c>
      <c r="H2754">
        <v>0</v>
      </c>
      <c r="I2754">
        <v>285</v>
      </c>
      <c r="J2754">
        <v>9.6300000000000008</v>
      </c>
      <c r="K2754">
        <v>53.167185877466245</v>
      </c>
      <c r="L2754">
        <f t="shared" ref="L2754:L2817" si="43">SUM(D2754,E2754,F2754,G2754,H2754,I2754)</f>
        <v>512</v>
      </c>
      <c r="M2754" s="14">
        <f>Table3[[#This Row],[Rape]]/Table3[[#This Row],[Population_in_lakhs]]</f>
        <v>3.2191069574247142</v>
      </c>
      <c r="N2754">
        <f>Table3[[#This Row],[Kidnapping and Abduction]]/Table3[[#This Row],[Population_in_lakhs]]</f>
        <v>8.3073727933541015</v>
      </c>
      <c r="O2754">
        <f>Table3[[#This Row],[Dowry Deaths]]/Table3[[#This Row],[Population_in_lakhs]]</f>
        <v>0.3115264797507788</v>
      </c>
      <c r="P2754">
        <f>Table3[[#This Row],[Molestation]]/Table3[[#This Row],[Population_in_lakhs]]</f>
        <v>11.734164070612668</v>
      </c>
      <c r="Q2754">
        <f>Table3[[#This Row],[Sexual_Harassment]]/Table3[[#This Row],[Population_in_lakhs]]</f>
        <v>0</v>
      </c>
      <c r="R2754">
        <f>Table3[[#This Row],[Cruelty by Husband or his Relatives]]/Table3[[#This Row],[Population_in_lakhs]]</f>
        <v>29.595015576323984</v>
      </c>
    </row>
    <row r="2755" spans="1:18" x14ac:dyDescent="0.3">
      <c r="A2755" t="s">
        <v>352</v>
      </c>
      <c r="B2755" t="s">
        <v>361</v>
      </c>
      <c r="C2755">
        <v>2011</v>
      </c>
      <c r="D2755">
        <v>40</v>
      </c>
      <c r="E2755">
        <v>99</v>
      </c>
      <c r="F2755">
        <v>6</v>
      </c>
      <c r="G2755">
        <v>114</v>
      </c>
      <c r="H2755">
        <v>0</v>
      </c>
      <c r="I2755">
        <v>298</v>
      </c>
      <c r="J2755">
        <v>11.11</v>
      </c>
      <c r="K2755">
        <v>50.135013501350137</v>
      </c>
      <c r="L2755">
        <f t="shared" si="43"/>
        <v>557</v>
      </c>
      <c r="M2755" s="14">
        <f>Table3[[#This Row],[Rape]]/Table3[[#This Row],[Population_in_lakhs]]</f>
        <v>3.6003600360036003</v>
      </c>
      <c r="N2755">
        <f>Table3[[#This Row],[Kidnapping and Abduction]]/Table3[[#This Row],[Population_in_lakhs]]</f>
        <v>8.9108910891089117</v>
      </c>
      <c r="O2755">
        <f>Table3[[#This Row],[Dowry Deaths]]/Table3[[#This Row],[Population_in_lakhs]]</f>
        <v>0.54005400540054005</v>
      </c>
      <c r="P2755">
        <f>Table3[[#This Row],[Molestation]]/Table3[[#This Row],[Population_in_lakhs]]</f>
        <v>10.261026102610261</v>
      </c>
      <c r="Q2755">
        <f>Table3[[#This Row],[Sexual_Harassment]]/Table3[[#This Row],[Population_in_lakhs]]</f>
        <v>0</v>
      </c>
      <c r="R2755">
        <f>Table3[[#This Row],[Cruelty by Husband or his Relatives]]/Table3[[#This Row],[Population_in_lakhs]]</f>
        <v>26.822682268226824</v>
      </c>
    </row>
    <row r="2756" spans="1:18" x14ac:dyDescent="0.3">
      <c r="A2756" t="s">
        <v>352</v>
      </c>
      <c r="B2756" t="s">
        <v>361</v>
      </c>
      <c r="C2756">
        <v>2012</v>
      </c>
      <c r="D2756">
        <v>43</v>
      </c>
      <c r="E2756">
        <v>77</v>
      </c>
      <c r="F2756">
        <v>5</v>
      </c>
      <c r="G2756">
        <v>90</v>
      </c>
      <c r="H2756">
        <v>1</v>
      </c>
      <c r="I2756">
        <v>304</v>
      </c>
      <c r="J2756">
        <v>11.11</v>
      </c>
      <c r="K2756">
        <v>46.804680468046804</v>
      </c>
      <c r="L2756">
        <f t="shared" si="43"/>
        <v>520</v>
      </c>
      <c r="M2756" s="14">
        <f>Table3[[#This Row],[Rape]]/Table3[[#This Row],[Population_in_lakhs]]</f>
        <v>3.8703870387038708</v>
      </c>
      <c r="N2756">
        <f>Table3[[#This Row],[Kidnapping and Abduction]]/Table3[[#This Row],[Population_in_lakhs]]</f>
        <v>6.9306930693069306</v>
      </c>
      <c r="O2756">
        <f>Table3[[#This Row],[Dowry Deaths]]/Table3[[#This Row],[Population_in_lakhs]]</f>
        <v>0.45004500450045004</v>
      </c>
      <c r="P2756">
        <f>Table3[[#This Row],[Molestation]]/Table3[[#This Row],[Population_in_lakhs]]</f>
        <v>8.1008100810081007</v>
      </c>
      <c r="Q2756">
        <f>Table3[[#This Row],[Sexual_Harassment]]/Table3[[#This Row],[Population_in_lakhs]]</f>
        <v>9.0009000900090008E-2</v>
      </c>
      <c r="R2756">
        <f>Table3[[#This Row],[Cruelty by Husband or his Relatives]]/Table3[[#This Row],[Population_in_lakhs]]</f>
        <v>27.362736273627362</v>
      </c>
    </row>
    <row r="2757" spans="1:18" x14ac:dyDescent="0.3">
      <c r="A2757" t="s">
        <v>352</v>
      </c>
      <c r="B2757" t="s">
        <v>361</v>
      </c>
      <c r="C2757">
        <v>2013</v>
      </c>
      <c r="D2757">
        <v>63</v>
      </c>
      <c r="E2757">
        <v>98</v>
      </c>
      <c r="F2757">
        <v>2</v>
      </c>
      <c r="G2757">
        <v>117</v>
      </c>
      <c r="H2757">
        <v>0</v>
      </c>
      <c r="I2757">
        <v>326</v>
      </c>
      <c r="J2757">
        <v>11.11</v>
      </c>
      <c r="K2757">
        <v>54.545454545454547</v>
      </c>
      <c r="L2757">
        <f t="shared" si="43"/>
        <v>606</v>
      </c>
      <c r="M2757" s="14">
        <f>Table3[[#This Row],[Rape]]/Table3[[#This Row],[Population_in_lakhs]]</f>
        <v>5.6705670567056705</v>
      </c>
      <c r="N2757">
        <f>Table3[[#This Row],[Kidnapping and Abduction]]/Table3[[#This Row],[Population_in_lakhs]]</f>
        <v>8.8208820882088208</v>
      </c>
      <c r="O2757">
        <f>Table3[[#This Row],[Dowry Deaths]]/Table3[[#This Row],[Population_in_lakhs]]</f>
        <v>0.18001800180018002</v>
      </c>
      <c r="P2757">
        <f>Table3[[#This Row],[Molestation]]/Table3[[#This Row],[Population_in_lakhs]]</f>
        <v>10.531053105310532</v>
      </c>
      <c r="Q2757">
        <f>Table3[[#This Row],[Sexual_Harassment]]/Table3[[#This Row],[Population_in_lakhs]]</f>
        <v>0</v>
      </c>
      <c r="R2757">
        <f>Table3[[#This Row],[Cruelty by Husband or his Relatives]]/Table3[[#This Row],[Population_in_lakhs]]</f>
        <v>29.342934293429344</v>
      </c>
    </row>
    <row r="2758" spans="1:18" x14ac:dyDescent="0.3">
      <c r="A2758" t="s">
        <v>352</v>
      </c>
      <c r="B2758" t="s">
        <v>362</v>
      </c>
      <c r="C2758">
        <v>2001</v>
      </c>
      <c r="D2758">
        <v>67</v>
      </c>
      <c r="E2758">
        <v>169</v>
      </c>
      <c r="F2758">
        <v>7</v>
      </c>
      <c r="G2758">
        <v>112</v>
      </c>
      <c r="H2758">
        <v>5</v>
      </c>
      <c r="I2758">
        <v>384</v>
      </c>
      <c r="J2758">
        <v>13.3</v>
      </c>
      <c r="K2758">
        <v>55.939849624060145</v>
      </c>
      <c r="L2758">
        <f t="shared" si="43"/>
        <v>744</v>
      </c>
      <c r="M2758" s="14">
        <f>Table3[[#This Row],[Rape]]/Table3[[#This Row],[Population_in_lakhs]]</f>
        <v>5.0375939849624061</v>
      </c>
      <c r="N2758">
        <f>Table3[[#This Row],[Kidnapping and Abduction]]/Table3[[#This Row],[Population_in_lakhs]]</f>
        <v>12.706766917293232</v>
      </c>
      <c r="O2758">
        <f>Table3[[#This Row],[Dowry Deaths]]/Table3[[#This Row],[Population_in_lakhs]]</f>
        <v>0.52631578947368418</v>
      </c>
      <c r="P2758">
        <f>Table3[[#This Row],[Molestation]]/Table3[[#This Row],[Population_in_lakhs]]</f>
        <v>8.4210526315789469</v>
      </c>
      <c r="Q2758">
        <f>Table3[[#This Row],[Sexual_Harassment]]/Table3[[#This Row],[Population_in_lakhs]]</f>
        <v>0.37593984962406013</v>
      </c>
      <c r="R2758">
        <f>Table3[[#This Row],[Cruelty by Husband or his Relatives]]/Table3[[#This Row],[Population_in_lakhs]]</f>
        <v>28.872180451127818</v>
      </c>
    </row>
    <row r="2759" spans="1:18" x14ac:dyDescent="0.3">
      <c r="A2759" t="s">
        <v>352</v>
      </c>
      <c r="B2759" t="s">
        <v>362</v>
      </c>
      <c r="C2759">
        <v>2002</v>
      </c>
      <c r="D2759">
        <v>73</v>
      </c>
      <c r="E2759">
        <v>139</v>
      </c>
      <c r="F2759">
        <v>7</v>
      </c>
      <c r="G2759">
        <v>121</v>
      </c>
      <c r="H2759">
        <v>1</v>
      </c>
      <c r="I2759">
        <v>330</v>
      </c>
      <c r="J2759">
        <v>13.3</v>
      </c>
      <c r="K2759">
        <v>50.451127819548873</v>
      </c>
      <c r="L2759">
        <f t="shared" si="43"/>
        <v>671</v>
      </c>
      <c r="M2759" s="14">
        <f>Table3[[#This Row],[Rape]]/Table3[[#This Row],[Population_in_lakhs]]</f>
        <v>5.488721804511278</v>
      </c>
      <c r="N2759">
        <f>Table3[[#This Row],[Kidnapping and Abduction]]/Table3[[#This Row],[Population_in_lakhs]]</f>
        <v>10.451127819548871</v>
      </c>
      <c r="O2759">
        <f>Table3[[#This Row],[Dowry Deaths]]/Table3[[#This Row],[Population_in_lakhs]]</f>
        <v>0.52631578947368418</v>
      </c>
      <c r="P2759">
        <f>Table3[[#This Row],[Molestation]]/Table3[[#This Row],[Population_in_lakhs]]</f>
        <v>9.0977443609022544</v>
      </c>
      <c r="Q2759">
        <f>Table3[[#This Row],[Sexual_Harassment]]/Table3[[#This Row],[Population_in_lakhs]]</f>
        <v>7.5187969924812026E-2</v>
      </c>
      <c r="R2759">
        <f>Table3[[#This Row],[Cruelty by Husband or his Relatives]]/Table3[[#This Row],[Population_in_lakhs]]</f>
        <v>24.81203007518797</v>
      </c>
    </row>
    <row r="2760" spans="1:18" x14ac:dyDescent="0.3">
      <c r="A2760" t="s">
        <v>352</v>
      </c>
      <c r="B2760" t="s">
        <v>362</v>
      </c>
      <c r="C2760">
        <v>2003</v>
      </c>
      <c r="D2760">
        <v>78</v>
      </c>
      <c r="E2760">
        <v>164</v>
      </c>
      <c r="F2760">
        <v>6</v>
      </c>
      <c r="G2760">
        <v>99</v>
      </c>
      <c r="H2760">
        <v>3</v>
      </c>
      <c r="I2760">
        <v>379</v>
      </c>
      <c r="J2760">
        <v>13.3</v>
      </c>
      <c r="K2760">
        <v>54.81203007518797</v>
      </c>
      <c r="L2760">
        <f t="shared" si="43"/>
        <v>729</v>
      </c>
      <c r="M2760" s="14">
        <f>Table3[[#This Row],[Rape]]/Table3[[#This Row],[Population_in_lakhs]]</f>
        <v>5.8646616541353378</v>
      </c>
      <c r="N2760">
        <f>Table3[[#This Row],[Kidnapping and Abduction]]/Table3[[#This Row],[Population_in_lakhs]]</f>
        <v>12.330827067669173</v>
      </c>
      <c r="O2760">
        <f>Table3[[#This Row],[Dowry Deaths]]/Table3[[#This Row],[Population_in_lakhs]]</f>
        <v>0.45112781954887216</v>
      </c>
      <c r="P2760">
        <f>Table3[[#This Row],[Molestation]]/Table3[[#This Row],[Population_in_lakhs]]</f>
        <v>7.4436090225563909</v>
      </c>
      <c r="Q2760">
        <f>Table3[[#This Row],[Sexual_Harassment]]/Table3[[#This Row],[Population_in_lakhs]]</f>
        <v>0.22556390977443608</v>
      </c>
      <c r="R2760">
        <f>Table3[[#This Row],[Cruelty by Husband or his Relatives]]/Table3[[#This Row],[Population_in_lakhs]]</f>
        <v>28.496240601503757</v>
      </c>
    </row>
    <row r="2761" spans="1:18" x14ac:dyDescent="0.3">
      <c r="A2761" t="s">
        <v>352</v>
      </c>
      <c r="B2761" t="s">
        <v>362</v>
      </c>
      <c r="C2761">
        <v>2004</v>
      </c>
      <c r="D2761">
        <v>67</v>
      </c>
      <c r="E2761">
        <v>144</v>
      </c>
      <c r="F2761">
        <v>7</v>
      </c>
      <c r="G2761">
        <v>165</v>
      </c>
      <c r="H2761">
        <v>4</v>
      </c>
      <c r="I2761">
        <v>501</v>
      </c>
      <c r="J2761">
        <v>13.3</v>
      </c>
      <c r="K2761">
        <v>66.766917293233078</v>
      </c>
      <c r="L2761">
        <f t="shared" si="43"/>
        <v>888</v>
      </c>
      <c r="M2761" s="14">
        <f>Table3[[#This Row],[Rape]]/Table3[[#This Row],[Population_in_lakhs]]</f>
        <v>5.0375939849624061</v>
      </c>
      <c r="N2761">
        <f>Table3[[#This Row],[Kidnapping and Abduction]]/Table3[[#This Row],[Population_in_lakhs]]</f>
        <v>10.827067669172932</v>
      </c>
      <c r="O2761">
        <f>Table3[[#This Row],[Dowry Deaths]]/Table3[[#This Row],[Population_in_lakhs]]</f>
        <v>0.52631578947368418</v>
      </c>
      <c r="P2761">
        <f>Table3[[#This Row],[Molestation]]/Table3[[#This Row],[Population_in_lakhs]]</f>
        <v>12.406015037593985</v>
      </c>
      <c r="Q2761">
        <f>Table3[[#This Row],[Sexual_Harassment]]/Table3[[#This Row],[Population_in_lakhs]]</f>
        <v>0.3007518796992481</v>
      </c>
      <c r="R2761">
        <f>Table3[[#This Row],[Cruelty by Husband or his Relatives]]/Table3[[#This Row],[Population_in_lakhs]]</f>
        <v>37.669172932330824</v>
      </c>
    </row>
    <row r="2762" spans="1:18" x14ac:dyDescent="0.3">
      <c r="A2762" t="s">
        <v>352</v>
      </c>
      <c r="B2762" t="s">
        <v>362</v>
      </c>
      <c r="C2762">
        <v>2005</v>
      </c>
      <c r="D2762">
        <v>61</v>
      </c>
      <c r="E2762">
        <v>102</v>
      </c>
      <c r="F2762">
        <v>7</v>
      </c>
      <c r="G2762">
        <v>118</v>
      </c>
      <c r="H2762">
        <v>1</v>
      </c>
      <c r="I2762">
        <v>335</v>
      </c>
      <c r="J2762">
        <v>13.3</v>
      </c>
      <c r="K2762">
        <v>46.917293233082702</v>
      </c>
      <c r="L2762">
        <f t="shared" si="43"/>
        <v>624</v>
      </c>
      <c r="M2762" s="14">
        <f>Table3[[#This Row],[Rape]]/Table3[[#This Row],[Population_in_lakhs]]</f>
        <v>4.5864661654135332</v>
      </c>
      <c r="N2762">
        <f>Table3[[#This Row],[Kidnapping and Abduction]]/Table3[[#This Row],[Population_in_lakhs]]</f>
        <v>7.6691729323308264</v>
      </c>
      <c r="O2762">
        <f>Table3[[#This Row],[Dowry Deaths]]/Table3[[#This Row],[Population_in_lakhs]]</f>
        <v>0.52631578947368418</v>
      </c>
      <c r="P2762">
        <f>Table3[[#This Row],[Molestation]]/Table3[[#This Row],[Population_in_lakhs]]</f>
        <v>8.8721804511278197</v>
      </c>
      <c r="Q2762">
        <f>Table3[[#This Row],[Sexual_Harassment]]/Table3[[#This Row],[Population_in_lakhs]]</f>
        <v>7.5187969924812026E-2</v>
      </c>
      <c r="R2762">
        <f>Table3[[#This Row],[Cruelty by Husband or his Relatives]]/Table3[[#This Row],[Population_in_lakhs]]</f>
        <v>25.18796992481203</v>
      </c>
    </row>
    <row r="2763" spans="1:18" x14ac:dyDescent="0.3">
      <c r="A2763" t="s">
        <v>352</v>
      </c>
      <c r="B2763" t="s">
        <v>362</v>
      </c>
      <c r="C2763">
        <v>2006</v>
      </c>
      <c r="D2763">
        <v>65</v>
      </c>
      <c r="E2763">
        <v>127</v>
      </c>
      <c r="F2763">
        <v>9</v>
      </c>
      <c r="G2763">
        <v>151</v>
      </c>
      <c r="H2763">
        <v>3</v>
      </c>
      <c r="I2763">
        <v>437</v>
      </c>
      <c r="J2763">
        <v>13.3</v>
      </c>
      <c r="K2763">
        <v>59.548872180451127</v>
      </c>
      <c r="L2763">
        <f t="shared" si="43"/>
        <v>792</v>
      </c>
      <c r="M2763" s="14">
        <f>Table3[[#This Row],[Rape]]/Table3[[#This Row],[Population_in_lakhs]]</f>
        <v>4.8872180451127818</v>
      </c>
      <c r="N2763">
        <f>Table3[[#This Row],[Kidnapping and Abduction]]/Table3[[#This Row],[Population_in_lakhs]]</f>
        <v>9.5488721804511272</v>
      </c>
      <c r="O2763">
        <f>Table3[[#This Row],[Dowry Deaths]]/Table3[[#This Row],[Population_in_lakhs]]</f>
        <v>0.67669172932330823</v>
      </c>
      <c r="P2763">
        <f>Table3[[#This Row],[Molestation]]/Table3[[#This Row],[Population_in_lakhs]]</f>
        <v>11.353383458646617</v>
      </c>
      <c r="Q2763">
        <f>Table3[[#This Row],[Sexual_Harassment]]/Table3[[#This Row],[Population_in_lakhs]]</f>
        <v>0.22556390977443608</v>
      </c>
      <c r="R2763">
        <f>Table3[[#This Row],[Cruelty by Husband or his Relatives]]/Table3[[#This Row],[Population_in_lakhs]]</f>
        <v>32.857142857142854</v>
      </c>
    </row>
    <row r="2764" spans="1:18" x14ac:dyDescent="0.3">
      <c r="A2764" t="s">
        <v>352</v>
      </c>
      <c r="B2764" t="s">
        <v>362</v>
      </c>
      <c r="C2764">
        <v>2007</v>
      </c>
      <c r="D2764">
        <v>92</v>
      </c>
      <c r="E2764">
        <v>119</v>
      </c>
      <c r="F2764">
        <v>6</v>
      </c>
      <c r="G2764">
        <v>155</v>
      </c>
      <c r="H2764">
        <v>2</v>
      </c>
      <c r="I2764">
        <v>530</v>
      </c>
      <c r="J2764">
        <v>13.3</v>
      </c>
      <c r="K2764">
        <v>67.969924812030072</v>
      </c>
      <c r="L2764">
        <f t="shared" si="43"/>
        <v>904</v>
      </c>
      <c r="M2764" s="14">
        <f>Table3[[#This Row],[Rape]]/Table3[[#This Row],[Population_in_lakhs]]</f>
        <v>6.9172932330827068</v>
      </c>
      <c r="N2764">
        <f>Table3[[#This Row],[Kidnapping and Abduction]]/Table3[[#This Row],[Population_in_lakhs]]</f>
        <v>8.9473684210526319</v>
      </c>
      <c r="O2764">
        <f>Table3[[#This Row],[Dowry Deaths]]/Table3[[#This Row],[Population_in_lakhs]]</f>
        <v>0.45112781954887216</v>
      </c>
      <c r="P2764">
        <f>Table3[[#This Row],[Molestation]]/Table3[[#This Row],[Population_in_lakhs]]</f>
        <v>11.654135338345863</v>
      </c>
      <c r="Q2764">
        <f>Table3[[#This Row],[Sexual_Harassment]]/Table3[[#This Row],[Population_in_lakhs]]</f>
        <v>0.15037593984962405</v>
      </c>
      <c r="R2764">
        <f>Table3[[#This Row],[Cruelty by Husband or his Relatives]]/Table3[[#This Row],[Population_in_lakhs]]</f>
        <v>39.849624060150376</v>
      </c>
    </row>
    <row r="2765" spans="1:18" x14ac:dyDescent="0.3">
      <c r="A2765" t="s">
        <v>352</v>
      </c>
      <c r="B2765" t="s">
        <v>362</v>
      </c>
      <c r="C2765">
        <v>2008</v>
      </c>
      <c r="D2765">
        <v>89</v>
      </c>
      <c r="E2765">
        <v>132</v>
      </c>
      <c r="F2765">
        <v>8</v>
      </c>
      <c r="G2765">
        <v>124</v>
      </c>
      <c r="H2765">
        <v>1</v>
      </c>
      <c r="I2765">
        <v>540</v>
      </c>
      <c r="J2765">
        <v>13.3</v>
      </c>
      <c r="K2765">
        <v>67.218045112781951</v>
      </c>
      <c r="L2765">
        <f t="shared" si="43"/>
        <v>894</v>
      </c>
      <c r="M2765" s="14">
        <f>Table3[[#This Row],[Rape]]/Table3[[#This Row],[Population_in_lakhs]]</f>
        <v>6.6917293233082704</v>
      </c>
      <c r="N2765">
        <f>Table3[[#This Row],[Kidnapping and Abduction]]/Table3[[#This Row],[Population_in_lakhs]]</f>
        <v>9.9248120300751879</v>
      </c>
      <c r="O2765">
        <f>Table3[[#This Row],[Dowry Deaths]]/Table3[[#This Row],[Population_in_lakhs]]</f>
        <v>0.60150375939849621</v>
      </c>
      <c r="P2765">
        <f>Table3[[#This Row],[Molestation]]/Table3[[#This Row],[Population_in_lakhs]]</f>
        <v>9.3233082706766908</v>
      </c>
      <c r="Q2765">
        <f>Table3[[#This Row],[Sexual_Harassment]]/Table3[[#This Row],[Population_in_lakhs]]</f>
        <v>7.5187969924812026E-2</v>
      </c>
      <c r="R2765">
        <f>Table3[[#This Row],[Cruelty by Husband or his Relatives]]/Table3[[#This Row],[Population_in_lakhs]]</f>
        <v>40.601503759398497</v>
      </c>
    </row>
    <row r="2766" spans="1:18" x14ac:dyDescent="0.3">
      <c r="A2766" t="s">
        <v>352</v>
      </c>
      <c r="B2766" t="s">
        <v>362</v>
      </c>
      <c r="C2766">
        <v>2009</v>
      </c>
      <c r="D2766">
        <v>98</v>
      </c>
      <c r="E2766">
        <v>129</v>
      </c>
      <c r="F2766">
        <v>9</v>
      </c>
      <c r="G2766">
        <v>132</v>
      </c>
      <c r="H2766">
        <v>0</v>
      </c>
      <c r="I2766">
        <v>643</v>
      </c>
      <c r="J2766">
        <v>13.3</v>
      </c>
      <c r="K2766">
        <v>76.015037593984957</v>
      </c>
      <c r="L2766">
        <f t="shared" si="43"/>
        <v>1011</v>
      </c>
      <c r="M2766" s="14">
        <f>Table3[[#This Row],[Rape]]/Table3[[#This Row],[Population_in_lakhs]]</f>
        <v>7.3684210526315788</v>
      </c>
      <c r="N2766">
        <f>Table3[[#This Row],[Kidnapping and Abduction]]/Table3[[#This Row],[Population_in_lakhs]]</f>
        <v>9.6992481203007515</v>
      </c>
      <c r="O2766">
        <f>Table3[[#This Row],[Dowry Deaths]]/Table3[[#This Row],[Population_in_lakhs]]</f>
        <v>0.67669172932330823</v>
      </c>
      <c r="P2766">
        <f>Table3[[#This Row],[Molestation]]/Table3[[#This Row],[Population_in_lakhs]]</f>
        <v>9.9248120300751879</v>
      </c>
      <c r="Q2766">
        <f>Table3[[#This Row],[Sexual_Harassment]]/Table3[[#This Row],[Population_in_lakhs]]</f>
        <v>0</v>
      </c>
      <c r="R2766">
        <f>Table3[[#This Row],[Cruelty by Husband or his Relatives]]/Table3[[#This Row],[Population_in_lakhs]]</f>
        <v>48.345864661654133</v>
      </c>
    </row>
    <row r="2767" spans="1:18" x14ac:dyDescent="0.3">
      <c r="A2767" t="s">
        <v>352</v>
      </c>
      <c r="B2767" t="s">
        <v>362</v>
      </c>
      <c r="C2767">
        <v>2010</v>
      </c>
      <c r="D2767">
        <v>98</v>
      </c>
      <c r="E2767">
        <v>152</v>
      </c>
      <c r="F2767">
        <v>13</v>
      </c>
      <c r="G2767">
        <v>145</v>
      </c>
      <c r="H2767">
        <v>0</v>
      </c>
      <c r="I2767">
        <v>689</v>
      </c>
      <c r="J2767">
        <v>13.3</v>
      </c>
      <c r="K2767">
        <v>82.481203007518786</v>
      </c>
      <c r="L2767">
        <f t="shared" si="43"/>
        <v>1097</v>
      </c>
      <c r="M2767" s="14">
        <f>Table3[[#This Row],[Rape]]/Table3[[#This Row],[Population_in_lakhs]]</f>
        <v>7.3684210526315788</v>
      </c>
      <c r="N2767">
        <f>Table3[[#This Row],[Kidnapping and Abduction]]/Table3[[#This Row],[Population_in_lakhs]]</f>
        <v>11.428571428571429</v>
      </c>
      <c r="O2767">
        <f>Table3[[#This Row],[Dowry Deaths]]/Table3[[#This Row],[Population_in_lakhs]]</f>
        <v>0.97744360902255634</v>
      </c>
      <c r="P2767">
        <f>Table3[[#This Row],[Molestation]]/Table3[[#This Row],[Population_in_lakhs]]</f>
        <v>10.902255639097744</v>
      </c>
      <c r="Q2767">
        <f>Table3[[#This Row],[Sexual_Harassment]]/Table3[[#This Row],[Population_in_lakhs]]</f>
        <v>0</v>
      </c>
      <c r="R2767">
        <f>Table3[[#This Row],[Cruelty by Husband or his Relatives]]/Table3[[#This Row],[Population_in_lakhs]]</f>
        <v>51.804511278195484</v>
      </c>
    </row>
    <row r="2768" spans="1:18" x14ac:dyDescent="0.3">
      <c r="A2768" t="s">
        <v>352</v>
      </c>
      <c r="B2768" t="s">
        <v>362</v>
      </c>
      <c r="C2768">
        <v>2011</v>
      </c>
      <c r="D2768">
        <v>153</v>
      </c>
      <c r="E2768">
        <v>175</v>
      </c>
      <c r="F2768">
        <v>11</v>
      </c>
      <c r="G2768">
        <v>113</v>
      </c>
      <c r="H2768">
        <v>1</v>
      </c>
      <c r="I2768">
        <v>800</v>
      </c>
      <c r="J2768">
        <v>15.44</v>
      </c>
      <c r="K2768">
        <v>81.152849740932652</v>
      </c>
      <c r="L2768">
        <f t="shared" si="43"/>
        <v>1253</v>
      </c>
      <c r="M2768" s="14">
        <f>Table3[[#This Row],[Rape]]/Table3[[#This Row],[Population_in_lakhs]]</f>
        <v>9.909326424870466</v>
      </c>
      <c r="N2768">
        <f>Table3[[#This Row],[Kidnapping and Abduction]]/Table3[[#This Row],[Population_in_lakhs]]</f>
        <v>11.334196891191711</v>
      </c>
      <c r="O2768">
        <f>Table3[[#This Row],[Dowry Deaths]]/Table3[[#This Row],[Population_in_lakhs]]</f>
        <v>0.71243523316062174</v>
      </c>
      <c r="P2768">
        <f>Table3[[#This Row],[Molestation]]/Table3[[#This Row],[Population_in_lakhs]]</f>
        <v>7.3186528497409329</v>
      </c>
      <c r="Q2768">
        <f>Table3[[#This Row],[Sexual_Harassment]]/Table3[[#This Row],[Population_in_lakhs]]</f>
        <v>6.476683937823835E-2</v>
      </c>
      <c r="R2768">
        <f>Table3[[#This Row],[Cruelty by Husband or his Relatives]]/Table3[[#This Row],[Population_in_lakhs]]</f>
        <v>51.813471502590673</v>
      </c>
    </row>
    <row r="2769" spans="1:18" x14ac:dyDescent="0.3">
      <c r="A2769" t="s">
        <v>352</v>
      </c>
      <c r="B2769" t="s">
        <v>362</v>
      </c>
      <c r="C2769">
        <v>2012</v>
      </c>
      <c r="D2769">
        <v>196</v>
      </c>
      <c r="E2769">
        <v>159</v>
      </c>
      <c r="F2769">
        <v>8</v>
      </c>
      <c r="G2769">
        <v>143</v>
      </c>
      <c r="H2769">
        <v>1</v>
      </c>
      <c r="I2769">
        <v>884</v>
      </c>
      <c r="J2769">
        <v>15.44</v>
      </c>
      <c r="K2769">
        <v>90.090673575129543</v>
      </c>
      <c r="L2769">
        <f t="shared" si="43"/>
        <v>1391</v>
      </c>
      <c r="M2769" s="14">
        <f>Table3[[#This Row],[Rape]]/Table3[[#This Row],[Population_in_lakhs]]</f>
        <v>12.694300518134716</v>
      </c>
      <c r="N2769">
        <f>Table3[[#This Row],[Kidnapping and Abduction]]/Table3[[#This Row],[Population_in_lakhs]]</f>
        <v>10.297927461139897</v>
      </c>
      <c r="O2769">
        <f>Table3[[#This Row],[Dowry Deaths]]/Table3[[#This Row],[Population_in_lakhs]]</f>
        <v>0.5181347150259068</v>
      </c>
      <c r="P2769">
        <f>Table3[[#This Row],[Molestation]]/Table3[[#This Row],[Population_in_lakhs]]</f>
        <v>9.2616580310880838</v>
      </c>
      <c r="Q2769">
        <f>Table3[[#This Row],[Sexual_Harassment]]/Table3[[#This Row],[Population_in_lakhs]]</f>
        <v>6.476683937823835E-2</v>
      </c>
      <c r="R2769">
        <f>Table3[[#This Row],[Cruelty by Husband or his Relatives]]/Table3[[#This Row],[Population_in_lakhs]]</f>
        <v>57.253886010362699</v>
      </c>
    </row>
    <row r="2770" spans="1:18" x14ac:dyDescent="0.3">
      <c r="A2770" t="s">
        <v>352</v>
      </c>
      <c r="B2770" t="s">
        <v>362</v>
      </c>
      <c r="C2770">
        <v>2013</v>
      </c>
      <c r="D2770">
        <v>293</v>
      </c>
      <c r="E2770">
        <v>288</v>
      </c>
      <c r="F2770">
        <v>10</v>
      </c>
      <c r="G2770">
        <v>313</v>
      </c>
      <c r="H2770">
        <v>0</v>
      </c>
      <c r="I2770">
        <v>1115</v>
      </c>
      <c r="J2770">
        <v>15.44</v>
      </c>
      <c r="K2770">
        <v>130.7642487046632</v>
      </c>
      <c r="L2770">
        <f t="shared" si="43"/>
        <v>2019</v>
      </c>
      <c r="M2770" s="14">
        <f>Table3[[#This Row],[Rape]]/Table3[[#This Row],[Population_in_lakhs]]</f>
        <v>18.976683937823836</v>
      </c>
      <c r="N2770">
        <f>Table3[[#This Row],[Kidnapping and Abduction]]/Table3[[#This Row],[Population_in_lakhs]]</f>
        <v>18.652849740932645</v>
      </c>
      <c r="O2770">
        <f>Table3[[#This Row],[Dowry Deaths]]/Table3[[#This Row],[Population_in_lakhs]]</f>
        <v>0.64766839378238339</v>
      </c>
      <c r="P2770">
        <f>Table3[[#This Row],[Molestation]]/Table3[[#This Row],[Population_in_lakhs]]</f>
        <v>20.2720207253886</v>
      </c>
      <c r="Q2770">
        <f>Table3[[#This Row],[Sexual_Harassment]]/Table3[[#This Row],[Population_in_lakhs]]</f>
        <v>0</v>
      </c>
      <c r="R2770">
        <f>Table3[[#This Row],[Cruelty by Husband or his Relatives]]/Table3[[#This Row],[Population_in_lakhs]]</f>
        <v>72.215025906735747</v>
      </c>
    </row>
    <row r="2771" spans="1:18" x14ac:dyDescent="0.3">
      <c r="A2771" t="s">
        <v>352</v>
      </c>
      <c r="B2771" t="s">
        <v>363</v>
      </c>
      <c r="C2771">
        <v>2001</v>
      </c>
      <c r="D2771">
        <v>24</v>
      </c>
      <c r="E2771">
        <v>14</v>
      </c>
      <c r="F2771">
        <v>8</v>
      </c>
      <c r="G2771">
        <v>73</v>
      </c>
      <c r="H2771">
        <v>3</v>
      </c>
      <c r="I2771">
        <v>174</v>
      </c>
      <c r="J2771">
        <v>19.239999999999998</v>
      </c>
      <c r="K2771">
        <v>15.384615384615385</v>
      </c>
      <c r="L2771">
        <f t="shared" si="43"/>
        <v>296</v>
      </c>
      <c r="M2771" s="14">
        <f>Table3[[#This Row],[Rape]]/Table3[[#This Row],[Population_in_lakhs]]</f>
        <v>1.2474012474012475</v>
      </c>
      <c r="N2771">
        <f>Table3[[#This Row],[Kidnapping and Abduction]]/Table3[[#This Row],[Population_in_lakhs]]</f>
        <v>0.72765072765072769</v>
      </c>
      <c r="O2771">
        <f>Table3[[#This Row],[Dowry Deaths]]/Table3[[#This Row],[Population_in_lakhs]]</f>
        <v>0.41580041580041582</v>
      </c>
      <c r="P2771">
        <f>Table3[[#This Row],[Molestation]]/Table3[[#This Row],[Population_in_lakhs]]</f>
        <v>3.7941787941787943</v>
      </c>
      <c r="Q2771">
        <f>Table3[[#This Row],[Sexual_Harassment]]/Table3[[#This Row],[Population_in_lakhs]]</f>
        <v>0.15592515592515593</v>
      </c>
      <c r="R2771">
        <f>Table3[[#This Row],[Cruelty by Husband or his Relatives]]/Table3[[#This Row],[Population_in_lakhs]]</f>
        <v>9.0436590436590443</v>
      </c>
    </row>
    <row r="2772" spans="1:18" x14ac:dyDescent="0.3">
      <c r="A2772" t="s">
        <v>352</v>
      </c>
      <c r="B2772" t="s">
        <v>363</v>
      </c>
      <c r="C2772">
        <v>2002</v>
      </c>
      <c r="D2772">
        <v>22</v>
      </c>
      <c r="E2772">
        <v>14</v>
      </c>
      <c r="F2772">
        <v>8</v>
      </c>
      <c r="G2772">
        <v>50</v>
      </c>
      <c r="H2772">
        <v>0</v>
      </c>
      <c r="I2772">
        <v>163</v>
      </c>
      <c r="J2772">
        <v>19.239999999999998</v>
      </c>
      <c r="K2772">
        <v>13.357588357588359</v>
      </c>
      <c r="L2772">
        <f t="shared" si="43"/>
        <v>257</v>
      </c>
      <c r="M2772" s="14">
        <f>Table3[[#This Row],[Rape]]/Table3[[#This Row],[Population_in_lakhs]]</f>
        <v>1.1434511434511436</v>
      </c>
      <c r="N2772">
        <f>Table3[[#This Row],[Kidnapping and Abduction]]/Table3[[#This Row],[Population_in_lakhs]]</f>
        <v>0.72765072765072769</v>
      </c>
      <c r="O2772">
        <f>Table3[[#This Row],[Dowry Deaths]]/Table3[[#This Row],[Population_in_lakhs]]</f>
        <v>0.41580041580041582</v>
      </c>
      <c r="P2772">
        <f>Table3[[#This Row],[Molestation]]/Table3[[#This Row],[Population_in_lakhs]]</f>
        <v>2.5987525987525988</v>
      </c>
      <c r="Q2772">
        <f>Table3[[#This Row],[Sexual_Harassment]]/Table3[[#This Row],[Population_in_lakhs]]</f>
        <v>0</v>
      </c>
      <c r="R2772">
        <f>Table3[[#This Row],[Cruelty by Husband or his Relatives]]/Table3[[#This Row],[Population_in_lakhs]]</f>
        <v>8.4719334719334718</v>
      </c>
    </row>
    <row r="2773" spans="1:18" x14ac:dyDescent="0.3">
      <c r="A2773" t="s">
        <v>352</v>
      </c>
      <c r="B2773" t="s">
        <v>363</v>
      </c>
      <c r="C2773">
        <v>2003</v>
      </c>
      <c r="D2773">
        <v>22</v>
      </c>
      <c r="E2773">
        <v>14</v>
      </c>
      <c r="F2773">
        <v>15</v>
      </c>
      <c r="G2773">
        <v>76</v>
      </c>
      <c r="H2773">
        <v>1</v>
      </c>
      <c r="I2773">
        <v>173</v>
      </c>
      <c r="J2773">
        <v>19.239999999999998</v>
      </c>
      <c r="K2773">
        <v>15.644490644490645</v>
      </c>
      <c r="L2773">
        <f t="shared" si="43"/>
        <v>301</v>
      </c>
      <c r="M2773" s="14">
        <f>Table3[[#This Row],[Rape]]/Table3[[#This Row],[Population_in_lakhs]]</f>
        <v>1.1434511434511436</v>
      </c>
      <c r="N2773">
        <f>Table3[[#This Row],[Kidnapping and Abduction]]/Table3[[#This Row],[Population_in_lakhs]]</f>
        <v>0.72765072765072769</v>
      </c>
      <c r="O2773">
        <f>Table3[[#This Row],[Dowry Deaths]]/Table3[[#This Row],[Population_in_lakhs]]</f>
        <v>0.77962577962577972</v>
      </c>
      <c r="P2773">
        <f>Table3[[#This Row],[Molestation]]/Table3[[#This Row],[Population_in_lakhs]]</f>
        <v>3.9501039501039505</v>
      </c>
      <c r="Q2773">
        <f>Table3[[#This Row],[Sexual_Harassment]]/Table3[[#This Row],[Population_in_lakhs]]</f>
        <v>5.1975051975051978E-2</v>
      </c>
      <c r="R2773">
        <f>Table3[[#This Row],[Cruelty by Husband or his Relatives]]/Table3[[#This Row],[Population_in_lakhs]]</f>
        <v>8.9916839916839919</v>
      </c>
    </row>
    <row r="2774" spans="1:18" x14ac:dyDescent="0.3">
      <c r="A2774" t="s">
        <v>352</v>
      </c>
      <c r="B2774" t="s">
        <v>363</v>
      </c>
      <c r="C2774">
        <v>2004</v>
      </c>
      <c r="D2774">
        <v>15</v>
      </c>
      <c r="E2774">
        <v>19</v>
      </c>
      <c r="F2774">
        <v>7</v>
      </c>
      <c r="G2774">
        <v>44</v>
      </c>
      <c r="H2774">
        <v>0</v>
      </c>
      <c r="I2774">
        <v>198</v>
      </c>
      <c r="J2774">
        <v>19.239999999999998</v>
      </c>
      <c r="K2774">
        <v>14.70893970893971</v>
      </c>
      <c r="L2774">
        <f t="shared" si="43"/>
        <v>283</v>
      </c>
      <c r="M2774" s="14">
        <f>Table3[[#This Row],[Rape]]/Table3[[#This Row],[Population_in_lakhs]]</f>
        <v>0.77962577962577972</v>
      </c>
      <c r="N2774">
        <f>Table3[[#This Row],[Kidnapping and Abduction]]/Table3[[#This Row],[Population_in_lakhs]]</f>
        <v>0.98752598752598764</v>
      </c>
      <c r="O2774">
        <f>Table3[[#This Row],[Dowry Deaths]]/Table3[[#This Row],[Population_in_lakhs]]</f>
        <v>0.36382536382536385</v>
      </c>
      <c r="P2774">
        <f>Table3[[#This Row],[Molestation]]/Table3[[#This Row],[Population_in_lakhs]]</f>
        <v>2.2869022869022873</v>
      </c>
      <c r="Q2774">
        <f>Table3[[#This Row],[Sexual_Harassment]]/Table3[[#This Row],[Population_in_lakhs]]</f>
        <v>0</v>
      </c>
      <c r="R2774">
        <f>Table3[[#This Row],[Cruelty by Husband or his Relatives]]/Table3[[#This Row],[Population_in_lakhs]]</f>
        <v>10.291060291060292</v>
      </c>
    </row>
    <row r="2775" spans="1:18" x14ac:dyDescent="0.3">
      <c r="A2775" t="s">
        <v>352</v>
      </c>
      <c r="B2775" t="s">
        <v>363</v>
      </c>
      <c r="C2775">
        <v>2005</v>
      </c>
      <c r="D2775">
        <v>18</v>
      </c>
      <c r="E2775">
        <v>19</v>
      </c>
      <c r="F2775">
        <v>7</v>
      </c>
      <c r="G2775">
        <v>60</v>
      </c>
      <c r="H2775">
        <v>0</v>
      </c>
      <c r="I2775">
        <v>149</v>
      </c>
      <c r="J2775">
        <v>19.239999999999998</v>
      </c>
      <c r="K2775">
        <v>13.149688149688151</v>
      </c>
      <c r="L2775">
        <f t="shared" si="43"/>
        <v>253</v>
      </c>
      <c r="M2775" s="14">
        <f>Table3[[#This Row],[Rape]]/Table3[[#This Row],[Population_in_lakhs]]</f>
        <v>0.9355509355509356</v>
      </c>
      <c r="N2775">
        <f>Table3[[#This Row],[Kidnapping and Abduction]]/Table3[[#This Row],[Population_in_lakhs]]</f>
        <v>0.98752598752598764</v>
      </c>
      <c r="O2775">
        <f>Table3[[#This Row],[Dowry Deaths]]/Table3[[#This Row],[Population_in_lakhs]]</f>
        <v>0.36382536382536385</v>
      </c>
      <c r="P2775">
        <f>Table3[[#This Row],[Molestation]]/Table3[[#This Row],[Population_in_lakhs]]</f>
        <v>3.1185031185031189</v>
      </c>
      <c r="Q2775">
        <f>Table3[[#This Row],[Sexual_Harassment]]/Table3[[#This Row],[Population_in_lakhs]]</f>
        <v>0</v>
      </c>
      <c r="R2775">
        <f>Table3[[#This Row],[Cruelty by Husband or his Relatives]]/Table3[[#This Row],[Population_in_lakhs]]</f>
        <v>7.7442827442827449</v>
      </c>
    </row>
    <row r="2776" spans="1:18" x14ac:dyDescent="0.3">
      <c r="A2776" t="s">
        <v>352</v>
      </c>
      <c r="B2776" t="s">
        <v>363</v>
      </c>
      <c r="C2776">
        <v>2006</v>
      </c>
      <c r="D2776">
        <v>17</v>
      </c>
      <c r="E2776">
        <v>11</v>
      </c>
      <c r="F2776">
        <v>10</v>
      </c>
      <c r="G2776">
        <v>16</v>
      </c>
      <c r="H2776">
        <v>0</v>
      </c>
      <c r="I2776">
        <v>183</v>
      </c>
      <c r="J2776">
        <v>19.239999999999998</v>
      </c>
      <c r="K2776">
        <v>12.318087318087318</v>
      </c>
      <c r="L2776">
        <f t="shared" si="43"/>
        <v>237</v>
      </c>
      <c r="M2776" s="14">
        <f>Table3[[#This Row],[Rape]]/Table3[[#This Row],[Population_in_lakhs]]</f>
        <v>0.88357588357588368</v>
      </c>
      <c r="N2776">
        <f>Table3[[#This Row],[Kidnapping and Abduction]]/Table3[[#This Row],[Population_in_lakhs]]</f>
        <v>0.57172557172557181</v>
      </c>
      <c r="O2776">
        <f>Table3[[#This Row],[Dowry Deaths]]/Table3[[#This Row],[Population_in_lakhs]]</f>
        <v>0.51975051975051978</v>
      </c>
      <c r="P2776">
        <f>Table3[[#This Row],[Molestation]]/Table3[[#This Row],[Population_in_lakhs]]</f>
        <v>0.83160083160083165</v>
      </c>
      <c r="Q2776">
        <f>Table3[[#This Row],[Sexual_Harassment]]/Table3[[#This Row],[Population_in_lakhs]]</f>
        <v>0</v>
      </c>
      <c r="R2776">
        <f>Table3[[#This Row],[Cruelty by Husband or his Relatives]]/Table3[[#This Row],[Population_in_lakhs]]</f>
        <v>9.511434511434512</v>
      </c>
    </row>
    <row r="2777" spans="1:18" x14ac:dyDescent="0.3">
      <c r="A2777" t="s">
        <v>352</v>
      </c>
      <c r="B2777" t="s">
        <v>363</v>
      </c>
      <c r="C2777">
        <v>2007</v>
      </c>
      <c r="D2777">
        <v>27</v>
      </c>
      <c r="E2777">
        <v>18</v>
      </c>
      <c r="F2777">
        <v>11</v>
      </c>
      <c r="G2777">
        <v>38</v>
      </c>
      <c r="H2777">
        <v>0</v>
      </c>
      <c r="I2777">
        <v>244</v>
      </c>
      <c r="J2777">
        <v>19.239999999999998</v>
      </c>
      <c r="K2777">
        <v>17.567567567567568</v>
      </c>
      <c r="L2777">
        <f t="shared" si="43"/>
        <v>338</v>
      </c>
      <c r="M2777" s="14">
        <f>Table3[[#This Row],[Rape]]/Table3[[#This Row],[Population_in_lakhs]]</f>
        <v>1.4033264033264035</v>
      </c>
      <c r="N2777">
        <f>Table3[[#This Row],[Kidnapping and Abduction]]/Table3[[#This Row],[Population_in_lakhs]]</f>
        <v>0.9355509355509356</v>
      </c>
      <c r="O2777">
        <f>Table3[[#This Row],[Dowry Deaths]]/Table3[[#This Row],[Population_in_lakhs]]</f>
        <v>0.57172557172557181</v>
      </c>
      <c r="P2777">
        <f>Table3[[#This Row],[Molestation]]/Table3[[#This Row],[Population_in_lakhs]]</f>
        <v>1.9750519750519753</v>
      </c>
      <c r="Q2777">
        <f>Table3[[#This Row],[Sexual_Harassment]]/Table3[[#This Row],[Population_in_lakhs]]</f>
        <v>0</v>
      </c>
      <c r="R2777">
        <f>Table3[[#This Row],[Cruelty by Husband or his Relatives]]/Table3[[#This Row],[Population_in_lakhs]]</f>
        <v>12.681912681912683</v>
      </c>
    </row>
    <row r="2778" spans="1:18" x14ac:dyDescent="0.3">
      <c r="A2778" t="s">
        <v>352</v>
      </c>
      <c r="B2778" t="s">
        <v>363</v>
      </c>
      <c r="C2778">
        <v>2008</v>
      </c>
      <c r="D2778">
        <v>37</v>
      </c>
      <c r="E2778">
        <v>22</v>
      </c>
      <c r="F2778">
        <v>16</v>
      </c>
      <c r="G2778">
        <v>16</v>
      </c>
      <c r="H2778">
        <v>0</v>
      </c>
      <c r="I2778">
        <v>212</v>
      </c>
      <c r="J2778">
        <v>19.239999999999998</v>
      </c>
      <c r="K2778">
        <v>15.74844074844075</v>
      </c>
      <c r="L2778">
        <f t="shared" si="43"/>
        <v>303</v>
      </c>
      <c r="M2778" s="14">
        <f>Table3[[#This Row],[Rape]]/Table3[[#This Row],[Population_in_lakhs]]</f>
        <v>1.9230769230769231</v>
      </c>
      <c r="N2778">
        <f>Table3[[#This Row],[Kidnapping and Abduction]]/Table3[[#This Row],[Population_in_lakhs]]</f>
        <v>1.1434511434511436</v>
      </c>
      <c r="O2778">
        <f>Table3[[#This Row],[Dowry Deaths]]/Table3[[#This Row],[Population_in_lakhs]]</f>
        <v>0.83160083160083165</v>
      </c>
      <c r="P2778">
        <f>Table3[[#This Row],[Molestation]]/Table3[[#This Row],[Population_in_lakhs]]</f>
        <v>0.83160083160083165</v>
      </c>
      <c r="Q2778">
        <f>Table3[[#This Row],[Sexual_Harassment]]/Table3[[#This Row],[Population_in_lakhs]]</f>
        <v>0</v>
      </c>
      <c r="R2778">
        <f>Table3[[#This Row],[Cruelty by Husband or his Relatives]]/Table3[[#This Row],[Population_in_lakhs]]</f>
        <v>11.01871101871102</v>
      </c>
    </row>
    <row r="2779" spans="1:18" x14ac:dyDescent="0.3">
      <c r="A2779" t="s">
        <v>352</v>
      </c>
      <c r="B2779" t="s">
        <v>363</v>
      </c>
      <c r="C2779">
        <v>2009</v>
      </c>
      <c r="D2779">
        <v>33</v>
      </c>
      <c r="E2779">
        <v>22</v>
      </c>
      <c r="F2779">
        <v>11</v>
      </c>
      <c r="G2779">
        <v>19</v>
      </c>
      <c r="H2779">
        <v>0</v>
      </c>
      <c r="I2779">
        <v>296</v>
      </c>
      <c r="J2779">
        <v>19.239999999999998</v>
      </c>
      <c r="K2779">
        <v>19.802494802494802</v>
      </c>
      <c r="L2779">
        <f t="shared" si="43"/>
        <v>381</v>
      </c>
      <c r="M2779" s="14">
        <f>Table3[[#This Row],[Rape]]/Table3[[#This Row],[Population_in_lakhs]]</f>
        <v>1.7151767151767152</v>
      </c>
      <c r="N2779">
        <f>Table3[[#This Row],[Kidnapping and Abduction]]/Table3[[#This Row],[Population_in_lakhs]]</f>
        <v>1.1434511434511436</v>
      </c>
      <c r="O2779">
        <f>Table3[[#This Row],[Dowry Deaths]]/Table3[[#This Row],[Population_in_lakhs]]</f>
        <v>0.57172557172557181</v>
      </c>
      <c r="P2779">
        <f>Table3[[#This Row],[Molestation]]/Table3[[#This Row],[Population_in_lakhs]]</f>
        <v>0.98752598752598764</v>
      </c>
      <c r="Q2779">
        <f>Table3[[#This Row],[Sexual_Harassment]]/Table3[[#This Row],[Population_in_lakhs]]</f>
        <v>0</v>
      </c>
      <c r="R2779">
        <f>Table3[[#This Row],[Cruelty by Husband or his Relatives]]/Table3[[#This Row],[Population_in_lakhs]]</f>
        <v>15.384615384615385</v>
      </c>
    </row>
    <row r="2780" spans="1:18" x14ac:dyDescent="0.3">
      <c r="A2780" t="s">
        <v>352</v>
      </c>
      <c r="B2780" t="s">
        <v>363</v>
      </c>
      <c r="C2780">
        <v>2010</v>
      </c>
      <c r="D2780">
        <v>49</v>
      </c>
      <c r="E2780">
        <v>17</v>
      </c>
      <c r="F2780">
        <v>22</v>
      </c>
      <c r="G2780">
        <v>10</v>
      </c>
      <c r="H2780">
        <v>0</v>
      </c>
      <c r="I2780">
        <v>301</v>
      </c>
      <c r="J2780">
        <v>19.239999999999998</v>
      </c>
      <c r="K2780">
        <v>20.738045738045741</v>
      </c>
      <c r="L2780">
        <f t="shared" si="43"/>
        <v>399</v>
      </c>
      <c r="M2780" s="14">
        <f>Table3[[#This Row],[Rape]]/Table3[[#This Row],[Population_in_lakhs]]</f>
        <v>2.5467775467775469</v>
      </c>
      <c r="N2780">
        <f>Table3[[#This Row],[Kidnapping and Abduction]]/Table3[[#This Row],[Population_in_lakhs]]</f>
        <v>0.88357588357588368</v>
      </c>
      <c r="O2780">
        <f>Table3[[#This Row],[Dowry Deaths]]/Table3[[#This Row],[Population_in_lakhs]]</f>
        <v>1.1434511434511436</v>
      </c>
      <c r="P2780">
        <f>Table3[[#This Row],[Molestation]]/Table3[[#This Row],[Population_in_lakhs]]</f>
        <v>0.51975051975051978</v>
      </c>
      <c r="Q2780">
        <f>Table3[[#This Row],[Sexual_Harassment]]/Table3[[#This Row],[Population_in_lakhs]]</f>
        <v>0</v>
      </c>
      <c r="R2780">
        <f>Table3[[#This Row],[Cruelty by Husband or his Relatives]]/Table3[[#This Row],[Population_in_lakhs]]</f>
        <v>15.644490644490645</v>
      </c>
    </row>
    <row r="2781" spans="1:18" x14ac:dyDescent="0.3">
      <c r="A2781" t="s">
        <v>352</v>
      </c>
      <c r="B2781" t="s">
        <v>363</v>
      </c>
      <c r="C2781">
        <v>2011</v>
      </c>
      <c r="D2781">
        <v>37</v>
      </c>
      <c r="E2781">
        <v>26</v>
      </c>
      <c r="F2781">
        <v>10</v>
      </c>
      <c r="G2781">
        <v>11</v>
      </c>
      <c r="H2781">
        <v>0</v>
      </c>
      <c r="I2781">
        <v>342</v>
      </c>
      <c r="J2781">
        <v>20.399999999999999</v>
      </c>
      <c r="K2781">
        <v>20.882352941176471</v>
      </c>
      <c r="L2781">
        <f t="shared" si="43"/>
        <v>426</v>
      </c>
      <c r="M2781" s="14">
        <f>Table3[[#This Row],[Rape]]/Table3[[#This Row],[Population_in_lakhs]]</f>
        <v>1.8137254901960786</v>
      </c>
      <c r="N2781">
        <f>Table3[[#This Row],[Kidnapping and Abduction]]/Table3[[#This Row],[Population_in_lakhs]]</f>
        <v>1.2745098039215688</v>
      </c>
      <c r="O2781">
        <f>Table3[[#This Row],[Dowry Deaths]]/Table3[[#This Row],[Population_in_lakhs]]</f>
        <v>0.49019607843137258</v>
      </c>
      <c r="P2781">
        <f>Table3[[#This Row],[Molestation]]/Table3[[#This Row],[Population_in_lakhs]]</f>
        <v>0.53921568627450989</v>
      </c>
      <c r="Q2781">
        <f>Table3[[#This Row],[Sexual_Harassment]]/Table3[[#This Row],[Population_in_lakhs]]</f>
        <v>0</v>
      </c>
      <c r="R2781">
        <f>Table3[[#This Row],[Cruelty by Husband or his Relatives]]/Table3[[#This Row],[Population_in_lakhs]]</f>
        <v>16.764705882352942</v>
      </c>
    </row>
    <row r="2782" spans="1:18" x14ac:dyDescent="0.3">
      <c r="A2782" t="s">
        <v>352</v>
      </c>
      <c r="B2782" t="s">
        <v>363</v>
      </c>
      <c r="C2782">
        <v>2012</v>
      </c>
      <c r="D2782">
        <v>59</v>
      </c>
      <c r="E2782">
        <v>26</v>
      </c>
      <c r="F2782">
        <v>8</v>
      </c>
      <c r="G2782">
        <v>5</v>
      </c>
      <c r="H2782">
        <v>0</v>
      </c>
      <c r="I2782">
        <v>405</v>
      </c>
      <c r="J2782">
        <v>20.399999999999999</v>
      </c>
      <c r="K2782">
        <v>24.656862745098042</v>
      </c>
      <c r="L2782">
        <f t="shared" si="43"/>
        <v>503</v>
      </c>
      <c r="M2782" s="14">
        <f>Table3[[#This Row],[Rape]]/Table3[[#This Row],[Population_in_lakhs]]</f>
        <v>2.8921568627450984</v>
      </c>
      <c r="N2782">
        <f>Table3[[#This Row],[Kidnapping and Abduction]]/Table3[[#This Row],[Population_in_lakhs]]</f>
        <v>1.2745098039215688</v>
      </c>
      <c r="O2782">
        <f>Table3[[#This Row],[Dowry Deaths]]/Table3[[#This Row],[Population_in_lakhs]]</f>
        <v>0.39215686274509809</v>
      </c>
      <c r="P2782">
        <f>Table3[[#This Row],[Molestation]]/Table3[[#This Row],[Population_in_lakhs]]</f>
        <v>0.24509803921568629</v>
      </c>
      <c r="Q2782">
        <f>Table3[[#This Row],[Sexual_Harassment]]/Table3[[#This Row],[Population_in_lakhs]]</f>
        <v>0</v>
      </c>
      <c r="R2782">
        <f>Table3[[#This Row],[Cruelty by Husband or his Relatives]]/Table3[[#This Row],[Population_in_lakhs]]</f>
        <v>19.852941176470591</v>
      </c>
    </row>
    <row r="2783" spans="1:18" x14ac:dyDescent="0.3">
      <c r="A2783" t="s">
        <v>352</v>
      </c>
      <c r="B2783" t="s">
        <v>363</v>
      </c>
      <c r="C2783">
        <v>2013</v>
      </c>
      <c r="D2783">
        <v>73</v>
      </c>
      <c r="E2783">
        <v>54</v>
      </c>
      <c r="F2783">
        <v>10</v>
      </c>
      <c r="G2783">
        <v>15</v>
      </c>
      <c r="H2783">
        <v>0</v>
      </c>
      <c r="I2783">
        <v>420</v>
      </c>
      <c r="J2783">
        <v>20.399999999999999</v>
      </c>
      <c r="K2783">
        <v>28.039215686274513</v>
      </c>
      <c r="L2783">
        <f t="shared" si="43"/>
        <v>572</v>
      </c>
      <c r="M2783" s="14">
        <f>Table3[[#This Row],[Rape]]/Table3[[#This Row],[Population_in_lakhs]]</f>
        <v>3.5784313725490198</v>
      </c>
      <c r="N2783">
        <f>Table3[[#This Row],[Kidnapping and Abduction]]/Table3[[#This Row],[Population_in_lakhs]]</f>
        <v>2.6470588235294121</v>
      </c>
      <c r="O2783">
        <f>Table3[[#This Row],[Dowry Deaths]]/Table3[[#This Row],[Population_in_lakhs]]</f>
        <v>0.49019607843137258</v>
      </c>
      <c r="P2783">
        <f>Table3[[#This Row],[Molestation]]/Table3[[#This Row],[Population_in_lakhs]]</f>
        <v>0.73529411764705888</v>
      </c>
      <c r="Q2783">
        <f>Table3[[#This Row],[Sexual_Harassment]]/Table3[[#This Row],[Population_in_lakhs]]</f>
        <v>0</v>
      </c>
      <c r="R2783">
        <f>Table3[[#This Row],[Cruelty by Husband or his Relatives]]/Table3[[#This Row],[Population_in_lakhs]]</f>
        <v>20.588235294117649</v>
      </c>
    </row>
    <row r="2784" spans="1:18" x14ac:dyDescent="0.3">
      <c r="A2784" t="s">
        <v>352</v>
      </c>
      <c r="B2784" t="s">
        <v>364</v>
      </c>
      <c r="C2784">
        <v>2001</v>
      </c>
      <c r="D2784">
        <v>9</v>
      </c>
      <c r="E2784">
        <v>26</v>
      </c>
      <c r="F2784">
        <v>8</v>
      </c>
      <c r="G2784">
        <v>31</v>
      </c>
      <c r="H2784">
        <v>0</v>
      </c>
      <c r="I2784">
        <v>60</v>
      </c>
      <c r="J2784">
        <v>13.17</v>
      </c>
      <c r="K2784">
        <v>10.174639331814731</v>
      </c>
      <c r="L2784">
        <f t="shared" si="43"/>
        <v>134</v>
      </c>
      <c r="M2784" s="14">
        <f>Table3[[#This Row],[Rape]]/Table3[[#This Row],[Population_in_lakhs]]</f>
        <v>0.68337129840546695</v>
      </c>
      <c r="N2784">
        <f>Table3[[#This Row],[Kidnapping and Abduction]]/Table3[[#This Row],[Population_in_lakhs]]</f>
        <v>1.9741837509491269</v>
      </c>
      <c r="O2784">
        <f>Table3[[#This Row],[Dowry Deaths]]/Table3[[#This Row],[Population_in_lakhs]]</f>
        <v>0.60744115413819288</v>
      </c>
      <c r="P2784">
        <f>Table3[[#This Row],[Molestation]]/Table3[[#This Row],[Population_in_lakhs]]</f>
        <v>2.3538344722854974</v>
      </c>
      <c r="Q2784">
        <f>Table3[[#This Row],[Sexual_Harassment]]/Table3[[#This Row],[Population_in_lakhs]]</f>
        <v>0</v>
      </c>
      <c r="R2784">
        <f>Table3[[#This Row],[Cruelty by Husband or his Relatives]]/Table3[[#This Row],[Population_in_lakhs]]</f>
        <v>4.5558086560364464</v>
      </c>
    </row>
    <row r="2785" spans="1:18" x14ac:dyDescent="0.3">
      <c r="A2785" t="s">
        <v>352</v>
      </c>
      <c r="B2785" t="s">
        <v>364</v>
      </c>
      <c r="C2785">
        <v>2002</v>
      </c>
      <c r="D2785">
        <v>16</v>
      </c>
      <c r="E2785">
        <v>27</v>
      </c>
      <c r="F2785">
        <v>5</v>
      </c>
      <c r="G2785">
        <v>10</v>
      </c>
      <c r="H2785">
        <v>0</v>
      </c>
      <c r="I2785">
        <v>82</v>
      </c>
      <c r="J2785">
        <v>13.17</v>
      </c>
      <c r="K2785">
        <v>10.630220197418375</v>
      </c>
      <c r="L2785">
        <f t="shared" si="43"/>
        <v>140</v>
      </c>
      <c r="M2785" s="14">
        <f>Table3[[#This Row],[Rape]]/Table3[[#This Row],[Population_in_lakhs]]</f>
        <v>1.2148823082763858</v>
      </c>
      <c r="N2785">
        <f>Table3[[#This Row],[Kidnapping and Abduction]]/Table3[[#This Row],[Population_in_lakhs]]</f>
        <v>2.0501138952164011</v>
      </c>
      <c r="O2785">
        <f>Table3[[#This Row],[Dowry Deaths]]/Table3[[#This Row],[Population_in_lakhs]]</f>
        <v>0.37965072133637057</v>
      </c>
      <c r="P2785">
        <f>Table3[[#This Row],[Molestation]]/Table3[[#This Row],[Population_in_lakhs]]</f>
        <v>0.75930144267274113</v>
      </c>
      <c r="Q2785">
        <f>Table3[[#This Row],[Sexual_Harassment]]/Table3[[#This Row],[Population_in_lakhs]]</f>
        <v>0</v>
      </c>
      <c r="R2785">
        <f>Table3[[#This Row],[Cruelty by Husband or his Relatives]]/Table3[[#This Row],[Population_in_lakhs]]</f>
        <v>6.2262718299164765</v>
      </c>
    </row>
    <row r="2786" spans="1:18" x14ac:dyDescent="0.3">
      <c r="A2786" t="s">
        <v>352</v>
      </c>
      <c r="B2786" t="s">
        <v>364</v>
      </c>
      <c r="C2786">
        <v>2003</v>
      </c>
      <c r="D2786">
        <v>17</v>
      </c>
      <c r="E2786">
        <v>21</v>
      </c>
      <c r="F2786">
        <v>3</v>
      </c>
      <c r="G2786">
        <v>20</v>
      </c>
      <c r="H2786">
        <v>0</v>
      </c>
      <c r="I2786">
        <v>61</v>
      </c>
      <c r="J2786">
        <v>13.17</v>
      </c>
      <c r="K2786">
        <v>9.2634776006074411</v>
      </c>
      <c r="L2786">
        <f t="shared" si="43"/>
        <v>122</v>
      </c>
      <c r="M2786" s="14">
        <f>Table3[[#This Row],[Rape]]/Table3[[#This Row],[Population_in_lakhs]]</f>
        <v>1.2908124525436599</v>
      </c>
      <c r="N2786">
        <f>Table3[[#This Row],[Kidnapping and Abduction]]/Table3[[#This Row],[Population_in_lakhs]]</f>
        <v>1.5945330296127562</v>
      </c>
      <c r="O2786">
        <f>Table3[[#This Row],[Dowry Deaths]]/Table3[[#This Row],[Population_in_lakhs]]</f>
        <v>0.22779043280182232</v>
      </c>
      <c r="P2786">
        <f>Table3[[#This Row],[Molestation]]/Table3[[#This Row],[Population_in_lakhs]]</f>
        <v>1.5186028853454823</v>
      </c>
      <c r="Q2786">
        <f>Table3[[#This Row],[Sexual_Harassment]]/Table3[[#This Row],[Population_in_lakhs]]</f>
        <v>0</v>
      </c>
      <c r="R2786">
        <f>Table3[[#This Row],[Cruelty by Husband or his Relatives]]/Table3[[#This Row],[Population_in_lakhs]]</f>
        <v>4.6317388003037205</v>
      </c>
    </row>
    <row r="2787" spans="1:18" x14ac:dyDescent="0.3">
      <c r="A2787" t="s">
        <v>352</v>
      </c>
      <c r="B2787" t="s">
        <v>364</v>
      </c>
      <c r="C2787">
        <v>2004</v>
      </c>
      <c r="D2787">
        <v>14</v>
      </c>
      <c r="E2787">
        <v>30</v>
      </c>
      <c r="F2787">
        <v>14</v>
      </c>
      <c r="G2787">
        <v>30</v>
      </c>
      <c r="H2787">
        <v>0</v>
      </c>
      <c r="I2787">
        <v>89</v>
      </c>
      <c r="J2787">
        <v>13.17</v>
      </c>
      <c r="K2787">
        <v>13.439635535307517</v>
      </c>
      <c r="L2787">
        <f t="shared" si="43"/>
        <v>177</v>
      </c>
      <c r="M2787" s="14">
        <f>Table3[[#This Row],[Rape]]/Table3[[#This Row],[Population_in_lakhs]]</f>
        <v>1.0630220197418374</v>
      </c>
      <c r="N2787">
        <f>Table3[[#This Row],[Kidnapping and Abduction]]/Table3[[#This Row],[Population_in_lakhs]]</f>
        <v>2.2779043280182232</v>
      </c>
      <c r="O2787">
        <f>Table3[[#This Row],[Dowry Deaths]]/Table3[[#This Row],[Population_in_lakhs]]</f>
        <v>1.0630220197418374</v>
      </c>
      <c r="P2787">
        <f>Table3[[#This Row],[Molestation]]/Table3[[#This Row],[Population_in_lakhs]]</f>
        <v>2.2779043280182232</v>
      </c>
      <c r="Q2787">
        <f>Table3[[#This Row],[Sexual_Harassment]]/Table3[[#This Row],[Population_in_lakhs]]</f>
        <v>0</v>
      </c>
      <c r="R2787">
        <f>Table3[[#This Row],[Cruelty by Husband or his Relatives]]/Table3[[#This Row],[Population_in_lakhs]]</f>
        <v>6.7577828397873958</v>
      </c>
    </row>
    <row r="2788" spans="1:18" x14ac:dyDescent="0.3">
      <c r="A2788" t="s">
        <v>352</v>
      </c>
      <c r="B2788" t="s">
        <v>364</v>
      </c>
      <c r="C2788">
        <v>2005</v>
      </c>
      <c r="D2788">
        <v>12</v>
      </c>
      <c r="E2788">
        <v>16</v>
      </c>
      <c r="F2788">
        <v>13</v>
      </c>
      <c r="G2788">
        <v>12</v>
      </c>
      <c r="H2788">
        <v>0</v>
      </c>
      <c r="I2788">
        <v>83</v>
      </c>
      <c r="J2788">
        <v>13.17</v>
      </c>
      <c r="K2788">
        <v>10.32649962034928</v>
      </c>
      <c r="L2788">
        <f t="shared" si="43"/>
        <v>136</v>
      </c>
      <c r="M2788" s="14">
        <f>Table3[[#This Row],[Rape]]/Table3[[#This Row],[Population_in_lakhs]]</f>
        <v>0.91116173120728927</v>
      </c>
      <c r="N2788">
        <f>Table3[[#This Row],[Kidnapping and Abduction]]/Table3[[#This Row],[Population_in_lakhs]]</f>
        <v>1.2148823082763858</v>
      </c>
      <c r="O2788">
        <f>Table3[[#This Row],[Dowry Deaths]]/Table3[[#This Row],[Population_in_lakhs]]</f>
        <v>0.98709187547456345</v>
      </c>
      <c r="P2788">
        <f>Table3[[#This Row],[Molestation]]/Table3[[#This Row],[Population_in_lakhs]]</f>
        <v>0.91116173120728927</v>
      </c>
      <c r="Q2788">
        <f>Table3[[#This Row],[Sexual_Harassment]]/Table3[[#This Row],[Population_in_lakhs]]</f>
        <v>0</v>
      </c>
      <c r="R2788">
        <f>Table3[[#This Row],[Cruelty by Husband or his Relatives]]/Table3[[#This Row],[Population_in_lakhs]]</f>
        <v>6.3022019741837507</v>
      </c>
    </row>
    <row r="2789" spans="1:18" x14ac:dyDescent="0.3">
      <c r="A2789" t="s">
        <v>352</v>
      </c>
      <c r="B2789" t="s">
        <v>364</v>
      </c>
      <c r="C2789">
        <v>2006</v>
      </c>
      <c r="D2789">
        <v>16</v>
      </c>
      <c r="E2789">
        <v>19</v>
      </c>
      <c r="F2789">
        <v>14</v>
      </c>
      <c r="G2789">
        <v>34</v>
      </c>
      <c r="H2789">
        <v>0</v>
      </c>
      <c r="I2789">
        <v>105</v>
      </c>
      <c r="J2789">
        <v>13.17</v>
      </c>
      <c r="K2789">
        <v>14.274867122247532</v>
      </c>
      <c r="L2789">
        <f t="shared" si="43"/>
        <v>188</v>
      </c>
      <c r="M2789" s="14">
        <f>Table3[[#This Row],[Rape]]/Table3[[#This Row],[Population_in_lakhs]]</f>
        <v>1.2148823082763858</v>
      </c>
      <c r="N2789">
        <f>Table3[[#This Row],[Kidnapping and Abduction]]/Table3[[#This Row],[Population_in_lakhs]]</f>
        <v>1.4426727410782081</v>
      </c>
      <c r="O2789">
        <f>Table3[[#This Row],[Dowry Deaths]]/Table3[[#This Row],[Population_in_lakhs]]</f>
        <v>1.0630220197418374</v>
      </c>
      <c r="P2789">
        <f>Table3[[#This Row],[Molestation]]/Table3[[#This Row],[Population_in_lakhs]]</f>
        <v>2.5816249050873199</v>
      </c>
      <c r="Q2789">
        <f>Table3[[#This Row],[Sexual_Harassment]]/Table3[[#This Row],[Population_in_lakhs]]</f>
        <v>0</v>
      </c>
      <c r="R2789">
        <f>Table3[[#This Row],[Cruelty by Husband or his Relatives]]/Table3[[#This Row],[Population_in_lakhs]]</f>
        <v>7.9726651480637818</v>
      </c>
    </row>
    <row r="2790" spans="1:18" x14ac:dyDescent="0.3">
      <c r="A2790" t="s">
        <v>352</v>
      </c>
      <c r="B2790" t="s">
        <v>364</v>
      </c>
      <c r="C2790">
        <v>2007</v>
      </c>
      <c r="D2790">
        <v>16</v>
      </c>
      <c r="E2790">
        <v>43</v>
      </c>
      <c r="F2790">
        <v>12</v>
      </c>
      <c r="G2790">
        <v>39</v>
      </c>
      <c r="H2790">
        <v>0</v>
      </c>
      <c r="I2790">
        <v>112</v>
      </c>
      <c r="J2790">
        <v>13.17</v>
      </c>
      <c r="K2790">
        <v>16.856492027334852</v>
      </c>
      <c r="L2790">
        <f t="shared" si="43"/>
        <v>222</v>
      </c>
      <c r="M2790" s="14">
        <f>Table3[[#This Row],[Rape]]/Table3[[#This Row],[Population_in_lakhs]]</f>
        <v>1.2148823082763858</v>
      </c>
      <c r="N2790">
        <f>Table3[[#This Row],[Kidnapping and Abduction]]/Table3[[#This Row],[Population_in_lakhs]]</f>
        <v>3.2649962034927866</v>
      </c>
      <c r="O2790">
        <f>Table3[[#This Row],[Dowry Deaths]]/Table3[[#This Row],[Population_in_lakhs]]</f>
        <v>0.91116173120728927</v>
      </c>
      <c r="P2790">
        <f>Table3[[#This Row],[Molestation]]/Table3[[#This Row],[Population_in_lakhs]]</f>
        <v>2.9612756264236904</v>
      </c>
      <c r="Q2790">
        <f>Table3[[#This Row],[Sexual_Harassment]]/Table3[[#This Row],[Population_in_lakhs]]</f>
        <v>0</v>
      </c>
      <c r="R2790">
        <f>Table3[[#This Row],[Cruelty by Husband or his Relatives]]/Table3[[#This Row],[Population_in_lakhs]]</f>
        <v>8.5041761579346993</v>
      </c>
    </row>
    <row r="2791" spans="1:18" x14ac:dyDescent="0.3">
      <c r="A2791" t="s">
        <v>352</v>
      </c>
      <c r="B2791" t="s">
        <v>364</v>
      </c>
      <c r="C2791">
        <v>2008</v>
      </c>
      <c r="D2791">
        <v>21</v>
      </c>
      <c r="E2791">
        <v>48</v>
      </c>
      <c r="F2791">
        <v>9</v>
      </c>
      <c r="G2791">
        <v>34</v>
      </c>
      <c r="H2791">
        <v>0</v>
      </c>
      <c r="I2791">
        <v>100</v>
      </c>
      <c r="J2791">
        <v>13.17</v>
      </c>
      <c r="K2791">
        <v>16.097190584662112</v>
      </c>
      <c r="L2791">
        <f t="shared" si="43"/>
        <v>212</v>
      </c>
      <c r="M2791" s="14">
        <f>Table3[[#This Row],[Rape]]/Table3[[#This Row],[Population_in_lakhs]]</f>
        <v>1.5945330296127562</v>
      </c>
      <c r="N2791">
        <f>Table3[[#This Row],[Kidnapping and Abduction]]/Table3[[#This Row],[Population_in_lakhs]]</f>
        <v>3.6446469248291571</v>
      </c>
      <c r="O2791">
        <f>Table3[[#This Row],[Dowry Deaths]]/Table3[[#This Row],[Population_in_lakhs]]</f>
        <v>0.68337129840546695</v>
      </c>
      <c r="P2791">
        <f>Table3[[#This Row],[Molestation]]/Table3[[#This Row],[Population_in_lakhs]]</f>
        <v>2.5816249050873199</v>
      </c>
      <c r="Q2791">
        <f>Table3[[#This Row],[Sexual_Harassment]]/Table3[[#This Row],[Population_in_lakhs]]</f>
        <v>0</v>
      </c>
      <c r="R2791">
        <f>Table3[[#This Row],[Cruelty by Husband or his Relatives]]/Table3[[#This Row],[Population_in_lakhs]]</f>
        <v>7.5930144267274109</v>
      </c>
    </row>
    <row r="2792" spans="1:18" x14ac:dyDescent="0.3">
      <c r="A2792" t="s">
        <v>352</v>
      </c>
      <c r="B2792" t="s">
        <v>364</v>
      </c>
      <c r="C2792">
        <v>2009</v>
      </c>
      <c r="D2792">
        <v>13</v>
      </c>
      <c r="E2792">
        <v>62</v>
      </c>
      <c r="F2792">
        <v>14</v>
      </c>
      <c r="G2792">
        <v>19</v>
      </c>
      <c r="H2792">
        <v>0</v>
      </c>
      <c r="I2792">
        <v>144</v>
      </c>
      <c r="J2792">
        <v>13.17</v>
      </c>
      <c r="K2792">
        <v>19.134396355353076</v>
      </c>
      <c r="L2792">
        <f t="shared" si="43"/>
        <v>252</v>
      </c>
      <c r="M2792" s="14">
        <f>Table3[[#This Row],[Rape]]/Table3[[#This Row],[Population_in_lakhs]]</f>
        <v>0.98709187547456345</v>
      </c>
      <c r="N2792">
        <f>Table3[[#This Row],[Kidnapping and Abduction]]/Table3[[#This Row],[Population_in_lakhs]]</f>
        <v>4.7076689445709947</v>
      </c>
      <c r="O2792">
        <f>Table3[[#This Row],[Dowry Deaths]]/Table3[[#This Row],[Population_in_lakhs]]</f>
        <v>1.0630220197418374</v>
      </c>
      <c r="P2792">
        <f>Table3[[#This Row],[Molestation]]/Table3[[#This Row],[Population_in_lakhs]]</f>
        <v>1.4426727410782081</v>
      </c>
      <c r="Q2792">
        <f>Table3[[#This Row],[Sexual_Harassment]]/Table3[[#This Row],[Population_in_lakhs]]</f>
        <v>0</v>
      </c>
      <c r="R2792">
        <f>Table3[[#This Row],[Cruelty by Husband or his Relatives]]/Table3[[#This Row],[Population_in_lakhs]]</f>
        <v>10.933940774487471</v>
      </c>
    </row>
    <row r="2793" spans="1:18" x14ac:dyDescent="0.3">
      <c r="A2793" t="s">
        <v>352</v>
      </c>
      <c r="B2793" t="s">
        <v>364</v>
      </c>
      <c r="C2793">
        <v>2010</v>
      </c>
      <c r="D2793">
        <v>24</v>
      </c>
      <c r="E2793">
        <v>69</v>
      </c>
      <c r="F2793">
        <v>18</v>
      </c>
      <c r="G2793">
        <v>18</v>
      </c>
      <c r="H2793">
        <v>0</v>
      </c>
      <c r="I2793">
        <v>162</v>
      </c>
      <c r="J2793">
        <v>13.17</v>
      </c>
      <c r="K2793">
        <v>22.095671981776764</v>
      </c>
      <c r="L2793">
        <f t="shared" si="43"/>
        <v>291</v>
      </c>
      <c r="M2793" s="14">
        <f>Table3[[#This Row],[Rape]]/Table3[[#This Row],[Population_in_lakhs]]</f>
        <v>1.8223234624145785</v>
      </c>
      <c r="N2793">
        <f>Table3[[#This Row],[Kidnapping and Abduction]]/Table3[[#This Row],[Population_in_lakhs]]</f>
        <v>5.2391799544419131</v>
      </c>
      <c r="O2793">
        <f>Table3[[#This Row],[Dowry Deaths]]/Table3[[#This Row],[Population_in_lakhs]]</f>
        <v>1.3667425968109339</v>
      </c>
      <c r="P2793">
        <f>Table3[[#This Row],[Molestation]]/Table3[[#This Row],[Population_in_lakhs]]</f>
        <v>1.3667425968109339</v>
      </c>
      <c r="Q2793">
        <f>Table3[[#This Row],[Sexual_Harassment]]/Table3[[#This Row],[Population_in_lakhs]]</f>
        <v>0</v>
      </c>
      <c r="R2793">
        <f>Table3[[#This Row],[Cruelty by Husband or his Relatives]]/Table3[[#This Row],[Population_in_lakhs]]</f>
        <v>12.300683371298405</v>
      </c>
    </row>
    <row r="2794" spans="1:18" x14ac:dyDescent="0.3">
      <c r="A2794" t="s">
        <v>352</v>
      </c>
      <c r="B2794" t="s">
        <v>364</v>
      </c>
      <c r="C2794">
        <v>2011</v>
      </c>
      <c r="D2794">
        <v>13</v>
      </c>
      <c r="E2794">
        <v>72</v>
      </c>
      <c r="F2794">
        <v>12</v>
      </c>
      <c r="G2794">
        <v>17</v>
      </c>
      <c r="H2794">
        <v>0</v>
      </c>
      <c r="I2794">
        <v>184</v>
      </c>
      <c r="J2794">
        <v>16.34</v>
      </c>
      <c r="K2794">
        <v>18.237454100367199</v>
      </c>
      <c r="L2794">
        <f t="shared" si="43"/>
        <v>298</v>
      </c>
      <c r="M2794" s="14">
        <f>Table3[[#This Row],[Rape]]/Table3[[#This Row],[Population_in_lakhs]]</f>
        <v>0.79559363525091797</v>
      </c>
      <c r="N2794">
        <f>Table3[[#This Row],[Kidnapping and Abduction]]/Table3[[#This Row],[Population_in_lakhs]]</f>
        <v>4.406364749082007</v>
      </c>
      <c r="O2794">
        <f>Table3[[#This Row],[Dowry Deaths]]/Table3[[#This Row],[Population_in_lakhs]]</f>
        <v>0.73439412484700128</v>
      </c>
      <c r="P2794">
        <f>Table3[[#This Row],[Molestation]]/Table3[[#This Row],[Population_in_lakhs]]</f>
        <v>1.0403916768665851</v>
      </c>
      <c r="Q2794">
        <f>Table3[[#This Row],[Sexual_Harassment]]/Table3[[#This Row],[Population_in_lakhs]]</f>
        <v>0</v>
      </c>
      <c r="R2794">
        <f>Table3[[#This Row],[Cruelty by Husband or his Relatives]]/Table3[[#This Row],[Population_in_lakhs]]</f>
        <v>11.260709914320685</v>
      </c>
    </row>
    <row r="2795" spans="1:18" x14ac:dyDescent="0.3">
      <c r="A2795" t="s">
        <v>352</v>
      </c>
      <c r="B2795" t="s">
        <v>364</v>
      </c>
      <c r="C2795">
        <v>2012</v>
      </c>
      <c r="D2795">
        <v>14</v>
      </c>
      <c r="E2795">
        <v>75</v>
      </c>
      <c r="F2795">
        <v>19</v>
      </c>
      <c r="G2795">
        <v>9</v>
      </c>
      <c r="H2795">
        <v>0</v>
      </c>
      <c r="I2795">
        <v>181</v>
      </c>
      <c r="J2795">
        <v>16.34</v>
      </c>
      <c r="K2795">
        <v>18.237454100367199</v>
      </c>
      <c r="L2795">
        <f t="shared" si="43"/>
        <v>298</v>
      </c>
      <c r="M2795" s="14">
        <f>Table3[[#This Row],[Rape]]/Table3[[#This Row],[Population_in_lakhs]]</f>
        <v>0.85679314565483478</v>
      </c>
      <c r="N2795">
        <f>Table3[[#This Row],[Kidnapping and Abduction]]/Table3[[#This Row],[Population_in_lakhs]]</f>
        <v>4.589963280293758</v>
      </c>
      <c r="O2795">
        <f>Table3[[#This Row],[Dowry Deaths]]/Table3[[#This Row],[Population_in_lakhs]]</f>
        <v>1.1627906976744187</v>
      </c>
      <c r="P2795">
        <f>Table3[[#This Row],[Molestation]]/Table3[[#This Row],[Population_in_lakhs]]</f>
        <v>0.55079559363525088</v>
      </c>
      <c r="Q2795">
        <f>Table3[[#This Row],[Sexual_Harassment]]/Table3[[#This Row],[Population_in_lakhs]]</f>
        <v>0</v>
      </c>
      <c r="R2795">
        <f>Table3[[#This Row],[Cruelty by Husband or his Relatives]]/Table3[[#This Row],[Population_in_lakhs]]</f>
        <v>11.077111383108935</v>
      </c>
    </row>
    <row r="2796" spans="1:18" x14ac:dyDescent="0.3">
      <c r="A2796" t="s">
        <v>352</v>
      </c>
      <c r="B2796" t="s">
        <v>364</v>
      </c>
      <c r="C2796">
        <v>2013</v>
      </c>
      <c r="D2796">
        <v>41</v>
      </c>
      <c r="E2796">
        <v>103</v>
      </c>
      <c r="F2796">
        <v>11</v>
      </c>
      <c r="G2796">
        <v>163</v>
      </c>
      <c r="H2796">
        <v>0</v>
      </c>
      <c r="I2796">
        <v>221</v>
      </c>
      <c r="J2796">
        <v>16.34</v>
      </c>
      <c r="K2796">
        <v>32.986536107711139</v>
      </c>
      <c r="L2796">
        <f t="shared" si="43"/>
        <v>539</v>
      </c>
      <c r="M2796" s="14">
        <f>Table3[[#This Row],[Rape]]/Table3[[#This Row],[Population_in_lakhs]]</f>
        <v>2.5091799265605874</v>
      </c>
      <c r="N2796">
        <f>Table3[[#This Row],[Kidnapping and Abduction]]/Table3[[#This Row],[Population_in_lakhs]]</f>
        <v>6.3035495716034271</v>
      </c>
      <c r="O2796">
        <f>Table3[[#This Row],[Dowry Deaths]]/Table3[[#This Row],[Population_in_lakhs]]</f>
        <v>0.67319461444308448</v>
      </c>
      <c r="P2796">
        <f>Table3[[#This Row],[Molestation]]/Table3[[#This Row],[Population_in_lakhs]]</f>
        <v>9.975520195838433</v>
      </c>
      <c r="Q2796">
        <f>Table3[[#This Row],[Sexual_Harassment]]/Table3[[#This Row],[Population_in_lakhs]]</f>
        <v>0</v>
      </c>
      <c r="R2796">
        <f>Table3[[#This Row],[Cruelty by Husband or his Relatives]]/Table3[[#This Row],[Population_in_lakhs]]</f>
        <v>13.525091799265606</v>
      </c>
    </row>
    <row r="2797" spans="1:18" x14ac:dyDescent="0.3">
      <c r="A2797" t="s">
        <v>352</v>
      </c>
      <c r="B2797" t="s">
        <v>365</v>
      </c>
      <c r="C2797">
        <v>2001</v>
      </c>
      <c r="D2797">
        <v>24</v>
      </c>
      <c r="E2797">
        <v>33</v>
      </c>
      <c r="F2797">
        <v>21</v>
      </c>
      <c r="G2797">
        <v>34</v>
      </c>
      <c r="H2797">
        <v>0</v>
      </c>
      <c r="I2797">
        <v>93</v>
      </c>
      <c r="J2797">
        <v>9.83</v>
      </c>
      <c r="K2797">
        <v>20.854526958290947</v>
      </c>
      <c r="L2797">
        <f t="shared" si="43"/>
        <v>205</v>
      </c>
      <c r="M2797" s="14">
        <f>Table3[[#This Row],[Rape]]/Table3[[#This Row],[Population_in_lakhs]]</f>
        <v>2.4415055951169888</v>
      </c>
      <c r="N2797">
        <f>Table3[[#This Row],[Kidnapping and Abduction]]/Table3[[#This Row],[Population_in_lakhs]]</f>
        <v>3.3570701932858595</v>
      </c>
      <c r="O2797">
        <f>Table3[[#This Row],[Dowry Deaths]]/Table3[[#This Row],[Population_in_lakhs]]</f>
        <v>2.1363173957273651</v>
      </c>
      <c r="P2797">
        <f>Table3[[#This Row],[Molestation]]/Table3[[#This Row],[Population_in_lakhs]]</f>
        <v>3.4587995930824009</v>
      </c>
      <c r="Q2797">
        <f>Table3[[#This Row],[Sexual_Harassment]]/Table3[[#This Row],[Population_in_lakhs]]</f>
        <v>0</v>
      </c>
      <c r="R2797">
        <f>Table3[[#This Row],[Cruelty by Husband or his Relatives]]/Table3[[#This Row],[Population_in_lakhs]]</f>
        <v>9.4608341810783312</v>
      </c>
    </row>
    <row r="2798" spans="1:18" x14ac:dyDescent="0.3">
      <c r="A2798" t="s">
        <v>352</v>
      </c>
      <c r="B2798" t="s">
        <v>365</v>
      </c>
      <c r="C2798">
        <v>2002</v>
      </c>
      <c r="D2798">
        <v>26</v>
      </c>
      <c r="E2798">
        <v>45</v>
      </c>
      <c r="F2798">
        <v>25</v>
      </c>
      <c r="G2798">
        <v>43</v>
      </c>
      <c r="H2798">
        <v>0</v>
      </c>
      <c r="I2798">
        <v>78</v>
      </c>
      <c r="J2798">
        <v>9.83</v>
      </c>
      <c r="K2798">
        <v>22.07527975584944</v>
      </c>
      <c r="L2798">
        <f t="shared" si="43"/>
        <v>217</v>
      </c>
      <c r="M2798" s="14">
        <f>Table3[[#This Row],[Rape]]/Table3[[#This Row],[Population_in_lakhs]]</f>
        <v>2.6449643947100712</v>
      </c>
      <c r="N2798">
        <f>Table3[[#This Row],[Kidnapping and Abduction]]/Table3[[#This Row],[Population_in_lakhs]]</f>
        <v>4.5778229908443544</v>
      </c>
      <c r="O2798">
        <f>Table3[[#This Row],[Dowry Deaths]]/Table3[[#This Row],[Population_in_lakhs]]</f>
        <v>2.5432349949135298</v>
      </c>
      <c r="P2798">
        <f>Table3[[#This Row],[Molestation]]/Table3[[#This Row],[Population_in_lakhs]]</f>
        <v>4.3743641912512716</v>
      </c>
      <c r="Q2798">
        <f>Table3[[#This Row],[Sexual_Harassment]]/Table3[[#This Row],[Population_in_lakhs]]</f>
        <v>0</v>
      </c>
      <c r="R2798">
        <f>Table3[[#This Row],[Cruelty by Husband or his Relatives]]/Table3[[#This Row],[Population_in_lakhs]]</f>
        <v>7.9348931841302139</v>
      </c>
    </row>
    <row r="2799" spans="1:18" x14ac:dyDescent="0.3">
      <c r="A2799" t="s">
        <v>352</v>
      </c>
      <c r="B2799" t="s">
        <v>365</v>
      </c>
      <c r="C2799">
        <v>2003</v>
      </c>
      <c r="D2799">
        <v>20</v>
      </c>
      <c r="E2799">
        <v>27</v>
      </c>
      <c r="F2799">
        <v>21</v>
      </c>
      <c r="G2799">
        <v>36</v>
      </c>
      <c r="H2799">
        <v>0</v>
      </c>
      <c r="I2799">
        <v>92</v>
      </c>
      <c r="J2799">
        <v>9.83</v>
      </c>
      <c r="K2799">
        <v>19.938962360122076</v>
      </c>
      <c r="L2799">
        <f t="shared" si="43"/>
        <v>196</v>
      </c>
      <c r="M2799" s="14">
        <f>Table3[[#This Row],[Rape]]/Table3[[#This Row],[Population_in_lakhs]]</f>
        <v>2.0345879959308242</v>
      </c>
      <c r="N2799">
        <f>Table3[[#This Row],[Kidnapping and Abduction]]/Table3[[#This Row],[Population_in_lakhs]]</f>
        <v>2.7466937945066126</v>
      </c>
      <c r="O2799">
        <f>Table3[[#This Row],[Dowry Deaths]]/Table3[[#This Row],[Population_in_lakhs]]</f>
        <v>2.1363173957273651</v>
      </c>
      <c r="P2799">
        <f>Table3[[#This Row],[Molestation]]/Table3[[#This Row],[Population_in_lakhs]]</f>
        <v>3.6622583926754833</v>
      </c>
      <c r="Q2799">
        <f>Table3[[#This Row],[Sexual_Harassment]]/Table3[[#This Row],[Population_in_lakhs]]</f>
        <v>0</v>
      </c>
      <c r="R2799">
        <f>Table3[[#This Row],[Cruelty by Husband or his Relatives]]/Table3[[#This Row],[Population_in_lakhs]]</f>
        <v>9.3591047812817898</v>
      </c>
    </row>
    <row r="2800" spans="1:18" x14ac:dyDescent="0.3">
      <c r="A2800" t="s">
        <v>352</v>
      </c>
      <c r="B2800" t="s">
        <v>365</v>
      </c>
      <c r="C2800">
        <v>2004</v>
      </c>
      <c r="D2800">
        <v>31</v>
      </c>
      <c r="E2800">
        <v>27</v>
      </c>
      <c r="F2800">
        <v>12</v>
      </c>
      <c r="G2800">
        <v>50</v>
      </c>
      <c r="H2800">
        <v>0</v>
      </c>
      <c r="I2800">
        <v>127</v>
      </c>
      <c r="J2800">
        <v>9.83</v>
      </c>
      <c r="K2800">
        <v>25.127161749745678</v>
      </c>
      <c r="L2800">
        <f t="shared" si="43"/>
        <v>247</v>
      </c>
      <c r="M2800" s="14">
        <f>Table3[[#This Row],[Rape]]/Table3[[#This Row],[Population_in_lakhs]]</f>
        <v>3.1536113936927772</v>
      </c>
      <c r="N2800">
        <f>Table3[[#This Row],[Kidnapping and Abduction]]/Table3[[#This Row],[Population_in_lakhs]]</f>
        <v>2.7466937945066126</v>
      </c>
      <c r="O2800">
        <f>Table3[[#This Row],[Dowry Deaths]]/Table3[[#This Row],[Population_in_lakhs]]</f>
        <v>1.2207527975584944</v>
      </c>
      <c r="P2800">
        <f>Table3[[#This Row],[Molestation]]/Table3[[#This Row],[Population_in_lakhs]]</f>
        <v>5.0864699898270596</v>
      </c>
      <c r="Q2800">
        <f>Table3[[#This Row],[Sexual_Harassment]]/Table3[[#This Row],[Population_in_lakhs]]</f>
        <v>0</v>
      </c>
      <c r="R2800">
        <f>Table3[[#This Row],[Cruelty by Husband or his Relatives]]/Table3[[#This Row],[Population_in_lakhs]]</f>
        <v>12.919633774160733</v>
      </c>
    </row>
    <row r="2801" spans="1:18" x14ac:dyDescent="0.3">
      <c r="A2801" t="s">
        <v>352</v>
      </c>
      <c r="B2801" t="s">
        <v>365</v>
      </c>
      <c r="C2801">
        <v>2005</v>
      </c>
      <c r="D2801">
        <v>25</v>
      </c>
      <c r="E2801">
        <v>35</v>
      </c>
      <c r="F2801">
        <v>17</v>
      </c>
      <c r="G2801">
        <v>30</v>
      </c>
      <c r="H2801">
        <v>0</v>
      </c>
      <c r="I2801">
        <v>98</v>
      </c>
      <c r="J2801">
        <v>9.83</v>
      </c>
      <c r="K2801">
        <v>20.854526958290947</v>
      </c>
      <c r="L2801">
        <f t="shared" si="43"/>
        <v>205</v>
      </c>
      <c r="M2801" s="14">
        <f>Table3[[#This Row],[Rape]]/Table3[[#This Row],[Population_in_lakhs]]</f>
        <v>2.5432349949135298</v>
      </c>
      <c r="N2801">
        <f>Table3[[#This Row],[Kidnapping and Abduction]]/Table3[[#This Row],[Population_in_lakhs]]</f>
        <v>3.5605289928789419</v>
      </c>
      <c r="O2801">
        <f>Table3[[#This Row],[Dowry Deaths]]/Table3[[#This Row],[Population_in_lakhs]]</f>
        <v>1.7293997965412005</v>
      </c>
      <c r="P2801">
        <f>Table3[[#This Row],[Molestation]]/Table3[[#This Row],[Population_in_lakhs]]</f>
        <v>3.0518819938962358</v>
      </c>
      <c r="Q2801">
        <f>Table3[[#This Row],[Sexual_Harassment]]/Table3[[#This Row],[Population_in_lakhs]]</f>
        <v>0</v>
      </c>
      <c r="R2801">
        <f>Table3[[#This Row],[Cruelty by Husband or his Relatives]]/Table3[[#This Row],[Population_in_lakhs]]</f>
        <v>9.9694811800610381</v>
      </c>
    </row>
    <row r="2802" spans="1:18" x14ac:dyDescent="0.3">
      <c r="A2802" t="s">
        <v>352</v>
      </c>
      <c r="B2802" t="s">
        <v>365</v>
      </c>
      <c r="C2802">
        <v>2006</v>
      </c>
      <c r="D2802">
        <v>28</v>
      </c>
      <c r="E2802">
        <v>33</v>
      </c>
      <c r="F2802">
        <v>25</v>
      </c>
      <c r="G2802">
        <v>33</v>
      </c>
      <c r="H2802">
        <v>0</v>
      </c>
      <c r="I2802">
        <v>116</v>
      </c>
      <c r="J2802">
        <v>9.83</v>
      </c>
      <c r="K2802">
        <v>23.906408952187181</v>
      </c>
      <c r="L2802">
        <f t="shared" si="43"/>
        <v>235</v>
      </c>
      <c r="M2802" s="14">
        <f>Table3[[#This Row],[Rape]]/Table3[[#This Row],[Population_in_lakhs]]</f>
        <v>2.8484231943031535</v>
      </c>
      <c r="N2802">
        <f>Table3[[#This Row],[Kidnapping and Abduction]]/Table3[[#This Row],[Population_in_lakhs]]</f>
        <v>3.3570701932858595</v>
      </c>
      <c r="O2802">
        <f>Table3[[#This Row],[Dowry Deaths]]/Table3[[#This Row],[Population_in_lakhs]]</f>
        <v>2.5432349949135298</v>
      </c>
      <c r="P2802">
        <f>Table3[[#This Row],[Molestation]]/Table3[[#This Row],[Population_in_lakhs]]</f>
        <v>3.3570701932858595</v>
      </c>
      <c r="Q2802">
        <f>Table3[[#This Row],[Sexual_Harassment]]/Table3[[#This Row],[Population_in_lakhs]]</f>
        <v>0</v>
      </c>
      <c r="R2802">
        <f>Table3[[#This Row],[Cruelty by Husband or his Relatives]]/Table3[[#This Row],[Population_in_lakhs]]</f>
        <v>11.80061037639878</v>
      </c>
    </row>
    <row r="2803" spans="1:18" x14ac:dyDescent="0.3">
      <c r="A2803" t="s">
        <v>352</v>
      </c>
      <c r="B2803" t="s">
        <v>365</v>
      </c>
      <c r="C2803">
        <v>2007</v>
      </c>
      <c r="D2803">
        <v>20</v>
      </c>
      <c r="E2803">
        <v>41</v>
      </c>
      <c r="F2803">
        <v>13</v>
      </c>
      <c r="G2803">
        <v>22</v>
      </c>
      <c r="H2803">
        <v>0</v>
      </c>
      <c r="I2803">
        <v>164</v>
      </c>
      <c r="J2803">
        <v>9.83</v>
      </c>
      <c r="K2803">
        <v>26.449643947100711</v>
      </c>
      <c r="L2803">
        <f t="shared" si="43"/>
        <v>260</v>
      </c>
      <c r="M2803" s="14">
        <f>Table3[[#This Row],[Rape]]/Table3[[#This Row],[Population_in_lakhs]]</f>
        <v>2.0345879959308242</v>
      </c>
      <c r="N2803">
        <f>Table3[[#This Row],[Kidnapping and Abduction]]/Table3[[#This Row],[Population_in_lakhs]]</f>
        <v>4.1709053916581889</v>
      </c>
      <c r="O2803">
        <f>Table3[[#This Row],[Dowry Deaths]]/Table3[[#This Row],[Population_in_lakhs]]</f>
        <v>1.3224821973550356</v>
      </c>
      <c r="P2803">
        <f>Table3[[#This Row],[Molestation]]/Table3[[#This Row],[Population_in_lakhs]]</f>
        <v>2.2380467955239065</v>
      </c>
      <c r="Q2803">
        <f>Table3[[#This Row],[Sexual_Harassment]]/Table3[[#This Row],[Population_in_lakhs]]</f>
        <v>0</v>
      </c>
      <c r="R2803">
        <f>Table3[[#This Row],[Cruelty by Husband or his Relatives]]/Table3[[#This Row],[Population_in_lakhs]]</f>
        <v>16.683621566632755</v>
      </c>
    </row>
    <row r="2804" spans="1:18" x14ac:dyDescent="0.3">
      <c r="A2804" t="s">
        <v>352</v>
      </c>
      <c r="B2804" t="s">
        <v>365</v>
      </c>
      <c r="C2804">
        <v>2008</v>
      </c>
      <c r="D2804">
        <v>21</v>
      </c>
      <c r="E2804">
        <v>46</v>
      </c>
      <c r="F2804">
        <v>19</v>
      </c>
      <c r="G2804">
        <v>9</v>
      </c>
      <c r="H2804">
        <v>0</v>
      </c>
      <c r="I2804">
        <v>127</v>
      </c>
      <c r="J2804">
        <v>9.83</v>
      </c>
      <c r="K2804">
        <v>22.583926754832145</v>
      </c>
      <c r="L2804">
        <f t="shared" si="43"/>
        <v>222</v>
      </c>
      <c r="M2804" s="14">
        <f>Table3[[#This Row],[Rape]]/Table3[[#This Row],[Population_in_lakhs]]</f>
        <v>2.1363173957273651</v>
      </c>
      <c r="N2804">
        <f>Table3[[#This Row],[Kidnapping and Abduction]]/Table3[[#This Row],[Population_in_lakhs]]</f>
        <v>4.6795523906408949</v>
      </c>
      <c r="O2804">
        <f>Table3[[#This Row],[Dowry Deaths]]/Table3[[#This Row],[Population_in_lakhs]]</f>
        <v>1.9328585961342828</v>
      </c>
      <c r="P2804">
        <f>Table3[[#This Row],[Molestation]]/Table3[[#This Row],[Population_in_lakhs]]</f>
        <v>0.91556459816887081</v>
      </c>
      <c r="Q2804">
        <f>Table3[[#This Row],[Sexual_Harassment]]/Table3[[#This Row],[Population_in_lakhs]]</f>
        <v>0</v>
      </c>
      <c r="R2804">
        <f>Table3[[#This Row],[Cruelty by Husband or his Relatives]]/Table3[[#This Row],[Population_in_lakhs]]</f>
        <v>12.919633774160733</v>
      </c>
    </row>
    <row r="2805" spans="1:18" x14ac:dyDescent="0.3">
      <c r="A2805" t="s">
        <v>352</v>
      </c>
      <c r="B2805" t="s">
        <v>365</v>
      </c>
      <c r="C2805">
        <v>2009</v>
      </c>
      <c r="D2805">
        <v>30</v>
      </c>
      <c r="E2805">
        <v>52</v>
      </c>
      <c r="F2805">
        <v>32</v>
      </c>
      <c r="G2805">
        <v>19</v>
      </c>
      <c r="H2805">
        <v>0</v>
      </c>
      <c r="I2805">
        <v>180</v>
      </c>
      <c r="J2805">
        <v>9.83</v>
      </c>
      <c r="K2805">
        <v>31.841302136317395</v>
      </c>
      <c r="L2805">
        <f t="shared" si="43"/>
        <v>313</v>
      </c>
      <c r="M2805" s="14">
        <f>Table3[[#This Row],[Rape]]/Table3[[#This Row],[Population_in_lakhs]]</f>
        <v>3.0518819938962358</v>
      </c>
      <c r="N2805">
        <f>Table3[[#This Row],[Kidnapping and Abduction]]/Table3[[#This Row],[Population_in_lakhs]]</f>
        <v>5.2899287894201423</v>
      </c>
      <c r="O2805">
        <f>Table3[[#This Row],[Dowry Deaths]]/Table3[[#This Row],[Population_in_lakhs]]</f>
        <v>3.2553407934893186</v>
      </c>
      <c r="P2805">
        <f>Table3[[#This Row],[Molestation]]/Table3[[#This Row],[Population_in_lakhs]]</f>
        <v>1.9328585961342828</v>
      </c>
      <c r="Q2805">
        <f>Table3[[#This Row],[Sexual_Harassment]]/Table3[[#This Row],[Population_in_lakhs]]</f>
        <v>0</v>
      </c>
      <c r="R2805">
        <f>Table3[[#This Row],[Cruelty by Husband or his Relatives]]/Table3[[#This Row],[Population_in_lakhs]]</f>
        <v>18.311291963377418</v>
      </c>
    </row>
    <row r="2806" spans="1:18" x14ac:dyDescent="0.3">
      <c r="A2806" t="s">
        <v>352</v>
      </c>
      <c r="B2806" t="s">
        <v>365</v>
      </c>
      <c r="C2806">
        <v>2010</v>
      </c>
      <c r="D2806">
        <v>22</v>
      </c>
      <c r="E2806">
        <v>53</v>
      </c>
      <c r="F2806">
        <v>28</v>
      </c>
      <c r="G2806">
        <v>18</v>
      </c>
      <c r="H2806">
        <v>0</v>
      </c>
      <c r="I2806">
        <v>186</v>
      </c>
      <c r="J2806">
        <v>9.83</v>
      </c>
      <c r="K2806">
        <v>31.230925737538147</v>
      </c>
      <c r="L2806">
        <f t="shared" si="43"/>
        <v>307</v>
      </c>
      <c r="M2806" s="14">
        <f>Table3[[#This Row],[Rape]]/Table3[[#This Row],[Population_in_lakhs]]</f>
        <v>2.2380467955239065</v>
      </c>
      <c r="N2806">
        <f>Table3[[#This Row],[Kidnapping and Abduction]]/Table3[[#This Row],[Population_in_lakhs]]</f>
        <v>5.3916581892166837</v>
      </c>
      <c r="O2806">
        <f>Table3[[#This Row],[Dowry Deaths]]/Table3[[#This Row],[Population_in_lakhs]]</f>
        <v>2.8484231943031535</v>
      </c>
      <c r="P2806">
        <f>Table3[[#This Row],[Molestation]]/Table3[[#This Row],[Population_in_lakhs]]</f>
        <v>1.8311291963377416</v>
      </c>
      <c r="Q2806">
        <f>Table3[[#This Row],[Sexual_Harassment]]/Table3[[#This Row],[Population_in_lakhs]]</f>
        <v>0</v>
      </c>
      <c r="R2806">
        <f>Table3[[#This Row],[Cruelty by Husband or his Relatives]]/Table3[[#This Row],[Population_in_lakhs]]</f>
        <v>18.921668362156662</v>
      </c>
    </row>
    <row r="2807" spans="1:18" x14ac:dyDescent="0.3">
      <c r="A2807" t="s">
        <v>352</v>
      </c>
      <c r="B2807" t="s">
        <v>365</v>
      </c>
      <c r="C2807">
        <v>2011</v>
      </c>
      <c r="D2807">
        <v>32</v>
      </c>
      <c r="E2807">
        <v>64</v>
      </c>
      <c r="F2807">
        <v>19</v>
      </c>
      <c r="G2807">
        <v>12</v>
      </c>
      <c r="H2807">
        <v>0</v>
      </c>
      <c r="I2807">
        <v>197</v>
      </c>
      <c r="J2807">
        <v>12.07</v>
      </c>
      <c r="K2807">
        <v>26.84341342170671</v>
      </c>
      <c r="L2807">
        <f t="shared" si="43"/>
        <v>324</v>
      </c>
      <c r="M2807" s="14">
        <f>Table3[[#This Row],[Rape]]/Table3[[#This Row],[Population_in_lakhs]]</f>
        <v>2.6512013256006628</v>
      </c>
      <c r="N2807">
        <f>Table3[[#This Row],[Kidnapping and Abduction]]/Table3[[#This Row],[Population_in_lakhs]]</f>
        <v>5.3024026512013256</v>
      </c>
      <c r="O2807">
        <f>Table3[[#This Row],[Dowry Deaths]]/Table3[[#This Row],[Population_in_lakhs]]</f>
        <v>1.5741507870753935</v>
      </c>
      <c r="P2807">
        <f>Table3[[#This Row],[Molestation]]/Table3[[#This Row],[Population_in_lakhs]]</f>
        <v>0.99420049710024849</v>
      </c>
      <c r="Q2807">
        <f>Table3[[#This Row],[Sexual_Harassment]]/Table3[[#This Row],[Population_in_lakhs]]</f>
        <v>0</v>
      </c>
      <c r="R2807">
        <f>Table3[[#This Row],[Cruelty by Husband or his Relatives]]/Table3[[#This Row],[Population_in_lakhs]]</f>
        <v>16.32145816072908</v>
      </c>
    </row>
    <row r="2808" spans="1:18" x14ac:dyDescent="0.3">
      <c r="A2808" t="s">
        <v>352</v>
      </c>
      <c r="B2808" t="s">
        <v>365</v>
      </c>
      <c r="C2808">
        <v>2012</v>
      </c>
      <c r="D2808">
        <v>32</v>
      </c>
      <c r="E2808">
        <v>60</v>
      </c>
      <c r="F2808">
        <v>30</v>
      </c>
      <c r="G2808">
        <v>19</v>
      </c>
      <c r="H2808">
        <v>0</v>
      </c>
      <c r="I2808">
        <v>195</v>
      </c>
      <c r="J2808">
        <v>12.07</v>
      </c>
      <c r="K2808">
        <v>27.837613918806959</v>
      </c>
      <c r="L2808">
        <f t="shared" si="43"/>
        <v>336</v>
      </c>
      <c r="M2808" s="14">
        <f>Table3[[#This Row],[Rape]]/Table3[[#This Row],[Population_in_lakhs]]</f>
        <v>2.6512013256006628</v>
      </c>
      <c r="N2808">
        <f>Table3[[#This Row],[Kidnapping and Abduction]]/Table3[[#This Row],[Population_in_lakhs]]</f>
        <v>4.9710024855012422</v>
      </c>
      <c r="O2808">
        <f>Table3[[#This Row],[Dowry Deaths]]/Table3[[#This Row],[Population_in_lakhs]]</f>
        <v>2.4855012427506211</v>
      </c>
      <c r="P2808">
        <f>Table3[[#This Row],[Molestation]]/Table3[[#This Row],[Population_in_lakhs]]</f>
        <v>1.5741507870753935</v>
      </c>
      <c r="Q2808">
        <f>Table3[[#This Row],[Sexual_Harassment]]/Table3[[#This Row],[Population_in_lakhs]]</f>
        <v>0</v>
      </c>
      <c r="R2808">
        <f>Table3[[#This Row],[Cruelty by Husband or his Relatives]]/Table3[[#This Row],[Population_in_lakhs]]</f>
        <v>16.155758077879039</v>
      </c>
    </row>
    <row r="2809" spans="1:18" x14ac:dyDescent="0.3">
      <c r="A2809" t="s">
        <v>352</v>
      </c>
      <c r="B2809" t="s">
        <v>365</v>
      </c>
      <c r="C2809">
        <v>2013</v>
      </c>
      <c r="D2809">
        <v>56</v>
      </c>
      <c r="E2809">
        <v>72</v>
      </c>
      <c r="F2809">
        <v>40</v>
      </c>
      <c r="G2809">
        <v>28</v>
      </c>
      <c r="H2809">
        <v>0</v>
      </c>
      <c r="I2809">
        <v>196</v>
      </c>
      <c r="J2809">
        <v>12.07</v>
      </c>
      <c r="K2809">
        <v>32.477216238608122</v>
      </c>
      <c r="L2809">
        <f t="shared" si="43"/>
        <v>392</v>
      </c>
      <c r="M2809" s="14">
        <f>Table3[[#This Row],[Rape]]/Table3[[#This Row],[Population_in_lakhs]]</f>
        <v>4.6396023198011598</v>
      </c>
      <c r="N2809">
        <f>Table3[[#This Row],[Kidnapping and Abduction]]/Table3[[#This Row],[Population_in_lakhs]]</f>
        <v>5.9652029826014914</v>
      </c>
      <c r="O2809">
        <f>Table3[[#This Row],[Dowry Deaths]]/Table3[[#This Row],[Population_in_lakhs]]</f>
        <v>3.3140016570008286</v>
      </c>
      <c r="P2809">
        <f>Table3[[#This Row],[Molestation]]/Table3[[#This Row],[Population_in_lakhs]]</f>
        <v>2.3198011599005799</v>
      </c>
      <c r="Q2809">
        <f>Table3[[#This Row],[Sexual_Harassment]]/Table3[[#This Row],[Population_in_lakhs]]</f>
        <v>0</v>
      </c>
      <c r="R2809">
        <f>Table3[[#This Row],[Cruelty by Husband or his Relatives]]/Table3[[#This Row],[Population_in_lakhs]]</f>
        <v>16.238608119304061</v>
      </c>
    </row>
    <row r="2810" spans="1:18" x14ac:dyDescent="0.3">
      <c r="A2810" t="s">
        <v>352</v>
      </c>
      <c r="B2810" t="s">
        <v>366</v>
      </c>
      <c r="C2810">
        <v>2001</v>
      </c>
      <c r="D2810">
        <v>17</v>
      </c>
      <c r="E2810">
        <v>50</v>
      </c>
      <c r="F2810">
        <v>3</v>
      </c>
      <c r="G2810">
        <v>56</v>
      </c>
      <c r="H2810">
        <v>0</v>
      </c>
      <c r="I2810">
        <v>60</v>
      </c>
      <c r="J2810">
        <v>11.08</v>
      </c>
      <c r="K2810">
        <v>16.787003610108304</v>
      </c>
      <c r="L2810">
        <f t="shared" si="43"/>
        <v>186</v>
      </c>
      <c r="M2810" s="14">
        <f>Table3[[#This Row],[Rape]]/Table3[[#This Row],[Population_in_lakhs]]</f>
        <v>1.5342960288808665</v>
      </c>
      <c r="N2810">
        <f>Table3[[#This Row],[Kidnapping and Abduction]]/Table3[[#This Row],[Population_in_lakhs]]</f>
        <v>4.512635379061372</v>
      </c>
      <c r="O2810">
        <f>Table3[[#This Row],[Dowry Deaths]]/Table3[[#This Row],[Population_in_lakhs]]</f>
        <v>0.27075812274368233</v>
      </c>
      <c r="P2810">
        <f>Table3[[#This Row],[Molestation]]/Table3[[#This Row],[Population_in_lakhs]]</f>
        <v>5.0541516245487363</v>
      </c>
      <c r="Q2810">
        <f>Table3[[#This Row],[Sexual_Harassment]]/Table3[[#This Row],[Population_in_lakhs]]</f>
        <v>0</v>
      </c>
      <c r="R2810">
        <f>Table3[[#This Row],[Cruelty by Husband or his Relatives]]/Table3[[#This Row],[Population_in_lakhs]]</f>
        <v>5.4151624548736459</v>
      </c>
    </row>
    <row r="2811" spans="1:18" x14ac:dyDescent="0.3">
      <c r="A2811" t="s">
        <v>352</v>
      </c>
      <c r="B2811" t="s">
        <v>366</v>
      </c>
      <c r="C2811">
        <v>2002</v>
      </c>
      <c r="D2811">
        <v>21</v>
      </c>
      <c r="E2811">
        <v>40</v>
      </c>
      <c r="F2811">
        <v>4</v>
      </c>
      <c r="G2811">
        <v>58</v>
      </c>
      <c r="H2811">
        <v>1</v>
      </c>
      <c r="I2811">
        <v>42</v>
      </c>
      <c r="J2811">
        <v>11.08</v>
      </c>
      <c r="K2811">
        <v>14.981949458483754</v>
      </c>
      <c r="L2811">
        <f t="shared" si="43"/>
        <v>166</v>
      </c>
      <c r="M2811" s="14">
        <f>Table3[[#This Row],[Rape]]/Table3[[#This Row],[Population_in_lakhs]]</f>
        <v>1.8953068592057762</v>
      </c>
      <c r="N2811">
        <f>Table3[[#This Row],[Kidnapping and Abduction]]/Table3[[#This Row],[Population_in_lakhs]]</f>
        <v>3.6101083032490973</v>
      </c>
      <c r="O2811">
        <f>Table3[[#This Row],[Dowry Deaths]]/Table3[[#This Row],[Population_in_lakhs]]</f>
        <v>0.36101083032490977</v>
      </c>
      <c r="P2811">
        <f>Table3[[#This Row],[Molestation]]/Table3[[#This Row],[Population_in_lakhs]]</f>
        <v>5.2346570397111911</v>
      </c>
      <c r="Q2811">
        <f>Table3[[#This Row],[Sexual_Harassment]]/Table3[[#This Row],[Population_in_lakhs]]</f>
        <v>9.0252707581227443E-2</v>
      </c>
      <c r="R2811">
        <f>Table3[[#This Row],[Cruelty by Husband or his Relatives]]/Table3[[#This Row],[Population_in_lakhs]]</f>
        <v>3.7906137184115525</v>
      </c>
    </row>
    <row r="2812" spans="1:18" x14ac:dyDescent="0.3">
      <c r="A2812" t="s">
        <v>352</v>
      </c>
      <c r="B2812" t="s">
        <v>366</v>
      </c>
      <c r="C2812">
        <v>2003</v>
      </c>
      <c r="D2812">
        <v>15</v>
      </c>
      <c r="E2812">
        <v>29</v>
      </c>
      <c r="F2812">
        <v>10</v>
      </c>
      <c r="G2812">
        <v>50</v>
      </c>
      <c r="H2812">
        <v>1</v>
      </c>
      <c r="I2812">
        <v>54</v>
      </c>
      <c r="J2812">
        <v>11.08</v>
      </c>
      <c r="K2812">
        <v>14.350180505415162</v>
      </c>
      <c r="L2812">
        <f t="shared" si="43"/>
        <v>159</v>
      </c>
      <c r="M2812" s="14">
        <f>Table3[[#This Row],[Rape]]/Table3[[#This Row],[Population_in_lakhs]]</f>
        <v>1.3537906137184115</v>
      </c>
      <c r="N2812">
        <f>Table3[[#This Row],[Kidnapping and Abduction]]/Table3[[#This Row],[Population_in_lakhs]]</f>
        <v>2.6173285198555956</v>
      </c>
      <c r="O2812">
        <f>Table3[[#This Row],[Dowry Deaths]]/Table3[[#This Row],[Population_in_lakhs]]</f>
        <v>0.90252707581227432</v>
      </c>
      <c r="P2812">
        <f>Table3[[#This Row],[Molestation]]/Table3[[#This Row],[Population_in_lakhs]]</f>
        <v>4.512635379061372</v>
      </c>
      <c r="Q2812">
        <f>Table3[[#This Row],[Sexual_Harassment]]/Table3[[#This Row],[Population_in_lakhs]]</f>
        <v>9.0252707581227443E-2</v>
      </c>
      <c r="R2812">
        <f>Table3[[#This Row],[Cruelty by Husband or his Relatives]]/Table3[[#This Row],[Population_in_lakhs]]</f>
        <v>4.8736462093862816</v>
      </c>
    </row>
    <row r="2813" spans="1:18" x14ac:dyDescent="0.3">
      <c r="A2813" t="s">
        <v>352</v>
      </c>
      <c r="B2813" t="s">
        <v>366</v>
      </c>
      <c r="C2813">
        <v>2004</v>
      </c>
      <c r="D2813">
        <v>17</v>
      </c>
      <c r="E2813">
        <v>37</v>
      </c>
      <c r="F2813">
        <v>5</v>
      </c>
      <c r="G2813">
        <v>44</v>
      </c>
      <c r="H2813">
        <v>0</v>
      </c>
      <c r="I2813">
        <v>72</v>
      </c>
      <c r="J2813">
        <v>11.08</v>
      </c>
      <c r="K2813">
        <v>15.794223826714802</v>
      </c>
      <c r="L2813">
        <f t="shared" si="43"/>
        <v>175</v>
      </c>
      <c r="M2813" s="14">
        <f>Table3[[#This Row],[Rape]]/Table3[[#This Row],[Population_in_lakhs]]</f>
        <v>1.5342960288808665</v>
      </c>
      <c r="N2813">
        <f>Table3[[#This Row],[Kidnapping and Abduction]]/Table3[[#This Row],[Population_in_lakhs]]</f>
        <v>3.3393501805054151</v>
      </c>
      <c r="O2813">
        <f>Table3[[#This Row],[Dowry Deaths]]/Table3[[#This Row],[Population_in_lakhs]]</f>
        <v>0.45126353790613716</v>
      </c>
      <c r="P2813">
        <f>Table3[[#This Row],[Molestation]]/Table3[[#This Row],[Population_in_lakhs]]</f>
        <v>3.9711191335740073</v>
      </c>
      <c r="Q2813">
        <f>Table3[[#This Row],[Sexual_Harassment]]/Table3[[#This Row],[Population_in_lakhs]]</f>
        <v>0</v>
      </c>
      <c r="R2813">
        <f>Table3[[#This Row],[Cruelty by Husband or his Relatives]]/Table3[[#This Row],[Population_in_lakhs]]</f>
        <v>6.4981949458483754</v>
      </c>
    </row>
    <row r="2814" spans="1:18" x14ac:dyDescent="0.3">
      <c r="A2814" t="s">
        <v>352</v>
      </c>
      <c r="B2814" t="s">
        <v>366</v>
      </c>
      <c r="C2814">
        <v>2005</v>
      </c>
      <c r="D2814">
        <v>9</v>
      </c>
      <c r="E2814">
        <v>30</v>
      </c>
      <c r="F2814">
        <v>3</v>
      </c>
      <c r="G2814">
        <v>39</v>
      </c>
      <c r="H2814">
        <v>0</v>
      </c>
      <c r="I2814">
        <v>50</v>
      </c>
      <c r="J2814">
        <v>11.08</v>
      </c>
      <c r="K2814">
        <v>11.823104693140793</v>
      </c>
      <c r="L2814">
        <f t="shared" si="43"/>
        <v>131</v>
      </c>
      <c r="M2814" s="14">
        <f>Table3[[#This Row],[Rape]]/Table3[[#This Row],[Population_in_lakhs]]</f>
        <v>0.81227436823104693</v>
      </c>
      <c r="N2814">
        <f>Table3[[#This Row],[Kidnapping and Abduction]]/Table3[[#This Row],[Population_in_lakhs]]</f>
        <v>2.7075812274368229</v>
      </c>
      <c r="O2814">
        <f>Table3[[#This Row],[Dowry Deaths]]/Table3[[#This Row],[Population_in_lakhs]]</f>
        <v>0.27075812274368233</v>
      </c>
      <c r="P2814">
        <f>Table3[[#This Row],[Molestation]]/Table3[[#This Row],[Population_in_lakhs]]</f>
        <v>3.5198555956678699</v>
      </c>
      <c r="Q2814">
        <f>Table3[[#This Row],[Sexual_Harassment]]/Table3[[#This Row],[Population_in_lakhs]]</f>
        <v>0</v>
      </c>
      <c r="R2814">
        <f>Table3[[#This Row],[Cruelty by Husband or his Relatives]]/Table3[[#This Row],[Population_in_lakhs]]</f>
        <v>4.512635379061372</v>
      </c>
    </row>
    <row r="2815" spans="1:18" x14ac:dyDescent="0.3">
      <c r="A2815" t="s">
        <v>352</v>
      </c>
      <c r="B2815" t="s">
        <v>366</v>
      </c>
      <c r="C2815">
        <v>2006</v>
      </c>
      <c r="D2815">
        <v>18</v>
      </c>
      <c r="E2815">
        <v>20</v>
      </c>
      <c r="F2815">
        <v>2</v>
      </c>
      <c r="G2815">
        <v>64</v>
      </c>
      <c r="H2815">
        <v>0</v>
      </c>
      <c r="I2815">
        <v>47</v>
      </c>
      <c r="J2815">
        <v>11.08</v>
      </c>
      <c r="K2815">
        <v>13.628158844765343</v>
      </c>
      <c r="L2815">
        <f t="shared" si="43"/>
        <v>151</v>
      </c>
      <c r="M2815" s="14">
        <f>Table3[[#This Row],[Rape]]/Table3[[#This Row],[Population_in_lakhs]]</f>
        <v>1.6245487364620939</v>
      </c>
      <c r="N2815">
        <f>Table3[[#This Row],[Kidnapping and Abduction]]/Table3[[#This Row],[Population_in_lakhs]]</f>
        <v>1.8050541516245486</v>
      </c>
      <c r="O2815">
        <f>Table3[[#This Row],[Dowry Deaths]]/Table3[[#This Row],[Population_in_lakhs]]</f>
        <v>0.18050541516245489</v>
      </c>
      <c r="P2815">
        <f>Table3[[#This Row],[Molestation]]/Table3[[#This Row],[Population_in_lakhs]]</f>
        <v>5.7761732851985563</v>
      </c>
      <c r="Q2815">
        <f>Table3[[#This Row],[Sexual_Harassment]]/Table3[[#This Row],[Population_in_lakhs]]</f>
        <v>0</v>
      </c>
      <c r="R2815">
        <f>Table3[[#This Row],[Cruelty by Husband or his Relatives]]/Table3[[#This Row],[Population_in_lakhs]]</f>
        <v>4.2418772563176894</v>
      </c>
    </row>
    <row r="2816" spans="1:18" x14ac:dyDescent="0.3">
      <c r="A2816" t="s">
        <v>352</v>
      </c>
      <c r="B2816" t="s">
        <v>366</v>
      </c>
      <c r="C2816">
        <v>2007</v>
      </c>
      <c r="D2816">
        <v>10</v>
      </c>
      <c r="E2816">
        <v>40</v>
      </c>
      <c r="F2816">
        <v>2</v>
      </c>
      <c r="G2816">
        <v>58</v>
      </c>
      <c r="H2816">
        <v>0</v>
      </c>
      <c r="I2816">
        <v>66</v>
      </c>
      <c r="J2816">
        <v>11.08</v>
      </c>
      <c r="K2816">
        <v>15.884476534296029</v>
      </c>
      <c r="L2816">
        <f t="shared" si="43"/>
        <v>176</v>
      </c>
      <c r="M2816" s="14">
        <f>Table3[[#This Row],[Rape]]/Table3[[#This Row],[Population_in_lakhs]]</f>
        <v>0.90252707581227432</v>
      </c>
      <c r="N2816">
        <f>Table3[[#This Row],[Kidnapping and Abduction]]/Table3[[#This Row],[Population_in_lakhs]]</f>
        <v>3.6101083032490973</v>
      </c>
      <c r="O2816">
        <f>Table3[[#This Row],[Dowry Deaths]]/Table3[[#This Row],[Population_in_lakhs]]</f>
        <v>0.18050541516245489</v>
      </c>
      <c r="P2816">
        <f>Table3[[#This Row],[Molestation]]/Table3[[#This Row],[Population_in_lakhs]]</f>
        <v>5.2346570397111911</v>
      </c>
      <c r="Q2816">
        <f>Table3[[#This Row],[Sexual_Harassment]]/Table3[[#This Row],[Population_in_lakhs]]</f>
        <v>0</v>
      </c>
      <c r="R2816">
        <f>Table3[[#This Row],[Cruelty by Husband or his Relatives]]/Table3[[#This Row],[Population_in_lakhs]]</f>
        <v>5.9566787003610111</v>
      </c>
    </row>
    <row r="2817" spans="1:18" x14ac:dyDescent="0.3">
      <c r="A2817" t="s">
        <v>352</v>
      </c>
      <c r="B2817" t="s">
        <v>366</v>
      </c>
      <c r="C2817">
        <v>2008</v>
      </c>
      <c r="D2817">
        <v>26</v>
      </c>
      <c r="E2817">
        <v>48</v>
      </c>
      <c r="F2817">
        <v>11</v>
      </c>
      <c r="G2817">
        <v>66</v>
      </c>
      <c r="H2817">
        <v>0</v>
      </c>
      <c r="I2817">
        <v>94</v>
      </c>
      <c r="J2817">
        <v>11.08</v>
      </c>
      <c r="K2817">
        <v>22.111913357400724</v>
      </c>
      <c r="L2817">
        <f t="shared" si="43"/>
        <v>245</v>
      </c>
      <c r="M2817" s="14">
        <f>Table3[[#This Row],[Rape]]/Table3[[#This Row],[Population_in_lakhs]]</f>
        <v>2.3465703971119134</v>
      </c>
      <c r="N2817">
        <f>Table3[[#This Row],[Kidnapping and Abduction]]/Table3[[#This Row],[Population_in_lakhs]]</f>
        <v>4.3321299638989172</v>
      </c>
      <c r="O2817">
        <f>Table3[[#This Row],[Dowry Deaths]]/Table3[[#This Row],[Population_in_lakhs]]</f>
        <v>0.99277978339350181</v>
      </c>
      <c r="P2817">
        <f>Table3[[#This Row],[Molestation]]/Table3[[#This Row],[Population_in_lakhs]]</f>
        <v>5.9566787003610111</v>
      </c>
      <c r="Q2817">
        <f>Table3[[#This Row],[Sexual_Harassment]]/Table3[[#This Row],[Population_in_lakhs]]</f>
        <v>0</v>
      </c>
      <c r="R2817">
        <f>Table3[[#This Row],[Cruelty by Husband or his Relatives]]/Table3[[#This Row],[Population_in_lakhs]]</f>
        <v>8.4837545126353788</v>
      </c>
    </row>
    <row r="2818" spans="1:18" x14ac:dyDescent="0.3">
      <c r="A2818" t="s">
        <v>352</v>
      </c>
      <c r="B2818" t="s">
        <v>366</v>
      </c>
      <c r="C2818">
        <v>2009</v>
      </c>
      <c r="D2818">
        <v>29</v>
      </c>
      <c r="E2818">
        <v>36</v>
      </c>
      <c r="F2818">
        <v>11</v>
      </c>
      <c r="G2818">
        <v>47</v>
      </c>
      <c r="H2818">
        <v>0</v>
      </c>
      <c r="I2818">
        <v>97</v>
      </c>
      <c r="J2818">
        <v>11.08</v>
      </c>
      <c r="K2818">
        <v>19.855595667870038</v>
      </c>
      <c r="L2818">
        <f t="shared" ref="L2818:L2881" si="44">SUM(D2818,E2818,F2818,G2818,H2818,I2818)</f>
        <v>220</v>
      </c>
      <c r="M2818" s="14">
        <f>Table3[[#This Row],[Rape]]/Table3[[#This Row],[Population_in_lakhs]]</f>
        <v>2.6173285198555956</v>
      </c>
      <c r="N2818">
        <f>Table3[[#This Row],[Kidnapping and Abduction]]/Table3[[#This Row],[Population_in_lakhs]]</f>
        <v>3.2490974729241877</v>
      </c>
      <c r="O2818">
        <f>Table3[[#This Row],[Dowry Deaths]]/Table3[[#This Row],[Population_in_lakhs]]</f>
        <v>0.99277978339350181</v>
      </c>
      <c r="P2818">
        <f>Table3[[#This Row],[Molestation]]/Table3[[#This Row],[Population_in_lakhs]]</f>
        <v>4.2418772563176894</v>
      </c>
      <c r="Q2818">
        <f>Table3[[#This Row],[Sexual_Harassment]]/Table3[[#This Row],[Population_in_lakhs]]</f>
        <v>0</v>
      </c>
      <c r="R2818">
        <f>Table3[[#This Row],[Cruelty by Husband or his Relatives]]/Table3[[#This Row],[Population_in_lakhs]]</f>
        <v>8.7545126353790614</v>
      </c>
    </row>
    <row r="2819" spans="1:18" x14ac:dyDescent="0.3">
      <c r="A2819" t="s">
        <v>352</v>
      </c>
      <c r="B2819" t="s">
        <v>366</v>
      </c>
      <c r="C2819">
        <v>2010</v>
      </c>
      <c r="D2819">
        <v>26</v>
      </c>
      <c r="E2819">
        <v>50</v>
      </c>
      <c r="F2819">
        <v>5</v>
      </c>
      <c r="G2819">
        <v>56</v>
      </c>
      <c r="H2819">
        <v>0</v>
      </c>
      <c r="I2819">
        <v>100</v>
      </c>
      <c r="J2819">
        <v>11.08</v>
      </c>
      <c r="K2819">
        <v>21.389891696750901</v>
      </c>
      <c r="L2819">
        <f t="shared" si="44"/>
        <v>237</v>
      </c>
      <c r="M2819" s="14">
        <f>Table3[[#This Row],[Rape]]/Table3[[#This Row],[Population_in_lakhs]]</f>
        <v>2.3465703971119134</v>
      </c>
      <c r="N2819">
        <f>Table3[[#This Row],[Kidnapping and Abduction]]/Table3[[#This Row],[Population_in_lakhs]]</f>
        <v>4.512635379061372</v>
      </c>
      <c r="O2819">
        <f>Table3[[#This Row],[Dowry Deaths]]/Table3[[#This Row],[Population_in_lakhs]]</f>
        <v>0.45126353790613716</v>
      </c>
      <c r="P2819">
        <f>Table3[[#This Row],[Molestation]]/Table3[[#This Row],[Population_in_lakhs]]</f>
        <v>5.0541516245487363</v>
      </c>
      <c r="Q2819">
        <f>Table3[[#This Row],[Sexual_Harassment]]/Table3[[#This Row],[Population_in_lakhs]]</f>
        <v>0</v>
      </c>
      <c r="R2819">
        <f>Table3[[#This Row],[Cruelty by Husband or his Relatives]]/Table3[[#This Row],[Population_in_lakhs]]</f>
        <v>9.025270758122744</v>
      </c>
    </row>
    <row r="2820" spans="1:18" x14ac:dyDescent="0.3">
      <c r="A2820" t="s">
        <v>352</v>
      </c>
      <c r="B2820" t="s">
        <v>366</v>
      </c>
      <c r="C2820">
        <v>2011</v>
      </c>
      <c r="D2820">
        <v>39</v>
      </c>
      <c r="E2820">
        <v>87</v>
      </c>
      <c r="F2820">
        <v>5</v>
      </c>
      <c r="G2820">
        <v>57</v>
      </c>
      <c r="H2820">
        <v>0</v>
      </c>
      <c r="I2820">
        <v>134</v>
      </c>
      <c r="J2820">
        <v>13.89</v>
      </c>
      <c r="K2820">
        <v>23.182145428365729</v>
      </c>
      <c r="L2820">
        <f t="shared" si="44"/>
        <v>322</v>
      </c>
      <c r="M2820" s="14">
        <f>Table3[[#This Row],[Rape]]/Table3[[#This Row],[Population_in_lakhs]]</f>
        <v>2.8077753779697625</v>
      </c>
      <c r="N2820">
        <f>Table3[[#This Row],[Kidnapping and Abduction]]/Table3[[#This Row],[Population_in_lakhs]]</f>
        <v>6.2634989200863931</v>
      </c>
      <c r="O2820">
        <f>Table3[[#This Row],[Dowry Deaths]]/Table3[[#This Row],[Population_in_lakhs]]</f>
        <v>0.35997120230381568</v>
      </c>
      <c r="P2820">
        <f>Table3[[#This Row],[Molestation]]/Table3[[#This Row],[Population_in_lakhs]]</f>
        <v>4.1036717062634986</v>
      </c>
      <c r="Q2820">
        <f>Table3[[#This Row],[Sexual_Harassment]]/Table3[[#This Row],[Population_in_lakhs]]</f>
        <v>0</v>
      </c>
      <c r="R2820">
        <f>Table3[[#This Row],[Cruelty by Husband or his Relatives]]/Table3[[#This Row],[Population_in_lakhs]]</f>
        <v>9.6472282217422602</v>
      </c>
    </row>
    <row r="2821" spans="1:18" x14ac:dyDescent="0.3">
      <c r="A2821" t="s">
        <v>352</v>
      </c>
      <c r="B2821" t="s">
        <v>366</v>
      </c>
      <c r="C2821">
        <v>2012</v>
      </c>
      <c r="D2821">
        <v>32</v>
      </c>
      <c r="E2821">
        <v>65</v>
      </c>
      <c r="F2821">
        <v>5</v>
      </c>
      <c r="G2821">
        <v>48</v>
      </c>
      <c r="H2821">
        <v>0</v>
      </c>
      <c r="I2821">
        <v>119</v>
      </c>
      <c r="J2821">
        <v>13.89</v>
      </c>
      <c r="K2821">
        <v>19.366450683945285</v>
      </c>
      <c r="L2821">
        <f t="shared" si="44"/>
        <v>269</v>
      </c>
      <c r="M2821" s="14">
        <f>Table3[[#This Row],[Rape]]/Table3[[#This Row],[Population_in_lakhs]]</f>
        <v>2.3038156947444204</v>
      </c>
      <c r="N2821">
        <f>Table3[[#This Row],[Kidnapping and Abduction]]/Table3[[#This Row],[Population_in_lakhs]]</f>
        <v>4.6796256299496042</v>
      </c>
      <c r="O2821">
        <f>Table3[[#This Row],[Dowry Deaths]]/Table3[[#This Row],[Population_in_lakhs]]</f>
        <v>0.35997120230381568</v>
      </c>
      <c r="P2821">
        <f>Table3[[#This Row],[Molestation]]/Table3[[#This Row],[Population_in_lakhs]]</f>
        <v>3.4557235421166306</v>
      </c>
      <c r="Q2821">
        <f>Table3[[#This Row],[Sexual_Harassment]]/Table3[[#This Row],[Population_in_lakhs]]</f>
        <v>0</v>
      </c>
      <c r="R2821">
        <f>Table3[[#This Row],[Cruelty by Husband or his Relatives]]/Table3[[#This Row],[Population_in_lakhs]]</f>
        <v>8.5673146148308135</v>
      </c>
    </row>
    <row r="2822" spans="1:18" x14ac:dyDescent="0.3">
      <c r="A2822" t="s">
        <v>352</v>
      </c>
      <c r="B2822" t="s">
        <v>366</v>
      </c>
      <c r="C2822">
        <v>2013</v>
      </c>
      <c r="D2822">
        <v>86</v>
      </c>
      <c r="E2822">
        <v>104</v>
      </c>
      <c r="F2822">
        <v>6</v>
      </c>
      <c r="G2822">
        <v>99</v>
      </c>
      <c r="H2822">
        <v>0</v>
      </c>
      <c r="I2822">
        <v>175</v>
      </c>
      <c r="J2822">
        <v>13.89</v>
      </c>
      <c r="K2822">
        <v>33.837293016558675</v>
      </c>
      <c r="L2822">
        <f t="shared" si="44"/>
        <v>470</v>
      </c>
      <c r="M2822" s="14">
        <f>Table3[[#This Row],[Rape]]/Table3[[#This Row],[Population_in_lakhs]]</f>
        <v>6.1915046796256297</v>
      </c>
      <c r="N2822">
        <f>Table3[[#This Row],[Kidnapping and Abduction]]/Table3[[#This Row],[Population_in_lakhs]]</f>
        <v>7.4874010079193658</v>
      </c>
      <c r="O2822">
        <f>Table3[[#This Row],[Dowry Deaths]]/Table3[[#This Row],[Population_in_lakhs]]</f>
        <v>0.43196544276457882</v>
      </c>
      <c r="P2822">
        <f>Table3[[#This Row],[Molestation]]/Table3[[#This Row],[Population_in_lakhs]]</f>
        <v>7.1274298056155505</v>
      </c>
      <c r="Q2822">
        <f>Table3[[#This Row],[Sexual_Harassment]]/Table3[[#This Row],[Population_in_lakhs]]</f>
        <v>0</v>
      </c>
      <c r="R2822">
        <f>Table3[[#This Row],[Cruelty by Husband or his Relatives]]/Table3[[#This Row],[Population_in_lakhs]]</f>
        <v>12.598992080633549</v>
      </c>
    </row>
    <row r="2823" spans="1:18" x14ac:dyDescent="0.3">
      <c r="A2823" t="s">
        <v>352</v>
      </c>
      <c r="B2823" t="s">
        <v>367</v>
      </c>
      <c r="C2823">
        <v>2001</v>
      </c>
      <c r="D2823">
        <v>55</v>
      </c>
      <c r="E2823">
        <v>65</v>
      </c>
      <c r="F2823">
        <v>13</v>
      </c>
      <c r="G2823">
        <v>118</v>
      </c>
      <c r="H2823">
        <v>2</v>
      </c>
      <c r="I2823">
        <v>375</v>
      </c>
      <c r="J2823">
        <v>17.89</v>
      </c>
      <c r="K2823">
        <v>35.103409726103969</v>
      </c>
      <c r="L2823">
        <f t="shared" si="44"/>
        <v>628</v>
      </c>
      <c r="M2823" s="14">
        <f>Table3[[#This Row],[Rape]]/Table3[[#This Row],[Population_in_lakhs]]</f>
        <v>3.0743432084963667</v>
      </c>
      <c r="N2823">
        <f>Table3[[#This Row],[Kidnapping and Abduction]]/Table3[[#This Row],[Population_in_lakhs]]</f>
        <v>3.6333147009502516</v>
      </c>
      <c r="O2823">
        <f>Table3[[#This Row],[Dowry Deaths]]/Table3[[#This Row],[Population_in_lakhs]]</f>
        <v>0.72666294019005029</v>
      </c>
      <c r="P2823">
        <f>Table3[[#This Row],[Molestation]]/Table3[[#This Row],[Population_in_lakhs]]</f>
        <v>6.5958636109558411</v>
      </c>
      <c r="Q2823">
        <f>Table3[[#This Row],[Sexual_Harassment]]/Table3[[#This Row],[Population_in_lakhs]]</f>
        <v>0.11179429849077696</v>
      </c>
      <c r="R2823">
        <f>Table3[[#This Row],[Cruelty by Husband or his Relatives]]/Table3[[#This Row],[Population_in_lakhs]]</f>
        <v>20.961430967020682</v>
      </c>
    </row>
    <row r="2824" spans="1:18" x14ac:dyDescent="0.3">
      <c r="A2824" t="s">
        <v>352</v>
      </c>
      <c r="B2824" t="s">
        <v>367</v>
      </c>
      <c r="C2824">
        <v>2002</v>
      </c>
      <c r="D2824">
        <v>54</v>
      </c>
      <c r="E2824">
        <v>52</v>
      </c>
      <c r="F2824">
        <v>19</v>
      </c>
      <c r="G2824">
        <v>100</v>
      </c>
      <c r="H2824">
        <v>1</v>
      </c>
      <c r="I2824">
        <v>391</v>
      </c>
      <c r="J2824">
        <v>17.89</v>
      </c>
      <c r="K2824">
        <v>34.488541084404694</v>
      </c>
      <c r="L2824">
        <f t="shared" si="44"/>
        <v>617</v>
      </c>
      <c r="M2824" s="14">
        <f>Table3[[#This Row],[Rape]]/Table3[[#This Row],[Population_in_lakhs]]</f>
        <v>3.0184460592509783</v>
      </c>
      <c r="N2824">
        <f>Table3[[#This Row],[Kidnapping and Abduction]]/Table3[[#This Row],[Population_in_lakhs]]</f>
        <v>2.9066517607602012</v>
      </c>
      <c r="O2824">
        <f>Table3[[#This Row],[Dowry Deaths]]/Table3[[#This Row],[Population_in_lakhs]]</f>
        <v>1.0620458356623812</v>
      </c>
      <c r="P2824">
        <f>Table3[[#This Row],[Molestation]]/Table3[[#This Row],[Population_in_lakhs]]</f>
        <v>5.589714924538848</v>
      </c>
      <c r="Q2824">
        <f>Table3[[#This Row],[Sexual_Harassment]]/Table3[[#This Row],[Population_in_lakhs]]</f>
        <v>5.5897149245388481E-2</v>
      </c>
      <c r="R2824">
        <f>Table3[[#This Row],[Cruelty by Husband or his Relatives]]/Table3[[#This Row],[Population_in_lakhs]]</f>
        <v>21.855785354946896</v>
      </c>
    </row>
    <row r="2825" spans="1:18" x14ac:dyDescent="0.3">
      <c r="A2825" t="s">
        <v>352</v>
      </c>
      <c r="B2825" t="s">
        <v>367</v>
      </c>
      <c r="C2825">
        <v>2003</v>
      </c>
      <c r="D2825">
        <v>75</v>
      </c>
      <c r="E2825">
        <v>47</v>
      </c>
      <c r="F2825">
        <v>16</v>
      </c>
      <c r="G2825">
        <v>69</v>
      </c>
      <c r="H2825">
        <v>0</v>
      </c>
      <c r="I2825">
        <v>352</v>
      </c>
      <c r="J2825">
        <v>17.89</v>
      </c>
      <c r="K2825">
        <v>31.246506428172161</v>
      </c>
      <c r="L2825">
        <f t="shared" si="44"/>
        <v>559</v>
      </c>
      <c r="M2825" s="14">
        <f>Table3[[#This Row],[Rape]]/Table3[[#This Row],[Population_in_lakhs]]</f>
        <v>4.1922861934041364</v>
      </c>
      <c r="N2825">
        <f>Table3[[#This Row],[Kidnapping and Abduction]]/Table3[[#This Row],[Population_in_lakhs]]</f>
        <v>2.6271660145332589</v>
      </c>
      <c r="O2825">
        <f>Table3[[#This Row],[Dowry Deaths]]/Table3[[#This Row],[Population_in_lakhs]]</f>
        <v>0.89435438792621569</v>
      </c>
      <c r="P2825">
        <f>Table3[[#This Row],[Molestation]]/Table3[[#This Row],[Population_in_lakhs]]</f>
        <v>3.8569032979318054</v>
      </c>
      <c r="Q2825">
        <f>Table3[[#This Row],[Sexual_Harassment]]/Table3[[#This Row],[Population_in_lakhs]]</f>
        <v>0</v>
      </c>
      <c r="R2825">
        <f>Table3[[#This Row],[Cruelty by Husband or his Relatives]]/Table3[[#This Row],[Population_in_lakhs]]</f>
        <v>19.675796534376747</v>
      </c>
    </row>
    <row r="2826" spans="1:18" x14ac:dyDescent="0.3">
      <c r="A2826" t="s">
        <v>352</v>
      </c>
      <c r="B2826" t="s">
        <v>367</v>
      </c>
      <c r="C2826">
        <v>2004</v>
      </c>
      <c r="D2826">
        <v>50</v>
      </c>
      <c r="E2826">
        <v>61</v>
      </c>
      <c r="F2826">
        <v>20</v>
      </c>
      <c r="G2826">
        <v>46</v>
      </c>
      <c r="H2826">
        <v>2</v>
      </c>
      <c r="I2826">
        <v>450</v>
      </c>
      <c r="J2826">
        <v>17.89</v>
      </c>
      <c r="K2826">
        <v>35.159306875349358</v>
      </c>
      <c r="L2826">
        <f t="shared" si="44"/>
        <v>629</v>
      </c>
      <c r="M2826" s="14">
        <f>Table3[[#This Row],[Rape]]/Table3[[#This Row],[Population_in_lakhs]]</f>
        <v>2.794857462269424</v>
      </c>
      <c r="N2826">
        <f>Table3[[#This Row],[Kidnapping and Abduction]]/Table3[[#This Row],[Population_in_lakhs]]</f>
        <v>3.4097261039686977</v>
      </c>
      <c r="O2826">
        <f>Table3[[#This Row],[Dowry Deaths]]/Table3[[#This Row],[Population_in_lakhs]]</f>
        <v>1.1179429849077698</v>
      </c>
      <c r="P2826">
        <f>Table3[[#This Row],[Molestation]]/Table3[[#This Row],[Population_in_lakhs]]</f>
        <v>2.5712688652878701</v>
      </c>
      <c r="Q2826">
        <f>Table3[[#This Row],[Sexual_Harassment]]/Table3[[#This Row],[Population_in_lakhs]]</f>
        <v>0.11179429849077696</v>
      </c>
      <c r="R2826">
        <f>Table3[[#This Row],[Cruelty by Husband or his Relatives]]/Table3[[#This Row],[Population_in_lakhs]]</f>
        <v>25.153717160424819</v>
      </c>
    </row>
    <row r="2827" spans="1:18" x14ac:dyDescent="0.3">
      <c r="A2827" t="s">
        <v>352</v>
      </c>
      <c r="B2827" t="s">
        <v>367</v>
      </c>
      <c r="C2827">
        <v>2005</v>
      </c>
      <c r="D2827">
        <v>45</v>
      </c>
      <c r="E2827">
        <v>47</v>
      </c>
      <c r="F2827">
        <v>10</v>
      </c>
      <c r="G2827">
        <v>58</v>
      </c>
      <c r="H2827">
        <v>0</v>
      </c>
      <c r="I2827">
        <v>373</v>
      </c>
      <c r="J2827">
        <v>17.89</v>
      </c>
      <c r="K2827">
        <v>29.793180547792062</v>
      </c>
      <c r="L2827">
        <f t="shared" si="44"/>
        <v>533</v>
      </c>
      <c r="M2827" s="14">
        <f>Table3[[#This Row],[Rape]]/Table3[[#This Row],[Population_in_lakhs]]</f>
        <v>2.5153717160424818</v>
      </c>
      <c r="N2827">
        <f>Table3[[#This Row],[Kidnapping and Abduction]]/Table3[[#This Row],[Population_in_lakhs]]</f>
        <v>2.6271660145332589</v>
      </c>
      <c r="O2827">
        <f>Table3[[#This Row],[Dowry Deaths]]/Table3[[#This Row],[Population_in_lakhs]]</f>
        <v>0.55897149245388489</v>
      </c>
      <c r="P2827">
        <f>Table3[[#This Row],[Molestation]]/Table3[[#This Row],[Population_in_lakhs]]</f>
        <v>3.2420346562325322</v>
      </c>
      <c r="Q2827">
        <f>Table3[[#This Row],[Sexual_Harassment]]/Table3[[#This Row],[Population_in_lakhs]]</f>
        <v>0</v>
      </c>
      <c r="R2827">
        <f>Table3[[#This Row],[Cruelty by Husband or his Relatives]]/Table3[[#This Row],[Population_in_lakhs]]</f>
        <v>20.849636668529904</v>
      </c>
    </row>
    <row r="2828" spans="1:18" x14ac:dyDescent="0.3">
      <c r="A2828" t="s">
        <v>352</v>
      </c>
      <c r="B2828" t="s">
        <v>367</v>
      </c>
      <c r="C2828">
        <v>2006</v>
      </c>
      <c r="D2828">
        <v>39</v>
      </c>
      <c r="E2828">
        <v>35</v>
      </c>
      <c r="F2828">
        <v>16</v>
      </c>
      <c r="G2828">
        <v>64</v>
      </c>
      <c r="H2828">
        <v>1</v>
      </c>
      <c r="I2828">
        <v>457</v>
      </c>
      <c r="J2828">
        <v>17.89</v>
      </c>
      <c r="K2828">
        <v>34.209055338177755</v>
      </c>
      <c r="L2828">
        <f t="shared" si="44"/>
        <v>612</v>
      </c>
      <c r="M2828" s="14">
        <f>Table3[[#This Row],[Rape]]/Table3[[#This Row],[Population_in_lakhs]]</f>
        <v>2.1799888205701508</v>
      </c>
      <c r="N2828">
        <f>Table3[[#This Row],[Kidnapping and Abduction]]/Table3[[#This Row],[Population_in_lakhs]]</f>
        <v>1.9564002235885969</v>
      </c>
      <c r="O2828">
        <f>Table3[[#This Row],[Dowry Deaths]]/Table3[[#This Row],[Population_in_lakhs]]</f>
        <v>0.89435438792621569</v>
      </c>
      <c r="P2828">
        <f>Table3[[#This Row],[Molestation]]/Table3[[#This Row],[Population_in_lakhs]]</f>
        <v>3.5774175517048628</v>
      </c>
      <c r="Q2828">
        <f>Table3[[#This Row],[Sexual_Harassment]]/Table3[[#This Row],[Population_in_lakhs]]</f>
        <v>5.5897149245388481E-2</v>
      </c>
      <c r="R2828">
        <f>Table3[[#This Row],[Cruelty by Husband or his Relatives]]/Table3[[#This Row],[Population_in_lakhs]]</f>
        <v>25.544997205142536</v>
      </c>
    </row>
    <row r="2829" spans="1:18" x14ac:dyDescent="0.3">
      <c r="A2829" t="s">
        <v>352</v>
      </c>
      <c r="B2829" t="s">
        <v>367</v>
      </c>
      <c r="C2829">
        <v>2007</v>
      </c>
      <c r="D2829">
        <v>66</v>
      </c>
      <c r="E2829">
        <v>44</v>
      </c>
      <c r="F2829">
        <v>11</v>
      </c>
      <c r="G2829">
        <v>64</v>
      </c>
      <c r="H2829">
        <v>2</v>
      </c>
      <c r="I2829">
        <v>625</v>
      </c>
      <c r="J2829">
        <v>17.89</v>
      </c>
      <c r="K2829">
        <v>45.388485187255448</v>
      </c>
      <c r="L2829">
        <f t="shared" si="44"/>
        <v>812</v>
      </c>
      <c r="M2829" s="14">
        <f>Table3[[#This Row],[Rape]]/Table3[[#This Row],[Population_in_lakhs]]</f>
        <v>3.6892118501956399</v>
      </c>
      <c r="N2829">
        <f>Table3[[#This Row],[Kidnapping and Abduction]]/Table3[[#This Row],[Population_in_lakhs]]</f>
        <v>2.4594745667970934</v>
      </c>
      <c r="O2829">
        <f>Table3[[#This Row],[Dowry Deaths]]/Table3[[#This Row],[Population_in_lakhs]]</f>
        <v>0.61486864169927335</v>
      </c>
      <c r="P2829">
        <f>Table3[[#This Row],[Molestation]]/Table3[[#This Row],[Population_in_lakhs]]</f>
        <v>3.5774175517048628</v>
      </c>
      <c r="Q2829">
        <f>Table3[[#This Row],[Sexual_Harassment]]/Table3[[#This Row],[Population_in_lakhs]]</f>
        <v>0.11179429849077696</v>
      </c>
      <c r="R2829">
        <f>Table3[[#This Row],[Cruelty by Husband or his Relatives]]/Table3[[#This Row],[Population_in_lakhs]]</f>
        <v>34.935718278367801</v>
      </c>
    </row>
    <row r="2830" spans="1:18" x14ac:dyDescent="0.3">
      <c r="A2830" t="s">
        <v>352</v>
      </c>
      <c r="B2830" t="s">
        <v>367</v>
      </c>
      <c r="C2830">
        <v>2008</v>
      </c>
      <c r="D2830">
        <v>70</v>
      </c>
      <c r="E2830">
        <v>43</v>
      </c>
      <c r="F2830">
        <v>16</v>
      </c>
      <c r="G2830">
        <v>59</v>
      </c>
      <c r="H2830">
        <v>2</v>
      </c>
      <c r="I2830">
        <v>276</v>
      </c>
      <c r="J2830">
        <v>17.89</v>
      </c>
      <c r="K2830">
        <v>26.048071548351032</v>
      </c>
      <c r="L2830">
        <f t="shared" si="44"/>
        <v>466</v>
      </c>
      <c r="M2830" s="14">
        <f>Table3[[#This Row],[Rape]]/Table3[[#This Row],[Population_in_lakhs]]</f>
        <v>3.9128004471771938</v>
      </c>
      <c r="N2830">
        <f>Table3[[#This Row],[Kidnapping and Abduction]]/Table3[[#This Row],[Population_in_lakhs]]</f>
        <v>2.4035774175517046</v>
      </c>
      <c r="O2830">
        <f>Table3[[#This Row],[Dowry Deaths]]/Table3[[#This Row],[Population_in_lakhs]]</f>
        <v>0.89435438792621569</v>
      </c>
      <c r="P2830">
        <f>Table3[[#This Row],[Molestation]]/Table3[[#This Row],[Population_in_lakhs]]</f>
        <v>3.2979318054779205</v>
      </c>
      <c r="Q2830">
        <f>Table3[[#This Row],[Sexual_Harassment]]/Table3[[#This Row],[Population_in_lakhs]]</f>
        <v>0.11179429849077696</v>
      </c>
      <c r="R2830">
        <f>Table3[[#This Row],[Cruelty by Husband or his Relatives]]/Table3[[#This Row],[Population_in_lakhs]]</f>
        <v>15.427613191727222</v>
      </c>
    </row>
    <row r="2831" spans="1:18" x14ac:dyDescent="0.3">
      <c r="A2831" t="s">
        <v>352</v>
      </c>
      <c r="B2831" t="s">
        <v>367</v>
      </c>
      <c r="C2831">
        <v>2009</v>
      </c>
      <c r="D2831">
        <v>89</v>
      </c>
      <c r="E2831">
        <v>56</v>
      </c>
      <c r="F2831">
        <v>13</v>
      </c>
      <c r="G2831">
        <v>61</v>
      </c>
      <c r="H2831">
        <v>1</v>
      </c>
      <c r="I2831">
        <v>646</v>
      </c>
      <c r="J2831">
        <v>17.89</v>
      </c>
      <c r="K2831">
        <v>48.406931246506424</v>
      </c>
      <c r="L2831">
        <f t="shared" si="44"/>
        <v>866</v>
      </c>
      <c r="M2831" s="14">
        <f>Table3[[#This Row],[Rape]]/Table3[[#This Row],[Population_in_lakhs]]</f>
        <v>4.9748462828395752</v>
      </c>
      <c r="N2831">
        <f>Table3[[#This Row],[Kidnapping and Abduction]]/Table3[[#This Row],[Population_in_lakhs]]</f>
        <v>3.130240357741755</v>
      </c>
      <c r="O2831">
        <f>Table3[[#This Row],[Dowry Deaths]]/Table3[[#This Row],[Population_in_lakhs]]</f>
        <v>0.72666294019005029</v>
      </c>
      <c r="P2831">
        <f>Table3[[#This Row],[Molestation]]/Table3[[#This Row],[Population_in_lakhs]]</f>
        <v>3.4097261039686977</v>
      </c>
      <c r="Q2831">
        <f>Table3[[#This Row],[Sexual_Harassment]]/Table3[[#This Row],[Population_in_lakhs]]</f>
        <v>5.5897149245388481E-2</v>
      </c>
      <c r="R2831">
        <f>Table3[[#This Row],[Cruelty by Husband or his Relatives]]/Table3[[#This Row],[Population_in_lakhs]]</f>
        <v>36.109558412520961</v>
      </c>
    </row>
    <row r="2832" spans="1:18" x14ac:dyDescent="0.3">
      <c r="A2832" t="s">
        <v>352</v>
      </c>
      <c r="B2832" t="s">
        <v>367</v>
      </c>
      <c r="C2832">
        <v>2010</v>
      </c>
      <c r="D2832">
        <v>72</v>
      </c>
      <c r="E2832">
        <v>94</v>
      </c>
      <c r="F2832">
        <v>18</v>
      </c>
      <c r="G2832">
        <v>74</v>
      </c>
      <c r="H2832">
        <v>2</v>
      </c>
      <c r="I2832">
        <v>659</v>
      </c>
      <c r="J2832">
        <v>17.89</v>
      </c>
      <c r="K2832">
        <v>51.369480156512019</v>
      </c>
      <c r="L2832">
        <f t="shared" si="44"/>
        <v>919</v>
      </c>
      <c r="M2832" s="14">
        <f>Table3[[#This Row],[Rape]]/Table3[[#This Row],[Population_in_lakhs]]</f>
        <v>4.0245947456679705</v>
      </c>
      <c r="N2832">
        <f>Table3[[#This Row],[Kidnapping and Abduction]]/Table3[[#This Row],[Population_in_lakhs]]</f>
        <v>5.2543320290665179</v>
      </c>
      <c r="O2832">
        <f>Table3[[#This Row],[Dowry Deaths]]/Table3[[#This Row],[Population_in_lakhs]]</f>
        <v>1.0061486864169926</v>
      </c>
      <c r="P2832">
        <f>Table3[[#This Row],[Molestation]]/Table3[[#This Row],[Population_in_lakhs]]</f>
        <v>4.1363890441587481</v>
      </c>
      <c r="Q2832">
        <f>Table3[[#This Row],[Sexual_Harassment]]/Table3[[#This Row],[Population_in_lakhs]]</f>
        <v>0.11179429849077696</v>
      </c>
      <c r="R2832">
        <f>Table3[[#This Row],[Cruelty by Husband or his Relatives]]/Table3[[#This Row],[Population_in_lakhs]]</f>
        <v>36.836221352711007</v>
      </c>
    </row>
    <row r="2833" spans="1:18" x14ac:dyDescent="0.3">
      <c r="A2833" t="s">
        <v>352</v>
      </c>
      <c r="B2833" t="s">
        <v>367</v>
      </c>
      <c r="C2833">
        <v>2011</v>
      </c>
      <c r="D2833">
        <v>99</v>
      </c>
      <c r="E2833">
        <v>68</v>
      </c>
      <c r="F2833">
        <v>19</v>
      </c>
      <c r="G2833">
        <v>73</v>
      </c>
      <c r="H2833">
        <v>1</v>
      </c>
      <c r="I2833">
        <v>653</v>
      </c>
      <c r="J2833">
        <v>19.690000000000001</v>
      </c>
      <c r="K2833">
        <v>46.368715083798882</v>
      </c>
      <c r="L2833">
        <f t="shared" si="44"/>
        <v>913</v>
      </c>
      <c r="M2833" s="14">
        <f>Table3[[#This Row],[Rape]]/Table3[[#This Row],[Population_in_lakhs]]</f>
        <v>5.0279329608938541</v>
      </c>
      <c r="N2833">
        <f>Table3[[#This Row],[Kidnapping and Abduction]]/Table3[[#This Row],[Population_in_lakhs]]</f>
        <v>3.4535297105129503</v>
      </c>
      <c r="O2833">
        <f>Table3[[#This Row],[Dowry Deaths]]/Table3[[#This Row],[Population_in_lakhs]]</f>
        <v>0.9649568308786185</v>
      </c>
      <c r="P2833">
        <f>Table3[[#This Row],[Molestation]]/Table3[[#This Row],[Population_in_lakhs]]</f>
        <v>3.7074657186389026</v>
      </c>
      <c r="Q2833">
        <f>Table3[[#This Row],[Sexual_Harassment]]/Table3[[#This Row],[Population_in_lakhs]]</f>
        <v>5.0787201625190452E-2</v>
      </c>
      <c r="R2833">
        <f>Table3[[#This Row],[Cruelty by Husband or his Relatives]]/Table3[[#This Row],[Population_in_lakhs]]</f>
        <v>33.164042661249361</v>
      </c>
    </row>
    <row r="2834" spans="1:18" x14ac:dyDescent="0.3">
      <c r="A2834" t="s">
        <v>352</v>
      </c>
      <c r="B2834" t="s">
        <v>367</v>
      </c>
      <c r="C2834">
        <v>2012</v>
      </c>
      <c r="D2834">
        <v>77</v>
      </c>
      <c r="E2834">
        <v>73</v>
      </c>
      <c r="F2834">
        <v>21</v>
      </c>
      <c r="G2834">
        <v>58</v>
      </c>
      <c r="H2834">
        <v>2</v>
      </c>
      <c r="I2834">
        <v>803</v>
      </c>
      <c r="J2834">
        <v>19.690000000000001</v>
      </c>
      <c r="K2834">
        <v>52.513966480446925</v>
      </c>
      <c r="L2834">
        <f t="shared" si="44"/>
        <v>1034</v>
      </c>
      <c r="M2834" s="14">
        <f>Table3[[#This Row],[Rape]]/Table3[[#This Row],[Population_in_lakhs]]</f>
        <v>3.9106145251396645</v>
      </c>
      <c r="N2834">
        <f>Table3[[#This Row],[Kidnapping and Abduction]]/Table3[[#This Row],[Population_in_lakhs]]</f>
        <v>3.7074657186389026</v>
      </c>
      <c r="O2834">
        <f>Table3[[#This Row],[Dowry Deaths]]/Table3[[#This Row],[Population_in_lakhs]]</f>
        <v>1.0665312341289994</v>
      </c>
      <c r="P2834">
        <f>Table3[[#This Row],[Molestation]]/Table3[[#This Row],[Population_in_lakhs]]</f>
        <v>2.9456576942610462</v>
      </c>
      <c r="Q2834">
        <f>Table3[[#This Row],[Sexual_Harassment]]/Table3[[#This Row],[Population_in_lakhs]]</f>
        <v>0.1015744032503809</v>
      </c>
      <c r="R2834">
        <f>Table3[[#This Row],[Cruelty by Husband or his Relatives]]/Table3[[#This Row],[Population_in_lakhs]]</f>
        <v>40.782122905027933</v>
      </c>
    </row>
    <row r="2835" spans="1:18" x14ac:dyDescent="0.3">
      <c r="A2835" t="s">
        <v>352</v>
      </c>
      <c r="B2835" t="s">
        <v>367</v>
      </c>
      <c r="C2835">
        <v>2013</v>
      </c>
      <c r="D2835">
        <v>151</v>
      </c>
      <c r="E2835">
        <v>139</v>
      </c>
      <c r="F2835">
        <v>20</v>
      </c>
      <c r="G2835">
        <v>127</v>
      </c>
      <c r="H2835">
        <v>3</v>
      </c>
      <c r="I2835">
        <v>957</v>
      </c>
      <c r="J2835">
        <v>19.690000000000001</v>
      </c>
      <c r="K2835">
        <v>70.949720670391059</v>
      </c>
      <c r="L2835">
        <f t="shared" si="44"/>
        <v>1397</v>
      </c>
      <c r="M2835" s="14">
        <f>Table3[[#This Row],[Rape]]/Table3[[#This Row],[Population_in_lakhs]]</f>
        <v>7.668867445403758</v>
      </c>
      <c r="N2835">
        <f>Table3[[#This Row],[Kidnapping and Abduction]]/Table3[[#This Row],[Population_in_lakhs]]</f>
        <v>7.0594210259014725</v>
      </c>
      <c r="O2835">
        <f>Table3[[#This Row],[Dowry Deaths]]/Table3[[#This Row],[Population_in_lakhs]]</f>
        <v>1.015744032503809</v>
      </c>
      <c r="P2835">
        <f>Table3[[#This Row],[Molestation]]/Table3[[#This Row],[Population_in_lakhs]]</f>
        <v>6.449974606399187</v>
      </c>
      <c r="Q2835">
        <f>Table3[[#This Row],[Sexual_Harassment]]/Table3[[#This Row],[Population_in_lakhs]]</f>
        <v>0.15236160487557135</v>
      </c>
      <c r="R2835">
        <f>Table3[[#This Row],[Cruelty by Husband or his Relatives]]/Table3[[#This Row],[Population_in_lakhs]]</f>
        <v>48.603351955307261</v>
      </c>
    </row>
    <row r="2836" spans="1:18" x14ac:dyDescent="0.3">
      <c r="A2836" t="s">
        <v>352</v>
      </c>
      <c r="B2836" t="s">
        <v>368</v>
      </c>
      <c r="C2836">
        <v>2001</v>
      </c>
      <c r="D2836">
        <v>35</v>
      </c>
      <c r="E2836">
        <v>22</v>
      </c>
      <c r="F2836">
        <v>20</v>
      </c>
      <c r="G2836">
        <v>98</v>
      </c>
      <c r="H2836">
        <v>0</v>
      </c>
      <c r="I2836">
        <v>241</v>
      </c>
      <c r="J2836">
        <v>15.18</v>
      </c>
      <c r="K2836">
        <v>27.404479578392621</v>
      </c>
      <c r="L2836">
        <f t="shared" si="44"/>
        <v>416</v>
      </c>
      <c r="M2836" s="14">
        <f>Table3[[#This Row],[Rape]]/Table3[[#This Row],[Population_in_lakhs]]</f>
        <v>2.3056653491436099</v>
      </c>
      <c r="N2836">
        <f>Table3[[#This Row],[Kidnapping and Abduction]]/Table3[[#This Row],[Population_in_lakhs]]</f>
        <v>1.4492753623188406</v>
      </c>
      <c r="O2836">
        <f>Table3[[#This Row],[Dowry Deaths]]/Table3[[#This Row],[Population_in_lakhs]]</f>
        <v>1.3175230566534915</v>
      </c>
      <c r="P2836">
        <f>Table3[[#This Row],[Molestation]]/Table3[[#This Row],[Population_in_lakhs]]</f>
        <v>6.4558629776021084</v>
      </c>
      <c r="Q2836">
        <f>Table3[[#This Row],[Sexual_Harassment]]/Table3[[#This Row],[Population_in_lakhs]]</f>
        <v>0</v>
      </c>
      <c r="R2836">
        <f>Table3[[#This Row],[Cruelty by Husband or his Relatives]]/Table3[[#This Row],[Population_in_lakhs]]</f>
        <v>15.876152832674572</v>
      </c>
    </row>
    <row r="2837" spans="1:18" x14ac:dyDescent="0.3">
      <c r="A2837" t="s">
        <v>352</v>
      </c>
      <c r="B2837" t="s">
        <v>368</v>
      </c>
      <c r="C2837">
        <v>2002</v>
      </c>
      <c r="D2837">
        <v>40</v>
      </c>
      <c r="E2837">
        <v>27</v>
      </c>
      <c r="F2837">
        <v>19</v>
      </c>
      <c r="G2837">
        <v>95</v>
      </c>
      <c r="H2837">
        <v>1</v>
      </c>
      <c r="I2837">
        <v>227</v>
      </c>
      <c r="J2837">
        <v>15.18</v>
      </c>
      <c r="K2837">
        <v>26.943346508563902</v>
      </c>
      <c r="L2837">
        <f t="shared" si="44"/>
        <v>409</v>
      </c>
      <c r="M2837" s="14">
        <f>Table3[[#This Row],[Rape]]/Table3[[#This Row],[Population_in_lakhs]]</f>
        <v>2.6350461133069829</v>
      </c>
      <c r="N2837">
        <f>Table3[[#This Row],[Kidnapping and Abduction]]/Table3[[#This Row],[Population_in_lakhs]]</f>
        <v>1.7786561264822134</v>
      </c>
      <c r="O2837">
        <f>Table3[[#This Row],[Dowry Deaths]]/Table3[[#This Row],[Population_in_lakhs]]</f>
        <v>1.2516469038208169</v>
      </c>
      <c r="P2837">
        <f>Table3[[#This Row],[Molestation]]/Table3[[#This Row],[Population_in_lakhs]]</f>
        <v>6.258234519104084</v>
      </c>
      <c r="Q2837">
        <f>Table3[[#This Row],[Sexual_Harassment]]/Table3[[#This Row],[Population_in_lakhs]]</f>
        <v>6.5876152832674575E-2</v>
      </c>
      <c r="R2837">
        <f>Table3[[#This Row],[Cruelty by Husband or his Relatives]]/Table3[[#This Row],[Population_in_lakhs]]</f>
        <v>14.953886693017129</v>
      </c>
    </row>
    <row r="2838" spans="1:18" x14ac:dyDescent="0.3">
      <c r="A2838" t="s">
        <v>352</v>
      </c>
      <c r="B2838" t="s">
        <v>368</v>
      </c>
      <c r="C2838">
        <v>2003</v>
      </c>
      <c r="D2838">
        <v>56</v>
      </c>
      <c r="E2838">
        <v>24</v>
      </c>
      <c r="F2838">
        <v>18</v>
      </c>
      <c r="G2838">
        <v>93</v>
      </c>
      <c r="H2838">
        <v>1</v>
      </c>
      <c r="I2838">
        <v>254</v>
      </c>
      <c r="J2838">
        <v>15.18</v>
      </c>
      <c r="K2838">
        <v>29.380764163372859</v>
      </c>
      <c r="L2838">
        <f t="shared" si="44"/>
        <v>446</v>
      </c>
      <c r="M2838" s="14">
        <f>Table3[[#This Row],[Rape]]/Table3[[#This Row],[Population_in_lakhs]]</f>
        <v>3.6890645586297759</v>
      </c>
      <c r="N2838">
        <f>Table3[[#This Row],[Kidnapping and Abduction]]/Table3[[#This Row],[Population_in_lakhs]]</f>
        <v>1.5810276679841897</v>
      </c>
      <c r="O2838">
        <f>Table3[[#This Row],[Dowry Deaths]]/Table3[[#This Row],[Population_in_lakhs]]</f>
        <v>1.1857707509881423</v>
      </c>
      <c r="P2838">
        <f>Table3[[#This Row],[Molestation]]/Table3[[#This Row],[Population_in_lakhs]]</f>
        <v>6.1264822134387353</v>
      </c>
      <c r="Q2838">
        <f>Table3[[#This Row],[Sexual_Harassment]]/Table3[[#This Row],[Population_in_lakhs]]</f>
        <v>6.5876152832674575E-2</v>
      </c>
      <c r="R2838">
        <f>Table3[[#This Row],[Cruelty by Husband or his Relatives]]/Table3[[#This Row],[Population_in_lakhs]]</f>
        <v>16.73254281949934</v>
      </c>
    </row>
    <row r="2839" spans="1:18" x14ac:dyDescent="0.3">
      <c r="A2839" t="s">
        <v>352</v>
      </c>
      <c r="B2839" t="s">
        <v>368</v>
      </c>
      <c r="C2839">
        <v>2004</v>
      </c>
      <c r="D2839">
        <v>38</v>
      </c>
      <c r="E2839">
        <v>28</v>
      </c>
      <c r="F2839">
        <v>12</v>
      </c>
      <c r="G2839">
        <v>91</v>
      </c>
      <c r="H2839">
        <v>0</v>
      </c>
      <c r="I2839">
        <v>291</v>
      </c>
      <c r="J2839">
        <v>15.18</v>
      </c>
      <c r="K2839">
        <v>30.303030303030305</v>
      </c>
      <c r="L2839">
        <f t="shared" si="44"/>
        <v>460</v>
      </c>
      <c r="M2839" s="14">
        <f>Table3[[#This Row],[Rape]]/Table3[[#This Row],[Population_in_lakhs]]</f>
        <v>2.5032938076416338</v>
      </c>
      <c r="N2839">
        <f>Table3[[#This Row],[Kidnapping and Abduction]]/Table3[[#This Row],[Population_in_lakhs]]</f>
        <v>1.8445322793148879</v>
      </c>
      <c r="O2839">
        <f>Table3[[#This Row],[Dowry Deaths]]/Table3[[#This Row],[Population_in_lakhs]]</f>
        <v>0.79051383399209485</v>
      </c>
      <c r="P2839">
        <f>Table3[[#This Row],[Molestation]]/Table3[[#This Row],[Population_in_lakhs]]</f>
        <v>5.9947299077733858</v>
      </c>
      <c r="Q2839">
        <f>Table3[[#This Row],[Sexual_Harassment]]/Table3[[#This Row],[Population_in_lakhs]]</f>
        <v>0</v>
      </c>
      <c r="R2839">
        <f>Table3[[#This Row],[Cruelty by Husband or his Relatives]]/Table3[[#This Row],[Population_in_lakhs]]</f>
        <v>19.169960474308301</v>
      </c>
    </row>
    <row r="2840" spans="1:18" x14ac:dyDescent="0.3">
      <c r="A2840" t="s">
        <v>352</v>
      </c>
      <c r="B2840" t="s">
        <v>368</v>
      </c>
      <c r="C2840">
        <v>2005</v>
      </c>
      <c r="D2840">
        <v>36</v>
      </c>
      <c r="E2840">
        <v>18</v>
      </c>
      <c r="F2840">
        <v>12</v>
      </c>
      <c r="G2840">
        <v>58</v>
      </c>
      <c r="H2840">
        <v>0</v>
      </c>
      <c r="I2840">
        <v>235</v>
      </c>
      <c r="J2840">
        <v>15.18</v>
      </c>
      <c r="K2840">
        <v>23.649538866930172</v>
      </c>
      <c r="L2840">
        <f t="shared" si="44"/>
        <v>359</v>
      </c>
      <c r="M2840" s="14">
        <f>Table3[[#This Row],[Rape]]/Table3[[#This Row],[Population_in_lakhs]]</f>
        <v>2.3715415019762847</v>
      </c>
      <c r="N2840">
        <f>Table3[[#This Row],[Kidnapping and Abduction]]/Table3[[#This Row],[Population_in_lakhs]]</f>
        <v>1.1857707509881423</v>
      </c>
      <c r="O2840">
        <f>Table3[[#This Row],[Dowry Deaths]]/Table3[[#This Row],[Population_in_lakhs]]</f>
        <v>0.79051383399209485</v>
      </c>
      <c r="P2840">
        <f>Table3[[#This Row],[Molestation]]/Table3[[#This Row],[Population_in_lakhs]]</f>
        <v>3.820816864295125</v>
      </c>
      <c r="Q2840">
        <f>Table3[[#This Row],[Sexual_Harassment]]/Table3[[#This Row],[Population_in_lakhs]]</f>
        <v>0</v>
      </c>
      <c r="R2840">
        <f>Table3[[#This Row],[Cruelty by Husband or his Relatives]]/Table3[[#This Row],[Population_in_lakhs]]</f>
        <v>15.480895915678525</v>
      </c>
    </row>
    <row r="2841" spans="1:18" x14ac:dyDescent="0.3">
      <c r="A2841" t="s">
        <v>352</v>
      </c>
      <c r="B2841" t="s">
        <v>368</v>
      </c>
      <c r="C2841">
        <v>2006</v>
      </c>
      <c r="D2841">
        <v>31</v>
      </c>
      <c r="E2841">
        <v>14</v>
      </c>
      <c r="F2841">
        <v>10</v>
      </c>
      <c r="G2841">
        <v>65</v>
      </c>
      <c r="H2841">
        <v>0</v>
      </c>
      <c r="I2841">
        <v>257</v>
      </c>
      <c r="J2841">
        <v>15.18</v>
      </c>
      <c r="K2841">
        <v>24.835309617918313</v>
      </c>
      <c r="L2841">
        <f t="shared" si="44"/>
        <v>377</v>
      </c>
      <c r="M2841" s="14">
        <f>Table3[[#This Row],[Rape]]/Table3[[#This Row],[Population_in_lakhs]]</f>
        <v>2.0421607378129116</v>
      </c>
      <c r="N2841">
        <f>Table3[[#This Row],[Kidnapping and Abduction]]/Table3[[#This Row],[Population_in_lakhs]]</f>
        <v>0.92226613965744397</v>
      </c>
      <c r="O2841">
        <f>Table3[[#This Row],[Dowry Deaths]]/Table3[[#This Row],[Population_in_lakhs]]</f>
        <v>0.65876152832674573</v>
      </c>
      <c r="P2841">
        <f>Table3[[#This Row],[Molestation]]/Table3[[#This Row],[Population_in_lakhs]]</f>
        <v>4.2819499341238476</v>
      </c>
      <c r="Q2841">
        <f>Table3[[#This Row],[Sexual_Harassment]]/Table3[[#This Row],[Population_in_lakhs]]</f>
        <v>0</v>
      </c>
      <c r="R2841">
        <f>Table3[[#This Row],[Cruelty by Husband or his Relatives]]/Table3[[#This Row],[Population_in_lakhs]]</f>
        <v>16.930171277997367</v>
      </c>
    </row>
    <row r="2842" spans="1:18" x14ac:dyDescent="0.3">
      <c r="A2842" t="s">
        <v>352</v>
      </c>
      <c r="B2842" t="s">
        <v>368</v>
      </c>
      <c r="C2842">
        <v>2007</v>
      </c>
      <c r="D2842">
        <v>39</v>
      </c>
      <c r="E2842">
        <v>19</v>
      </c>
      <c r="F2842">
        <v>14</v>
      </c>
      <c r="G2842">
        <v>53</v>
      </c>
      <c r="H2842">
        <v>1</v>
      </c>
      <c r="I2842">
        <v>179</v>
      </c>
      <c r="J2842">
        <v>15.18</v>
      </c>
      <c r="K2842">
        <v>20.092226613965746</v>
      </c>
      <c r="L2842">
        <f t="shared" si="44"/>
        <v>305</v>
      </c>
      <c r="M2842" s="14">
        <f>Table3[[#This Row],[Rape]]/Table3[[#This Row],[Population_in_lakhs]]</f>
        <v>2.5691699604743086</v>
      </c>
      <c r="N2842">
        <f>Table3[[#This Row],[Kidnapping and Abduction]]/Table3[[#This Row],[Population_in_lakhs]]</f>
        <v>1.2516469038208169</v>
      </c>
      <c r="O2842">
        <f>Table3[[#This Row],[Dowry Deaths]]/Table3[[#This Row],[Population_in_lakhs]]</f>
        <v>0.92226613965744397</v>
      </c>
      <c r="P2842">
        <f>Table3[[#This Row],[Molestation]]/Table3[[#This Row],[Population_in_lakhs]]</f>
        <v>3.4914361001317524</v>
      </c>
      <c r="Q2842">
        <f>Table3[[#This Row],[Sexual_Harassment]]/Table3[[#This Row],[Population_in_lakhs]]</f>
        <v>6.5876152832674575E-2</v>
      </c>
      <c r="R2842">
        <f>Table3[[#This Row],[Cruelty by Husband or his Relatives]]/Table3[[#This Row],[Population_in_lakhs]]</f>
        <v>11.791831357048748</v>
      </c>
    </row>
    <row r="2843" spans="1:18" x14ac:dyDescent="0.3">
      <c r="A2843" t="s">
        <v>352</v>
      </c>
      <c r="B2843" t="s">
        <v>368</v>
      </c>
      <c r="C2843">
        <v>2008</v>
      </c>
      <c r="D2843">
        <v>33</v>
      </c>
      <c r="E2843">
        <v>29</v>
      </c>
      <c r="F2843">
        <v>17</v>
      </c>
      <c r="G2843">
        <v>68</v>
      </c>
      <c r="H2843">
        <v>0</v>
      </c>
      <c r="I2843">
        <v>232</v>
      </c>
      <c r="J2843">
        <v>15.18</v>
      </c>
      <c r="K2843">
        <v>24.967061923583664</v>
      </c>
      <c r="L2843">
        <f t="shared" si="44"/>
        <v>379</v>
      </c>
      <c r="M2843" s="14">
        <f>Table3[[#This Row],[Rape]]/Table3[[#This Row],[Population_in_lakhs]]</f>
        <v>2.1739130434782608</v>
      </c>
      <c r="N2843">
        <f>Table3[[#This Row],[Kidnapping and Abduction]]/Table3[[#This Row],[Population_in_lakhs]]</f>
        <v>1.9104084321475625</v>
      </c>
      <c r="O2843">
        <f>Table3[[#This Row],[Dowry Deaths]]/Table3[[#This Row],[Population_in_lakhs]]</f>
        <v>1.1198945981554678</v>
      </c>
      <c r="P2843">
        <f>Table3[[#This Row],[Molestation]]/Table3[[#This Row],[Population_in_lakhs]]</f>
        <v>4.4795783926218711</v>
      </c>
      <c r="Q2843">
        <f>Table3[[#This Row],[Sexual_Harassment]]/Table3[[#This Row],[Population_in_lakhs]]</f>
        <v>0</v>
      </c>
      <c r="R2843">
        <f>Table3[[#This Row],[Cruelty by Husband or his Relatives]]/Table3[[#This Row],[Population_in_lakhs]]</f>
        <v>15.2832674571805</v>
      </c>
    </row>
    <row r="2844" spans="1:18" x14ac:dyDescent="0.3">
      <c r="A2844" t="s">
        <v>352</v>
      </c>
      <c r="B2844" t="s">
        <v>368</v>
      </c>
      <c r="C2844">
        <v>2009</v>
      </c>
      <c r="D2844">
        <v>54</v>
      </c>
      <c r="E2844">
        <v>43</v>
      </c>
      <c r="F2844">
        <v>16</v>
      </c>
      <c r="G2844">
        <v>60</v>
      </c>
      <c r="H2844">
        <v>0</v>
      </c>
      <c r="I2844">
        <v>266</v>
      </c>
      <c r="J2844">
        <v>15.18</v>
      </c>
      <c r="K2844">
        <v>28.919631093544137</v>
      </c>
      <c r="L2844">
        <f t="shared" si="44"/>
        <v>439</v>
      </c>
      <c r="M2844" s="14">
        <f>Table3[[#This Row],[Rape]]/Table3[[#This Row],[Population_in_lakhs]]</f>
        <v>3.5573122529644268</v>
      </c>
      <c r="N2844">
        <f>Table3[[#This Row],[Kidnapping and Abduction]]/Table3[[#This Row],[Population_in_lakhs]]</f>
        <v>2.8326745718050068</v>
      </c>
      <c r="O2844">
        <f>Table3[[#This Row],[Dowry Deaths]]/Table3[[#This Row],[Population_in_lakhs]]</f>
        <v>1.0540184453227932</v>
      </c>
      <c r="P2844">
        <f>Table3[[#This Row],[Molestation]]/Table3[[#This Row],[Population_in_lakhs]]</f>
        <v>3.9525691699604746</v>
      </c>
      <c r="Q2844">
        <f>Table3[[#This Row],[Sexual_Harassment]]/Table3[[#This Row],[Population_in_lakhs]]</f>
        <v>0</v>
      </c>
      <c r="R2844">
        <f>Table3[[#This Row],[Cruelty by Husband or his Relatives]]/Table3[[#This Row],[Population_in_lakhs]]</f>
        <v>17.523056653491437</v>
      </c>
    </row>
    <row r="2845" spans="1:18" x14ac:dyDescent="0.3">
      <c r="A2845" t="s">
        <v>352</v>
      </c>
      <c r="B2845" t="s">
        <v>368</v>
      </c>
      <c r="C2845">
        <v>2010</v>
      </c>
      <c r="D2845">
        <v>56</v>
      </c>
      <c r="E2845">
        <v>44</v>
      </c>
      <c r="F2845">
        <v>15</v>
      </c>
      <c r="G2845">
        <v>98</v>
      </c>
      <c r="H2845">
        <v>0</v>
      </c>
      <c r="I2845">
        <v>427</v>
      </c>
      <c r="J2845">
        <v>15.18</v>
      </c>
      <c r="K2845">
        <v>42.160737812911727</v>
      </c>
      <c r="L2845">
        <f t="shared" si="44"/>
        <v>640</v>
      </c>
      <c r="M2845" s="14">
        <f>Table3[[#This Row],[Rape]]/Table3[[#This Row],[Population_in_lakhs]]</f>
        <v>3.6890645586297759</v>
      </c>
      <c r="N2845">
        <f>Table3[[#This Row],[Kidnapping and Abduction]]/Table3[[#This Row],[Population_in_lakhs]]</f>
        <v>2.8985507246376812</v>
      </c>
      <c r="O2845">
        <f>Table3[[#This Row],[Dowry Deaths]]/Table3[[#This Row],[Population_in_lakhs]]</f>
        <v>0.98814229249011865</v>
      </c>
      <c r="P2845">
        <f>Table3[[#This Row],[Molestation]]/Table3[[#This Row],[Population_in_lakhs]]</f>
        <v>6.4558629776021084</v>
      </c>
      <c r="Q2845">
        <f>Table3[[#This Row],[Sexual_Harassment]]/Table3[[#This Row],[Population_in_lakhs]]</f>
        <v>0</v>
      </c>
      <c r="R2845">
        <f>Table3[[#This Row],[Cruelty by Husband or his Relatives]]/Table3[[#This Row],[Population_in_lakhs]]</f>
        <v>28.129117259552043</v>
      </c>
    </row>
    <row r="2846" spans="1:18" x14ac:dyDescent="0.3">
      <c r="A2846" t="s">
        <v>352</v>
      </c>
      <c r="B2846" t="s">
        <v>368</v>
      </c>
      <c r="C2846">
        <v>2011</v>
      </c>
      <c r="D2846">
        <v>82</v>
      </c>
      <c r="E2846">
        <v>38</v>
      </c>
      <c r="F2846">
        <v>12</v>
      </c>
      <c r="G2846">
        <v>66</v>
      </c>
      <c r="H2846">
        <v>0</v>
      </c>
      <c r="I2846">
        <v>405</v>
      </c>
      <c r="J2846">
        <v>17.739999999999998</v>
      </c>
      <c r="K2846">
        <v>33.990980834272833</v>
      </c>
      <c r="L2846">
        <f t="shared" si="44"/>
        <v>603</v>
      </c>
      <c r="M2846" s="14">
        <f>Table3[[#This Row],[Rape]]/Table3[[#This Row],[Population_in_lakhs]]</f>
        <v>4.6223224351747465</v>
      </c>
      <c r="N2846">
        <f>Table3[[#This Row],[Kidnapping and Abduction]]/Table3[[#This Row],[Population_in_lakhs]]</f>
        <v>2.1420518602029315</v>
      </c>
      <c r="O2846">
        <f>Table3[[#This Row],[Dowry Deaths]]/Table3[[#This Row],[Population_in_lakhs]]</f>
        <v>0.67643742953776786</v>
      </c>
      <c r="P2846">
        <f>Table3[[#This Row],[Molestation]]/Table3[[#This Row],[Population_in_lakhs]]</f>
        <v>3.720405862457723</v>
      </c>
      <c r="Q2846">
        <f>Table3[[#This Row],[Sexual_Harassment]]/Table3[[#This Row],[Population_in_lakhs]]</f>
        <v>0</v>
      </c>
      <c r="R2846">
        <f>Table3[[#This Row],[Cruelty by Husband or his Relatives]]/Table3[[#This Row],[Population_in_lakhs]]</f>
        <v>22.829763246899663</v>
      </c>
    </row>
    <row r="2847" spans="1:18" x14ac:dyDescent="0.3">
      <c r="A2847" t="s">
        <v>352</v>
      </c>
      <c r="B2847" t="s">
        <v>368</v>
      </c>
      <c r="C2847">
        <v>2012</v>
      </c>
      <c r="D2847">
        <v>92</v>
      </c>
      <c r="E2847">
        <v>57</v>
      </c>
      <c r="F2847">
        <v>19</v>
      </c>
      <c r="G2847">
        <v>43</v>
      </c>
      <c r="H2847">
        <v>0</v>
      </c>
      <c r="I2847">
        <v>515</v>
      </c>
      <c r="J2847">
        <v>17.739999999999998</v>
      </c>
      <c r="K2847">
        <v>40.924464487034953</v>
      </c>
      <c r="L2847">
        <f t="shared" si="44"/>
        <v>726</v>
      </c>
      <c r="M2847" s="14">
        <f>Table3[[#This Row],[Rape]]/Table3[[#This Row],[Population_in_lakhs]]</f>
        <v>5.1860202931228869</v>
      </c>
      <c r="N2847">
        <f>Table3[[#This Row],[Kidnapping and Abduction]]/Table3[[#This Row],[Population_in_lakhs]]</f>
        <v>3.2130777903043972</v>
      </c>
      <c r="O2847">
        <f>Table3[[#This Row],[Dowry Deaths]]/Table3[[#This Row],[Population_in_lakhs]]</f>
        <v>1.0710259301014657</v>
      </c>
      <c r="P2847">
        <f>Table3[[#This Row],[Molestation]]/Table3[[#This Row],[Population_in_lakhs]]</f>
        <v>2.4239007891770012</v>
      </c>
      <c r="Q2847">
        <f>Table3[[#This Row],[Sexual_Harassment]]/Table3[[#This Row],[Population_in_lakhs]]</f>
        <v>0</v>
      </c>
      <c r="R2847">
        <f>Table3[[#This Row],[Cruelty by Husband or his Relatives]]/Table3[[#This Row],[Population_in_lakhs]]</f>
        <v>29.030439684329203</v>
      </c>
    </row>
    <row r="2848" spans="1:18" x14ac:dyDescent="0.3">
      <c r="A2848" t="s">
        <v>352</v>
      </c>
      <c r="B2848" t="s">
        <v>368</v>
      </c>
      <c r="C2848">
        <v>2013</v>
      </c>
      <c r="D2848">
        <v>105</v>
      </c>
      <c r="E2848">
        <v>92</v>
      </c>
      <c r="F2848">
        <v>15</v>
      </c>
      <c r="G2848">
        <v>121</v>
      </c>
      <c r="H2848">
        <v>1</v>
      </c>
      <c r="I2848">
        <v>599</v>
      </c>
      <c r="J2848">
        <v>17.739999999999998</v>
      </c>
      <c r="K2848">
        <v>52.593010146561447</v>
      </c>
      <c r="L2848">
        <f t="shared" si="44"/>
        <v>933</v>
      </c>
      <c r="M2848" s="14">
        <f>Table3[[#This Row],[Rape]]/Table3[[#This Row],[Population_in_lakhs]]</f>
        <v>5.9188275084554682</v>
      </c>
      <c r="N2848">
        <f>Table3[[#This Row],[Kidnapping and Abduction]]/Table3[[#This Row],[Population_in_lakhs]]</f>
        <v>5.1860202931228869</v>
      </c>
      <c r="O2848">
        <f>Table3[[#This Row],[Dowry Deaths]]/Table3[[#This Row],[Population_in_lakhs]]</f>
        <v>0.84554678692220975</v>
      </c>
      <c r="P2848">
        <f>Table3[[#This Row],[Molestation]]/Table3[[#This Row],[Population_in_lakhs]]</f>
        <v>6.8207440811724922</v>
      </c>
      <c r="Q2848">
        <f>Table3[[#This Row],[Sexual_Harassment]]/Table3[[#This Row],[Population_in_lakhs]]</f>
        <v>5.6369785794813984E-2</v>
      </c>
      <c r="R2848">
        <f>Table3[[#This Row],[Cruelty by Husband or his Relatives]]/Table3[[#This Row],[Population_in_lakhs]]</f>
        <v>33.765501691093576</v>
      </c>
    </row>
    <row r="2849" spans="1:18" x14ac:dyDescent="0.3">
      <c r="A2849" t="s">
        <v>352</v>
      </c>
      <c r="B2849" t="s">
        <v>369</v>
      </c>
      <c r="C2849">
        <v>2001</v>
      </c>
      <c r="D2849">
        <v>61</v>
      </c>
      <c r="E2849">
        <v>203</v>
      </c>
      <c r="F2849">
        <v>29</v>
      </c>
      <c r="G2849">
        <v>179</v>
      </c>
      <c r="H2849">
        <v>1</v>
      </c>
      <c r="I2849">
        <v>453</v>
      </c>
      <c r="J2849">
        <v>52.51</v>
      </c>
      <c r="K2849">
        <v>17.634736240716055</v>
      </c>
      <c r="L2849">
        <f t="shared" si="44"/>
        <v>926</v>
      </c>
      <c r="M2849" s="14">
        <f>Table3[[#This Row],[Rape]]/Table3[[#This Row],[Population_in_lakhs]]</f>
        <v>1.1616834888592649</v>
      </c>
      <c r="N2849">
        <f>Table3[[#This Row],[Kidnapping and Abduction]]/Table3[[#This Row],[Population_in_lakhs]]</f>
        <v>3.8659302989906688</v>
      </c>
      <c r="O2849">
        <f>Table3[[#This Row],[Dowry Deaths]]/Table3[[#This Row],[Population_in_lakhs]]</f>
        <v>0.55227575699866693</v>
      </c>
      <c r="P2849">
        <f>Table3[[#This Row],[Molestation]]/Table3[[#This Row],[Population_in_lakhs]]</f>
        <v>3.4088745000952203</v>
      </c>
      <c r="Q2849">
        <f>Table3[[#This Row],[Sexual_Harassment]]/Table3[[#This Row],[Population_in_lakhs]]</f>
        <v>1.9043991620643689E-2</v>
      </c>
      <c r="R2849">
        <f>Table3[[#This Row],[Cruelty by Husband or his Relatives]]/Table3[[#This Row],[Population_in_lakhs]]</f>
        <v>8.6269282041515911</v>
      </c>
    </row>
    <row r="2850" spans="1:18" x14ac:dyDescent="0.3">
      <c r="A2850" t="s">
        <v>352</v>
      </c>
      <c r="B2850" t="s">
        <v>369</v>
      </c>
      <c r="C2850">
        <v>2002</v>
      </c>
      <c r="D2850">
        <v>57</v>
      </c>
      <c r="E2850">
        <v>221</v>
      </c>
      <c r="F2850">
        <v>32</v>
      </c>
      <c r="G2850">
        <v>187</v>
      </c>
      <c r="H2850">
        <v>0</v>
      </c>
      <c r="I2850">
        <v>517</v>
      </c>
      <c r="J2850">
        <v>52.51</v>
      </c>
      <c r="K2850">
        <v>19.310607503332701</v>
      </c>
      <c r="L2850">
        <f t="shared" si="44"/>
        <v>1014</v>
      </c>
      <c r="M2850" s="14">
        <f>Table3[[#This Row],[Rape]]/Table3[[#This Row],[Population_in_lakhs]]</f>
        <v>1.0855075223766901</v>
      </c>
      <c r="N2850">
        <f>Table3[[#This Row],[Kidnapping and Abduction]]/Table3[[#This Row],[Population_in_lakhs]]</f>
        <v>4.2087221481622548</v>
      </c>
      <c r="O2850">
        <f>Table3[[#This Row],[Dowry Deaths]]/Table3[[#This Row],[Population_in_lakhs]]</f>
        <v>0.60940773186059805</v>
      </c>
      <c r="P2850">
        <f>Table3[[#This Row],[Molestation]]/Table3[[#This Row],[Population_in_lakhs]]</f>
        <v>3.5612264330603698</v>
      </c>
      <c r="Q2850">
        <f>Table3[[#This Row],[Sexual_Harassment]]/Table3[[#This Row],[Population_in_lakhs]]</f>
        <v>0</v>
      </c>
      <c r="R2850">
        <f>Table3[[#This Row],[Cruelty by Husband or his Relatives]]/Table3[[#This Row],[Population_in_lakhs]]</f>
        <v>9.845743667872787</v>
      </c>
    </row>
    <row r="2851" spans="1:18" x14ac:dyDescent="0.3">
      <c r="A2851" t="s">
        <v>352</v>
      </c>
      <c r="B2851" t="s">
        <v>369</v>
      </c>
      <c r="C2851">
        <v>2003</v>
      </c>
      <c r="D2851">
        <v>57</v>
      </c>
      <c r="E2851">
        <v>187</v>
      </c>
      <c r="F2851">
        <v>32</v>
      </c>
      <c r="G2851">
        <v>188</v>
      </c>
      <c r="H2851">
        <v>0</v>
      </c>
      <c r="I2851">
        <v>482</v>
      </c>
      <c r="J2851">
        <v>52.51</v>
      </c>
      <c r="K2851">
        <v>18.015616073128928</v>
      </c>
      <c r="L2851">
        <f t="shared" si="44"/>
        <v>946</v>
      </c>
      <c r="M2851" s="14">
        <f>Table3[[#This Row],[Rape]]/Table3[[#This Row],[Population_in_lakhs]]</f>
        <v>1.0855075223766901</v>
      </c>
      <c r="N2851">
        <f>Table3[[#This Row],[Kidnapping and Abduction]]/Table3[[#This Row],[Population_in_lakhs]]</f>
        <v>3.5612264330603698</v>
      </c>
      <c r="O2851">
        <f>Table3[[#This Row],[Dowry Deaths]]/Table3[[#This Row],[Population_in_lakhs]]</f>
        <v>0.60940773186059805</v>
      </c>
      <c r="P2851">
        <f>Table3[[#This Row],[Molestation]]/Table3[[#This Row],[Population_in_lakhs]]</f>
        <v>3.5802704246810131</v>
      </c>
      <c r="Q2851">
        <f>Table3[[#This Row],[Sexual_Harassment]]/Table3[[#This Row],[Population_in_lakhs]]</f>
        <v>0</v>
      </c>
      <c r="R2851">
        <f>Table3[[#This Row],[Cruelty by Husband or his Relatives]]/Table3[[#This Row],[Population_in_lakhs]]</f>
        <v>9.1792039611502574</v>
      </c>
    </row>
    <row r="2852" spans="1:18" x14ac:dyDescent="0.3">
      <c r="A2852" t="s">
        <v>352</v>
      </c>
      <c r="B2852" t="s">
        <v>369</v>
      </c>
      <c r="C2852">
        <v>2004</v>
      </c>
      <c r="D2852">
        <v>81</v>
      </c>
      <c r="E2852">
        <v>182</v>
      </c>
      <c r="F2852">
        <v>39</v>
      </c>
      <c r="G2852">
        <v>240</v>
      </c>
      <c r="H2852">
        <v>3</v>
      </c>
      <c r="I2852">
        <v>536</v>
      </c>
      <c r="J2852">
        <v>52.51</v>
      </c>
      <c r="K2852">
        <v>20.586554941915825</v>
      </c>
      <c r="L2852">
        <f t="shared" si="44"/>
        <v>1081</v>
      </c>
      <c r="M2852" s="14">
        <f>Table3[[#This Row],[Rape]]/Table3[[#This Row],[Population_in_lakhs]]</f>
        <v>1.5425633212721388</v>
      </c>
      <c r="N2852">
        <f>Table3[[#This Row],[Kidnapping and Abduction]]/Table3[[#This Row],[Population_in_lakhs]]</f>
        <v>3.4660064749571511</v>
      </c>
      <c r="O2852">
        <f>Table3[[#This Row],[Dowry Deaths]]/Table3[[#This Row],[Population_in_lakhs]]</f>
        <v>0.74271567320510379</v>
      </c>
      <c r="P2852">
        <f>Table3[[#This Row],[Molestation]]/Table3[[#This Row],[Population_in_lakhs]]</f>
        <v>4.5705579889544854</v>
      </c>
      <c r="Q2852">
        <f>Table3[[#This Row],[Sexual_Harassment]]/Table3[[#This Row],[Population_in_lakhs]]</f>
        <v>5.7131974861931063E-2</v>
      </c>
      <c r="R2852">
        <f>Table3[[#This Row],[Cruelty by Husband or his Relatives]]/Table3[[#This Row],[Population_in_lakhs]]</f>
        <v>10.207579508665017</v>
      </c>
    </row>
    <row r="2853" spans="1:18" x14ac:dyDescent="0.3">
      <c r="A2853" t="s">
        <v>352</v>
      </c>
      <c r="B2853" t="s">
        <v>369</v>
      </c>
      <c r="C2853">
        <v>2005</v>
      </c>
      <c r="D2853">
        <v>82</v>
      </c>
      <c r="E2853">
        <v>163</v>
      </c>
      <c r="F2853">
        <v>40</v>
      </c>
      <c r="G2853">
        <v>212</v>
      </c>
      <c r="H2853">
        <v>5</v>
      </c>
      <c r="I2853">
        <v>538</v>
      </c>
      <c r="J2853">
        <v>52.51</v>
      </c>
      <c r="K2853">
        <v>19.805751285469434</v>
      </c>
      <c r="L2853">
        <f t="shared" si="44"/>
        <v>1040</v>
      </c>
      <c r="M2853" s="14">
        <f>Table3[[#This Row],[Rape]]/Table3[[#This Row],[Population_in_lakhs]]</f>
        <v>1.5616073128927823</v>
      </c>
      <c r="N2853">
        <f>Table3[[#This Row],[Kidnapping and Abduction]]/Table3[[#This Row],[Population_in_lakhs]]</f>
        <v>3.1041706341649209</v>
      </c>
      <c r="O2853">
        <f>Table3[[#This Row],[Dowry Deaths]]/Table3[[#This Row],[Population_in_lakhs]]</f>
        <v>0.76175966482574753</v>
      </c>
      <c r="P2853">
        <f>Table3[[#This Row],[Molestation]]/Table3[[#This Row],[Population_in_lakhs]]</f>
        <v>4.0373262235764615</v>
      </c>
      <c r="Q2853">
        <f>Table3[[#This Row],[Sexual_Harassment]]/Table3[[#This Row],[Population_in_lakhs]]</f>
        <v>9.5219958103218441E-2</v>
      </c>
      <c r="R2853">
        <f>Table3[[#This Row],[Cruelty by Husband or his Relatives]]/Table3[[#This Row],[Population_in_lakhs]]</f>
        <v>10.245667491906303</v>
      </c>
    </row>
    <row r="2854" spans="1:18" x14ac:dyDescent="0.3">
      <c r="A2854" t="s">
        <v>352</v>
      </c>
      <c r="B2854" t="s">
        <v>369</v>
      </c>
      <c r="C2854">
        <v>2006</v>
      </c>
      <c r="D2854">
        <v>92</v>
      </c>
      <c r="E2854">
        <v>194</v>
      </c>
      <c r="F2854">
        <v>37</v>
      </c>
      <c r="G2854">
        <v>208</v>
      </c>
      <c r="H2854">
        <v>3</v>
      </c>
      <c r="I2854">
        <v>620</v>
      </c>
      <c r="J2854">
        <v>52.51</v>
      </c>
      <c r="K2854">
        <v>21.976766330222816</v>
      </c>
      <c r="L2854">
        <f t="shared" si="44"/>
        <v>1154</v>
      </c>
      <c r="M2854" s="14">
        <f>Table3[[#This Row],[Rape]]/Table3[[#This Row],[Population_in_lakhs]]</f>
        <v>1.7520472290992193</v>
      </c>
      <c r="N2854">
        <f>Table3[[#This Row],[Kidnapping and Abduction]]/Table3[[#This Row],[Population_in_lakhs]]</f>
        <v>3.6945343744048755</v>
      </c>
      <c r="O2854">
        <f>Table3[[#This Row],[Dowry Deaths]]/Table3[[#This Row],[Population_in_lakhs]]</f>
        <v>0.70462768996381642</v>
      </c>
      <c r="P2854">
        <f>Table3[[#This Row],[Molestation]]/Table3[[#This Row],[Population_in_lakhs]]</f>
        <v>3.961150257093887</v>
      </c>
      <c r="Q2854">
        <f>Table3[[#This Row],[Sexual_Harassment]]/Table3[[#This Row],[Population_in_lakhs]]</f>
        <v>5.7131974861931063E-2</v>
      </c>
      <c r="R2854">
        <f>Table3[[#This Row],[Cruelty by Husband or his Relatives]]/Table3[[#This Row],[Population_in_lakhs]]</f>
        <v>11.807274804799086</v>
      </c>
    </row>
    <row r="2855" spans="1:18" x14ac:dyDescent="0.3">
      <c r="A2855" t="s">
        <v>352</v>
      </c>
      <c r="B2855" t="s">
        <v>369</v>
      </c>
      <c r="C2855">
        <v>2007</v>
      </c>
      <c r="D2855">
        <v>101</v>
      </c>
      <c r="E2855">
        <v>245</v>
      </c>
      <c r="F2855">
        <v>50</v>
      </c>
      <c r="G2855">
        <v>228</v>
      </c>
      <c r="H2855">
        <v>5</v>
      </c>
      <c r="I2855">
        <v>688</v>
      </c>
      <c r="J2855">
        <v>52.51</v>
      </c>
      <c r="K2855">
        <v>25.080936964387735</v>
      </c>
      <c r="L2855">
        <f t="shared" si="44"/>
        <v>1317</v>
      </c>
      <c r="M2855" s="14">
        <f>Table3[[#This Row],[Rape]]/Table3[[#This Row],[Population_in_lakhs]]</f>
        <v>1.9234431536850125</v>
      </c>
      <c r="N2855">
        <f>Table3[[#This Row],[Kidnapping and Abduction]]/Table3[[#This Row],[Population_in_lakhs]]</f>
        <v>4.6657779470577037</v>
      </c>
      <c r="O2855">
        <f>Table3[[#This Row],[Dowry Deaths]]/Table3[[#This Row],[Population_in_lakhs]]</f>
        <v>0.95219958103218438</v>
      </c>
      <c r="P2855">
        <f>Table3[[#This Row],[Molestation]]/Table3[[#This Row],[Population_in_lakhs]]</f>
        <v>4.3420300895067605</v>
      </c>
      <c r="Q2855">
        <f>Table3[[#This Row],[Sexual_Harassment]]/Table3[[#This Row],[Population_in_lakhs]]</f>
        <v>9.5219958103218441E-2</v>
      </c>
      <c r="R2855">
        <f>Table3[[#This Row],[Cruelty by Husband or his Relatives]]/Table3[[#This Row],[Population_in_lakhs]]</f>
        <v>13.102266235002856</v>
      </c>
    </row>
    <row r="2856" spans="1:18" x14ac:dyDescent="0.3">
      <c r="A2856" t="s">
        <v>352</v>
      </c>
      <c r="B2856" t="s">
        <v>369</v>
      </c>
      <c r="C2856">
        <v>2008</v>
      </c>
      <c r="D2856">
        <v>95</v>
      </c>
      <c r="E2856">
        <v>256</v>
      </c>
      <c r="F2856">
        <v>31</v>
      </c>
      <c r="G2856">
        <v>214</v>
      </c>
      <c r="H2856">
        <v>7</v>
      </c>
      <c r="I2856">
        <v>656</v>
      </c>
      <c r="J2856">
        <v>52.51</v>
      </c>
      <c r="K2856">
        <v>23.976385450390403</v>
      </c>
      <c r="L2856">
        <f t="shared" si="44"/>
        <v>1259</v>
      </c>
      <c r="M2856" s="14">
        <f>Table3[[#This Row],[Rape]]/Table3[[#This Row],[Population_in_lakhs]]</f>
        <v>1.8091792039611503</v>
      </c>
      <c r="N2856">
        <f>Table3[[#This Row],[Kidnapping and Abduction]]/Table3[[#This Row],[Population_in_lakhs]]</f>
        <v>4.8752618548847844</v>
      </c>
      <c r="O2856">
        <f>Table3[[#This Row],[Dowry Deaths]]/Table3[[#This Row],[Population_in_lakhs]]</f>
        <v>0.5903637402399543</v>
      </c>
      <c r="P2856">
        <f>Table3[[#This Row],[Molestation]]/Table3[[#This Row],[Population_in_lakhs]]</f>
        <v>4.075414206817749</v>
      </c>
      <c r="Q2856">
        <f>Table3[[#This Row],[Sexual_Harassment]]/Table3[[#This Row],[Population_in_lakhs]]</f>
        <v>0.13330794134450583</v>
      </c>
      <c r="R2856">
        <f>Table3[[#This Row],[Cruelty by Husband or his Relatives]]/Table3[[#This Row],[Population_in_lakhs]]</f>
        <v>12.492858503142259</v>
      </c>
    </row>
    <row r="2857" spans="1:18" x14ac:dyDescent="0.3">
      <c r="A2857" t="s">
        <v>352</v>
      </c>
      <c r="B2857" t="s">
        <v>369</v>
      </c>
      <c r="C2857">
        <v>2009</v>
      </c>
      <c r="D2857">
        <v>118</v>
      </c>
      <c r="E2857">
        <v>274</v>
      </c>
      <c r="F2857">
        <v>34</v>
      </c>
      <c r="G2857">
        <v>196</v>
      </c>
      <c r="H2857">
        <v>3</v>
      </c>
      <c r="I2857">
        <v>829</v>
      </c>
      <c r="J2857">
        <v>52.51</v>
      </c>
      <c r="K2857">
        <v>27.689963816415922</v>
      </c>
      <c r="L2857">
        <f t="shared" si="44"/>
        <v>1454</v>
      </c>
      <c r="M2857" s="14">
        <f>Table3[[#This Row],[Rape]]/Table3[[#This Row],[Population_in_lakhs]]</f>
        <v>2.2471910112359552</v>
      </c>
      <c r="N2857">
        <f>Table3[[#This Row],[Kidnapping and Abduction]]/Table3[[#This Row],[Population_in_lakhs]]</f>
        <v>5.2180537040563708</v>
      </c>
      <c r="O2857">
        <f>Table3[[#This Row],[Dowry Deaths]]/Table3[[#This Row],[Population_in_lakhs]]</f>
        <v>0.64749571510188542</v>
      </c>
      <c r="P2857">
        <f>Table3[[#This Row],[Molestation]]/Table3[[#This Row],[Population_in_lakhs]]</f>
        <v>3.7326223576461626</v>
      </c>
      <c r="Q2857">
        <f>Table3[[#This Row],[Sexual_Harassment]]/Table3[[#This Row],[Population_in_lakhs]]</f>
        <v>5.7131974861931063E-2</v>
      </c>
      <c r="R2857">
        <f>Table3[[#This Row],[Cruelty by Husband or his Relatives]]/Table3[[#This Row],[Population_in_lakhs]]</f>
        <v>15.787469053513616</v>
      </c>
    </row>
    <row r="2858" spans="1:18" x14ac:dyDescent="0.3">
      <c r="A2858" t="s">
        <v>352</v>
      </c>
      <c r="B2858" t="s">
        <v>369</v>
      </c>
      <c r="C2858">
        <v>2010</v>
      </c>
      <c r="D2858">
        <v>98</v>
      </c>
      <c r="E2858">
        <v>270</v>
      </c>
      <c r="F2858">
        <v>43</v>
      </c>
      <c r="G2858">
        <v>178</v>
      </c>
      <c r="H2858">
        <v>1</v>
      </c>
      <c r="I2858">
        <v>973</v>
      </c>
      <c r="J2858">
        <v>52.51</v>
      </c>
      <c r="K2858">
        <v>29.765758903066082</v>
      </c>
      <c r="L2858">
        <f t="shared" si="44"/>
        <v>1563</v>
      </c>
      <c r="M2858" s="14">
        <f>Table3[[#This Row],[Rape]]/Table3[[#This Row],[Population_in_lakhs]]</f>
        <v>1.8663111788230813</v>
      </c>
      <c r="N2858">
        <f>Table3[[#This Row],[Kidnapping and Abduction]]/Table3[[#This Row],[Population_in_lakhs]]</f>
        <v>5.1418777375737958</v>
      </c>
      <c r="O2858">
        <f>Table3[[#This Row],[Dowry Deaths]]/Table3[[#This Row],[Population_in_lakhs]]</f>
        <v>0.81889163968767853</v>
      </c>
      <c r="P2858">
        <f>Table3[[#This Row],[Molestation]]/Table3[[#This Row],[Population_in_lakhs]]</f>
        <v>3.3898305084745766</v>
      </c>
      <c r="Q2858">
        <f>Table3[[#This Row],[Sexual_Harassment]]/Table3[[#This Row],[Population_in_lakhs]]</f>
        <v>1.9043991620643689E-2</v>
      </c>
      <c r="R2858">
        <f>Table3[[#This Row],[Cruelty by Husband or his Relatives]]/Table3[[#This Row],[Population_in_lakhs]]</f>
        <v>18.52980384688631</v>
      </c>
    </row>
    <row r="2859" spans="1:18" x14ac:dyDescent="0.3">
      <c r="A2859" t="s">
        <v>352</v>
      </c>
      <c r="B2859" t="s">
        <v>369</v>
      </c>
      <c r="C2859">
        <v>2011</v>
      </c>
      <c r="D2859">
        <v>129</v>
      </c>
      <c r="E2859">
        <v>301</v>
      </c>
      <c r="F2859">
        <v>54</v>
      </c>
      <c r="G2859">
        <v>162</v>
      </c>
      <c r="H2859">
        <v>0</v>
      </c>
      <c r="I2859">
        <v>1149</v>
      </c>
      <c r="J2859">
        <v>62.26</v>
      </c>
      <c r="K2859">
        <v>28.830709926116288</v>
      </c>
      <c r="L2859">
        <f t="shared" si="44"/>
        <v>1795</v>
      </c>
      <c r="M2859" s="14">
        <f>Table3[[#This Row],[Rape]]/Table3[[#This Row],[Population_in_lakhs]]</f>
        <v>2.0719563122389979</v>
      </c>
      <c r="N2859">
        <f>Table3[[#This Row],[Kidnapping and Abduction]]/Table3[[#This Row],[Population_in_lakhs]]</f>
        <v>4.8345647285576616</v>
      </c>
      <c r="O2859">
        <f>Table3[[#This Row],[Dowry Deaths]]/Table3[[#This Row],[Population_in_lakhs]]</f>
        <v>0.86733054930934794</v>
      </c>
      <c r="P2859">
        <f>Table3[[#This Row],[Molestation]]/Table3[[#This Row],[Population_in_lakhs]]</f>
        <v>2.6019916479280436</v>
      </c>
      <c r="Q2859">
        <f>Table3[[#This Row],[Sexual_Harassment]]/Table3[[#This Row],[Population_in_lakhs]]</f>
        <v>0</v>
      </c>
      <c r="R2859">
        <f>Table3[[#This Row],[Cruelty by Husband or his Relatives]]/Table3[[#This Row],[Population_in_lakhs]]</f>
        <v>18.454866688082237</v>
      </c>
    </row>
    <row r="2860" spans="1:18" x14ac:dyDescent="0.3">
      <c r="A2860" t="s">
        <v>352</v>
      </c>
      <c r="B2860" t="s">
        <v>369</v>
      </c>
      <c r="C2860">
        <v>2012</v>
      </c>
      <c r="D2860">
        <v>172</v>
      </c>
      <c r="E2860">
        <v>276</v>
      </c>
      <c r="F2860">
        <v>41</v>
      </c>
      <c r="G2860">
        <v>137</v>
      </c>
      <c r="H2860">
        <v>0</v>
      </c>
      <c r="I2860">
        <v>1221</v>
      </c>
      <c r="J2860">
        <v>62.26</v>
      </c>
      <c r="K2860">
        <v>29.665917121747512</v>
      </c>
      <c r="L2860">
        <f t="shared" si="44"/>
        <v>1847</v>
      </c>
      <c r="M2860" s="14">
        <f>Table3[[#This Row],[Rape]]/Table3[[#This Row],[Population_in_lakhs]]</f>
        <v>2.7626084163186637</v>
      </c>
      <c r="N2860">
        <f>Table3[[#This Row],[Kidnapping and Abduction]]/Table3[[#This Row],[Population_in_lakhs]]</f>
        <v>4.4330228075811116</v>
      </c>
      <c r="O2860">
        <f>Table3[[#This Row],[Dowry Deaths]]/Table3[[#This Row],[Population_in_lakhs]]</f>
        <v>0.65852875040154191</v>
      </c>
      <c r="P2860">
        <f>Table3[[#This Row],[Molestation]]/Table3[[#This Row],[Population_in_lakhs]]</f>
        <v>2.200449726951494</v>
      </c>
      <c r="Q2860">
        <f>Table3[[#This Row],[Sexual_Harassment]]/Table3[[#This Row],[Population_in_lakhs]]</f>
        <v>0</v>
      </c>
      <c r="R2860">
        <f>Table3[[#This Row],[Cruelty by Husband or his Relatives]]/Table3[[#This Row],[Population_in_lakhs]]</f>
        <v>19.6113074204947</v>
      </c>
    </row>
    <row r="2861" spans="1:18" x14ac:dyDescent="0.3">
      <c r="A2861" t="s">
        <v>352</v>
      </c>
      <c r="B2861" t="s">
        <v>369</v>
      </c>
      <c r="C2861">
        <v>2013</v>
      </c>
      <c r="D2861">
        <v>260</v>
      </c>
      <c r="E2861">
        <v>478</v>
      </c>
      <c r="F2861">
        <v>29</v>
      </c>
      <c r="G2861">
        <v>403</v>
      </c>
      <c r="H2861">
        <v>0</v>
      </c>
      <c r="I2861">
        <v>1379</v>
      </c>
      <c r="J2861">
        <v>62.26</v>
      </c>
      <c r="K2861">
        <v>40.941214262769037</v>
      </c>
      <c r="L2861">
        <f t="shared" si="44"/>
        <v>2549</v>
      </c>
      <c r="M2861" s="14">
        <f>Table3[[#This Row],[Rape]]/Table3[[#This Row],[Population_in_lakhs]]</f>
        <v>4.1760359781561194</v>
      </c>
      <c r="N2861">
        <f>Table3[[#This Row],[Kidnapping and Abduction]]/Table3[[#This Row],[Population_in_lakhs]]</f>
        <v>7.6774815290716356</v>
      </c>
      <c r="O2861">
        <f>Table3[[#This Row],[Dowry Deaths]]/Table3[[#This Row],[Population_in_lakhs]]</f>
        <v>0.46578862833279794</v>
      </c>
      <c r="P2861">
        <f>Table3[[#This Row],[Molestation]]/Table3[[#This Row],[Population_in_lakhs]]</f>
        <v>6.4728557661419854</v>
      </c>
      <c r="Q2861">
        <f>Table3[[#This Row],[Sexual_Harassment]]/Table3[[#This Row],[Population_in_lakhs]]</f>
        <v>0</v>
      </c>
      <c r="R2861">
        <f>Table3[[#This Row],[Cruelty by Husband or his Relatives]]/Table3[[#This Row],[Population_in_lakhs]]</f>
        <v>22.149052361066495</v>
      </c>
    </row>
    <row r="2862" spans="1:18" x14ac:dyDescent="0.3">
      <c r="A2862" t="s">
        <v>352</v>
      </c>
      <c r="B2862" t="s">
        <v>371</v>
      </c>
      <c r="C2862">
        <v>2001</v>
      </c>
      <c r="D2862">
        <v>10</v>
      </c>
      <c r="E2862">
        <v>20</v>
      </c>
      <c r="F2862">
        <v>12</v>
      </c>
      <c r="G2862">
        <v>61</v>
      </c>
      <c r="H2862">
        <v>0</v>
      </c>
      <c r="I2862">
        <v>96</v>
      </c>
      <c r="J2862">
        <v>14.49</v>
      </c>
      <c r="K2862">
        <v>13.733609385783298</v>
      </c>
      <c r="L2862">
        <f t="shared" si="44"/>
        <v>199</v>
      </c>
      <c r="M2862" s="14">
        <f>Table3[[#This Row],[Rape]]/Table3[[#This Row],[Population_in_lakhs]]</f>
        <v>0.69013112491373363</v>
      </c>
      <c r="N2862">
        <f>Table3[[#This Row],[Kidnapping and Abduction]]/Table3[[#This Row],[Population_in_lakhs]]</f>
        <v>1.3802622498274673</v>
      </c>
      <c r="O2862">
        <f>Table3[[#This Row],[Dowry Deaths]]/Table3[[#This Row],[Population_in_lakhs]]</f>
        <v>0.82815734989648027</v>
      </c>
      <c r="P2862">
        <f>Table3[[#This Row],[Molestation]]/Table3[[#This Row],[Population_in_lakhs]]</f>
        <v>4.2097998619737753</v>
      </c>
      <c r="Q2862">
        <f>Table3[[#This Row],[Sexual_Harassment]]/Table3[[#This Row],[Population_in_lakhs]]</f>
        <v>0</v>
      </c>
      <c r="R2862">
        <f>Table3[[#This Row],[Cruelty by Husband or his Relatives]]/Table3[[#This Row],[Population_in_lakhs]]</f>
        <v>6.6252587991718421</v>
      </c>
    </row>
    <row r="2863" spans="1:18" x14ac:dyDescent="0.3">
      <c r="A2863" t="s">
        <v>352</v>
      </c>
      <c r="B2863" t="s">
        <v>371</v>
      </c>
      <c r="C2863">
        <v>2002</v>
      </c>
      <c r="D2863">
        <v>11</v>
      </c>
      <c r="E2863">
        <v>25</v>
      </c>
      <c r="F2863">
        <v>10</v>
      </c>
      <c r="G2863">
        <v>77</v>
      </c>
      <c r="H2863">
        <v>0</v>
      </c>
      <c r="I2863">
        <v>84</v>
      </c>
      <c r="J2863">
        <v>14.49</v>
      </c>
      <c r="K2863">
        <v>14.285714285714285</v>
      </c>
      <c r="L2863">
        <f t="shared" si="44"/>
        <v>207</v>
      </c>
      <c r="M2863" s="14">
        <f>Table3[[#This Row],[Rape]]/Table3[[#This Row],[Population_in_lakhs]]</f>
        <v>0.75914423740510695</v>
      </c>
      <c r="N2863">
        <f>Table3[[#This Row],[Kidnapping and Abduction]]/Table3[[#This Row],[Population_in_lakhs]]</f>
        <v>1.7253278122843341</v>
      </c>
      <c r="O2863">
        <f>Table3[[#This Row],[Dowry Deaths]]/Table3[[#This Row],[Population_in_lakhs]]</f>
        <v>0.69013112491373363</v>
      </c>
      <c r="P2863">
        <f>Table3[[#This Row],[Molestation]]/Table3[[#This Row],[Population_in_lakhs]]</f>
        <v>5.3140096618357484</v>
      </c>
      <c r="Q2863">
        <f>Table3[[#This Row],[Sexual_Harassment]]/Table3[[#This Row],[Population_in_lakhs]]</f>
        <v>0</v>
      </c>
      <c r="R2863">
        <f>Table3[[#This Row],[Cruelty by Husband or his Relatives]]/Table3[[#This Row],[Population_in_lakhs]]</f>
        <v>5.7971014492753623</v>
      </c>
    </row>
    <row r="2864" spans="1:18" x14ac:dyDescent="0.3">
      <c r="A2864" t="s">
        <v>352</v>
      </c>
      <c r="B2864" t="s">
        <v>371</v>
      </c>
      <c r="C2864">
        <v>2003</v>
      </c>
      <c r="D2864">
        <v>6</v>
      </c>
      <c r="E2864">
        <v>30</v>
      </c>
      <c r="F2864">
        <v>7</v>
      </c>
      <c r="G2864">
        <v>72</v>
      </c>
      <c r="H2864">
        <v>0</v>
      </c>
      <c r="I2864">
        <v>75</v>
      </c>
      <c r="J2864">
        <v>14.49</v>
      </c>
      <c r="K2864">
        <v>13.112491373360939</v>
      </c>
      <c r="L2864">
        <f t="shared" si="44"/>
        <v>190</v>
      </c>
      <c r="M2864" s="14">
        <f>Table3[[#This Row],[Rape]]/Table3[[#This Row],[Population_in_lakhs]]</f>
        <v>0.41407867494824013</v>
      </c>
      <c r="N2864">
        <f>Table3[[#This Row],[Kidnapping and Abduction]]/Table3[[#This Row],[Population_in_lakhs]]</f>
        <v>2.0703933747412009</v>
      </c>
      <c r="O2864">
        <f>Table3[[#This Row],[Dowry Deaths]]/Table3[[#This Row],[Population_in_lakhs]]</f>
        <v>0.48309178743961351</v>
      </c>
      <c r="P2864">
        <f>Table3[[#This Row],[Molestation]]/Table3[[#This Row],[Population_in_lakhs]]</f>
        <v>4.9689440993788816</v>
      </c>
      <c r="Q2864">
        <f>Table3[[#This Row],[Sexual_Harassment]]/Table3[[#This Row],[Population_in_lakhs]]</f>
        <v>0</v>
      </c>
      <c r="R2864">
        <f>Table3[[#This Row],[Cruelty by Husband or his Relatives]]/Table3[[#This Row],[Population_in_lakhs]]</f>
        <v>5.1759834368530022</v>
      </c>
    </row>
    <row r="2865" spans="1:18" x14ac:dyDescent="0.3">
      <c r="A2865" t="s">
        <v>352</v>
      </c>
      <c r="B2865" t="s">
        <v>371</v>
      </c>
      <c r="C2865">
        <v>2004</v>
      </c>
      <c r="D2865">
        <v>5</v>
      </c>
      <c r="E2865">
        <v>20</v>
      </c>
      <c r="F2865">
        <v>8</v>
      </c>
      <c r="G2865">
        <v>45</v>
      </c>
      <c r="H2865">
        <v>0</v>
      </c>
      <c r="I2865">
        <v>75</v>
      </c>
      <c r="J2865">
        <v>14.49</v>
      </c>
      <c r="K2865">
        <v>10.559006211180124</v>
      </c>
      <c r="L2865">
        <f t="shared" si="44"/>
        <v>153</v>
      </c>
      <c r="M2865" s="14">
        <f>Table3[[#This Row],[Rape]]/Table3[[#This Row],[Population_in_lakhs]]</f>
        <v>0.34506556245686681</v>
      </c>
      <c r="N2865">
        <f>Table3[[#This Row],[Kidnapping and Abduction]]/Table3[[#This Row],[Population_in_lakhs]]</f>
        <v>1.3802622498274673</v>
      </c>
      <c r="O2865">
        <f>Table3[[#This Row],[Dowry Deaths]]/Table3[[#This Row],[Population_in_lakhs]]</f>
        <v>0.55210489993098688</v>
      </c>
      <c r="P2865">
        <f>Table3[[#This Row],[Molestation]]/Table3[[#This Row],[Population_in_lakhs]]</f>
        <v>3.1055900621118013</v>
      </c>
      <c r="Q2865">
        <f>Table3[[#This Row],[Sexual_Harassment]]/Table3[[#This Row],[Population_in_lakhs]]</f>
        <v>0</v>
      </c>
      <c r="R2865">
        <f>Table3[[#This Row],[Cruelty by Husband or his Relatives]]/Table3[[#This Row],[Population_in_lakhs]]</f>
        <v>5.1759834368530022</v>
      </c>
    </row>
    <row r="2866" spans="1:18" x14ac:dyDescent="0.3">
      <c r="A2866" t="s">
        <v>352</v>
      </c>
      <c r="B2866" t="s">
        <v>371</v>
      </c>
      <c r="C2866">
        <v>2005</v>
      </c>
      <c r="D2866">
        <v>5</v>
      </c>
      <c r="E2866">
        <v>14</v>
      </c>
      <c r="F2866">
        <v>5</v>
      </c>
      <c r="G2866">
        <v>42</v>
      </c>
      <c r="H2866">
        <v>0</v>
      </c>
      <c r="I2866">
        <v>59</v>
      </c>
      <c r="J2866">
        <v>14.49</v>
      </c>
      <c r="K2866">
        <v>8.6266390614216704</v>
      </c>
      <c r="L2866">
        <f t="shared" si="44"/>
        <v>125</v>
      </c>
      <c r="M2866" s="14">
        <f>Table3[[#This Row],[Rape]]/Table3[[#This Row],[Population_in_lakhs]]</f>
        <v>0.34506556245686681</v>
      </c>
      <c r="N2866">
        <f>Table3[[#This Row],[Kidnapping and Abduction]]/Table3[[#This Row],[Population_in_lakhs]]</f>
        <v>0.96618357487922701</v>
      </c>
      <c r="O2866">
        <f>Table3[[#This Row],[Dowry Deaths]]/Table3[[#This Row],[Population_in_lakhs]]</f>
        <v>0.34506556245686681</v>
      </c>
      <c r="P2866">
        <f>Table3[[#This Row],[Molestation]]/Table3[[#This Row],[Population_in_lakhs]]</f>
        <v>2.8985507246376812</v>
      </c>
      <c r="Q2866">
        <f>Table3[[#This Row],[Sexual_Harassment]]/Table3[[#This Row],[Population_in_lakhs]]</f>
        <v>0</v>
      </c>
      <c r="R2866">
        <f>Table3[[#This Row],[Cruelty by Husband or his Relatives]]/Table3[[#This Row],[Population_in_lakhs]]</f>
        <v>4.0717736369910282</v>
      </c>
    </row>
    <row r="2867" spans="1:18" x14ac:dyDescent="0.3">
      <c r="A2867" t="s">
        <v>352</v>
      </c>
      <c r="B2867" t="s">
        <v>371</v>
      </c>
      <c r="C2867">
        <v>2006</v>
      </c>
      <c r="D2867">
        <v>10</v>
      </c>
      <c r="E2867">
        <v>17</v>
      </c>
      <c r="F2867">
        <v>10</v>
      </c>
      <c r="G2867">
        <v>41</v>
      </c>
      <c r="H2867">
        <v>0</v>
      </c>
      <c r="I2867">
        <v>81</v>
      </c>
      <c r="J2867">
        <v>14.49</v>
      </c>
      <c r="K2867">
        <v>10.973084886128364</v>
      </c>
      <c r="L2867">
        <f t="shared" si="44"/>
        <v>159</v>
      </c>
      <c r="M2867" s="14">
        <f>Table3[[#This Row],[Rape]]/Table3[[#This Row],[Population_in_lakhs]]</f>
        <v>0.69013112491373363</v>
      </c>
      <c r="N2867">
        <f>Table3[[#This Row],[Kidnapping and Abduction]]/Table3[[#This Row],[Population_in_lakhs]]</f>
        <v>1.1732229123533471</v>
      </c>
      <c r="O2867">
        <f>Table3[[#This Row],[Dowry Deaths]]/Table3[[#This Row],[Population_in_lakhs]]</f>
        <v>0.69013112491373363</v>
      </c>
      <c r="P2867">
        <f>Table3[[#This Row],[Molestation]]/Table3[[#This Row],[Population_in_lakhs]]</f>
        <v>2.8295376121463076</v>
      </c>
      <c r="Q2867">
        <f>Table3[[#This Row],[Sexual_Harassment]]/Table3[[#This Row],[Population_in_lakhs]]</f>
        <v>0</v>
      </c>
      <c r="R2867">
        <f>Table3[[#This Row],[Cruelty by Husband or his Relatives]]/Table3[[#This Row],[Population_in_lakhs]]</f>
        <v>5.5900621118012426</v>
      </c>
    </row>
    <row r="2868" spans="1:18" x14ac:dyDescent="0.3">
      <c r="A2868" t="s">
        <v>352</v>
      </c>
      <c r="B2868" t="s">
        <v>371</v>
      </c>
      <c r="C2868">
        <v>2007</v>
      </c>
      <c r="D2868">
        <v>7</v>
      </c>
      <c r="E2868">
        <v>24</v>
      </c>
      <c r="F2868">
        <v>9</v>
      </c>
      <c r="G2868">
        <v>62</v>
      </c>
      <c r="H2868">
        <v>0</v>
      </c>
      <c r="I2868">
        <v>107</v>
      </c>
      <c r="J2868">
        <v>14.49</v>
      </c>
      <c r="K2868">
        <v>14.423740510697032</v>
      </c>
      <c r="L2868">
        <f t="shared" si="44"/>
        <v>209</v>
      </c>
      <c r="M2868" s="14">
        <f>Table3[[#This Row],[Rape]]/Table3[[#This Row],[Population_in_lakhs]]</f>
        <v>0.48309178743961351</v>
      </c>
      <c r="N2868">
        <f>Table3[[#This Row],[Kidnapping and Abduction]]/Table3[[#This Row],[Population_in_lakhs]]</f>
        <v>1.6563146997929605</v>
      </c>
      <c r="O2868">
        <f>Table3[[#This Row],[Dowry Deaths]]/Table3[[#This Row],[Population_in_lakhs]]</f>
        <v>0.6211180124223602</v>
      </c>
      <c r="P2868">
        <f>Table3[[#This Row],[Molestation]]/Table3[[#This Row],[Population_in_lakhs]]</f>
        <v>4.278812974465148</v>
      </c>
      <c r="Q2868">
        <f>Table3[[#This Row],[Sexual_Harassment]]/Table3[[#This Row],[Population_in_lakhs]]</f>
        <v>0</v>
      </c>
      <c r="R2868">
        <f>Table3[[#This Row],[Cruelty by Husband or his Relatives]]/Table3[[#This Row],[Population_in_lakhs]]</f>
        <v>7.3844030365769493</v>
      </c>
    </row>
    <row r="2869" spans="1:18" x14ac:dyDescent="0.3">
      <c r="A2869" t="s">
        <v>352</v>
      </c>
      <c r="B2869" t="s">
        <v>371</v>
      </c>
      <c r="C2869">
        <v>2008</v>
      </c>
      <c r="D2869">
        <v>13</v>
      </c>
      <c r="E2869">
        <v>17</v>
      </c>
      <c r="F2869">
        <v>8</v>
      </c>
      <c r="G2869">
        <v>50</v>
      </c>
      <c r="H2869">
        <v>0</v>
      </c>
      <c r="I2869">
        <v>106</v>
      </c>
      <c r="J2869">
        <v>14.49</v>
      </c>
      <c r="K2869">
        <v>13.388543823326431</v>
      </c>
      <c r="L2869">
        <f t="shared" si="44"/>
        <v>194</v>
      </c>
      <c r="M2869" s="14">
        <f>Table3[[#This Row],[Rape]]/Table3[[#This Row],[Population_in_lakhs]]</f>
        <v>0.8971704623878537</v>
      </c>
      <c r="N2869">
        <f>Table3[[#This Row],[Kidnapping and Abduction]]/Table3[[#This Row],[Population_in_lakhs]]</f>
        <v>1.1732229123533471</v>
      </c>
      <c r="O2869">
        <f>Table3[[#This Row],[Dowry Deaths]]/Table3[[#This Row],[Population_in_lakhs]]</f>
        <v>0.55210489993098688</v>
      </c>
      <c r="P2869">
        <f>Table3[[#This Row],[Molestation]]/Table3[[#This Row],[Population_in_lakhs]]</f>
        <v>3.4506556245686681</v>
      </c>
      <c r="Q2869">
        <f>Table3[[#This Row],[Sexual_Harassment]]/Table3[[#This Row],[Population_in_lakhs]]</f>
        <v>0</v>
      </c>
      <c r="R2869">
        <f>Table3[[#This Row],[Cruelty by Husband or his Relatives]]/Table3[[#This Row],[Population_in_lakhs]]</f>
        <v>7.3153899240855758</v>
      </c>
    </row>
    <row r="2870" spans="1:18" x14ac:dyDescent="0.3">
      <c r="A2870" t="s">
        <v>352</v>
      </c>
      <c r="B2870" t="s">
        <v>371</v>
      </c>
      <c r="C2870">
        <v>2009</v>
      </c>
      <c r="D2870">
        <v>19</v>
      </c>
      <c r="E2870">
        <v>26</v>
      </c>
      <c r="F2870">
        <v>9</v>
      </c>
      <c r="G2870">
        <v>39</v>
      </c>
      <c r="H2870">
        <v>0</v>
      </c>
      <c r="I2870">
        <v>142</v>
      </c>
      <c r="J2870">
        <v>14.49</v>
      </c>
      <c r="K2870">
        <v>16.21808143547274</v>
      </c>
      <c r="L2870">
        <f t="shared" si="44"/>
        <v>235</v>
      </c>
      <c r="M2870" s="14">
        <f>Table3[[#This Row],[Rape]]/Table3[[#This Row],[Population_in_lakhs]]</f>
        <v>1.3112491373360939</v>
      </c>
      <c r="N2870">
        <f>Table3[[#This Row],[Kidnapping and Abduction]]/Table3[[#This Row],[Population_in_lakhs]]</f>
        <v>1.7943409247757074</v>
      </c>
      <c r="O2870">
        <f>Table3[[#This Row],[Dowry Deaths]]/Table3[[#This Row],[Population_in_lakhs]]</f>
        <v>0.6211180124223602</v>
      </c>
      <c r="P2870">
        <f>Table3[[#This Row],[Molestation]]/Table3[[#This Row],[Population_in_lakhs]]</f>
        <v>2.691511387163561</v>
      </c>
      <c r="Q2870">
        <f>Table3[[#This Row],[Sexual_Harassment]]/Table3[[#This Row],[Population_in_lakhs]]</f>
        <v>0</v>
      </c>
      <c r="R2870">
        <f>Table3[[#This Row],[Cruelty by Husband or his Relatives]]/Table3[[#This Row],[Population_in_lakhs]]</f>
        <v>9.7998619737750179</v>
      </c>
    </row>
    <row r="2871" spans="1:18" x14ac:dyDescent="0.3">
      <c r="A2871" t="s">
        <v>352</v>
      </c>
      <c r="B2871" t="s">
        <v>371</v>
      </c>
      <c r="C2871">
        <v>2010</v>
      </c>
      <c r="D2871">
        <v>13</v>
      </c>
      <c r="E2871">
        <v>29</v>
      </c>
      <c r="F2871">
        <v>14</v>
      </c>
      <c r="G2871">
        <v>36</v>
      </c>
      <c r="H2871">
        <v>0</v>
      </c>
      <c r="I2871">
        <v>122</v>
      </c>
      <c r="J2871">
        <v>14.49</v>
      </c>
      <c r="K2871">
        <v>14.768806073153899</v>
      </c>
      <c r="L2871">
        <f t="shared" si="44"/>
        <v>214</v>
      </c>
      <c r="M2871" s="14">
        <f>Table3[[#This Row],[Rape]]/Table3[[#This Row],[Population_in_lakhs]]</f>
        <v>0.8971704623878537</v>
      </c>
      <c r="N2871">
        <f>Table3[[#This Row],[Kidnapping and Abduction]]/Table3[[#This Row],[Population_in_lakhs]]</f>
        <v>2.0013802622498273</v>
      </c>
      <c r="O2871">
        <f>Table3[[#This Row],[Dowry Deaths]]/Table3[[#This Row],[Population_in_lakhs]]</f>
        <v>0.96618357487922701</v>
      </c>
      <c r="P2871">
        <f>Table3[[#This Row],[Molestation]]/Table3[[#This Row],[Population_in_lakhs]]</f>
        <v>2.4844720496894408</v>
      </c>
      <c r="Q2871">
        <f>Table3[[#This Row],[Sexual_Harassment]]/Table3[[#This Row],[Population_in_lakhs]]</f>
        <v>0</v>
      </c>
      <c r="R2871">
        <f>Table3[[#This Row],[Cruelty by Husband or his Relatives]]/Table3[[#This Row],[Population_in_lakhs]]</f>
        <v>8.4195997239475506</v>
      </c>
    </row>
    <row r="2872" spans="1:18" x14ac:dyDescent="0.3">
      <c r="A2872" t="s">
        <v>352</v>
      </c>
      <c r="B2872" t="s">
        <v>371</v>
      </c>
      <c r="C2872">
        <v>2011</v>
      </c>
      <c r="D2872">
        <v>22</v>
      </c>
      <c r="E2872">
        <v>47</v>
      </c>
      <c r="F2872">
        <v>14</v>
      </c>
      <c r="G2872">
        <v>24</v>
      </c>
      <c r="H2872">
        <v>0</v>
      </c>
      <c r="I2872">
        <v>154</v>
      </c>
      <c r="J2872">
        <v>18.29</v>
      </c>
      <c r="K2872">
        <v>14.270092946965555</v>
      </c>
      <c r="L2872">
        <f t="shared" si="44"/>
        <v>261</v>
      </c>
      <c r="M2872" s="14">
        <f>Table3[[#This Row],[Rape]]/Table3[[#This Row],[Population_in_lakhs]]</f>
        <v>1.202843083652269</v>
      </c>
      <c r="N2872">
        <f>Table3[[#This Row],[Kidnapping and Abduction]]/Table3[[#This Row],[Population_in_lakhs]]</f>
        <v>2.5697102241662111</v>
      </c>
      <c r="O2872">
        <f>Table3[[#This Row],[Dowry Deaths]]/Table3[[#This Row],[Population_in_lakhs]]</f>
        <v>0.76544559868780759</v>
      </c>
      <c r="P2872">
        <f>Table3[[#This Row],[Molestation]]/Table3[[#This Row],[Population_in_lakhs]]</f>
        <v>1.3121924548933843</v>
      </c>
      <c r="Q2872">
        <f>Table3[[#This Row],[Sexual_Harassment]]/Table3[[#This Row],[Population_in_lakhs]]</f>
        <v>0</v>
      </c>
      <c r="R2872">
        <f>Table3[[#This Row],[Cruelty by Husband or his Relatives]]/Table3[[#This Row],[Population_in_lakhs]]</f>
        <v>8.4199015855658832</v>
      </c>
    </row>
    <row r="2873" spans="1:18" x14ac:dyDescent="0.3">
      <c r="A2873" t="s">
        <v>352</v>
      </c>
      <c r="B2873" t="s">
        <v>371</v>
      </c>
      <c r="C2873">
        <v>2012</v>
      </c>
      <c r="D2873">
        <v>13</v>
      </c>
      <c r="E2873">
        <v>39</v>
      </c>
      <c r="F2873">
        <v>15</v>
      </c>
      <c r="G2873">
        <v>40</v>
      </c>
      <c r="H2873">
        <v>0</v>
      </c>
      <c r="I2873">
        <v>138</v>
      </c>
      <c r="J2873">
        <v>18.29</v>
      </c>
      <c r="K2873">
        <v>13.395297977036632</v>
      </c>
      <c r="L2873">
        <f t="shared" si="44"/>
        <v>245</v>
      </c>
      <c r="M2873" s="14">
        <f>Table3[[#This Row],[Rape]]/Table3[[#This Row],[Population_in_lakhs]]</f>
        <v>0.71077091306724993</v>
      </c>
      <c r="N2873">
        <f>Table3[[#This Row],[Kidnapping and Abduction]]/Table3[[#This Row],[Population_in_lakhs]]</f>
        <v>2.1323127392017498</v>
      </c>
      <c r="O2873">
        <f>Table3[[#This Row],[Dowry Deaths]]/Table3[[#This Row],[Population_in_lakhs]]</f>
        <v>0.82012028430836525</v>
      </c>
      <c r="P2873">
        <f>Table3[[#This Row],[Molestation]]/Table3[[#This Row],[Population_in_lakhs]]</f>
        <v>2.1869874248223073</v>
      </c>
      <c r="Q2873">
        <f>Table3[[#This Row],[Sexual_Harassment]]/Table3[[#This Row],[Population_in_lakhs]]</f>
        <v>0</v>
      </c>
      <c r="R2873">
        <f>Table3[[#This Row],[Cruelty by Husband or his Relatives]]/Table3[[#This Row],[Population_in_lakhs]]</f>
        <v>7.5451066156369606</v>
      </c>
    </row>
    <row r="2874" spans="1:18" x14ac:dyDescent="0.3">
      <c r="A2874" t="s">
        <v>352</v>
      </c>
      <c r="B2874" t="s">
        <v>371</v>
      </c>
      <c r="C2874">
        <v>2013</v>
      </c>
      <c r="D2874">
        <v>44</v>
      </c>
      <c r="E2874">
        <v>38</v>
      </c>
      <c r="F2874">
        <v>12</v>
      </c>
      <c r="G2874">
        <v>72</v>
      </c>
      <c r="H2874">
        <v>0</v>
      </c>
      <c r="I2874">
        <v>180</v>
      </c>
      <c r="J2874">
        <v>18.29</v>
      </c>
      <c r="K2874">
        <v>18.91744122471296</v>
      </c>
      <c r="L2874">
        <f t="shared" si="44"/>
        <v>346</v>
      </c>
      <c r="M2874" s="14">
        <f>Table3[[#This Row],[Rape]]/Table3[[#This Row],[Population_in_lakhs]]</f>
        <v>2.405686167304538</v>
      </c>
      <c r="N2874">
        <f>Table3[[#This Row],[Kidnapping and Abduction]]/Table3[[#This Row],[Population_in_lakhs]]</f>
        <v>2.0776380535811918</v>
      </c>
      <c r="O2874">
        <f>Table3[[#This Row],[Dowry Deaths]]/Table3[[#This Row],[Population_in_lakhs]]</f>
        <v>0.65609622744669216</v>
      </c>
      <c r="P2874">
        <f>Table3[[#This Row],[Molestation]]/Table3[[#This Row],[Population_in_lakhs]]</f>
        <v>3.9365773646801534</v>
      </c>
      <c r="Q2874">
        <f>Table3[[#This Row],[Sexual_Harassment]]/Table3[[#This Row],[Population_in_lakhs]]</f>
        <v>0</v>
      </c>
      <c r="R2874">
        <f>Table3[[#This Row],[Cruelty by Husband or his Relatives]]/Table3[[#This Row],[Population_in_lakhs]]</f>
        <v>9.8414434117003839</v>
      </c>
    </row>
    <row r="2875" spans="1:18" x14ac:dyDescent="0.3">
      <c r="A2875" t="s">
        <v>352</v>
      </c>
      <c r="B2875" t="s">
        <v>372</v>
      </c>
      <c r="C2875">
        <v>2001</v>
      </c>
      <c r="D2875">
        <v>65</v>
      </c>
      <c r="E2875">
        <v>57</v>
      </c>
      <c r="F2875">
        <v>8</v>
      </c>
      <c r="G2875">
        <v>144</v>
      </c>
      <c r="H2875">
        <v>10</v>
      </c>
      <c r="I2875">
        <v>224</v>
      </c>
      <c r="J2875">
        <v>11.8</v>
      </c>
      <c r="K2875">
        <v>43.050847457627114</v>
      </c>
      <c r="L2875">
        <f t="shared" si="44"/>
        <v>508</v>
      </c>
      <c r="M2875" s="14">
        <f>Table3[[#This Row],[Rape]]/Table3[[#This Row],[Population_in_lakhs]]</f>
        <v>5.508474576271186</v>
      </c>
      <c r="N2875">
        <f>Table3[[#This Row],[Kidnapping and Abduction]]/Table3[[#This Row],[Population_in_lakhs]]</f>
        <v>4.8305084745762707</v>
      </c>
      <c r="O2875">
        <f>Table3[[#This Row],[Dowry Deaths]]/Table3[[#This Row],[Population_in_lakhs]]</f>
        <v>0.67796610169491522</v>
      </c>
      <c r="P2875">
        <f>Table3[[#This Row],[Molestation]]/Table3[[#This Row],[Population_in_lakhs]]</f>
        <v>12.203389830508474</v>
      </c>
      <c r="Q2875">
        <f>Table3[[#This Row],[Sexual_Harassment]]/Table3[[#This Row],[Population_in_lakhs]]</f>
        <v>0.84745762711864403</v>
      </c>
      <c r="R2875">
        <f>Table3[[#This Row],[Cruelty by Husband or his Relatives]]/Table3[[#This Row],[Population_in_lakhs]]</f>
        <v>18.983050847457626</v>
      </c>
    </row>
    <row r="2876" spans="1:18" x14ac:dyDescent="0.3">
      <c r="A2876" t="s">
        <v>352</v>
      </c>
      <c r="B2876" t="s">
        <v>372</v>
      </c>
      <c r="C2876">
        <v>2002</v>
      </c>
      <c r="D2876">
        <v>61</v>
      </c>
      <c r="E2876">
        <v>60</v>
      </c>
      <c r="F2876">
        <v>7</v>
      </c>
      <c r="G2876">
        <v>150</v>
      </c>
      <c r="H2876">
        <v>11</v>
      </c>
      <c r="I2876">
        <v>210</v>
      </c>
      <c r="J2876">
        <v>11.8</v>
      </c>
      <c r="K2876">
        <v>42.288135593220339</v>
      </c>
      <c r="L2876">
        <f t="shared" si="44"/>
        <v>499</v>
      </c>
      <c r="M2876" s="14">
        <f>Table3[[#This Row],[Rape]]/Table3[[#This Row],[Population_in_lakhs]]</f>
        <v>5.1694915254237284</v>
      </c>
      <c r="N2876">
        <f>Table3[[#This Row],[Kidnapping and Abduction]]/Table3[[#This Row],[Population_in_lakhs]]</f>
        <v>5.0847457627118642</v>
      </c>
      <c r="O2876">
        <f>Table3[[#This Row],[Dowry Deaths]]/Table3[[#This Row],[Population_in_lakhs]]</f>
        <v>0.59322033898305082</v>
      </c>
      <c r="P2876">
        <f>Table3[[#This Row],[Molestation]]/Table3[[#This Row],[Population_in_lakhs]]</f>
        <v>12.711864406779661</v>
      </c>
      <c r="Q2876">
        <f>Table3[[#This Row],[Sexual_Harassment]]/Table3[[#This Row],[Population_in_lakhs]]</f>
        <v>0.93220338983050843</v>
      </c>
      <c r="R2876">
        <f>Table3[[#This Row],[Cruelty by Husband or his Relatives]]/Table3[[#This Row],[Population_in_lakhs]]</f>
        <v>17.796610169491526</v>
      </c>
    </row>
    <row r="2877" spans="1:18" x14ac:dyDescent="0.3">
      <c r="A2877" t="s">
        <v>352</v>
      </c>
      <c r="B2877" t="s">
        <v>372</v>
      </c>
      <c r="C2877">
        <v>2003</v>
      </c>
      <c r="D2877">
        <v>50</v>
      </c>
      <c r="E2877">
        <v>51</v>
      </c>
      <c r="F2877">
        <v>11</v>
      </c>
      <c r="G2877">
        <v>141</v>
      </c>
      <c r="H2877">
        <v>1</v>
      </c>
      <c r="I2877">
        <v>191</v>
      </c>
      <c r="J2877">
        <v>11.8</v>
      </c>
      <c r="K2877">
        <v>37.711864406779661</v>
      </c>
      <c r="L2877">
        <f t="shared" si="44"/>
        <v>445</v>
      </c>
      <c r="M2877" s="14">
        <f>Table3[[#This Row],[Rape]]/Table3[[#This Row],[Population_in_lakhs]]</f>
        <v>4.2372881355932197</v>
      </c>
      <c r="N2877">
        <f>Table3[[#This Row],[Kidnapping and Abduction]]/Table3[[#This Row],[Population_in_lakhs]]</f>
        <v>4.3220338983050848</v>
      </c>
      <c r="O2877">
        <f>Table3[[#This Row],[Dowry Deaths]]/Table3[[#This Row],[Population_in_lakhs]]</f>
        <v>0.93220338983050843</v>
      </c>
      <c r="P2877">
        <f>Table3[[#This Row],[Molestation]]/Table3[[#This Row],[Population_in_lakhs]]</f>
        <v>11.949152542372881</v>
      </c>
      <c r="Q2877">
        <f>Table3[[#This Row],[Sexual_Harassment]]/Table3[[#This Row],[Population_in_lakhs]]</f>
        <v>8.4745762711864403E-2</v>
      </c>
      <c r="R2877">
        <f>Table3[[#This Row],[Cruelty by Husband or his Relatives]]/Table3[[#This Row],[Population_in_lakhs]]</f>
        <v>16.1864406779661</v>
      </c>
    </row>
    <row r="2878" spans="1:18" x14ac:dyDescent="0.3">
      <c r="A2878" t="s">
        <v>352</v>
      </c>
      <c r="B2878" t="s">
        <v>372</v>
      </c>
      <c r="C2878">
        <v>2004</v>
      </c>
      <c r="D2878">
        <v>40</v>
      </c>
      <c r="E2878">
        <v>61</v>
      </c>
      <c r="F2878">
        <v>4</v>
      </c>
      <c r="G2878">
        <v>167</v>
      </c>
      <c r="H2878">
        <v>5</v>
      </c>
      <c r="I2878">
        <v>258</v>
      </c>
      <c r="J2878">
        <v>11.8</v>
      </c>
      <c r="K2878">
        <v>45.338983050847453</v>
      </c>
      <c r="L2878">
        <f t="shared" si="44"/>
        <v>535</v>
      </c>
      <c r="M2878" s="14">
        <f>Table3[[#This Row],[Rape]]/Table3[[#This Row],[Population_in_lakhs]]</f>
        <v>3.3898305084745761</v>
      </c>
      <c r="N2878">
        <f>Table3[[#This Row],[Kidnapping and Abduction]]/Table3[[#This Row],[Population_in_lakhs]]</f>
        <v>5.1694915254237284</v>
      </c>
      <c r="O2878">
        <f>Table3[[#This Row],[Dowry Deaths]]/Table3[[#This Row],[Population_in_lakhs]]</f>
        <v>0.33898305084745761</v>
      </c>
      <c r="P2878">
        <f>Table3[[#This Row],[Molestation]]/Table3[[#This Row],[Population_in_lakhs]]</f>
        <v>14.152542372881355</v>
      </c>
      <c r="Q2878">
        <f>Table3[[#This Row],[Sexual_Harassment]]/Table3[[#This Row],[Population_in_lakhs]]</f>
        <v>0.42372881355932202</v>
      </c>
      <c r="R2878">
        <f>Table3[[#This Row],[Cruelty by Husband or his Relatives]]/Table3[[#This Row],[Population_in_lakhs]]</f>
        <v>21.864406779661017</v>
      </c>
    </row>
    <row r="2879" spans="1:18" x14ac:dyDescent="0.3">
      <c r="A2879" t="s">
        <v>352</v>
      </c>
      <c r="B2879" t="s">
        <v>372</v>
      </c>
      <c r="C2879">
        <v>2005</v>
      </c>
      <c r="D2879">
        <v>40</v>
      </c>
      <c r="E2879">
        <v>46</v>
      </c>
      <c r="F2879">
        <v>6</v>
      </c>
      <c r="G2879">
        <v>160</v>
      </c>
      <c r="H2879">
        <v>6</v>
      </c>
      <c r="I2879">
        <v>199</v>
      </c>
      <c r="J2879">
        <v>11.8</v>
      </c>
      <c r="K2879">
        <v>38.728813559322035</v>
      </c>
      <c r="L2879">
        <f t="shared" si="44"/>
        <v>457</v>
      </c>
      <c r="M2879" s="14">
        <f>Table3[[#This Row],[Rape]]/Table3[[#This Row],[Population_in_lakhs]]</f>
        <v>3.3898305084745761</v>
      </c>
      <c r="N2879">
        <f>Table3[[#This Row],[Kidnapping and Abduction]]/Table3[[#This Row],[Population_in_lakhs]]</f>
        <v>3.8983050847457625</v>
      </c>
      <c r="O2879">
        <f>Table3[[#This Row],[Dowry Deaths]]/Table3[[#This Row],[Population_in_lakhs]]</f>
        <v>0.50847457627118642</v>
      </c>
      <c r="P2879">
        <f>Table3[[#This Row],[Molestation]]/Table3[[#This Row],[Population_in_lakhs]]</f>
        <v>13.559322033898304</v>
      </c>
      <c r="Q2879">
        <f>Table3[[#This Row],[Sexual_Harassment]]/Table3[[#This Row],[Population_in_lakhs]]</f>
        <v>0.50847457627118642</v>
      </c>
      <c r="R2879">
        <f>Table3[[#This Row],[Cruelty by Husband or his Relatives]]/Table3[[#This Row],[Population_in_lakhs]]</f>
        <v>16.864406779661017</v>
      </c>
    </row>
    <row r="2880" spans="1:18" x14ac:dyDescent="0.3">
      <c r="A2880" t="s">
        <v>352</v>
      </c>
      <c r="B2880" t="s">
        <v>372</v>
      </c>
      <c r="C2880">
        <v>2006</v>
      </c>
      <c r="D2880">
        <v>42</v>
      </c>
      <c r="E2880">
        <v>51</v>
      </c>
      <c r="F2880">
        <v>10</v>
      </c>
      <c r="G2880">
        <v>151</v>
      </c>
      <c r="H2880">
        <v>3</v>
      </c>
      <c r="I2880">
        <v>189</v>
      </c>
      <c r="J2880">
        <v>11.8</v>
      </c>
      <c r="K2880">
        <v>37.796610169491522</v>
      </c>
      <c r="L2880">
        <f t="shared" si="44"/>
        <v>446</v>
      </c>
      <c r="M2880" s="14">
        <f>Table3[[#This Row],[Rape]]/Table3[[#This Row],[Population_in_lakhs]]</f>
        <v>3.5593220338983049</v>
      </c>
      <c r="N2880">
        <f>Table3[[#This Row],[Kidnapping and Abduction]]/Table3[[#This Row],[Population_in_lakhs]]</f>
        <v>4.3220338983050848</v>
      </c>
      <c r="O2880">
        <f>Table3[[#This Row],[Dowry Deaths]]/Table3[[#This Row],[Population_in_lakhs]]</f>
        <v>0.84745762711864403</v>
      </c>
      <c r="P2880">
        <f>Table3[[#This Row],[Molestation]]/Table3[[#This Row],[Population_in_lakhs]]</f>
        <v>12.796610169491524</v>
      </c>
      <c r="Q2880">
        <f>Table3[[#This Row],[Sexual_Harassment]]/Table3[[#This Row],[Population_in_lakhs]]</f>
        <v>0.25423728813559321</v>
      </c>
      <c r="R2880">
        <f>Table3[[#This Row],[Cruelty by Husband or his Relatives]]/Table3[[#This Row],[Population_in_lakhs]]</f>
        <v>16.01694915254237</v>
      </c>
    </row>
    <row r="2881" spans="1:18" x14ac:dyDescent="0.3">
      <c r="A2881" t="s">
        <v>352</v>
      </c>
      <c r="B2881" t="s">
        <v>372</v>
      </c>
      <c r="C2881">
        <v>2007</v>
      </c>
      <c r="D2881">
        <v>54</v>
      </c>
      <c r="E2881">
        <v>35</v>
      </c>
      <c r="F2881">
        <v>10</v>
      </c>
      <c r="G2881">
        <v>113</v>
      </c>
      <c r="H2881">
        <v>0</v>
      </c>
      <c r="I2881">
        <v>222</v>
      </c>
      <c r="J2881">
        <v>11.8</v>
      </c>
      <c r="K2881">
        <v>36.779661016949149</v>
      </c>
      <c r="L2881">
        <f t="shared" si="44"/>
        <v>434</v>
      </c>
      <c r="M2881" s="14">
        <f>Table3[[#This Row],[Rape]]/Table3[[#This Row],[Population_in_lakhs]]</f>
        <v>4.5762711864406773</v>
      </c>
      <c r="N2881">
        <f>Table3[[#This Row],[Kidnapping and Abduction]]/Table3[[#This Row],[Population_in_lakhs]]</f>
        <v>2.9661016949152539</v>
      </c>
      <c r="O2881">
        <f>Table3[[#This Row],[Dowry Deaths]]/Table3[[#This Row],[Population_in_lakhs]]</f>
        <v>0.84745762711864403</v>
      </c>
      <c r="P2881">
        <f>Table3[[#This Row],[Molestation]]/Table3[[#This Row],[Population_in_lakhs]]</f>
        <v>9.5762711864406782</v>
      </c>
      <c r="Q2881">
        <f>Table3[[#This Row],[Sexual_Harassment]]/Table3[[#This Row],[Population_in_lakhs]]</f>
        <v>0</v>
      </c>
      <c r="R2881">
        <f>Table3[[#This Row],[Cruelty by Husband or his Relatives]]/Table3[[#This Row],[Population_in_lakhs]]</f>
        <v>18.813559322033896</v>
      </c>
    </row>
    <row r="2882" spans="1:18" x14ac:dyDescent="0.3">
      <c r="A2882" t="s">
        <v>352</v>
      </c>
      <c r="B2882" t="s">
        <v>372</v>
      </c>
      <c r="C2882">
        <v>2008</v>
      </c>
      <c r="D2882">
        <v>44</v>
      </c>
      <c r="E2882">
        <v>44</v>
      </c>
      <c r="F2882">
        <v>6</v>
      </c>
      <c r="G2882">
        <v>144</v>
      </c>
      <c r="H2882">
        <v>2</v>
      </c>
      <c r="I2882">
        <v>262</v>
      </c>
      <c r="J2882">
        <v>11.8</v>
      </c>
      <c r="K2882">
        <v>42.542372881355931</v>
      </c>
      <c r="L2882">
        <f t="shared" ref="L2882:L2945" si="45">SUM(D2882,E2882,F2882,G2882,H2882,I2882)</f>
        <v>502</v>
      </c>
      <c r="M2882" s="14">
        <f>Table3[[#This Row],[Rape]]/Table3[[#This Row],[Population_in_lakhs]]</f>
        <v>3.7288135593220337</v>
      </c>
      <c r="N2882">
        <f>Table3[[#This Row],[Kidnapping and Abduction]]/Table3[[#This Row],[Population_in_lakhs]]</f>
        <v>3.7288135593220337</v>
      </c>
      <c r="O2882">
        <f>Table3[[#This Row],[Dowry Deaths]]/Table3[[#This Row],[Population_in_lakhs]]</f>
        <v>0.50847457627118642</v>
      </c>
      <c r="P2882">
        <f>Table3[[#This Row],[Molestation]]/Table3[[#This Row],[Population_in_lakhs]]</f>
        <v>12.203389830508474</v>
      </c>
      <c r="Q2882">
        <f>Table3[[#This Row],[Sexual_Harassment]]/Table3[[#This Row],[Population_in_lakhs]]</f>
        <v>0.16949152542372881</v>
      </c>
      <c r="R2882">
        <f>Table3[[#This Row],[Cruelty by Husband or his Relatives]]/Table3[[#This Row],[Population_in_lakhs]]</f>
        <v>22.203389830508474</v>
      </c>
    </row>
    <row r="2883" spans="1:18" x14ac:dyDescent="0.3">
      <c r="A2883" t="s">
        <v>352</v>
      </c>
      <c r="B2883" t="s">
        <v>372</v>
      </c>
      <c r="C2883">
        <v>2009</v>
      </c>
      <c r="D2883">
        <v>55</v>
      </c>
      <c r="E2883">
        <v>45</v>
      </c>
      <c r="F2883">
        <v>7</v>
      </c>
      <c r="G2883">
        <v>215</v>
      </c>
      <c r="H2883">
        <v>3</v>
      </c>
      <c r="I2883">
        <v>379</v>
      </c>
      <c r="J2883">
        <v>11.8</v>
      </c>
      <c r="K2883">
        <v>59.66101694915254</v>
      </c>
      <c r="L2883">
        <f t="shared" si="45"/>
        <v>704</v>
      </c>
      <c r="M2883" s="14">
        <f>Table3[[#This Row],[Rape]]/Table3[[#This Row],[Population_in_lakhs]]</f>
        <v>4.6610169491525424</v>
      </c>
      <c r="N2883">
        <f>Table3[[#This Row],[Kidnapping and Abduction]]/Table3[[#This Row],[Population_in_lakhs]]</f>
        <v>3.8135593220338979</v>
      </c>
      <c r="O2883">
        <f>Table3[[#This Row],[Dowry Deaths]]/Table3[[#This Row],[Population_in_lakhs]]</f>
        <v>0.59322033898305082</v>
      </c>
      <c r="P2883">
        <f>Table3[[#This Row],[Molestation]]/Table3[[#This Row],[Population_in_lakhs]]</f>
        <v>18.220338983050848</v>
      </c>
      <c r="Q2883">
        <f>Table3[[#This Row],[Sexual_Harassment]]/Table3[[#This Row],[Population_in_lakhs]]</f>
        <v>0.25423728813559321</v>
      </c>
      <c r="R2883">
        <f>Table3[[#This Row],[Cruelty by Husband or his Relatives]]/Table3[[#This Row],[Population_in_lakhs]]</f>
        <v>32.118644067796609</v>
      </c>
    </row>
    <row r="2884" spans="1:18" x14ac:dyDescent="0.3">
      <c r="A2884" t="s">
        <v>352</v>
      </c>
      <c r="B2884" t="s">
        <v>372</v>
      </c>
      <c r="C2884">
        <v>2010</v>
      </c>
      <c r="D2884">
        <v>62</v>
      </c>
      <c r="E2884">
        <v>48</v>
      </c>
      <c r="F2884">
        <v>6</v>
      </c>
      <c r="G2884">
        <v>187</v>
      </c>
      <c r="H2884">
        <v>4</v>
      </c>
      <c r="I2884">
        <v>303</v>
      </c>
      <c r="J2884">
        <v>11.8</v>
      </c>
      <c r="K2884">
        <v>51.694915254237287</v>
      </c>
      <c r="L2884">
        <f t="shared" si="45"/>
        <v>610</v>
      </c>
      <c r="M2884" s="14">
        <f>Table3[[#This Row],[Rape]]/Table3[[#This Row],[Population_in_lakhs]]</f>
        <v>5.2542372881355925</v>
      </c>
      <c r="N2884">
        <f>Table3[[#This Row],[Kidnapping and Abduction]]/Table3[[#This Row],[Population_in_lakhs]]</f>
        <v>4.0677966101694913</v>
      </c>
      <c r="O2884">
        <f>Table3[[#This Row],[Dowry Deaths]]/Table3[[#This Row],[Population_in_lakhs]]</f>
        <v>0.50847457627118642</v>
      </c>
      <c r="P2884">
        <f>Table3[[#This Row],[Molestation]]/Table3[[#This Row],[Population_in_lakhs]]</f>
        <v>15.847457627118644</v>
      </c>
      <c r="Q2884">
        <f>Table3[[#This Row],[Sexual_Harassment]]/Table3[[#This Row],[Population_in_lakhs]]</f>
        <v>0.33898305084745761</v>
      </c>
      <c r="R2884">
        <f>Table3[[#This Row],[Cruelty by Husband or his Relatives]]/Table3[[#This Row],[Population_in_lakhs]]</f>
        <v>25.677966101694913</v>
      </c>
    </row>
    <row r="2885" spans="1:18" x14ac:dyDescent="0.3">
      <c r="A2885" t="s">
        <v>352</v>
      </c>
      <c r="B2885" t="s">
        <v>372</v>
      </c>
      <c r="C2885">
        <v>2011</v>
      </c>
      <c r="D2885">
        <v>67</v>
      </c>
      <c r="E2885">
        <v>55</v>
      </c>
      <c r="F2885">
        <v>14</v>
      </c>
      <c r="G2885">
        <v>201</v>
      </c>
      <c r="H2885">
        <v>3</v>
      </c>
      <c r="I2885">
        <v>385</v>
      </c>
      <c r="J2885">
        <v>14.11</v>
      </c>
      <c r="K2885">
        <v>51.381998582565558</v>
      </c>
      <c r="L2885">
        <f t="shared" si="45"/>
        <v>725</v>
      </c>
      <c r="M2885" s="14">
        <f>Table3[[#This Row],[Rape]]/Table3[[#This Row],[Population_in_lakhs]]</f>
        <v>4.7484053862508864</v>
      </c>
      <c r="N2885">
        <f>Table3[[#This Row],[Kidnapping and Abduction]]/Table3[[#This Row],[Population_in_lakhs]]</f>
        <v>3.8979447200566977</v>
      </c>
      <c r="O2885">
        <f>Table3[[#This Row],[Dowry Deaths]]/Table3[[#This Row],[Population_in_lakhs]]</f>
        <v>0.99220411055988667</v>
      </c>
      <c r="P2885">
        <f>Table3[[#This Row],[Molestation]]/Table3[[#This Row],[Population_in_lakhs]]</f>
        <v>14.245216158752658</v>
      </c>
      <c r="Q2885">
        <f>Table3[[#This Row],[Sexual_Harassment]]/Table3[[#This Row],[Population_in_lakhs]]</f>
        <v>0.21261516654854715</v>
      </c>
      <c r="R2885">
        <f>Table3[[#This Row],[Cruelty by Husband or his Relatives]]/Table3[[#This Row],[Population_in_lakhs]]</f>
        <v>27.285613040396882</v>
      </c>
    </row>
    <row r="2886" spans="1:18" x14ac:dyDescent="0.3">
      <c r="A2886" t="s">
        <v>352</v>
      </c>
      <c r="B2886" t="s">
        <v>372</v>
      </c>
      <c r="C2886">
        <v>2012</v>
      </c>
      <c r="D2886">
        <v>81</v>
      </c>
      <c r="E2886">
        <v>76</v>
      </c>
      <c r="F2886">
        <v>5</v>
      </c>
      <c r="G2886">
        <v>205</v>
      </c>
      <c r="H2886">
        <v>2</v>
      </c>
      <c r="I2886">
        <v>434</v>
      </c>
      <c r="J2886">
        <v>14.11</v>
      </c>
      <c r="K2886">
        <v>56.909992912827782</v>
      </c>
      <c r="L2886">
        <f t="shared" si="45"/>
        <v>803</v>
      </c>
      <c r="M2886" s="14">
        <f>Table3[[#This Row],[Rape]]/Table3[[#This Row],[Population_in_lakhs]]</f>
        <v>5.740609496810773</v>
      </c>
      <c r="N2886">
        <f>Table3[[#This Row],[Kidnapping and Abduction]]/Table3[[#This Row],[Population_in_lakhs]]</f>
        <v>5.3862508858965272</v>
      </c>
      <c r="O2886">
        <f>Table3[[#This Row],[Dowry Deaths]]/Table3[[#This Row],[Population_in_lakhs]]</f>
        <v>0.35435861091424525</v>
      </c>
      <c r="P2886">
        <f>Table3[[#This Row],[Molestation]]/Table3[[#This Row],[Population_in_lakhs]]</f>
        <v>14.528703047484054</v>
      </c>
      <c r="Q2886">
        <f>Table3[[#This Row],[Sexual_Harassment]]/Table3[[#This Row],[Population_in_lakhs]]</f>
        <v>0.14174344436569808</v>
      </c>
      <c r="R2886">
        <f>Table3[[#This Row],[Cruelty by Husband or his Relatives]]/Table3[[#This Row],[Population_in_lakhs]]</f>
        <v>30.758327427356488</v>
      </c>
    </row>
    <row r="2887" spans="1:18" x14ac:dyDescent="0.3">
      <c r="A2887" t="s">
        <v>352</v>
      </c>
      <c r="B2887" t="s">
        <v>372</v>
      </c>
      <c r="C2887">
        <v>2013</v>
      </c>
      <c r="D2887">
        <v>117</v>
      </c>
      <c r="E2887">
        <v>113</v>
      </c>
      <c r="F2887">
        <v>5</v>
      </c>
      <c r="G2887">
        <v>307</v>
      </c>
      <c r="H2887">
        <v>5</v>
      </c>
      <c r="I2887">
        <v>478</v>
      </c>
      <c r="J2887">
        <v>14.11</v>
      </c>
      <c r="K2887">
        <v>72.643515237420274</v>
      </c>
      <c r="L2887">
        <f t="shared" si="45"/>
        <v>1025</v>
      </c>
      <c r="M2887" s="14">
        <f>Table3[[#This Row],[Rape]]/Table3[[#This Row],[Population_in_lakhs]]</f>
        <v>8.2919914953933382</v>
      </c>
      <c r="N2887">
        <f>Table3[[#This Row],[Kidnapping and Abduction]]/Table3[[#This Row],[Population_in_lakhs]]</f>
        <v>8.0085046066619423</v>
      </c>
      <c r="O2887">
        <f>Table3[[#This Row],[Dowry Deaths]]/Table3[[#This Row],[Population_in_lakhs]]</f>
        <v>0.35435861091424525</v>
      </c>
      <c r="P2887">
        <f>Table3[[#This Row],[Molestation]]/Table3[[#This Row],[Population_in_lakhs]]</f>
        <v>21.757618710134658</v>
      </c>
      <c r="Q2887">
        <f>Table3[[#This Row],[Sexual_Harassment]]/Table3[[#This Row],[Population_in_lakhs]]</f>
        <v>0.35435861091424525</v>
      </c>
      <c r="R2887">
        <f>Table3[[#This Row],[Cruelty by Husband or his Relatives]]/Table3[[#This Row],[Population_in_lakhs]]</f>
        <v>33.876683203401846</v>
      </c>
    </row>
    <row r="2888" spans="1:18" x14ac:dyDescent="0.3">
      <c r="A2888" t="s">
        <v>352</v>
      </c>
      <c r="B2888" t="s">
        <v>373</v>
      </c>
      <c r="C2888">
        <v>2001</v>
      </c>
      <c r="D2888">
        <v>19</v>
      </c>
      <c r="E2888">
        <v>25</v>
      </c>
      <c r="F2888">
        <v>0</v>
      </c>
      <c r="G2888">
        <v>50</v>
      </c>
      <c r="H2888">
        <v>0</v>
      </c>
      <c r="I2888">
        <v>125</v>
      </c>
      <c r="J2888">
        <v>19.14</v>
      </c>
      <c r="K2888">
        <v>11.442006269592476</v>
      </c>
      <c r="L2888">
        <f t="shared" si="45"/>
        <v>219</v>
      </c>
      <c r="M2888" s="14">
        <f>Table3[[#This Row],[Rape]]/Table3[[#This Row],[Population_in_lakhs]]</f>
        <v>0.99268547544409613</v>
      </c>
      <c r="N2888">
        <f>Table3[[#This Row],[Kidnapping and Abduction]]/Table3[[#This Row],[Population_in_lakhs]]</f>
        <v>1.3061650992685474</v>
      </c>
      <c r="O2888">
        <f>Table3[[#This Row],[Dowry Deaths]]/Table3[[#This Row],[Population_in_lakhs]]</f>
        <v>0</v>
      </c>
      <c r="P2888">
        <f>Table3[[#This Row],[Molestation]]/Table3[[#This Row],[Population_in_lakhs]]</f>
        <v>2.6123301985370948</v>
      </c>
      <c r="Q2888">
        <f>Table3[[#This Row],[Sexual_Harassment]]/Table3[[#This Row],[Population_in_lakhs]]</f>
        <v>0</v>
      </c>
      <c r="R2888">
        <f>Table3[[#This Row],[Cruelty by Husband or his Relatives]]/Table3[[#This Row],[Population_in_lakhs]]</f>
        <v>6.5308254963427377</v>
      </c>
    </row>
    <row r="2889" spans="1:18" x14ac:dyDescent="0.3">
      <c r="A2889" t="s">
        <v>352</v>
      </c>
      <c r="B2889" t="s">
        <v>373</v>
      </c>
      <c r="C2889">
        <v>2002</v>
      </c>
      <c r="D2889">
        <v>12</v>
      </c>
      <c r="E2889">
        <v>31</v>
      </c>
      <c r="F2889">
        <v>15</v>
      </c>
      <c r="G2889">
        <v>65</v>
      </c>
      <c r="H2889">
        <v>0</v>
      </c>
      <c r="I2889">
        <v>122</v>
      </c>
      <c r="J2889">
        <v>19.14</v>
      </c>
      <c r="K2889">
        <v>12.800417972831765</v>
      </c>
      <c r="L2889">
        <f t="shared" si="45"/>
        <v>245</v>
      </c>
      <c r="M2889" s="14">
        <f>Table3[[#This Row],[Rape]]/Table3[[#This Row],[Population_in_lakhs]]</f>
        <v>0.62695924764890276</v>
      </c>
      <c r="N2889">
        <f>Table3[[#This Row],[Kidnapping and Abduction]]/Table3[[#This Row],[Population_in_lakhs]]</f>
        <v>1.6196447230929989</v>
      </c>
      <c r="O2889">
        <f>Table3[[#This Row],[Dowry Deaths]]/Table3[[#This Row],[Population_in_lakhs]]</f>
        <v>0.78369905956112851</v>
      </c>
      <c r="P2889">
        <f>Table3[[#This Row],[Molestation]]/Table3[[#This Row],[Population_in_lakhs]]</f>
        <v>3.3960292580982236</v>
      </c>
      <c r="Q2889">
        <f>Table3[[#This Row],[Sexual_Harassment]]/Table3[[#This Row],[Population_in_lakhs]]</f>
        <v>0</v>
      </c>
      <c r="R2889">
        <f>Table3[[#This Row],[Cruelty by Husband or his Relatives]]/Table3[[#This Row],[Population_in_lakhs]]</f>
        <v>6.3740856844305123</v>
      </c>
    </row>
    <row r="2890" spans="1:18" x14ac:dyDescent="0.3">
      <c r="A2890" t="s">
        <v>352</v>
      </c>
      <c r="B2890" t="s">
        <v>373</v>
      </c>
      <c r="C2890">
        <v>2003</v>
      </c>
      <c r="D2890">
        <v>27</v>
      </c>
      <c r="E2890">
        <v>33</v>
      </c>
      <c r="F2890">
        <v>7</v>
      </c>
      <c r="G2890">
        <v>50</v>
      </c>
      <c r="H2890">
        <v>0</v>
      </c>
      <c r="I2890">
        <v>102</v>
      </c>
      <c r="J2890">
        <v>19.14</v>
      </c>
      <c r="K2890">
        <v>11.442006269592476</v>
      </c>
      <c r="L2890">
        <f t="shared" si="45"/>
        <v>219</v>
      </c>
      <c r="M2890" s="14">
        <f>Table3[[#This Row],[Rape]]/Table3[[#This Row],[Population_in_lakhs]]</f>
        <v>1.4106583072100314</v>
      </c>
      <c r="N2890">
        <f>Table3[[#This Row],[Kidnapping and Abduction]]/Table3[[#This Row],[Population_in_lakhs]]</f>
        <v>1.7241379310344827</v>
      </c>
      <c r="O2890">
        <f>Table3[[#This Row],[Dowry Deaths]]/Table3[[#This Row],[Population_in_lakhs]]</f>
        <v>0.36572622779519331</v>
      </c>
      <c r="P2890">
        <f>Table3[[#This Row],[Molestation]]/Table3[[#This Row],[Population_in_lakhs]]</f>
        <v>2.6123301985370948</v>
      </c>
      <c r="Q2890">
        <f>Table3[[#This Row],[Sexual_Harassment]]/Table3[[#This Row],[Population_in_lakhs]]</f>
        <v>0</v>
      </c>
      <c r="R2890">
        <f>Table3[[#This Row],[Cruelty by Husband or his Relatives]]/Table3[[#This Row],[Population_in_lakhs]]</f>
        <v>5.3291536050156738</v>
      </c>
    </row>
    <row r="2891" spans="1:18" x14ac:dyDescent="0.3">
      <c r="A2891" t="s">
        <v>352</v>
      </c>
      <c r="B2891" t="s">
        <v>373</v>
      </c>
      <c r="C2891">
        <v>2004</v>
      </c>
      <c r="D2891">
        <v>26</v>
      </c>
      <c r="E2891">
        <v>22</v>
      </c>
      <c r="F2891">
        <v>14</v>
      </c>
      <c r="G2891">
        <v>55</v>
      </c>
      <c r="H2891">
        <v>0</v>
      </c>
      <c r="I2891">
        <v>132</v>
      </c>
      <c r="J2891">
        <v>19.14</v>
      </c>
      <c r="K2891">
        <v>13.009404388714733</v>
      </c>
      <c r="L2891">
        <f t="shared" si="45"/>
        <v>249</v>
      </c>
      <c r="M2891" s="14">
        <f>Table3[[#This Row],[Rape]]/Table3[[#This Row],[Population_in_lakhs]]</f>
        <v>1.3584117032392895</v>
      </c>
      <c r="N2891">
        <f>Table3[[#This Row],[Kidnapping and Abduction]]/Table3[[#This Row],[Population_in_lakhs]]</f>
        <v>1.1494252873563218</v>
      </c>
      <c r="O2891">
        <f>Table3[[#This Row],[Dowry Deaths]]/Table3[[#This Row],[Population_in_lakhs]]</f>
        <v>0.73145245559038663</v>
      </c>
      <c r="P2891">
        <f>Table3[[#This Row],[Molestation]]/Table3[[#This Row],[Population_in_lakhs]]</f>
        <v>2.8735632183908044</v>
      </c>
      <c r="Q2891">
        <f>Table3[[#This Row],[Sexual_Harassment]]/Table3[[#This Row],[Population_in_lakhs]]</f>
        <v>0</v>
      </c>
      <c r="R2891">
        <f>Table3[[#This Row],[Cruelty by Husband or his Relatives]]/Table3[[#This Row],[Population_in_lakhs]]</f>
        <v>6.8965517241379306</v>
      </c>
    </row>
    <row r="2892" spans="1:18" x14ac:dyDescent="0.3">
      <c r="A2892" t="s">
        <v>352</v>
      </c>
      <c r="B2892" t="s">
        <v>373</v>
      </c>
      <c r="C2892">
        <v>2005</v>
      </c>
      <c r="D2892">
        <v>31</v>
      </c>
      <c r="E2892">
        <v>15</v>
      </c>
      <c r="F2892">
        <v>11</v>
      </c>
      <c r="G2892">
        <v>45</v>
      </c>
      <c r="H2892">
        <v>0</v>
      </c>
      <c r="I2892">
        <v>98</v>
      </c>
      <c r="J2892">
        <v>19.14</v>
      </c>
      <c r="K2892">
        <v>10.449320794148379</v>
      </c>
      <c r="L2892">
        <f t="shared" si="45"/>
        <v>200</v>
      </c>
      <c r="M2892" s="14">
        <f>Table3[[#This Row],[Rape]]/Table3[[#This Row],[Population_in_lakhs]]</f>
        <v>1.6196447230929989</v>
      </c>
      <c r="N2892">
        <f>Table3[[#This Row],[Kidnapping and Abduction]]/Table3[[#This Row],[Population_in_lakhs]]</f>
        <v>0.78369905956112851</v>
      </c>
      <c r="O2892">
        <f>Table3[[#This Row],[Dowry Deaths]]/Table3[[#This Row],[Population_in_lakhs]]</f>
        <v>0.57471264367816088</v>
      </c>
      <c r="P2892">
        <f>Table3[[#This Row],[Molestation]]/Table3[[#This Row],[Population_in_lakhs]]</f>
        <v>2.3510971786833856</v>
      </c>
      <c r="Q2892">
        <f>Table3[[#This Row],[Sexual_Harassment]]/Table3[[#This Row],[Population_in_lakhs]]</f>
        <v>0</v>
      </c>
      <c r="R2892">
        <f>Table3[[#This Row],[Cruelty by Husband or his Relatives]]/Table3[[#This Row],[Population_in_lakhs]]</f>
        <v>5.1201671891327063</v>
      </c>
    </row>
    <row r="2893" spans="1:18" x14ac:dyDescent="0.3">
      <c r="A2893" t="s">
        <v>352</v>
      </c>
      <c r="B2893" t="s">
        <v>373</v>
      </c>
      <c r="C2893">
        <v>2006</v>
      </c>
      <c r="D2893">
        <v>44</v>
      </c>
      <c r="E2893">
        <v>13</v>
      </c>
      <c r="F2893">
        <v>17</v>
      </c>
      <c r="G2893">
        <v>38</v>
      </c>
      <c r="H2893">
        <v>0</v>
      </c>
      <c r="I2893">
        <v>157</v>
      </c>
      <c r="J2893">
        <v>19.14</v>
      </c>
      <c r="K2893">
        <v>14.054336468129572</v>
      </c>
      <c r="L2893">
        <f t="shared" si="45"/>
        <v>269</v>
      </c>
      <c r="M2893" s="14">
        <f>Table3[[#This Row],[Rape]]/Table3[[#This Row],[Population_in_lakhs]]</f>
        <v>2.2988505747126435</v>
      </c>
      <c r="N2893">
        <f>Table3[[#This Row],[Kidnapping and Abduction]]/Table3[[#This Row],[Population_in_lakhs]]</f>
        <v>0.67920585161964475</v>
      </c>
      <c r="O2893">
        <f>Table3[[#This Row],[Dowry Deaths]]/Table3[[#This Row],[Population_in_lakhs]]</f>
        <v>0.88819226750261226</v>
      </c>
      <c r="P2893">
        <f>Table3[[#This Row],[Molestation]]/Table3[[#This Row],[Population_in_lakhs]]</f>
        <v>1.9853709508881923</v>
      </c>
      <c r="Q2893">
        <f>Table3[[#This Row],[Sexual_Harassment]]/Table3[[#This Row],[Population_in_lakhs]]</f>
        <v>0</v>
      </c>
      <c r="R2893">
        <f>Table3[[#This Row],[Cruelty by Husband or his Relatives]]/Table3[[#This Row],[Population_in_lakhs]]</f>
        <v>8.2027168234064778</v>
      </c>
    </row>
    <row r="2894" spans="1:18" x14ac:dyDescent="0.3">
      <c r="A2894" t="s">
        <v>352</v>
      </c>
      <c r="B2894" t="s">
        <v>373</v>
      </c>
      <c r="C2894">
        <v>2007</v>
      </c>
      <c r="D2894">
        <v>31</v>
      </c>
      <c r="E2894">
        <v>25</v>
      </c>
      <c r="F2894">
        <v>18</v>
      </c>
      <c r="G2894">
        <v>39</v>
      </c>
      <c r="H2894">
        <v>0</v>
      </c>
      <c r="I2894">
        <v>204</v>
      </c>
      <c r="J2894">
        <v>19.14</v>
      </c>
      <c r="K2894">
        <v>16.562173458725184</v>
      </c>
      <c r="L2894">
        <f t="shared" si="45"/>
        <v>317</v>
      </c>
      <c r="M2894" s="14">
        <f>Table3[[#This Row],[Rape]]/Table3[[#This Row],[Population_in_lakhs]]</f>
        <v>1.6196447230929989</v>
      </c>
      <c r="N2894">
        <f>Table3[[#This Row],[Kidnapping and Abduction]]/Table3[[#This Row],[Population_in_lakhs]]</f>
        <v>1.3061650992685474</v>
      </c>
      <c r="O2894">
        <f>Table3[[#This Row],[Dowry Deaths]]/Table3[[#This Row],[Population_in_lakhs]]</f>
        <v>0.94043887147335425</v>
      </c>
      <c r="P2894">
        <f>Table3[[#This Row],[Molestation]]/Table3[[#This Row],[Population_in_lakhs]]</f>
        <v>2.0376175548589339</v>
      </c>
      <c r="Q2894">
        <f>Table3[[#This Row],[Sexual_Harassment]]/Table3[[#This Row],[Population_in_lakhs]]</f>
        <v>0</v>
      </c>
      <c r="R2894">
        <f>Table3[[#This Row],[Cruelty by Husband or his Relatives]]/Table3[[#This Row],[Population_in_lakhs]]</f>
        <v>10.658307210031348</v>
      </c>
    </row>
    <row r="2895" spans="1:18" x14ac:dyDescent="0.3">
      <c r="A2895" t="s">
        <v>352</v>
      </c>
      <c r="B2895" t="s">
        <v>373</v>
      </c>
      <c r="C2895">
        <v>2008</v>
      </c>
      <c r="D2895">
        <v>40</v>
      </c>
      <c r="E2895">
        <v>35</v>
      </c>
      <c r="F2895">
        <v>22</v>
      </c>
      <c r="G2895">
        <v>32</v>
      </c>
      <c r="H2895">
        <v>0</v>
      </c>
      <c r="I2895">
        <v>240</v>
      </c>
      <c r="J2895">
        <v>19.14</v>
      </c>
      <c r="K2895">
        <v>19.278996865203762</v>
      </c>
      <c r="L2895">
        <f t="shared" si="45"/>
        <v>369</v>
      </c>
      <c r="M2895" s="14">
        <f>Table3[[#This Row],[Rape]]/Table3[[#This Row],[Population_in_lakhs]]</f>
        <v>2.089864158829676</v>
      </c>
      <c r="N2895">
        <f>Table3[[#This Row],[Kidnapping and Abduction]]/Table3[[#This Row],[Population_in_lakhs]]</f>
        <v>1.8286311389759664</v>
      </c>
      <c r="O2895">
        <f>Table3[[#This Row],[Dowry Deaths]]/Table3[[#This Row],[Population_in_lakhs]]</f>
        <v>1.1494252873563218</v>
      </c>
      <c r="P2895">
        <f>Table3[[#This Row],[Molestation]]/Table3[[#This Row],[Population_in_lakhs]]</f>
        <v>1.6718913270637408</v>
      </c>
      <c r="Q2895">
        <f>Table3[[#This Row],[Sexual_Harassment]]/Table3[[#This Row],[Population_in_lakhs]]</f>
        <v>0</v>
      </c>
      <c r="R2895">
        <f>Table3[[#This Row],[Cruelty by Husband or his Relatives]]/Table3[[#This Row],[Population_in_lakhs]]</f>
        <v>12.539184952978056</v>
      </c>
    </row>
    <row r="2896" spans="1:18" x14ac:dyDescent="0.3">
      <c r="A2896" t="s">
        <v>352</v>
      </c>
      <c r="B2896" t="s">
        <v>373</v>
      </c>
      <c r="C2896">
        <v>2009</v>
      </c>
      <c r="D2896">
        <v>41</v>
      </c>
      <c r="E2896">
        <v>50</v>
      </c>
      <c r="F2896">
        <v>13</v>
      </c>
      <c r="G2896">
        <v>39</v>
      </c>
      <c r="H2896">
        <v>0</v>
      </c>
      <c r="I2896">
        <v>280</v>
      </c>
      <c r="J2896">
        <v>19.14</v>
      </c>
      <c r="K2896">
        <v>22.100313479623825</v>
      </c>
      <c r="L2896">
        <f t="shared" si="45"/>
        <v>423</v>
      </c>
      <c r="M2896" s="14">
        <f>Table3[[#This Row],[Rape]]/Table3[[#This Row],[Population_in_lakhs]]</f>
        <v>2.1421107628004181</v>
      </c>
      <c r="N2896">
        <f>Table3[[#This Row],[Kidnapping and Abduction]]/Table3[[#This Row],[Population_in_lakhs]]</f>
        <v>2.6123301985370948</v>
      </c>
      <c r="O2896">
        <f>Table3[[#This Row],[Dowry Deaths]]/Table3[[#This Row],[Population_in_lakhs]]</f>
        <v>0.67920585161964475</v>
      </c>
      <c r="P2896">
        <f>Table3[[#This Row],[Molestation]]/Table3[[#This Row],[Population_in_lakhs]]</f>
        <v>2.0376175548589339</v>
      </c>
      <c r="Q2896">
        <f>Table3[[#This Row],[Sexual_Harassment]]/Table3[[#This Row],[Population_in_lakhs]]</f>
        <v>0</v>
      </c>
      <c r="R2896">
        <f>Table3[[#This Row],[Cruelty by Husband or his Relatives]]/Table3[[#This Row],[Population_in_lakhs]]</f>
        <v>14.629049111807731</v>
      </c>
    </row>
    <row r="2897" spans="1:18" x14ac:dyDescent="0.3">
      <c r="A2897" t="s">
        <v>352</v>
      </c>
      <c r="B2897" t="s">
        <v>373</v>
      </c>
      <c r="C2897">
        <v>2010</v>
      </c>
      <c r="D2897">
        <v>49</v>
      </c>
      <c r="E2897">
        <v>50</v>
      </c>
      <c r="F2897">
        <v>15</v>
      </c>
      <c r="G2897">
        <v>45</v>
      </c>
      <c r="H2897">
        <v>0</v>
      </c>
      <c r="I2897">
        <v>251</v>
      </c>
      <c r="J2897">
        <v>19.14</v>
      </c>
      <c r="K2897">
        <v>21.421107628004179</v>
      </c>
      <c r="L2897">
        <f t="shared" si="45"/>
        <v>410</v>
      </c>
      <c r="M2897" s="14">
        <f>Table3[[#This Row],[Rape]]/Table3[[#This Row],[Population_in_lakhs]]</f>
        <v>2.5600835945663531</v>
      </c>
      <c r="N2897">
        <f>Table3[[#This Row],[Kidnapping and Abduction]]/Table3[[#This Row],[Population_in_lakhs]]</f>
        <v>2.6123301985370948</v>
      </c>
      <c r="O2897">
        <f>Table3[[#This Row],[Dowry Deaths]]/Table3[[#This Row],[Population_in_lakhs]]</f>
        <v>0.78369905956112851</v>
      </c>
      <c r="P2897">
        <f>Table3[[#This Row],[Molestation]]/Table3[[#This Row],[Population_in_lakhs]]</f>
        <v>2.3510971786833856</v>
      </c>
      <c r="Q2897">
        <f>Table3[[#This Row],[Sexual_Harassment]]/Table3[[#This Row],[Population_in_lakhs]]</f>
        <v>0</v>
      </c>
      <c r="R2897">
        <f>Table3[[#This Row],[Cruelty by Husband or his Relatives]]/Table3[[#This Row],[Population_in_lakhs]]</f>
        <v>13.113897596656217</v>
      </c>
    </row>
    <row r="2898" spans="1:18" x14ac:dyDescent="0.3">
      <c r="A2898" t="s">
        <v>352</v>
      </c>
      <c r="B2898" t="s">
        <v>373</v>
      </c>
      <c r="C2898">
        <v>2011</v>
      </c>
      <c r="D2898">
        <v>51</v>
      </c>
      <c r="E2898">
        <v>59</v>
      </c>
      <c r="F2898">
        <v>21</v>
      </c>
      <c r="G2898">
        <v>68</v>
      </c>
      <c r="H2898">
        <v>0</v>
      </c>
      <c r="I2898">
        <v>284</v>
      </c>
      <c r="J2898">
        <v>21.37</v>
      </c>
      <c r="K2898">
        <v>22.601778193729526</v>
      </c>
      <c r="L2898">
        <f t="shared" si="45"/>
        <v>483</v>
      </c>
      <c r="M2898" s="14">
        <f>Table3[[#This Row],[Rape]]/Table3[[#This Row],[Population_in_lakhs]]</f>
        <v>2.3865231633130555</v>
      </c>
      <c r="N2898">
        <f>Table3[[#This Row],[Kidnapping and Abduction]]/Table3[[#This Row],[Population_in_lakhs]]</f>
        <v>2.7608797379503978</v>
      </c>
      <c r="O2898">
        <f>Table3[[#This Row],[Dowry Deaths]]/Table3[[#This Row],[Population_in_lakhs]]</f>
        <v>0.98268600842302289</v>
      </c>
      <c r="P2898">
        <f>Table3[[#This Row],[Molestation]]/Table3[[#This Row],[Population_in_lakhs]]</f>
        <v>3.1820308844174074</v>
      </c>
      <c r="Q2898">
        <f>Table3[[#This Row],[Sexual_Harassment]]/Table3[[#This Row],[Population_in_lakhs]]</f>
        <v>0</v>
      </c>
      <c r="R2898">
        <f>Table3[[#This Row],[Cruelty by Husband or his Relatives]]/Table3[[#This Row],[Population_in_lakhs]]</f>
        <v>13.289658399625642</v>
      </c>
    </row>
    <row r="2899" spans="1:18" x14ac:dyDescent="0.3">
      <c r="A2899" t="s">
        <v>352</v>
      </c>
      <c r="B2899" t="s">
        <v>373</v>
      </c>
      <c r="C2899">
        <v>2012</v>
      </c>
      <c r="D2899">
        <v>45</v>
      </c>
      <c r="E2899">
        <v>55</v>
      </c>
      <c r="F2899">
        <v>17</v>
      </c>
      <c r="G2899">
        <v>44</v>
      </c>
      <c r="H2899">
        <v>0</v>
      </c>
      <c r="I2899">
        <v>347</v>
      </c>
      <c r="J2899">
        <v>21.37</v>
      </c>
      <c r="K2899">
        <v>23.771642489471219</v>
      </c>
      <c r="L2899">
        <f t="shared" si="45"/>
        <v>508</v>
      </c>
      <c r="M2899" s="14">
        <f>Table3[[#This Row],[Rape]]/Table3[[#This Row],[Population_in_lakhs]]</f>
        <v>2.1057557323350489</v>
      </c>
      <c r="N2899">
        <f>Table3[[#This Row],[Kidnapping and Abduction]]/Table3[[#This Row],[Population_in_lakhs]]</f>
        <v>2.5737014506317264</v>
      </c>
      <c r="O2899">
        <f>Table3[[#This Row],[Dowry Deaths]]/Table3[[#This Row],[Population_in_lakhs]]</f>
        <v>0.79550772110435186</v>
      </c>
      <c r="P2899">
        <f>Table3[[#This Row],[Molestation]]/Table3[[#This Row],[Population_in_lakhs]]</f>
        <v>2.0589611605053815</v>
      </c>
      <c r="Q2899">
        <f>Table3[[#This Row],[Sexual_Harassment]]/Table3[[#This Row],[Population_in_lakhs]]</f>
        <v>0</v>
      </c>
      <c r="R2899">
        <f>Table3[[#This Row],[Cruelty by Husband or his Relatives]]/Table3[[#This Row],[Population_in_lakhs]]</f>
        <v>16.23771642489471</v>
      </c>
    </row>
    <row r="2900" spans="1:18" x14ac:dyDescent="0.3">
      <c r="A2900" t="s">
        <v>352</v>
      </c>
      <c r="B2900" t="s">
        <v>373</v>
      </c>
      <c r="C2900">
        <v>2013</v>
      </c>
      <c r="D2900">
        <v>72</v>
      </c>
      <c r="E2900">
        <v>72</v>
      </c>
      <c r="F2900">
        <v>12</v>
      </c>
      <c r="G2900">
        <v>40</v>
      </c>
      <c r="H2900">
        <v>0</v>
      </c>
      <c r="I2900">
        <v>405</v>
      </c>
      <c r="J2900">
        <v>21.37</v>
      </c>
      <c r="K2900">
        <v>28.12353766963032</v>
      </c>
      <c r="L2900">
        <f t="shared" si="45"/>
        <v>601</v>
      </c>
      <c r="M2900" s="14">
        <f>Table3[[#This Row],[Rape]]/Table3[[#This Row],[Population_in_lakhs]]</f>
        <v>3.3692091717360784</v>
      </c>
      <c r="N2900">
        <f>Table3[[#This Row],[Kidnapping and Abduction]]/Table3[[#This Row],[Population_in_lakhs]]</f>
        <v>3.3692091717360784</v>
      </c>
      <c r="O2900">
        <f>Table3[[#This Row],[Dowry Deaths]]/Table3[[#This Row],[Population_in_lakhs]]</f>
        <v>0.5615348619560131</v>
      </c>
      <c r="P2900">
        <f>Table3[[#This Row],[Molestation]]/Table3[[#This Row],[Population_in_lakhs]]</f>
        <v>1.8717828731867103</v>
      </c>
      <c r="Q2900">
        <f>Table3[[#This Row],[Sexual_Harassment]]/Table3[[#This Row],[Population_in_lakhs]]</f>
        <v>0</v>
      </c>
      <c r="R2900">
        <f>Table3[[#This Row],[Cruelty by Husband or his Relatives]]/Table3[[#This Row],[Population_in_lakhs]]</f>
        <v>18.951801591015442</v>
      </c>
    </row>
    <row r="2901" spans="1:18" x14ac:dyDescent="0.3">
      <c r="A2901" t="s">
        <v>352</v>
      </c>
      <c r="B2901" t="s">
        <v>374</v>
      </c>
      <c r="C2901">
        <v>2001</v>
      </c>
      <c r="D2901">
        <v>20</v>
      </c>
      <c r="E2901">
        <v>53</v>
      </c>
      <c r="F2901">
        <v>12</v>
      </c>
      <c r="G2901">
        <v>128</v>
      </c>
      <c r="H2901">
        <v>3</v>
      </c>
      <c r="I2901">
        <v>263</v>
      </c>
      <c r="J2901">
        <v>28.87</v>
      </c>
      <c r="K2901">
        <v>16.591617596120539</v>
      </c>
      <c r="L2901">
        <f t="shared" si="45"/>
        <v>479</v>
      </c>
      <c r="M2901" s="14">
        <f>Table3[[#This Row],[Rape]]/Table3[[#This Row],[Population_in_lakhs]]</f>
        <v>0.69276065119501207</v>
      </c>
      <c r="N2901">
        <f>Table3[[#This Row],[Kidnapping and Abduction]]/Table3[[#This Row],[Population_in_lakhs]]</f>
        <v>1.835815725666782</v>
      </c>
      <c r="O2901">
        <f>Table3[[#This Row],[Dowry Deaths]]/Table3[[#This Row],[Population_in_lakhs]]</f>
        <v>0.41565639071700727</v>
      </c>
      <c r="P2901">
        <f>Table3[[#This Row],[Molestation]]/Table3[[#This Row],[Population_in_lakhs]]</f>
        <v>4.4336681676480776</v>
      </c>
      <c r="Q2901">
        <f>Table3[[#This Row],[Sexual_Harassment]]/Table3[[#This Row],[Population_in_lakhs]]</f>
        <v>0.10391409767925182</v>
      </c>
      <c r="R2901">
        <f>Table3[[#This Row],[Cruelty by Husband or his Relatives]]/Table3[[#This Row],[Population_in_lakhs]]</f>
        <v>9.1098025632144086</v>
      </c>
    </row>
    <row r="2902" spans="1:18" x14ac:dyDescent="0.3">
      <c r="A2902" t="s">
        <v>352</v>
      </c>
      <c r="B2902" t="s">
        <v>374</v>
      </c>
      <c r="C2902">
        <v>2002</v>
      </c>
      <c r="D2902">
        <v>33</v>
      </c>
      <c r="E2902">
        <v>76</v>
      </c>
      <c r="F2902">
        <v>17</v>
      </c>
      <c r="G2902">
        <v>157</v>
      </c>
      <c r="H2902">
        <v>5</v>
      </c>
      <c r="I2902">
        <v>267</v>
      </c>
      <c r="J2902">
        <v>28.87</v>
      </c>
      <c r="K2902">
        <v>19.224108070661586</v>
      </c>
      <c r="L2902">
        <f t="shared" si="45"/>
        <v>555</v>
      </c>
      <c r="M2902" s="14">
        <f>Table3[[#This Row],[Rape]]/Table3[[#This Row],[Population_in_lakhs]]</f>
        <v>1.14305507447177</v>
      </c>
      <c r="N2902">
        <f>Table3[[#This Row],[Kidnapping and Abduction]]/Table3[[#This Row],[Population_in_lakhs]]</f>
        <v>2.6324904745410458</v>
      </c>
      <c r="O2902">
        <f>Table3[[#This Row],[Dowry Deaths]]/Table3[[#This Row],[Population_in_lakhs]]</f>
        <v>0.58884655351576032</v>
      </c>
      <c r="P2902">
        <f>Table3[[#This Row],[Molestation]]/Table3[[#This Row],[Population_in_lakhs]]</f>
        <v>5.4381711118808447</v>
      </c>
      <c r="Q2902">
        <f>Table3[[#This Row],[Sexual_Harassment]]/Table3[[#This Row],[Population_in_lakhs]]</f>
        <v>0.17319016279875302</v>
      </c>
      <c r="R2902">
        <f>Table3[[#This Row],[Cruelty by Husband or his Relatives]]/Table3[[#This Row],[Population_in_lakhs]]</f>
        <v>9.2483546934534111</v>
      </c>
    </row>
    <row r="2903" spans="1:18" x14ac:dyDescent="0.3">
      <c r="A2903" t="s">
        <v>352</v>
      </c>
      <c r="B2903" t="s">
        <v>374</v>
      </c>
      <c r="C2903">
        <v>2003</v>
      </c>
      <c r="D2903">
        <v>34</v>
      </c>
      <c r="E2903">
        <v>62</v>
      </c>
      <c r="F2903">
        <v>15</v>
      </c>
      <c r="G2903">
        <v>96</v>
      </c>
      <c r="H2903">
        <v>4</v>
      </c>
      <c r="I2903">
        <v>282</v>
      </c>
      <c r="J2903">
        <v>28.87</v>
      </c>
      <c r="K2903">
        <v>17.076550051957049</v>
      </c>
      <c r="L2903">
        <f t="shared" si="45"/>
        <v>493</v>
      </c>
      <c r="M2903" s="14">
        <f>Table3[[#This Row],[Rape]]/Table3[[#This Row],[Population_in_lakhs]]</f>
        <v>1.1776931070315206</v>
      </c>
      <c r="N2903">
        <f>Table3[[#This Row],[Kidnapping and Abduction]]/Table3[[#This Row],[Population_in_lakhs]]</f>
        <v>2.1475580187045376</v>
      </c>
      <c r="O2903">
        <f>Table3[[#This Row],[Dowry Deaths]]/Table3[[#This Row],[Population_in_lakhs]]</f>
        <v>0.51957048839625908</v>
      </c>
      <c r="P2903">
        <f>Table3[[#This Row],[Molestation]]/Table3[[#This Row],[Population_in_lakhs]]</f>
        <v>3.3252511257360582</v>
      </c>
      <c r="Q2903">
        <f>Table3[[#This Row],[Sexual_Harassment]]/Table3[[#This Row],[Population_in_lakhs]]</f>
        <v>0.13855213023900242</v>
      </c>
      <c r="R2903">
        <f>Table3[[#This Row],[Cruelty by Husband or his Relatives]]/Table3[[#This Row],[Population_in_lakhs]]</f>
        <v>9.7679251818496713</v>
      </c>
    </row>
    <row r="2904" spans="1:18" x14ac:dyDescent="0.3">
      <c r="A2904" t="s">
        <v>352</v>
      </c>
      <c r="B2904" t="s">
        <v>374</v>
      </c>
      <c r="C2904">
        <v>2004</v>
      </c>
      <c r="D2904">
        <v>19</v>
      </c>
      <c r="E2904">
        <v>53</v>
      </c>
      <c r="F2904">
        <v>15</v>
      </c>
      <c r="G2904">
        <v>101</v>
      </c>
      <c r="H2904">
        <v>2</v>
      </c>
      <c r="I2904">
        <v>270</v>
      </c>
      <c r="J2904">
        <v>28.87</v>
      </c>
      <c r="K2904">
        <v>15.933494977485278</v>
      </c>
      <c r="L2904">
        <f t="shared" si="45"/>
        <v>460</v>
      </c>
      <c r="M2904" s="14">
        <f>Table3[[#This Row],[Rape]]/Table3[[#This Row],[Population_in_lakhs]]</f>
        <v>0.65812261863526145</v>
      </c>
      <c r="N2904">
        <f>Table3[[#This Row],[Kidnapping and Abduction]]/Table3[[#This Row],[Population_in_lakhs]]</f>
        <v>1.835815725666782</v>
      </c>
      <c r="O2904">
        <f>Table3[[#This Row],[Dowry Deaths]]/Table3[[#This Row],[Population_in_lakhs]]</f>
        <v>0.51957048839625908</v>
      </c>
      <c r="P2904">
        <f>Table3[[#This Row],[Molestation]]/Table3[[#This Row],[Population_in_lakhs]]</f>
        <v>3.4984412885348113</v>
      </c>
      <c r="Q2904">
        <f>Table3[[#This Row],[Sexual_Harassment]]/Table3[[#This Row],[Population_in_lakhs]]</f>
        <v>6.9276065119501212E-2</v>
      </c>
      <c r="R2904">
        <f>Table3[[#This Row],[Cruelty by Husband or his Relatives]]/Table3[[#This Row],[Population_in_lakhs]]</f>
        <v>9.3522687911326638</v>
      </c>
    </row>
    <row r="2905" spans="1:18" x14ac:dyDescent="0.3">
      <c r="A2905" t="s">
        <v>352</v>
      </c>
      <c r="B2905" t="s">
        <v>374</v>
      </c>
      <c r="C2905">
        <v>2005</v>
      </c>
      <c r="D2905">
        <v>29</v>
      </c>
      <c r="E2905">
        <v>58</v>
      </c>
      <c r="F2905">
        <v>16</v>
      </c>
      <c r="G2905">
        <v>98</v>
      </c>
      <c r="H2905">
        <v>5</v>
      </c>
      <c r="I2905">
        <v>221</v>
      </c>
      <c r="J2905">
        <v>28.87</v>
      </c>
      <c r="K2905">
        <v>14.790439903013509</v>
      </c>
      <c r="L2905">
        <f t="shared" si="45"/>
        <v>427</v>
      </c>
      <c r="M2905" s="14">
        <f>Table3[[#This Row],[Rape]]/Table3[[#This Row],[Population_in_lakhs]]</f>
        <v>1.0045029442327675</v>
      </c>
      <c r="N2905">
        <f>Table3[[#This Row],[Kidnapping and Abduction]]/Table3[[#This Row],[Population_in_lakhs]]</f>
        <v>2.0090058884655351</v>
      </c>
      <c r="O2905">
        <f>Table3[[#This Row],[Dowry Deaths]]/Table3[[#This Row],[Population_in_lakhs]]</f>
        <v>0.5542085209560097</v>
      </c>
      <c r="P2905">
        <f>Table3[[#This Row],[Molestation]]/Table3[[#This Row],[Population_in_lakhs]]</f>
        <v>3.3945271908555594</v>
      </c>
      <c r="Q2905">
        <f>Table3[[#This Row],[Sexual_Harassment]]/Table3[[#This Row],[Population_in_lakhs]]</f>
        <v>0.17319016279875302</v>
      </c>
      <c r="R2905">
        <f>Table3[[#This Row],[Cruelty by Husband or his Relatives]]/Table3[[#This Row],[Population_in_lakhs]]</f>
        <v>7.6550051957048835</v>
      </c>
    </row>
    <row r="2906" spans="1:18" x14ac:dyDescent="0.3">
      <c r="A2906" t="s">
        <v>352</v>
      </c>
      <c r="B2906" t="s">
        <v>374</v>
      </c>
      <c r="C2906">
        <v>2006</v>
      </c>
      <c r="D2906">
        <v>37</v>
      </c>
      <c r="E2906">
        <v>43</v>
      </c>
      <c r="F2906">
        <v>27</v>
      </c>
      <c r="G2906">
        <v>112</v>
      </c>
      <c r="H2906">
        <v>3</v>
      </c>
      <c r="I2906">
        <v>267</v>
      </c>
      <c r="J2906">
        <v>28.87</v>
      </c>
      <c r="K2906">
        <v>16.937997921718047</v>
      </c>
      <c r="L2906">
        <f t="shared" si="45"/>
        <v>489</v>
      </c>
      <c r="M2906" s="14">
        <f>Table3[[#This Row],[Rape]]/Table3[[#This Row],[Population_in_lakhs]]</f>
        <v>1.2816072047107723</v>
      </c>
      <c r="N2906">
        <f>Table3[[#This Row],[Kidnapping and Abduction]]/Table3[[#This Row],[Population_in_lakhs]]</f>
        <v>1.489435400069276</v>
      </c>
      <c r="O2906">
        <f>Table3[[#This Row],[Dowry Deaths]]/Table3[[#This Row],[Population_in_lakhs]]</f>
        <v>0.9352268791132663</v>
      </c>
      <c r="P2906">
        <f>Table3[[#This Row],[Molestation]]/Table3[[#This Row],[Population_in_lakhs]]</f>
        <v>3.8794596466920677</v>
      </c>
      <c r="Q2906">
        <f>Table3[[#This Row],[Sexual_Harassment]]/Table3[[#This Row],[Population_in_lakhs]]</f>
        <v>0.10391409767925182</v>
      </c>
      <c r="R2906">
        <f>Table3[[#This Row],[Cruelty by Husband or his Relatives]]/Table3[[#This Row],[Population_in_lakhs]]</f>
        <v>9.2483546934534111</v>
      </c>
    </row>
    <row r="2907" spans="1:18" x14ac:dyDescent="0.3">
      <c r="A2907" t="s">
        <v>352</v>
      </c>
      <c r="B2907" t="s">
        <v>374</v>
      </c>
      <c r="C2907">
        <v>2007</v>
      </c>
      <c r="D2907">
        <v>40</v>
      </c>
      <c r="E2907">
        <v>55</v>
      </c>
      <c r="F2907">
        <v>26</v>
      </c>
      <c r="G2907">
        <v>81</v>
      </c>
      <c r="H2907">
        <v>1</v>
      </c>
      <c r="I2907">
        <v>297</v>
      </c>
      <c r="J2907">
        <v>28.87</v>
      </c>
      <c r="K2907">
        <v>17.319016279875303</v>
      </c>
      <c r="L2907">
        <f t="shared" si="45"/>
        <v>500</v>
      </c>
      <c r="M2907" s="14">
        <f>Table3[[#This Row],[Rape]]/Table3[[#This Row],[Population_in_lakhs]]</f>
        <v>1.3855213023900241</v>
      </c>
      <c r="N2907">
        <f>Table3[[#This Row],[Kidnapping and Abduction]]/Table3[[#This Row],[Population_in_lakhs]]</f>
        <v>1.9050917907862832</v>
      </c>
      <c r="O2907">
        <f>Table3[[#This Row],[Dowry Deaths]]/Table3[[#This Row],[Population_in_lakhs]]</f>
        <v>0.90058884655351568</v>
      </c>
      <c r="P2907">
        <f>Table3[[#This Row],[Molestation]]/Table3[[#This Row],[Population_in_lakhs]]</f>
        <v>2.8056806373397989</v>
      </c>
      <c r="Q2907">
        <f>Table3[[#This Row],[Sexual_Harassment]]/Table3[[#This Row],[Population_in_lakhs]]</f>
        <v>3.4638032559750606E-2</v>
      </c>
      <c r="R2907">
        <f>Table3[[#This Row],[Cruelty by Husband or his Relatives]]/Table3[[#This Row],[Population_in_lakhs]]</f>
        <v>10.28749567024593</v>
      </c>
    </row>
    <row r="2908" spans="1:18" x14ac:dyDescent="0.3">
      <c r="A2908" t="s">
        <v>352</v>
      </c>
      <c r="B2908" t="s">
        <v>374</v>
      </c>
      <c r="C2908">
        <v>2008</v>
      </c>
      <c r="D2908">
        <v>51</v>
      </c>
      <c r="E2908">
        <v>56</v>
      </c>
      <c r="F2908">
        <v>27</v>
      </c>
      <c r="G2908">
        <v>72</v>
      </c>
      <c r="H2908">
        <v>1</v>
      </c>
      <c r="I2908">
        <v>293</v>
      </c>
      <c r="J2908">
        <v>28.87</v>
      </c>
      <c r="K2908">
        <v>17.319016279875303</v>
      </c>
      <c r="L2908">
        <f t="shared" si="45"/>
        <v>500</v>
      </c>
      <c r="M2908" s="14">
        <f>Table3[[#This Row],[Rape]]/Table3[[#This Row],[Population_in_lakhs]]</f>
        <v>1.766539660547281</v>
      </c>
      <c r="N2908">
        <f>Table3[[#This Row],[Kidnapping and Abduction]]/Table3[[#This Row],[Population_in_lakhs]]</f>
        <v>1.9397298233460338</v>
      </c>
      <c r="O2908">
        <f>Table3[[#This Row],[Dowry Deaths]]/Table3[[#This Row],[Population_in_lakhs]]</f>
        <v>0.9352268791132663</v>
      </c>
      <c r="P2908">
        <f>Table3[[#This Row],[Molestation]]/Table3[[#This Row],[Population_in_lakhs]]</f>
        <v>2.4939383443020438</v>
      </c>
      <c r="Q2908">
        <f>Table3[[#This Row],[Sexual_Harassment]]/Table3[[#This Row],[Population_in_lakhs]]</f>
        <v>3.4638032559750606E-2</v>
      </c>
      <c r="R2908">
        <f>Table3[[#This Row],[Cruelty by Husband or his Relatives]]/Table3[[#This Row],[Population_in_lakhs]]</f>
        <v>10.148943540006927</v>
      </c>
    </row>
    <row r="2909" spans="1:18" x14ac:dyDescent="0.3">
      <c r="A2909" t="s">
        <v>352</v>
      </c>
      <c r="B2909" t="s">
        <v>374</v>
      </c>
      <c r="C2909">
        <v>2009</v>
      </c>
      <c r="D2909">
        <v>42</v>
      </c>
      <c r="E2909">
        <v>84</v>
      </c>
      <c r="F2909">
        <v>28</v>
      </c>
      <c r="G2909">
        <v>83</v>
      </c>
      <c r="H2909">
        <v>1</v>
      </c>
      <c r="I2909">
        <v>339</v>
      </c>
      <c r="J2909">
        <v>28.87</v>
      </c>
      <c r="K2909">
        <v>19.986144786976098</v>
      </c>
      <c r="L2909">
        <f t="shared" si="45"/>
        <v>577</v>
      </c>
      <c r="M2909" s="14">
        <f>Table3[[#This Row],[Rape]]/Table3[[#This Row],[Population_in_lakhs]]</f>
        <v>1.4547973675095254</v>
      </c>
      <c r="N2909">
        <f>Table3[[#This Row],[Kidnapping and Abduction]]/Table3[[#This Row],[Population_in_lakhs]]</f>
        <v>2.9095947350190507</v>
      </c>
      <c r="O2909">
        <f>Table3[[#This Row],[Dowry Deaths]]/Table3[[#This Row],[Population_in_lakhs]]</f>
        <v>0.96986491167301692</v>
      </c>
      <c r="P2909">
        <f>Table3[[#This Row],[Molestation]]/Table3[[#This Row],[Population_in_lakhs]]</f>
        <v>2.8749567024593001</v>
      </c>
      <c r="Q2909">
        <f>Table3[[#This Row],[Sexual_Harassment]]/Table3[[#This Row],[Population_in_lakhs]]</f>
        <v>3.4638032559750606E-2</v>
      </c>
      <c r="R2909">
        <f>Table3[[#This Row],[Cruelty by Husband or his Relatives]]/Table3[[#This Row],[Population_in_lakhs]]</f>
        <v>11.742293037755456</v>
      </c>
    </row>
    <row r="2910" spans="1:18" x14ac:dyDescent="0.3">
      <c r="A2910" t="s">
        <v>352</v>
      </c>
      <c r="B2910" t="s">
        <v>374</v>
      </c>
      <c r="C2910">
        <v>2010</v>
      </c>
      <c r="D2910">
        <v>44</v>
      </c>
      <c r="E2910">
        <v>82</v>
      </c>
      <c r="F2910">
        <v>24</v>
      </c>
      <c r="G2910">
        <v>60</v>
      </c>
      <c r="H2910">
        <v>3</v>
      </c>
      <c r="I2910">
        <v>379</v>
      </c>
      <c r="J2910">
        <v>28.87</v>
      </c>
      <c r="K2910">
        <v>20.505715275372356</v>
      </c>
      <c r="L2910">
        <f t="shared" si="45"/>
        <v>592</v>
      </c>
      <c r="M2910" s="14">
        <f>Table3[[#This Row],[Rape]]/Table3[[#This Row],[Population_in_lakhs]]</f>
        <v>1.5240734326290266</v>
      </c>
      <c r="N2910">
        <f>Table3[[#This Row],[Kidnapping and Abduction]]/Table3[[#This Row],[Population_in_lakhs]]</f>
        <v>2.8403186698995495</v>
      </c>
      <c r="O2910">
        <f>Table3[[#This Row],[Dowry Deaths]]/Table3[[#This Row],[Population_in_lakhs]]</f>
        <v>0.83131278143401455</v>
      </c>
      <c r="P2910">
        <f>Table3[[#This Row],[Molestation]]/Table3[[#This Row],[Population_in_lakhs]]</f>
        <v>2.0782819535850363</v>
      </c>
      <c r="Q2910">
        <f>Table3[[#This Row],[Sexual_Harassment]]/Table3[[#This Row],[Population_in_lakhs]]</f>
        <v>0.10391409767925182</v>
      </c>
      <c r="R2910">
        <f>Table3[[#This Row],[Cruelty by Husband or his Relatives]]/Table3[[#This Row],[Population_in_lakhs]]</f>
        <v>13.127814340145479</v>
      </c>
    </row>
    <row r="2911" spans="1:18" x14ac:dyDescent="0.3">
      <c r="A2911" t="s">
        <v>352</v>
      </c>
      <c r="B2911" t="s">
        <v>374</v>
      </c>
      <c r="C2911">
        <v>2011</v>
      </c>
      <c r="D2911">
        <v>59</v>
      </c>
      <c r="E2911">
        <v>80</v>
      </c>
      <c r="F2911">
        <v>30</v>
      </c>
      <c r="G2911">
        <v>85</v>
      </c>
      <c r="H2911">
        <v>1</v>
      </c>
      <c r="I2911">
        <v>471</v>
      </c>
      <c r="J2911">
        <v>36.869999999999997</v>
      </c>
      <c r="K2911">
        <v>19.690805532953622</v>
      </c>
      <c r="L2911">
        <f t="shared" si="45"/>
        <v>726</v>
      </c>
      <c r="M2911" s="14">
        <f>Table3[[#This Row],[Rape]]/Table3[[#This Row],[Population_in_lakhs]]</f>
        <v>1.600216978573366</v>
      </c>
      <c r="N2911">
        <f>Table3[[#This Row],[Kidnapping and Abduction]]/Table3[[#This Row],[Population_in_lakhs]]</f>
        <v>2.1697857336588013</v>
      </c>
      <c r="O2911">
        <f>Table3[[#This Row],[Dowry Deaths]]/Table3[[#This Row],[Population_in_lakhs]]</f>
        <v>0.8136696501220505</v>
      </c>
      <c r="P2911">
        <f>Table3[[#This Row],[Molestation]]/Table3[[#This Row],[Population_in_lakhs]]</f>
        <v>2.3053973420124763</v>
      </c>
      <c r="Q2911">
        <f>Table3[[#This Row],[Sexual_Harassment]]/Table3[[#This Row],[Population_in_lakhs]]</f>
        <v>2.7122321670735017E-2</v>
      </c>
      <c r="R2911">
        <f>Table3[[#This Row],[Cruelty by Husband or his Relatives]]/Table3[[#This Row],[Population_in_lakhs]]</f>
        <v>12.774613506916193</v>
      </c>
    </row>
    <row r="2912" spans="1:18" x14ac:dyDescent="0.3">
      <c r="A2912" t="s">
        <v>352</v>
      </c>
      <c r="B2912" t="s">
        <v>374</v>
      </c>
      <c r="C2912">
        <v>2012</v>
      </c>
      <c r="D2912">
        <v>67</v>
      </c>
      <c r="E2912">
        <v>64</v>
      </c>
      <c r="F2912">
        <v>32</v>
      </c>
      <c r="G2912">
        <v>69</v>
      </c>
      <c r="H2912">
        <v>0</v>
      </c>
      <c r="I2912">
        <v>422</v>
      </c>
      <c r="J2912">
        <v>36.869999999999997</v>
      </c>
      <c r="K2912">
        <v>17.737998372660702</v>
      </c>
      <c r="L2912">
        <f t="shared" si="45"/>
        <v>654</v>
      </c>
      <c r="M2912" s="14">
        <f>Table3[[#This Row],[Rape]]/Table3[[#This Row],[Population_in_lakhs]]</f>
        <v>1.8171955519392462</v>
      </c>
      <c r="N2912">
        <f>Table3[[#This Row],[Kidnapping and Abduction]]/Table3[[#This Row],[Population_in_lakhs]]</f>
        <v>1.7358285869270411</v>
      </c>
      <c r="O2912">
        <f>Table3[[#This Row],[Dowry Deaths]]/Table3[[#This Row],[Population_in_lakhs]]</f>
        <v>0.86791429346352056</v>
      </c>
      <c r="P2912">
        <f>Table3[[#This Row],[Molestation]]/Table3[[#This Row],[Population_in_lakhs]]</f>
        <v>1.8714401952807163</v>
      </c>
      <c r="Q2912">
        <f>Table3[[#This Row],[Sexual_Harassment]]/Table3[[#This Row],[Population_in_lakhs]]</f>
        <v>0</v>
      </c>
      <c r="R2912">
        <f>Table3[[#This Row],[Cruelty by Husband or his Relatives]]/Table3[[#This Row],[Population_in_lakhs]]</f>
        <v>11.445619745050177</v>
      </c>
    </row>
    <row r="2913" spans="1:18" x14ac:dyDescent="0.3">
      <c r="A2913" t="s">
        <v>352</v>
      </c>
      <c r="B2913" t="s">
        <v>374</v>
      </c>
      <c r="C2913">
        <v>2013</v>
      </c>
      <c r="D2913">
        <v>120</v>
      </c>
      <c r="E2913">
        <v>153</v>
      </c>
      <c r="F2913">
        <v>18</v>
      </c>
      <c r="G2913">
        <v>229</v>
      </c>
      <c r="H2913">
        <v>0</v>
      </c>
      <c r="I2913">
        <v>539</v>
      </c>
      <c r="J2913">
        <v>36.869999999999997</v>
      </c>
      <c r="K2913">
        <v>28.722538649308383</v>
      </c>
      <c r="L2913">
        <f t="shared" si="45"/>
        <v>1059</v>
      </c>
      <c r="M2913" s="14">
        <f>Table3[[#This Row],[Rape]]/Table3[[#This Row],[Population_in_lakhs]]</f>
        <v>3.254678600488202</v>
      </c>
      <c r="N2913">
        <f>Table3[[#This Row],[Kidnapping and Abduction]]/Table3[[#This Row],[Population_in_lakhs]]</f>
        <v>4.1497152156224573</v>
      </c>
      <c r="O2913">
        <f>Table3[[#This Row],[Dowry Deaths]]/Table3[[#This Row],[Population_in_lakhs]]</f>
        <v>0.48820179007323028</v>
      </c>
      <c r="P2913">
        <f>Table3[[#This Row],[Molestation]]/Table3[[#This Row],[Population_in_lakhs]]</f>
        <v>6.2110116625983185</v>
      </c>
      <c r="Q2913">
        <f>Table3[[#This Row],[Sexual_Harassment]]/Table3[[#This Row],[Population_in_lakhs]]</f>
        <v>0</v>
      </c>
      <c r="R2913">
        <f>Table3[[#This Row],[Cruelty by Husband or his Relatives]]/Table3[[#This Row],[Population_in_lakhs]]</f>
        <v>14.618931380526174</v>
      </c>
    </row>
    <row r="2914" spans="1:18" x14ac:dyDescent="0.3">
      <c r="A2914" t="s">
        <v>352</v>
      </c>
      <c r="B2914" t="s">
        <v>375</v>
      </c>
      <c r="C2914">
        <v>2001</v>
      </c>
      <c r="D2914">
        <v>21</v>
      </c>
      <c r="E2914">
        <v>50</v>
      </c>
      <c r="F2914">
        <v>10</v>
      </c>
      <c r="G2914">
        <v>37</v>
      </c>
      <c r="H2914">
        <v>0</v>
      </c>
      <c r="I2914">
        <v>66</v>
      </c>
      <c r="J2914">
        <v>12.1</v>
      </c>
      <c r="K2914">
        <v>15.206611570247935</v>
      </c>
      <c r="L2914">
        <f t="shared" si="45"/>
        <v>184</v>
      </c>
      <c r="M2914" s="14">
        <f>Table3[[#This Row],[Rape]]/Table3[[#This Row],[Population_in_lakhs]]</f>
        <v>1.7355371900826446</v>
      </c>
      <c r="N2914">
        <f>Table3[[#This Row],[Kidnapping and Abduction]]/Table3[[#This Row],[Population_in_lakhs]]</f>
        <v>4.1322314049586781</v>
      </c>
      <c r="O2914">
        <f>Table3[[#This Row],[Dowry Deaths]]/Table3[[#This Row],[Population_in_lakhs]]</f>
        <v>0.82644628099173556</v>
      </c>
      <c r="P2914">
        <f>Table3[[#This Row],[Molestation]]/Table3[[#This Row],[Population_in_lakhs]]</f>
        <v>3.0578512396694215</v>
      </c>
      <c r="Q2914">
        <f>Table3[[#This Row],[Sexual_Harassment]]/Table3[[#This Row],[Population_in_lakhs]]</f>
        <v>0</v>
      </c>
      <c r="R2914">
        <f>Table3[[#This Row],[Cruelty by Husband or his Relatives]]/Table3[[#This Row],[Population_in_lakhs]]</f>
        <v>5.454545454545455</v>
      </c>
    </row>
    <row r="2915" spans="1:18" x14ac:dyDescent="0.3">
      <c r="A2915" t="s">
        <v>352</v>
      </c>
      <c r="B2915" t="s">
        <v>375</v>
      </c>
      <c r="C2915">
        <v>2002</v>
      </c>
      <c r="D2915">
        <v>21</v>
      </c>
      <c r="E2915">
        <v>31</v>
      </c>
      <c r="F2915">
        <v>15</v>
      </c>
      <c r="G2915">
        <v>57</v>
      </c>
      <c r="H2915">
        <v>0</v>
      </c>
      <c r="I2915">
        <v>55</v>
      </c>
      <c r="J2915">
        <v>12.1</v>
      </c>
      <c r="K2915">
        <v>14.793388429752067</v>
      </c>
      <c r="L2915">
        <f t="shared" si="45"/>
        <v>179</v>
      </c>
      <c r="M2915" s="14">
        <f>Table3[[#This Row],[Rape]]/Table3[[#This Row],[Population_in_lakhs]]</f>
        <v>1.7355371900826446</v>
      </c>
      <c r="N2915">
        <f>Table3[[#This Row],[Kidnapping and Abduction]]/Table3[[#This Row],[Population_in_lakhs]]</f>
        <v>2.5619834710743801</v>
      </c>
      <c r="O2915">
        <f>Table3[[#This Row],[Dowry Deaths]]/Table3[[#This Row],[Population_in_lakhs]]</f>
        <v>1.2396694214876034</v>
      </c>
      <c r="P2915">
        <f>Table3[[#This Row],[Molestation]]/Table3[[#This Row],[Population_in_lakhs]]</f>
        <v>4.7107438016528924</v>
      </c>
      <c r="Q2915">
        <f>Table3[[#This Row],[Sexual_Harassment]]/Table3[[#This Row],[Population_in_lakhs]]</f>
        <v>0</v>
      </c>
      <c r="R2915">
        <f>Table3[[#This Row],[Cruelty by Husband or his Relatives]]/Table3[[#This Row],[Population_in_lakhs]]</f>
        <v>4.5454545454545459</v>
      </c>
    </row>
    <row r="2916" spans="1:18" x14ac:dyDescent="0.3">
      <c r="A2916" t="s">
        <v>352</v>
      </c>
      <c r="B2916" t="s">
        <v>375</v>
      </c>
      <c r="C2916">
        <v>2003</v>
      </c>
      <c r="D2916">
        <v>34</v>
      </c>
      <c r="E2916">
        <v>50</v>
      </c>
      <c r="F2916">
        <v>13</v>
      </c>
      <c r="G2916">
        <v>80</v>
      </c>
      <c r="H2916">
        <v>0</v>
      </c>
      <c r="I2916">
        <v>73</v>
      </c>
      <c r="J2916">
        <v>12.1</v>
      </c>
      <c r="K2916">
        <v>20.66115702479339</v>
      </c>
      <c r="L2916">
        <f t="shared" si="45"/>
        <v>250</v>
      </c>
      <c r="M2916" s="14">
        <f>Table3[[#This Row],[Rape]]/Table3[[#This Row],[Population_in_lakhs]]</f>
        <v>2.8099173553719008</v>
      </c>
      <c r="N2916">
        <f>Table3[[#This Row],[Kidnapping and Abduction]]/Table3[[#This Row],[Population_in_lakhs]]</f>
        <v>4.1322314049586781</v>
      </c>
      <c r="O2916">
        <f>Table3[[#This Row],[Dowry Deaths]]/Table3[[#This Row],[Population_in_lakhs]]</f>
        <v>1.0743801652892562</v>
      </c>
      <c r="P2916">
        <f>Table3[[#This Row],[Molestation]]/Table3[[#This Row],[Population_in_lakhs]]</f>
        <v>6.6115702479338845</v>
      </c>
      <c r="Q2916">
        <f>Table3[[#This Row],[Sexual_Harassment]]/Table3[[#This Row],[Population_in_lakhs]]</f>
        <v>0</v>
      </c>
      <c r="R2916">
        <f>Table3[[#This Row],[Cruelty by Husband or his Relatives]]/Table3[[#This Row],[Population_in_lakhs]]</f>
        <v>6.0330578512396693</v>
      </c>
    </row>
    <row r="2917" spans="1:18" x14ac:dyDescent="0.3">
      <c r="A2917" t="s">
        <v>352</v>
      </c>
      <c r="B2917" t="s">
        <v>375</v>
      </c>
      <c r="C2917">
        <v>2004</v>
      </c>
      <c r="D2917">
        <v>45</v>
      </c>
      <c r="E2917">
        <v>46</v>
      </c>
      <c r="F2917">
        <v>11</v>
      </c>
      <c r="G2917">
        <v>70</v>
      </c>
      <c r="H2917">
        <v>0</v>
      </c>
      <c r="I2917">
        <v>87</v>
      </c>
      <c r="J2917">
        <v>12.1</v>
      </c>
      <c r="K2917">
        <v>21.404958677685951</v>
      </c>
      <c r="L2917">
        <f t="shared" si="45"/>
        <v>259</v>
      </c>
      <c r="M2917" s="14">
        <f>Table3[[#This Row],[Rape]]/Table3[[#This Row],[Population_in_lakhs]]</f>
        <v>3.71900826446281</v>
      </c>
      <c r="N2917">
        <f>Table3[[#This Row],[Kidnapping and Abduction]]/Table3[[#This Row],[Population_in_lakhs]]</f>
        <v>3.8016528925619837</v>
      </c>
      <c r="O2917">
        <f>Table3[[#This Row],[Dowry Deaths]]/Table3[[#This Row],[Population_in_lakhs]]</f>
        <v>0.90909090909090917</v>
      </c>
      <c r="P2917">
        <f>Table3[[#This Row],[Molestation]]/Table3[[#This Row],[Population_in_lakhs]]</f>
        <v>5.785123966942149</v>
      </c>
      <c r="Q2917">
        <f>Table3[[#This Row],[Sexual_Harassment]]/Table3[[#This Row],[Population_in_lakhs]]</f>
        <v>0</v>
      </c>
      <c r="R2917">
        <f>Table3[[#This Row],[Cruelty by Husband or his Relatives]]/Table3[[#This Row],[Population_in_lakhs]]</f>
        <v>7.1900826446280997</v>
      </c>
    </row>
    <row r="2918" spans="1:18" x14ac:dyDescent="0.3">
      <c r="A2918" t="s">
        <v>352</v>
      </c>
      <c r="B2918" t="s">
        <v>375</v>
      </c>
      <c r="C2918">
        <v>2005</v>
      </c>
      <c r="D2918">
        <v>22</v>
      </c>
      <c r="E2918">
        <v>41</v>
      </c>
      <c r="F2918">
        <v>14</v>
      </c>
      <c r="G2918">
        <v>40</v>
      </c>
      <c r="H2918">
        <v>0</v>
      </c>
      <c r="I2918">
        <v>116</v>
      </c>
      <c r="J2918">
        <v>12.1</v>
      </c>
      <c r="K2918">
        <v>19.256198347107439</v>
      </c>
      <c r="L2918">
        <f t="shared" si="45"/>
        <v>233</v>
      </c>
      <c r="M2918" s="14">
        <f>Table3[[#This Row],[Rape]]/Table3[[#This Row],[Population_in_lakhs]]</f>
        <v>1.8181818181818183</v>
      </c>
      <c r="N2918">
        <f>Table3[[#This Row],[Kidnapping and Abduction]]/Table3[[#This Row],[Population_in_lakhs]]</f>
        <v>3.388429752066116</v>
      </c>
      <c r="O2918">
        <f>Table3[[#This Row],[Dowry Deaths]]/Table3[[#This Row],[Population_in_lakhs]]</f>
        <v>1.1570247933884299</v>
      </c>
      <c r="P2918">
        <f>Table3[[#This Row],[Molestation]]/Table3[[#This Row],[Population_in_lakhs]]</f>
        <v>3.3057851239669422</v>
      </c>
      <c r="Q2918">
        <f>Table3[[#This Row],[Sexual_Harassment]]/Table3[[#This Row],[Population_in_lakhs]]</f>
        <v>0</v>
      </c>
      <c r="R2918">
        <f>Table3[[#This Row],[Cruelty by Husband or his Relatives]]/Table3[[#This Row],[Population_in_lakhs]]</f>
        <v>9.5867768595041323</v>
      </c>
    </row>
    <row r="2919" spans="1:18" x14ac:dyDescent="0.3">
      <c r="A2919" t="s">
        <v>352</v>
      </c>
      <c r="B2919" t="s">
        <v>375</v>
      </c>
      <c r="C2919">
        <v>2006</v>
      </c>
      <c r="D2919">
        <v>29</v>
      </c>
      <c r="E2919">
        <v>31</v>
      </c>
      <c r="F2919">
        <v>19</v>
      </c>
      <c r="G2919">
        <v>39</v>
      </c>
      <c r="H2919">
        <v>0</v>
      </c>
      <c r="I2919">
        <v>99</v>
      </c>
      <c r="J2919">
        <v>12.1</v>
      </c>
      <c r="K2919">
        <v>17.933884297520663</v>
      </c>
      <c r="L2919">
        <f t="shared" si="45"/>
        <v>217</v>
      </c>
      <c r="M2919" s="14">
        <f>Table3[[#This Row],[Rape]]/Table3[[#This Row],[Population_in_lakhs]]</f>
        <v>2.3966942148760331</v>
      </c>
      <c r="N2919">
        <f>Table3[[#This Row],[Kidnapping and Abduction]]/Table3[[#This Row],[Population_in_lakhs]]</f>
        <v>2.5619834710743801</v>
      </c>
      <c r="O2919">
        <f>Table3[[#This Row],[Dowry Deaths]]/Table3[[#This Row],[Population_in_lakhs]]</f>
        <v>1.5702479338842976</v>
      </c>
      <c r="P2919">
        <f>Table3[[#This Row],[Molestation]]/Table3[[#This Row],[Population_in_lakhs]]</f>
        <v>3.2231404958677685</v>
      </c>
      <c r="Q2919">
        <f>Table3[[#This Row],[Sexual_Harassment]]/Table3[[#This Row],[Population_in_lakhs]]</f>
        <v>0</v>
      </c>
      <c r="R2919">
        <f>Table3[[#This Row],[Cruelty by Husband or his Relatives]]/Table3[[#This Row],[Population_in_lakhs]]</f>
        <v>8.1818181818181817</v>
      </c>
    </row>
    <row r="2920" spans="1:18" x14ac:dyDescent="0.3">
      <c r="A2920" t="s">
        <v>352</v>
      </c>
      <c r="B2920" t="s">
        <v>375</v>
      </c>
      <c r="C2920">
        <v>2007</v>
      </c>
      <c r="D2920">
        <v>28</v>
      </c>
      <c r="E2920">
        <v>43</v>
      </c>
      <c r="F2920">
        <v>18</v>
      </c>
      <c r="G2920">
        <v>35</v>
      </c>
      <c r="H2920">
        <v>0</v>
      </c>
      <c r="I2920">
        <v>110</v>
      </c>
      <c r="J2920">
        <v>12.1</v>
      </c>
      <c r="K2920">
        <v>19.338842975206614</v>
      </c>
      <c r="L2920">
        <f t="shared" si="45"/>
        <v>234</v>
      </c>
      <c r="M2920" s="14">
        <f>Table3[[#This Row],[Rape]]/Table3[[#This Row],[Population_in_lakhs]]</f>
        <v>2.3140495867768598</v>
      </c>
      <c r="N2920">
        <f>Table3[[#This Row],[Kidnapping and Abduction]]/Table3[[#This Row],[Population_in_lakhs]]</f>
        <v>3.553719008264463</v>
      </c>
      <c r="O2920">
        <f>Table3[[#This Row],[Dowry Deaths]]/Table3[[#This Row],[Population_in_lakhs]]</f>
        <v>1.4876033057851241</v>
      </c>
      <c r="P2920">
        <f>Table3[[#This Row],[Molestation]]/Table3[[#This Row],[Population_in_lakhs]]</f>
        <v>2.8925619834710745</v>
      </c>
      <c r="Q2920">
        <f>Table3[[#This Row],[Sexual_Harassment]]/Table3[[#This Row],[Population_in_lakhs]]</f>
        <v>0</v>
      </c>
      <c r="R2920">
        <f>Table3[[#This Row],[Cruelty by Husband or his Relatives]]/Table3[[#This Row],[Population_in_lakhs]]</f>
        <v>9.0909090909090917</v>
      </c>
    </row>
    <row r="2921" spans="1:18" x14ac:dyDescent="0.3">
      <c r="A2921" t="s">
        <v>352</v>
      </c>
      <c r="B2921" t="s">
        <v>375</v>
      </c>
      <c r="C2921">
        <v>2008</v>
      </c>
      <c r="D2921">
        <v>33</v>
      </c>
      <c r="E2921">
        <v>32</v>
      </c>
      <c r="F2921">
        <v>11</v>
      </c>
      <c r="G2921">
        <v>27</v>
      </c>
      <c r="H2921">
        <v>0</v>
      </c>
      <c r="I2921">
        <v>99</v>
      </c>
      <c r="J2921">
        <v>12.1</v>
      </c>
      <c r="K2921">
        <v>16.694214876033058</v>
      </c>
      <c r="L2921">
        <f t="shared" si="45"/>
        <v>202</v>
      </c>
      <c r="M2921" s="14">
        <f>Table3[[#This Row],[Rape]]/Table3[[#This Row],[Population_in_lakhs]]</f>
        <v>2.7272727272727275</v>
      </c>
      <c r="N2921">
        <f>Table3[[#This Row],[Kidnapping and Abduction]]/Table3[[#This Row],[Population_in_lakhs]]</f>
        <v>2.6446280991735538</v>
      </c>
      <c r="O2921">
        <f>Table3[[#This Row],[Dowry Deaths]]/Table3[[#This Row],[Population_in_lakhs]]</f>
        <v>0.90909090909090917</v>
      </c>
      <c r="P2921">
        <f>Table3[[#This Row],[Molestation]]/Table3[[#This Row],[Population_in_lakhs]]</f>
        <v>2.2314049586776861</v>
      </c>
      <c r="Q2921">
        <f>Table3[[#This Row],[Sexual_Harassment]]/Table3[[#This Row],[Population_in_lakhs]]</f>
        <v>0</v>
      </c>
      <c r="R2921">
        <f>Table3[[#This Row],[Cruelty by Husband or his Relatives]]/Table3[[#This Row],[Population_in_lakhs]]</f>
        <v>8.1818181818181817</v>
      </c>
    </row>
    <row r="2922" spans="1:18" x14ac:dyDescent="0.3">
      <c r="A2922" t="s">
        <v>352</v>
      </c>
      <c r="B2922" t="s">
        <v>375</v>
      </c>
      <c r="C2922">
        <v>2009</v>
      </c>
      <c r="D2922">
        <v>46</v>
      </c>
      <c r="E2922">
        <v>49</v>
      </c>
      <c r="F2922">
        <v>14</v>
      </c>
      <c r="G2922">
        <v>25</v>
      </c>
      <c r="H2922">
        <v>0</v>
      </c>
      <c r="I2922">
        <v>138</v>
      </c>
      <c r="J2922">
        <v>12.1</v>
      </c>
      <c r="K2922">
        <v>22.479338842975206</v>
      </c>
      <c r="L2922">
        <f t="shared" si="45"/>
        <v>272</v>
      </c>
      <c r="M2922" s="14">
        <f>Table3[[#This Row],[Rape]]/Table3[[#This Row],[Population_in_lakhs]]</f>
        <v>3.8016528925619837</v>
      </c>
      <c r="N2922">
        <f>Table3[[#This Row],[Kidnapping and Abduction]]/Table3[[#This Row],[Population_in_lakhs]]</f>
        <v>4.0495867768595044</v>
      </c>
      <c r="O2922">
        <f>Table3[[#This Row],[Dowry Deaths]]/Table3[[#This Row],[Population_in_lakhs]]</f>
        <v>1.1570247933884299</v>
      </c>
      <c r="P2922">
        <f>Table3[[#This Row],[Molestation]]/Table3[[#This Row],[Population_in_lakhs]]</f>
        <v>2.0661157024793391</v>
      </c>
      <c r="Q2922">
        <f>Table3[[#This Row],[Sexual_Harassment]]/Table3[[#This Row],[Population_in_lakhs]]</f>
        <v>0</v>
      </c>
      <c r="R2922">
        <f>Table3[[#This Row],[Cruelty by Husband or his Relatives]]/Table3[[#This Row],[Population_in_lakhs]]</f>
        <v>11.404958677685951</v>
      </c>
    </row>
    <row r="2923" spans="1:18" x14ac:dyDescent="0.3">
      <c r="A2923" t="s">
        <v>352</v>
      </c>
      <c r="B2923" t="s">
        <v>375</v>
      </c>
      <c r="C2923">
        <v>2010</v>
      </c>
      <c r="D2923">
        <v>42</v>
      </c>
      <c r="E2923">
        <v>72</v>
      </c>
      <c r="F2923">
        <v>12</v>
      </c>
      <c r="G2923">
        <v>24</v>
      </c>
      <c r="H2923">
        <v>0</v>
      </c>
      <c r="I2923">
        <v>157</v>
      </c>
      <c r="J2923">
        <v>12.1</v>
      </c>
      <c r="K2923">
        <v>25.371900826446282</v>
      </c>
      <c r="L2923">
        <f t="shared" si="45"/>
        <v>307</v>
      </c>
      <c r="M2923" s="14">
        <f>Table3[[#This Row],[Rape]]/Table3[[#This Row],[Population_in_lakhs]]</f>
        <v>3.4710743801652892</v>
      </c>
      <c r="N2923">
        <f>Table3[[#This Row],[Kidnapping and Abduction]]/Table3[[#This Row],[Population_in_lakhs]]</f>
        <v>5.9504132231404965</v>
      </c>
      <c r="O2923">
        <f>Table3[[#This Row],[Dowry Deaths]]/Table3[[#This Row],[Population_in_lakhs]]</f>
        <v>0.99173553719008267</v>
      </c>
      <c r="P2923">
        <f>Table3[[#This Row],[Molestation]]/Table3[[#This Row],[Population_in_lakhs]]</f>
        <v>1.9834710743801653</v>
      </c>
      <c r="Q2923">
        <f>Table3[[#This Row],[Sexual_Harassment]]/Table3[[#This Row],[Population_in_lakhs]]</f>
        <v>0</v>
      </c>
      <c r="R2923">
        <f>Table3[[#This Row],[Cruelty by Husband or his Relatives]]/Table3[[#This Row],[Population_in_lakhs]]</f>
        <v>12.975206611570249</v>
      </c>
    </row>
    <row r="2924" spans="1:18" x14ac:dyDescent="0.3">
      <c r="A2924" t="s">
        <v>352</v>
      </c>
      <c r="B2924" t="s">
        <v>375</v>
      </c>
      <c r="C2924">
        <v>2011</v>
      </c>
      <c r="D2924">
        <v>38</v>
      </c>
      <c r="E2924">
        <v>78</v>
      </c>
      <c r="F2924">
        <v>18</v>
      </c>
      <c r="G2924">
        <v>18</v>
      </c>
      <c r="H2924">
        <v>0</v>
      </c>
      <c r="I2924">
        <v>174</v>
      </c>
      <c r="J2924">
        <v>14.58</v>
      </c>
      <c r="K2924">
        <v>22.359396433470508</v>
      </c>
      <c r="L2924">
        <f t="shared" si="45"/>
        <v>326</v>
      </c>
      <c r="M2924" s="14">
        <f>Table3[[#This Row],[Rape]]/Table3[[#This Row],[Population_in_lakhs]]</f>
        <v>2.6063100137174211</v>
      </c>
      <c r="N2924">
        <f>Table3[[#This Row],[Kidnapping and Abduction]]/Table3[[#This Row],[Population_in_lakhs]]</f>
        <v>5.3497942386831276</v>
      </c>
      <c r="O2924">
        <f>Table3[[#This Row],[Dowry Deaths]]/Table3[[#This Row],[Population_in_lakhs]]</f>
        <v>1.2345679012345678</v>
      </c>
      <c r="P2924">
        <f>Table3[[#This Row],[Molestation]]/Table3[[#This Row],[Population_in_lakhs]]</f>
        <v>1.2345679012345678</v>
      </c>
      <c r="Q2924">
        <f>Table3[[#This Row],[Sexual_Harassment]]/Table3[[#This Row],[Population_in_lakhs]]</f>
        <v>0</v>
      </c>
      <c r="R2924">
        <f>Table3[[#This Row],[Cruelty by Husband or his Relatives]]/Table3[[#This Row],[Population_in_lakhs]]</f>
        <v>11.934156378600823</v>
      </c>
    </row>
    <row r="2925" spans="1:18" x14ac:dyDescent="0.3">
      <c r="A2925" t="s">
        <v>352</v>
      </c>
      <c r="B2925" t="s">
        <v>375</v>
      </c>
      <c r="C2925">
        <v>2012</v>
      </c>
      <c r="D2925">
        <v>44</v>
      </c>
      <c r="E2925">
        <v>77</v>
      </c>
      <c r="F2925">
        <v>15</v>
      </c>
      <c r="G2925">
        <v>7</v>
      </c>
      <c r="H2925">
        <v>0</v>
      </c>
      <c r="I2925">
        <v>196</v>
      </c>
      <c r="J2925">
        <v>14.58</v>
      </c>
      <c r="K2925">
        <v>23.251028806584362</v>
      </c>
      <c r="L2925">
        <f t="shared" si="45"/>
        <v>339</v>
      </c>
      <c r="M2925" s="14">
        <f>Table3[[#This Row],[Rape]]/Table3[[#This Row],[Population_in_lakhs]]</f>
        <v>3.017832647462277</v>
      </c>
      <c r="N2925">
        <f>Table3[[#This Row],[Kidnapping and Abduction]]/Table3[[#This Row],[Population_in_lakhs]]</f>
        <v>5.2812071330589845</v>
      </c>
      <c r="O2925">
        <f>Table3[[#This Row],[Dowry Deaths]]/Table3[[#This Row],[Population_in_lakhs]]</f>
        <v>1.0288065843621399</v>
      </c>
      <c r="P2925">
        <f>Table3[[#This Row],[Molestation]]/Table3[[#This Row],[Population_in_lakhs]]</f>
        <v>0.48010973936899864</v>
      </c>
      <c r="Q2925">
        <f>Table3[[#This Row],[Sexual_Harassment]]/Table3[[#This Row],[Population_in_lakhs]]</f>
        <v>0</v>
      </c>
      <c r="R2925">
        <f>Table3[[#This Row],[Cruelty by Husband or his Relatives]]/Table3[[#This Row],[Population_in_lakhs]]</f>
        <v>13.443072702331962</v>
      </c>
    </row>
    <row r="2926" spans="1:18" x14ac:dyDescent="0.3">
      <c r="A2926" t="s">
        <v>352</v>
      </c>
      <c r="B2926" t="s">
        <v>375</v>
      </c>
      <c r="C2926">
        <v>2013</v>
      </c>
      <c r="D2926">
        <v>48</v>
      </c>
      <c r="E2926">
        <v>77</v>
      </c>
      <c r="F2926">
        <v>13</v>
      </c>
      <c r="G2926">
        <v>79</v>
      </c>
      <c r="H2926">
        <v>0</v>
      </c>
      <c r="I2926">
        <v>179</v>
      </c>
      <c r="J2926">
        <v>14.58</v>
      </c>
      <c r="K2926">
        <v>27.160493827160494</v>
      </c>
      <c r="L2926">
        <f t="shared" si="45"/>
        <v>396</v>
      </c>
      <c r="M2926" s="14">
        <f>Table3[[#This Row],[Rape]]/Table3[[#This Row],[Population_in_lakhs]]</f>
        <v>3.2921810699588478</v>
      </c>
      <c r="N2926">
        <f>Table3[[#This Row],[Kidnapping and Abduction]]/Table3[[#This Row],[Population_in_lakhs]]</f>
        <v>5.2812071330589845</v>
      </c>
      <c r="O2926">
        <f>Table3[[#This Row],[Dowry Deaths]]/Table3[[#This Row],[Population_in_lakhs]]</f>
        <v>0.89163237311385457</v>
      </c>
      <c r="P2926">
        <f>Table3[[#This Row],[Molestation]]/Table3[[#This Row],[Population_in_lakhs]]</f>
        <v>5.4183813443072699</v>
      </c>
      <c r="Q2926">
        <f>Table3[[#This Row],[Sexual_Harassment]]/Table3[[#This Row],[Population_in_lakhs]]</f>
        <v>0</v>
      </c>
      <c r="R2926">
        <f>Table3[[#This Row],[Cruelty by Husband or his Relatives]]/Table3[[#This Row],[Population_in_lakhs]]</f>
        <v>12.277091906721536</v>
      </c>
    </row>
    <row r="2927" spans="1:18" x14ac:dyDescent="0.3">
      <c r="A2927" t="s">
        <v>352</v>
      </c>
      <c r="B2927" t="s">
        <v>376</v>
      </c>
      <c r="C2927">
        <v>2001</v>
      </c>
      <c r="D2927">
        <v>50</v>
      </c>
      <c r="E2927">
        <v>116</v>
      </c>
      <c r="F2927">
        <v>17</v>
      </c>
      <c r="G2927">
        <v>203</v>
      </c>
      <c r="H2927">
        <v>6</v>
      </c>
      <c r="I2927">
        <v>319</v>
      </c>
      <c r="J2927">
        <v>15.69</v>
      </c>
      <c r="K2927">
        <v>45.315487571701723</v>
      </c>
      <c r="L2927">
        <f t="shared" si="45"/>
        <v>711</v>
      </c>
      <c r="M2927" s="14">
        <f>Table3[[#This Row],[Rape]]/Table3[[#This Row],[Population_in_lakhs]]</f>
        <v>3.1867431485022308</v>
      </c>
      <c r="N2927">
        <f>Table3[[#This Row],[Kidnapping and Abduction]]/Table3[[#This Row],[Population_in_lakhs]]</f>
        <v>7.3932441045251753</v>
      </c>
      <c r="O2927">
        <f>Table3[[#This Row],[Dowry Deaths]]/Table3[[#This Row],[Population_in_lakhs]]</f>
        <v>1.0834926704907584</v>
      </c>
      <c r="P2927">
        <f>Table3[[#This Row],[Molestation]]/Table3[[#This Row],[Population_in_lakhs]]</f>
        <v>12.938177182919057</v>
      </c>
      <c r="Q2927">
        <f>Table3[[#This Row],[Sexual_Harassment]]/Table3[[#This Row],[Population_in_lakhs]]</f>
        <v>0.38240917782026768</v>
      </c>
      <c r="R2927">
        <f>Table3[[#This Row],[Cruelty by Husband or his Relatives]]/Table3[[#This Row],[Population_in_lakhs]]</f>
        <v>20.331421287444233</v>
      </c>
    </row>
    <row r="2928" spans="1:18" x14ac:dyDescent="0.3">
      <c r="A2928" t="s">
        <v>352</v>
      </c>
      <c r="B2928" t="s">
        <v>376</v>
      </c>
      <c r="C2928">
        <v>2002</v>
      </c>
      <c r="D2928">
        <v>37</v>
      </c>
      <c r="E2928">
        <v>132</v>
      </c>
      <c r="F2928">
        <v>6</v>
      </c>
      <c r="G2928">
        <v>154</v>
      </c>
      <c r="H2928">
        <v>3</v>
      </c>
      <c r="I2928">
        <v>319</v>
      </c>
      <c r="J2928">
        <v>15.69</v>
      </c>
      <c r="K2928">
        <v>41.491395793499045</v>
      </c>
      <c r="L2928">
        <f t="shared" si="45"/>
        <v>651</v>
      </c>
      <c r="M2928" s="14">
        <f>Table3[[#This Row],[Rape]]/Table3[[#This Row],[Population_in_lakhs]]</f>
        <v>2.3581899298916507</v>
      </c>
      <c r="N2928">
        <f>Table3[[#This Row],[Kidnapping and Abduction]]/Table3[[#This Row],[Population_in_lakhs]]</f>
        <v>8.413001912045889</v>
      </c>
      <c r="O2928">
        <f>Table3[[#This Row],[Dowry Deaths]]/Table3[[#This Row],[Population_in_lakhs]]</f>
        <v>0.38240917782026768</v>
      </c>
      <c r="P2928">
        <f>Table3[[#This Row],[Molestation]]/Table3[[#This Row],[Population_in_lakhs]]</f>
        <v>9.8151688973868705</v>
      </c>
      <c r="Q2928">
        <f>Table3[[#This Row],[Sexual_Harassment]]/Table3[[#This Row],[Population_in_lakhs]]</f>
        <v>0.19120458891013384</v>
      </c>
      <c r="R2928">
        <f>Table3[[#This Row],[Cruelty by Husband or his Relatives]]/Table3[[#This Row],[Population_in_lakhs]]</f>
        <v>20.331421287444233</v>
      </c>
    </row>
    <row r="2929" spans="1:18" x14ac:dyDescent="0.3">
      <c r="A2929" t="s">
        <v>352</v>
      </c>
      <c r="B2929" t="s">
        <v>376</v>
      </c>
      <c r="C2929">
        <v>2003</v>
      </c>
      <c r="D2929">
        <v>35</v>
      </c>
      <c r="E2929">
        <v>115</v>
      </c>
      <c r="F2929">
        <v>9</v>
      </c>
      <c r="G2929">
        <v>146</v>
      </c>
      <c r="H2929">
        <v>2</v>
      </c>
      <c r="I2929">
        <v>307</v>
      </c>
      <c r="J2929">
        <v>15.69</v>
      </c>
      <c r="K2929">
        <v>39.133205863607394</v>
      </c>
      <c r="L2929">
        <f t="shared" si="45"/>
        <v>614</v>
      </c>
      <c r="M2929" s="14">
        <f>Table3[[#This Row],[Rape]]/Table3[[#This Row],[Population_in_lakhs]]</f>
        <v>2.2307202039515617</v>
      </c>
      <c r="N2929">
        <f>Table3[[#This Row],[Kidnapping and Abduction]]/Table3[[#This Row],[Population_in_lakhs]]</f>
        <v>7.3295092415551313</v>
      </c>
      <c r="O2929">
        <f>Table3[[#This Row],[Dowry Deaths]]/Table3[[#This Row],[Population_in_lakhs]]</f>
        <v>0.57361376673040154</v>
      </c>
      <c r="P2929">
        <f>Table3[[#This Row],[Molestation]]/Table3[[#This Row],[Population_in_lakhs]]</f>
        <v>9.3052899936265145</v>
      </c>
      <c r="Q2929">
        <f>Table3[[#This Row],[Sexual_Harassment]]/Table3[[#This Row],[Population_in_lakhs]]</f>
        <v>0.12746972594008923</v>
      </c>
      <c r="R2929">
        <f>Table3[[#This Row],[Cruelty by Husband or his Relatives]]/Table3[[#This Row],[Population_in_lakhs]]</f>
        <v>19.566602931803697</v>
      </c>
    </row>
    <row r="2930" spans="1:18" x14ac:dyDescent="0.3">
      <c r="A2930" t="s">
        <v>352</v>
      </c>
      <c r="B2930" t="s">
        <v>376</v>
      </c>
      <c r="C2930">
        <v>2004</v>
      </c>
      <c r="D2930">
        <v>42</v>
      </c>
      <c r="E2930">
        <v>124</v>
      </c>
      <c r="F2930">
        <v>10</v>
      </c>
      <c r="G2930">
        <v>186</v>
      </c>
      <c r="H2930">
        <v>1</v>
      </c>
      <c r="I2930">
        <v>400</v>
      </c>
      <c r="J2930">
        <v>15.69</v>
      </c>
      <c r="K2930">
        <v>48.629700446144042</v>
      </c>
      <c r="L2930">
        <f t="shared" si="45"/>
        <v>763</v>
      </c>
      <c r="M2930" s="14">
        <f>Table3[[#This Row],[Rape]]/Table3[[#This Row],[Population_in_lakhs]]</f>
        <v>2.676864244741874</v>
      </c>
      <c r="N2930">
        <f>Table3[[#This Row],[Kidnapping and Abduction]]/Table3[[#This Row],[Population_in_lakhs]]</f>
        <v>7.9031230082855322</v>
      </c>
      <c r="O2930">
        <f>Table3[[#This Row],[Dowry Deaths]]/Table3[[#This Row],[Population_in_lakhs]]</f>
        <v>0.63734862970044615</v>
      </c>
      <c r="P2930">
        <f>Table3[[#This Row],[Molestation]]/Table3[[#This Row],[Population_in_lakhs]]</f>
        <v>11.854684512428298</v>
      </c>
      <c r="Q2930">
        <f>Table3[[#This Row],[Sexual_Harassment]]/Table3[[#This Row],[Population_in_lakhs]]</f>
        <v>6.3734862970044617E-2</v>
      </c>
      <c r="R2930">
        <f>Table3[[#This Row],[Cruelty by Husband or his Relatives]]/Table3[[#This Row],[Population_in_lakhs]]</f>
        <v>25.493945188017847</v>
      </c>
    </row>
    <row r="2931" spans="1:18" x14ac:dyDescent="0.3">
      <c r="A2931" t="s">
        <v>352</v>
      </c>
      <c r="B2931" t="s">
        <v>376</v>
      </c>
      <c r="C2931">
        <v>2005</v>
      </c>
      <c r="D2931">
        <v>40</v>
      </c>
      <c r="E2931">
        <v>93</v>
      </c>
      <c r="F2931">
        <v>5</v>
      </c>
      <c r="G2931">
        <v>154</v>
      </c>
      <c r="H2931">
        <v>1</v>
      </c>
      <c r="I2931">
        <v>361</v>
      </c>
      <c r="J2931">
        <v>15.69</v>
      </c>
      <c r="K2931">
        <v>41.682600382409177</v>
      </c>
      <c r="L2931">
        <f t="shared" si="45"/>
        <v>654</v>
      </c>
      <c r="M2931" s="14">
        <f>Table3[[#This Row],[Rape]]/Table3[[#This Row],[Population_in_lakhs]]</f>
        <v>2.5493945188017846</v>
      </c>
      <c r="N2931">
        <f>Table3[[#This Row],[Kidnapping and Abduction]]/Table3[[#This Row],[Population_in_lakhs]]</f>
        <v>5.9273422562141489</v>
      </c>
      <c r="O2931">
        <f>Table3[[#This Row],[Dowry Deaths]]/Table3[[#This Row],[Population_in_lakhs]]</f>
        <v>0.31867431485022307</v>
      </c>
      <c r="P2931">
        <f>Table3[[#This Row],[Molestation]]/Table3[[#This Row],[Population_in_lakhs]]</f>
        <v>9.8151688973868705</v>
      </c>
      <c r="Q2931">
        <f>Table3[[#This Row],[Sexual_Harassment]]/Table3[[#This Row],[Population_in_lakhs]]</f>
        <v>6.3734862970044617E-2</v>
      </c>
      <c r="R2931">
        <f>Table3[[#This Row],[Cruelty by Husband or his Relatives]]/Table3[[#This Row],[Population_in_lakhs]]</f>
        <v>23.008285532186108</v>
      </c>
    </row>
    <row r="2932" spans="1:18" x14ac:dyDescent="0.3">
      <c r="A2932" t="s">
        <v>352</v>
      </c>
      <c r="B2932" t="s">
        <v>376</v>
      </c>
      <c r="C2932">
        <v>2006</v>
      </c>
      <c r="D2932">
        <v>37</v>
      </c>
      <c r="E2932">
        <v>89</v>
      </c>
      <c r="F2932">
        <v>16</v>
      </c>
      <c r="G2932">
        <v>140</v>
      </c>
      <c r="H2932">
        <v>6</v>
      </c>
      <c r="I2932">
        <v>404</v>
      </c>
      <c r="J2932">
        <v>15.69</v>
      </c>
      <c r="K2932">
        <v>44.104525175270872</v>
      </c>
      <c r="L2932">
        <f t="shared" si="45"/>
        <v>692</v>
      </c>
      <c r="M2932" s="14">
        <f>Table3[[#This Row],[Rape]]/Table3[[#This Row],[Population_in_lakhs]]</f>
        <v>2.3581899298916507</v>
      </c>
      <c r="N2932">
        <f>Table3[[#This Row],[Kidnapping and Abduction]]/Table3[[#This Row],[Population_in_lakhs]]</f>
        <v>5.6724028043339709</v>
      </c>
      <c r="O2932">
        <f>Table3[[#This Row],[Dowry Deaths]]/Table3[[#This Row],[Population_in_lakhs]]</f>
        <v>1.0197578075207139</v>
      </c>
      <c r="P2932">
        <f>Table3[[#This Row],[Molestation]]/Table3[[#This Row],[Population_in_lakhs]]</f>
        <v>8.9228808158062467</v>
      </c>
      <c r="Q2932">
        <f>Table3[[#This Row],[Sexual_Harassment]]/Table3[[#This Row],[Population_in_lakhs]]</f>
        <v>0.38240917782026768</v>
      </c>
      <c r="R2932">
        <f>Table3[[#This Row],[Cruelty by Husband or his Relatives]]/Table3[[#This Row],[Population_in_lakhs]]</f>
        <v>25.748884639898026</v>
      </c>
    </row>
    <row r="2933" spans="1:18" x14ac:dyDescent="0.3">
      <c r="A2933" t="s">
        <v>352</v>
      </c>
      <c r="B2933" t="s">
        <v>376</v>
      </c>
      <c r="C2933">
        <v>2007</v>
      </c>
      <c r="D2933">
        <v>55</v>
      </c>
      <c r="E2933">
        <v>96</v>
      </c>
      <c r="F2933">
        <v>15</v>
      </c>
      <c r="G2933">
        <v>114</v>
      </c>
      <c r="H2933">
        <v>1</v>
      </c>
      <c r="I2933">
        <v>434</v>
      </c>
      <c r="J2933">
        <v>15.69</v>
      </c>
      <c r="K2933">
        <v>45.5704270235819</v>
      </c>
      <c r="L2933">
        <f t="shared" si="45"/>
        <v>715</v>
      </c>
      <c r="M2933" s="14">
        <f>Table3[[#This Row],[Rape]]/Table3[[#This Row],[Population_in_lakhs]]</f>
        <v>3.5054174633524537</v>
      </c>
      <c r="N2933">
        <f>Table3[[#This Row],[Kidnapping and Abduction]]/Table3[[#This Row],[Population_in_lakhs]]</f>
        <v>6.1185468451242828</v>
      </c>
      <c r="O2933">
        <f>Table3[[#This Row],[Dowry Deaths]]/Table3[[#This Row],[Population_in_lakhs]]</f>
        <v>0.95602294455066927</v>
      </c>
      <c r="P2933">
        <f>Table3[[#This Row],[Molestation]]/Table3[[#This Row],[Population_in_lakhs]]</f>
        <v>7.2657743785850863</v>
      </c>
      <c r="Q2933">
        <f>Table3[[#This Row],[Sexual_Harassment]]/Table3[[#This Row],[Population_in_lakhs]]</f>
        <v>6.3734862970044617E-2</v>
      </c>
      <c r="R2933">
        <f>Table3[[#This Row],[Cruelty by Husband or his Relatives]]/Table3[[#This Row],[Population_in_lakhs]]</f>
        <v>27.660930528999362</v>
      </c>
    </row>
    <row r="2934" spans="1:18" x14ac:dyDescent="0.3">
      <c r="A2934" t="s">
        <v>352</v>
      </c>
      <c r="B2934" t="s">
        <v>376</v>
      </c>
      <c r="C2934">
        <v>2008</v>
      </c>
      <c r="D2934">
        <v>58</v>
      </c>
      <c r="E2934">
        <v>81</v>
      </c>
      <c r="F2934">
        <v>14</v>
      </c>
      <c r="G2934">
        <v>116</v>
      </c>
      <c r="H2934">
        <v>1</v>
      </c>
      <c r="I2934">
        <v>508</v>
      </c>
      <c r="J2934">
        <v>15.69</v>
      </c>
      <c r="K2934">
        <v>49.58572339069471</v>
      </c>
      <c r="L2934">
        <f t="shared" si="45"/>
        <v>778</v>
      </c>
      <c r="M2934" s="14">
        <f>Table3[[#This Row],[Rape]]/Table3[[#This Row],[Population_in_lakhs]]</f>
        <v>3.6966220522625877</v>
      </c>
      <c r="N2934">
        <f>Table3[[#This Row],[Kidnapping and Abduction]]/Table3[[#This Row],[Population_in_lakhs]]</f>
        <v>5.1625239005736141</v>
      </c>
      <c r="O2934">
        <f>Table3[[#This Row],[Dowry Deaths]]/Table3[[#This Row],[Population_in_lakhs]]</f>
        <v>0.89228808158062467</v>
      </c>
      <c r="P2934">
        <f>Table3[[#This Row],[Molestation]]/Table3[[#This Row],[Population_in_lakhs]]</f>
        <v>7.3932441045251753</v>
      </c>
      <c r="Q2934">
        <f>Table3[[#This Row],[Sexual_Harassment]]/Table3[[#This Row],[Population_in_lakhs]]</f>
        <v>6.3734862970044617E-2</v>
      </c>
      <c r="R2934">
        <f>Table3[[#This Row],[Cruelty by Husband or his Relatives]]/Table3[[#This Row],[Population_in_lakhs]]</f>
        <v>32.377310388782668</v>
      </c>
    </row>
    <row r="2935" spans="1:18" x14ac:dyDescent="0.3">
      <c r="A2935" t="s">
        <v>352</v>
      </c>
      <c r="B2935" t="s">
        <v>376</v>
      </c>
      <c r="C2935">
        <v>2009</v>
      </c>
      <c r="D2935">
        <v>52</v>
      </c>
      <c r="E2935">
        <v>108</v>
      </c>
      <c r="F2935">
        <v>11</v>
      </c>
      <c r="G2935">
        <v>150</v>
      </c>
      <c r="H2935">
        <v>3</v>
      </c>
      <c r="I2935">
        <v>606</v>
      </c>
      <c r="J2935">
        <v>15.69</v>
      </c>
      <c r="K2935">
        <v>59.273422562141491</v>
      </c>
      <c r="L2935">
        <f t="shared" si="45"/>
        <v>930</v>
      </c>
      <c r="M2935" s="14">
        <f>Table3[[#This Row],[Rape]]/Table3[[#This Row],[Population_in_lakhs]]</f>
        <v>3.3142128744423203</v>
      </c>
      <c r="N2935">
        <f>Table3[[#This Row],[Kidnapping and Abduction]]/Table3[[#This Row],[Population_in_lakhs]]</f>
        <v>6.8833652007648185</v>
      </c>
      <c r="O2935">
        <f>Table3[[#This Row],[Dowry Deaths]]/Table3[[#This Row],[Population_in_lakhs]]</f>
        <v>0.70108349267049075</v>
      </c>
      <c r="P2935">
        <f>Table3[[#This Row],[Molestation]]/Table3[[#This Row],[Population_in_lakhs]]</f>
        <v>9.5602294455066925</v>
      </c>
      <c r="Q2935">
        <f>Table3[[#This Row],[Sexual_Harassment]]/Table3[[#This Row],[Population_in_lakhs]]</f>
        <v>0.19120458891013384</v>
      </c>
      <c r="R2935">
        <f>Table3[[#This Row],[Cruelty by Husband or his Relatives]]/Table3[[#This Row],[Population_in_lakhs]]</f>
        <v>38.623326959847034</v>
      </c>
    </row>
    <row r="2936" spans="1:18" x14ac:dyDescent="0.3">
      <c r="A2936" t="s">
        <v>352</v>
      </c>
      <c r="B2936" t="s">
        <v>376</v>
      </c>
      <c r="C2936">
        <v>2010</v>
      </c>
      <c r="D2936">
        <v>69</v>
      </c>
      <c r="E2936">
        <v>109</v>
      </c>
      <c r="F2936">
        <v>4</v>
      </c>
      <c r="G2936">
        <v>117</v>
      </c>
      <c r="H2936">
        <v>0</v>
      </c>
      <c r="I2936">
        <v>568</v>
      </c>
      <c r="J2936">
        <v>15.69</v>
      </c>
      <c r="K2936">
        <v>55.25812619502868</v>
      </c>
      <c r="L2936">
        <f t="shared" si="45"/>
        <v>867</v>
      </c>
      <c r="M2936" s="14">
        <f>Table3[[#This Row],[Rape]]/Table3[[#This Row],[Population_in_lakhs]]</f>
        <v>4.3977055449330784</v>
      </c>
      <c r="N2936">
        <f>Table3[[#This Row],[Kidnapping and Abduction]]/Table3[[#This Row],[Population_in_lakhs]]</f>
        <v>6.9471000637348634</v>
      </c>
      <c r="O2936">
        <f>Table3[[#This Row],[Dowry Deaths]]/Table3[[#This Row],[Population_in_lakhs]]</f>
        <v>0.25493945188017847</v>
      </c>
      <c r="P2936">
        <f>Table3[[#This Row],[Molestation]]/Table3[[#This Row],[Population_in_lakhs]]</f>
        <v>7.4569789674952203</v>
      </c>
      <c r="Q2936">
        <f>Table3[[#This Row],[Sexual_Harassment]]/Table3[[#This Row],[Population_in_lakhs]]</f>
        <v>0</v>
      </c>
      <c r="R2936">
        <f>Table3[[#This Row],[Cruelty by Husband or his Relatives]]/Table3[[#This Row],[Population_in_lakhs]]</f>
        <v>36.201402166985339</v>
      </c>
    </row>
    <row r="2937" spans="1:18" x14ac:dyDescent="0.3">
      <c r="A2937" t="s">
        <v>352</v>
      </c>
      <c r="B2937" t="s">
        <v>376</v>
      </c>
      <c r="C2937">
        <v>2011</v>
      </c>
      <c r="D2937">
        <v>68</v>
      </c>
      <c r="E2937">
        <v>124</v>
      </c>
      <c r="F2937">
        <v>10</v>
      </c>
      <c r="G2937">
        <v>156</v>
      </c>
      <c r="H2937">
        <v>0</v>
      </c>
      <c r="I2937">
        <v>648</v>
      </c>
      <c r="J2937">
        <v>19.510000000000002</v>
      </c>
      <c r="K2937">
        <v>51.563300871348019</v>
      </c>
      <c r="L2937">
        <f t="shared" si="45"/>
        <v>1006</v>
      </c>
      <c r="M2937" s="14">
        <f>Table3[[#This Row],[Rape]]/Table3[[#This Row],[Population_in_lakhs]]</f>
        <v>3.4853921066119935</v>
      </c>
      <c r="N2937">
        <f>Table3[[#This Row],[Kidnapping and Abduction]]/Table3[[#This Row],[Population_in_lakhs]]</f>
        <v>6.3557150179395174</v>
      </c>
      <c r="O2937">
        <f>Table3[[#This Row],[Dowry Deaths]]/Table3[[#This Row],[Population_in_lakhs]]</f>
        <v>0.51255766273705783</v>
      </c>
      <c r="P2937">
        <f>Table3[[#This Row],[Molestation]]/Table3[[#This Row],[Population_in_lakhs]]</f>
        <v>7.9958995386981027</v>
      </c>
      <c r="Q2937">
        <f>Table3[[#This Row],[Sexual_Harassment]]/Table3[[#This Row],[Population_in_lakhs]]</f>
        <v>0</v>
      </c>
      <c r="R2937">
        <f>Table3[[#This Row],[Cruelty by Husband or his Relatives]]/Table3[[#This Row],[Population_in_lakhs]]</f>
        <v>33.21373654536135</v>
      </c>
    </row>
    <row r="2938" spans="1:18" x14ac:dyDescent="0.3">
      <c r="A2938" t="s">
        <v>352</v>
      </c>
      <c r="B2938" t="s">
        <v>376</v>
      </c>
      <c r="C2938">
        <v>2012</v>
      </c>
      <c r="D2938">
        <v>87</v>
      </c>
      <c r="E2938">
        <v>106</v>
      </c>
      <c r="F2938">
        <v>11</v>
      </c>
      <c r="G2938">
        <v>178</v>
      </c>
      <c r="H2938">
        <v>2</v>
      </c>
      <c r="I2938">
        <v>628</v>
      </c>
      <c r="J2938">
        <v>19.510000000000002</v>
      </c>
      <c r="K2938">
        <v>51.870835468990258</v>
      </c>
      <c r="L2938">
        <f t="shared" si="45"/>
        <v>1012</v>
      </c>
      <c r="M2938" s="14">
        <f>Table3[[#This Row],[Rape]]/Table3[[#This Row],[Population_in_lakhs]]</f>
        <v>4.4592516658124035</v>
      </c>
      <c r="N2938">
        <f>Table3[[#This Row],[Kidnapping and Abduction]]/Table3[[#This Row],[Population_in_lakhs]]</f>
        <v>5.4331112250128131</v>
      </c>
      <c r="O2938">
        <f>Table3[[#This Row],[Dowry Deaths]]/Table3[[#This Row],[Population_in_lakhs]]</f>
        <v>0.5638134290107637</v>
      </c>
      <c r="P2938">
        <f>Table3[[#This Row],[Molestation]]/Table3[[#This Row],[Population_in_lakhs]]</f>
        <v>9.1235263967196296</v>
      </c>
      <c r="Q2938">
        <f>Table3[[#This Row],[Sexual_Harassment]]/Table3[[#This Row],[Population_in_lakhs]]</f>
        <v>0.10251153254741158</v>
      </c>
      <c r="R2938">
        <f>Table3[[#This Row],[Cruelty by Husband or his Relatives]]/Table3[[#This Row],[Population_in_lakhs]]</f>
        <v>32.188621219887231</v>
      </c>
    </row>
    <row r="2939" spans="1:18" x14ac:dyDescent="0.3">
      <c r="A2939" t="s">
        <v>352</v>
      </c>
      <c r="B2939" t="s">
        <v>376</v>
      </c>
      <c r="C2939">
        <v>2013</v>
      </c>
      <c r="D2939">
        <v>131</v>
      </c>
      <c r="E2939">
        <v>219</v>
      </c>
      <c r="F2939">
        <v>6</v>
      </c>
      <c r="G2939">
        <v>267</v>
      </c>
      <c r="H2939">
        <v>5</v>
      </c>
      <c r="I2939">
        <v>759</v>
      </c>
      <c r="J2939">
        <v>19.510000000000002</v>
      </c>
      <c r="K2939">
        <v>71.091747821629923</v>
      </c>
      <c r="L2939">
        <f t="shared" si="45"/>
        <v>1387</v>
      </c>
      <c r="M2939" s="14">
        <f>Table3[[#This Row],[Rape]]/Table3[[#This Row],[Population_in_lakhs]]</f>
        <v>6.7145053818554583</v>
      </c>
      <c r="N2939">
        <f>Table3[[#This Row],[Kidnapping and Abduction]]/Table3[[#This Row],[Population_in_lakhs]]</f>
        <v>11.225012813941568</v>
      </c>
      <c r="O2939">
        <f>Table3[[#This Row],[Dowry Deaths]]/Table3[[#This Row],[Population_in_lakhs]]</f>
        <v>0.30753459764223473</v>
      </c>
      <c r="P2939">
        <f>Table3[[#This Row],[Molestation]]/Table3[[#This Row],[Population_in_lakhs]]</f>
        <v>13.685289595079446</v>
      </c>
      <c r="Q2939">
        <f>Table3[[#This Row],[Sexual_Harassment]]/Table3[[#This Row],[Population_in_lakhs]]</f>
        <v>0.25627883136852891</v>
      </c>
      <c r="R2939">
        <f>Table3[[#This Row],[Cruelty by Husband or his Relatives]]/Table3[[#This Row],[Population_in_lakhs]]</f>
        <v>38.903126601742692</v>
      </c>
    </row>
    <row r="2940" spans="1:18" x14ac:dyDescent="0.3">
      <c r="A2940" t="s">
        <v>352</v>
      </c>
      <c r="B2940" t="s">
        <v>377</v>
      </c>
      <c r="C2940">
        <v>2001</v>
      </c>
      <c r="D2940">
        <v>22</v>
      </c>
      <c r="E2940">
        <v>34</v>
      </c>
      <c r="F2940">
        <v>14</v>
      </c>
      <c r="G2940">
        <v>65</v>
      </c>
      <c r="H2940">
        <v>0</v>
      </c>
      <c r="I2940">
        <v>102</v>
      </c>
      <c r="J2940">
        <v>22.75</v>
      </c>
      <c r="K2940">
        <v>10.417582417582418</v>
      </c>
      <c r="L2940">
        <f t="shared" si="45"/>
        <v>237</v>
      </c>
      <c r="M2940" s="14">
        <f>Table3[[#This Row],[Rape]]/Table3[[#This Row],[Population_in_lakhs]]</f>
        <v>0.96703296703296704</v>
      </c>
      <c r="N2940">
        <f>Table3[[#This Row],[Kidnapping and Abduction]]/Table3[[#This Row],[Population_in_lakhs]]</f>
        <v>1.4945054945054945</v>
      </c>
      <c r="O2940">
        <f>Table3[[#This Row],[Dowry Deaths]]/Table3[[#This Row],[Population_in_lakhs]]</f>
        <v>0.61538461538461542</v>
      </c>
      <c r="P2940">
        <f>Table3[[#This Row],[Molestation]]/Table3[[#This Row],[Population_in_lakhs]]</f>
        <v>2.8571428571428572</v>
      </c>
      <c r="Q2940">
        <f>Table3[[#This Row],[Sexual_Harassment]]/Table3[[#This Row],[Population_in_lakhs]]</f>
        <v>0</v>
      </c>
      <c r="R2940">
        <f>Table3[[#This Row],[Cruelty by Husband or his Relatives]]/Table3[[#This Row],[Population_in_lakhs]]</f>
        <v>4.4835164835164836</v>
      </c>
    </row>
    <row r="2941" spans="1:18" x14ac:dyDescent="0.3">
      <c r="A2941" t="s">
        <v>352</v>
      </c>
      <c r="B2941" t="s">
        <v>377</v>
      </c>
      <c r="C2941">
        <v>2002</v>
      </c>
      <c r="D2941">
        <v>39</v>
      </c>
      <c r="E2941">
        <v>28</v>
      </c>
      <c r="F2941">
        <v>14</v>
      </c>
      <c r="G2941">
        <v>78</v>
      </c>
      <c r="H2941">
        <v>0</v>
      </c>
      <c r="I2941">
        <v>153</v>
      </c>
      <c r="J2941">
        <v>22.75</v>
      </c>
      <c r="K2941">
        <v>13.714285714285714</v>
      </c>
      <c r="L2941">
        <f t="shared" si="45"/>
        <v>312</v>
      </c>
      <c r="M2941" s="14">
        <f>Table3[[#This Row],[Rape]]/Table3[[#This Row],[Population_in_lakhs]]</f>
        <v>1.7142857142857142</v>
      </c>
      <c r="N2941">
        <f>Table3[[#This Row],[Kidnapping and Abduction]]/Table3[[#This Row],[Population_in_lakhs]]</f>
        <v>1.2307692307692308</v>
      </c>
      <c r="O2941">
        <f>Table3[[#This Row],[Dowry Deaths]]/Table3[[#This Row],[Population_in_lakhs]]</f>
        <v>0.61538461538461542</v>
      </c>
      <c r="P2941">
        <f>Table3[[#This Row],[Molestation]]/Table3[[#This Row],[Population_in_lakhs]]</f>
        <v>3.4285714285714284</v>
      </c>
      <c r="Q2941">
        <f>Table3[[#This Row],[Sexual_Harassment]]/Table3[[#This Row],[Population_in_lakhs]]</f>
        <v>0</v>
      </c>
      <c r="R2941">
        <f>Table3[[#This Row],[Cruelty by Husband or his Relatives]]/Table3[[#This Row],[Population_in_lakhs]]</f>
        <v>6.7252747252747254</v>
      </c>
    </row>
    <row r="2942" spans="1:18" x14ac:dyDescent="0.3">
      <c r="A2942" t="s">
        <v>352</v>
      </c>
      <c r="B2942" t="s">
        <v>377</v>
      </c>
      <c r="C2942">
        <v>2003</v>
      </c>
      <c r="D2942">
        <v>32</v>
      </c>
      <c r="E2942">
        <v>27</v>
      </c>
      <c r="F2942">
        <v>10</v>
      </c>
      <c r="G2942">
        <v>115</v>
      </c>
      <c r="H2942">
        <v>0</v>
      </c>
      <c r="I2942">
        <v>128</v>
      </c>
      <c r="J2942">
        <v>22.75</v>
      </c>
      <c r="K2942">
        <v>13.714285714285714</v>
      </c>
      <c r="L2942">
        <f t="shared" si="45"/>
        <v>312</v>
      </c>
      <c r="M2942" s="14">
        <f>Table3[[#This Row],[Rape]]/Table3[[#This Row],[Population_in_lakhs]]</f>
        <v>1.4065934065934067</v>
      </c>
      <c r="N2942">
        <f>Table3[[#This Row],[Kidnapping and Abduction]]/Table3[[#This Row],[Population_in_lakhs]]</f>
        <v>1.1868131868131868</v>
      </c>
      <c r="O2942">
        <f>Table3[[#This Row],[Dowry Deaths]]/Table3[[#This Row],[Population_in_lakhs]]</f>
        <v>0.43956043956043955</v>
      </c>
      <c r="P2942">
        <f>Table3[[#This Row],[Molestation]]/Table3[[#This Row],[Population_in_lakhs]]</f>
        <v>5.0549450549450547</v>
      </c>
      <c r="Q2942">
        <f>Table3[[#This Row],[Sexual_Harassment]]/Table3[[#This Row],[Population_in_lakhs]]</f>
        <v>0</v>
      </c>
      <c r="R2942">
        <f>Table3[[#This Row],[Cruelty by Husband or his Relatives]]/Table3[[#This Row],[Population_in_lakhs]]</f>
        <v>5.6263736263736268</v>
      </c>
    </row>
    <row r="2943" spans="1:18" x14ac:dyDescent="0.3">
      <c r="A2943" t="s">
        <v>352</v>
      </c>
      <c r="B2943" t="s">
        <v>377</v>
      </c>
      <c r="C2943">
        <v>2004</v>
      </c>
      <c r="D2943">
        <v>25</v>
      </c>
      <c r="E2943">
        <v>29</v>
      </c>
      <c r="F2943">
        <v>16</v>
      </c>
      <c r="G2943">
        <v>160</v>
      </c>
      <c r="H2943">
        <v>0</v>
      </c>
      <c r="I2943">
        <v>154</v>
      </c>
      <c r="J2943">
        <v>22.75</v>
      </c>
      <c r="K2943">
        <v>16.87912087912088</v>
      </c>
      <c r="L2943">
        <f t="shared" si="45"/>
        <v>384</v>
      </c>
      <c r="M2943" s="14">
        <f>Table3[[#This Row],[Rape]]/Table3[[#This Row],[Population_in_lakhs]]</f>
        <v>1.098901098901099</v>
      </c>
      <c r="N2943">
        <f>Table3[[#This Row],[Kidnapping and Abduction]]/Table3[[#This Row],[Population_in_lakhs]]</f>
        <v>1.2747252747252746</v>
      </c>
      <c r="O2943">
        <f>Table3[[#This Row],[Dowry Deaths]]/Table3[[#This Row],[Population_in_lakhs]]</f>
        <v>0.70329670329670335</v>
      </c>
      <c r="P2943">
        <f>Table3[[#This Row],[Molestation]]/Table3[[#This Row],[Population_in_lakhs]]</f>
        <v>7.0329670329670328</v>
      </c>
      <c r="Q2943">
        <f>Table3[[#This Row],[Sexual_Harassment]]/Table3[[#This Row],[Population_in_lakhs]]</f>
        <v>0</v>
      </c>
      <c r="R2943">
        <f>Table3[[#This Row],[Cruelty by Husband or his Relatives]]/Table3[[#This Row],[Population_in_lakhs]]</f>
        <v>6.7692307692307692</v>
      </c>
    </row>
    <row r="2944" spans="1:18" x14ac:dyDescent="0.3">
      <c r="A2944" t="s">
        <v>352</v>
      </c>
      <c r="B2944" t="s">
        <v>377</v>
      </c>
      <c r="C2944">
        <v>2005</v>
      </c>
      <c r="D2944">
        <v>33</v>
      </c>
      <c r="E2944">
        <v>40</v>
      </c>
      <c r="F2944">
        <v>15</v>
      </c>
      <c r="G2944">
        <v>169</v>
      </c>
      <c r="H2944">
        <v>0</v>
      </c>
      <c r="I2944">
        <v>136</v>
      </c>
      <c r="J2944">
        <v>22.75</v>
      </c>
      <c r="K2944">
        <v>17.274725274725274</v>
      </c>
      <c r="L2944">
        <f t="shared" si="45"/>
        <v>393</v>
      </c>
      <c r="M2944" s="14">
        <f>Table3[[#This Row],[Rape]]/Table3[[#This Row],[Population_in_lakhs]]</f>
        <v>1.4505494505494505</v>
      </c>
      <c r="N2944">
        <f>Table3[[#This Row],[Kidnapping and Abduction]]/Table3[[#This Row],[Population_in_lakhs]]</f>
        <v>1.7582417582417582</v>
      </c>
      <c r="O2944">
        <f>Table3[[#This Row],[Dowry Deaths]]/Table3[[#This Row],[Population_in_lakhs]]</f>
        <v>0.65934065934065933</v>
      </c>
      <c r="P2944">
        <f>Table3[[#This Row],[Molestation]]/Table3[[#This Row],[Population_in_lakhs]]</f>
        <v>7.4285714285714288</v>
      </c>
      <c r="Q2944">
        <f>Table3[[#This Row],[Sexual_Harassment]]/Table3[[#This Row],[Population_in_lakhs]]</f>
        <v>0</v>
      </c>
      <c r="R2944">
        <f>Table3[[#This Row],[Cruelty by Husband or his Relatives]]/Table3[[#This Row],[Population_in_lakhs]]</f>
        <v>5.9780219780219781</v>
      </c>
    </row>
    <row r="2945" spans="1:18" x14ac:dyDescent="0.3">
      <c r="A2945" t="s">
        <v>352</v>
      </c>
      <c r="B2945" t="s">
        <v>377</v>
      </c>
      <c r="C2945">
        <v>2006</v>
      </c>
      <c r="D2945">
        <v>35</v>
      </c>
      <c r="E2945">
        <v>37</v>
      </c>
      <c r="F2945">
        <v>12</v>
      </c>
      <c r="G2945">
        <v>193</v>
      </c>
      <c r="H2945">
        <v>0</v>
      </c>
      <c r="I2945">
        <v>221</v>
      </c>
      <c r="J2945">
        <v>22.75</v>
      </c>
      <c r="K2945">
        <v>21.890109890109891</v>
      </c>
      <c r="L2945">
        <f t="shared" si="45"/>
        <v>498</v>
      </c>
      <c r="M2945" s="14">
        <f>Table3[[#This Row],[Rape]]/Table3[[#This Row],[Population_in_lakhs]]</f>
        <v>1.5384615384615385</v>
      </c>
      <c r="N2945">
        <f>Table3[[#This Row],[Kidnapping and Abduction]]/Table3[[#This Row],[Population_in_lakhs]]</f>
        <v>1.6263736263736264</v>
      </c>
      <c r="O2945">
        <f>Table3[[#This Row],[Dowry Deaths]]/Table3[[#This Row],[Population_in_lakhs]]</f>
        <v>0.52747252747252749</v>
      </c>
      <c r="P2945">
        <f>Table3[[#This Row],[Molestation]]/Table3[[#This Row],[Population_in_lakhs]]</f>
        <v>8.4835164835164836</v>
      </c>
      <c r="Q2945">
        <f>Table3[[#This Row],[Sexual_Harassment]]/Table3[[#This Row],[Population_in_lakhs]]</f>
        <v>0</v>
      </c>
      <c r="R2945">
        <f>Table3[[#This Row],[Cruelty by Husband or his Relatives]]/Table3[[#This Row],[Population_in_lakhs]]</f>
        <v>9.7142857142857135</v>
      </c>
    </row>
    <row r="2946" spans="1:18" x14ac:dyDescent="0.3">
      <c r="A2946" t="s">
        <v>352</v>
      </c>
      <c r="B2946" t="s">
        <v>377</v>
      </c>
      <c r="C2946">
        <v>2007</v>
      </c>
      <c r="D2946">
        <v>38</v>
      </c>
      <c r="E2946">
        <v>37</v>
      </c>
      <c r="F2946">
        <v>12</v>
      </c>
      <c r="G2946">
        <v>119</v>
      </c>
      <c r="H2946">
        <v>0</v>
      </c>
      <c r="I2946">
        <v>252</v>
      </c>
      <c r="J2946">
        <v>22.75</v>
      </c>
      <c r="K2946">
        <v>20.131868131868131</v>
      </c>
      <c r="L2946">
        <f t="shared" ref="L2946:L3009" si="46">SUM(D2946,E2946,F2946,G2946,H2946,I2946)</f>
        <v>458</v>
      </c>
      <c r="M2946" s="14">
        <f>Table3[[#This Row],[Rape]]/Table3[[#This Row],[Population_in_lakhs]]</f>
        <v>1.6703296703296704</v>
      </c>
      <c r="N2946">
        <f>Table3[[#This Row],[Kidnapping and Abduction]]/Table3[[#This Row],[Population_in_lakhs]]</f>
        <v>1.6263736263736264</v>
      </c>
      <c r="O2946">
        <f>Table3[[#This Row],[Dowry Deaths]]/Table3[[#This Row],[Population_in_lakhs]]</f>
        <v>0.52747252747252749</v>
      </c>
      <c r="P2946">
        <f>Table3[[#This Row],[Molestation]]/Table3[[#This Row],[Population_in_lakhs]]</f>
        <v>5.2307692307692308</v>
      </c>
      <c r="Q2946">
        <f>Table3[[#This Row],[Sexual_Harassment]]/Table3[[#This Row],[Population_in_lakhs]]</f>
        <v>0</v>
      </c>
      <c r="R2946">
        <f>Table3[[#This Row],[Cruelty by Husband or his Relatives]]/Table3[[#This Row],[Population_in_lakhs]]</f>
        <v>11.076923076923077</v>
      </c>
    </row>
    <row r="2947" spans="1:18" x14ac:dyDescent="0.3">
      <c r="A2947" t="s">
        <v>352</v>
      </c>
      <c r="B2947" t="s">
        <v>377</v>
      </c>
      <c r="C2947">
        <v>2008</v>
      </c>
      <c r="D2947">
        <v>33</v>
      </c>
      <c r="E2947">
        <v>48</v>
      </c>
      <c r="F2947">
        <v>18</v>
      </c>
      <c r="G2947">
        <v>142</v>
      </c>
      <c r="H2947">
        <v>0</v>
      </c>
      <c r="I2947">
        <v>257</v>
      </c>
      <c r="J2947">
        <v>22.75</v>
      </c>
      <c r="K2947">
        <v>21.890109890109891</v>
      </c>
      <c r="L2947">
        <f t="shared" si="46"/>
        <v>498</v>
      </c>
      <c r="M2947" s="14">
        <f>Table3[[#This Row],[Rape]]/Table3[[#This Row],[Population_in_lakhs]]</f>
        <v>1.4505494505494505</v>
      </c>
      <c r="N2947">
        <f>Table3[[#This Row],[Kidnapping and Abduction]]/Table3[[#This Row],[Population_in_lakhs]]</f>
        <v>2.1098901098901099</v>
      </c>
      <c r="O2947">
        <f>Table3[[#This Row],[Dowry Deaths]]/Table3[[#This Row],[Population_in_lakhs]]</f>
        <v>0.79120879120879117</v>
      </c>
      <c r="P2947">
        <f>Table3[[#This Row],[Molestation]]/Table3[[#This Row],[Population_in_lakhs]]</f>
        <v>6.2417582417582418</v>
      </c>
      <c r="Q2947">
        <f>Table3[[#This Row],[Sexual_Harassment]]/Table3[[#This Row],[Population_in_lakhs]]</f>
        <v>0</v>
      </c>
      <c r="R2947">
        <f>Table3[[#This Row],[Cruelty by Husband or his Relatives]]/Table3[[#This Row],[Population_in_lakhs]]</f>
        <v>11.296703296703297</v>
      </c>
    </row>
    <row r="2948" spans="1:18" x14ac:dyDescent="0.3">
      <c r="A2948" t="s">
        <v>352</v>
      </c>
      <c r="B2948" t="s">
        <v>377</v>
      </c>
      <c r="C2948">
        <v>2009</v>
      </c>
      <c r="D2948">
        <v>53</v>
      </c>
      <c r="E2948">
        <v>76</v>
      </c>
      <c r="F2948">
        <v>6</v>
      </c>
      <c r="G2948">
        <v>117</v>
      </c>
      <c r="H2948">
        <v>0</v>
      </c>
      <c r="I2948">
        <v>302</v>
      </c>
      <c r="J2948">
        <v>22.75</v>
      </c>
      <c r="K2948">
        <v>24.35164835164835</v>
      </c>
      <c r="L2948">
        <f t="shared" si="46"/>
        <v>554</v>
      </c>
      <c r="M2948" s="14">
        <f>Table3[[#This Row],[Rape]]/Table3[[#This Row],[Population_in_lakhs]]</f>
        <v>2.3296703296703298</v>
      </c>
      <c r="N2948">
        <f>Table3[[#This Row],[Kidnapping and Abduction]]/Table3[[#This Row],[Population_in_lakhs]]</f>
        <v>3.3406593406593408</v>
      </c>
      <c r="O2948">
        <f>Table3[[#This Row],[Dowry Deaths]]/Table3[[#This Row],[Population_in_lakhs]]</f>
        <v>0.26373626373626374</v>
      </c>
      <c r="P2948">
        <f>Table3[[#This Row],[Molestation]]/Table3[[#This Row],[Population_in_lakhs]]</f>
        <v>5.1428571428571432</v>
      </c>
      <c r="Q2948">
        <f>Table3[[#This Row],[Sexual_Harassment]]/Table3[[#This Row],[Population_in_lakhs]]</f>
        <v>0</v>
      </c>
      <c r="R2948">
        <f>Table3[[#This Row],[Cruelty by Husband or his Relatives]]/Table3[[#This Row],[Population_in_lakhs]]</f>
        <v>13.274725274725276</v>
      </c>
    </row>
    <row r="2949" spans="1:18" x14ac:dyDescent="0.3">
      <c r="A2949" t="s">
        <v>352</v>
      </c>
      <c r="B2949" t="s">
        <v>377</v>
      </c>
      <c r="C2949">
        <v>2010</v>
      </c>
      <c r="D2949">
        <v>60</v>
      </c>
      <c r="E2949">
        <v>57</v>
      </c>
      <c r="F2949">
        <v>22</v>
      </c>
      <c r="G2949">
        <v>86</v>
      </c>
      <c r="H2949">
        <v>0</v>
      </c>
      <c r="I2949">
        <v>348</v>
      </c>
      <c r="J2949">
        <v>22.75</v>
      </c>
      <c r="K2949">
        <v>25.186813186813186</v>
      </c>
      <c r="L2949">
        <f t="shared" si="46"/>
        <v>573</v>
      </c>
      <c r="M2949" s="14">
        <f>Table3[[#This Row],[Rape]]/Table3[[#This Row],[Population_in_lakhs]]</f>
        <v>2.6373626373626373</v>
      </c>
      <c r="N2949">
        <f>Table3[[#This Row],[Kidnapping and Abduction]]/Table3[[#This Row],[Population_in_lakhs]]</f>
        <v>2.5054945054945055</v>
      </c>
      <c r="O2949">
        <f>Table3[[#This Row],[Dowry Deaths]]/Table3[[#This Row],[Population_in_lakhs]]</f>
        <v>0.96703296703296704</v>
      </c>
      <c r="P2949">
        <f>Table3[[#This Row],[Molestation]]/Table3[[#This Row],[Population_in_lakhs]]</f>
        <v>3.7802197802197801</v>
      </c>
      <c r="Q2949">
        <f>Table3[[#This Row],[Sexual_Harassment]]/Table3[[#This Row],[Population_in_lakhs]]</f>
        <v>0</v>
      </c>
      <c r="R2949">
        <f>Table3[[#This Row],[Cruelty by Husband or his Relatives]]/Table3[[#This Row],[Population_in_lakhs]]</f>
        <v>15.296703296703297</v>
      </c>
    </row>
    <row r="2950" spans="1:18" x14ac:dyDescent="0.3">
      <c r="A2950" t="s">
        <v>352</v>
      </c>
      <c r="B2950" t="s">
        <v>377</v>
      </c>
      <c r="C2950">
        <v>2011</v>
      </c>
      <c r="D2950">
        <v>70</v>
      </c>
      <c r="E2950">
        <v>60</v>
      </c>
      <c r="F2950">
        <v>14</v>
      </c>
      <c r="G2950">
        <v>66</v>
      </c>
      <c r="H2950">
        <v>0</v>
      </c>
      <c r="I2950">
        <v>398</v>
      </c>
      <c r="J2950">
        <v>33.08</v>
      </c>
      <c r="K2950">
        <v>18.379685610640873</v>
      </c>
      <c r="L2950">
        <f t="shared" si="46"/>
        <v>608</v>
      </c>
      <c r="M2950" s="14">
        <f>Table3[[#This Row],[Rape]]/Table3[[#This Row],[Population_in_lakhs]]</f>
        <v>2.1160822249093107</v>
      </c>
      <c r="N2950">
        <f>Table3[[#This Row],[Kidnapping and Abduction]]/Table3[[#This Row],[Population_in_lakhs]]</f>
        <v>1.8137847642079807</v>
      </c>
      <c r="O2950">
        <f>Table3[[#This Row],[Dowry Deaths]]/Table3[[#This Row],[Population_in_lakhs]]</f>
        <v>0.42321644498186217</v>
      </c>
      <c r="P2950">
        <f>Table3[[#This Row],[Molestation]]/Table3[[#This Row],[Population_in_lakhs]]</f>
        <v>1.9951632406287789</v>
      </c>
      <c r="Q2950">
        <f>Table3[[#This Row],[Sexual_Harassment]]/Table3[[#This Row],[Population_in_lakhs]]</f>
        <v>0</v>
      </c>
      <c r="R2950">
        <f>Table3[[#This Row],[Cruelty by Husband or his Relatives]]/Table3[[#This Row],[Population_in_lakhs]]</f>
        <v>12.03143893591294</v>
      </c>
    </row>
    <row r="2951" spans="1:18" x14ac:dyDescent="0.3">
      <c r="A2951" t="s">
        <v>352</v>
      </c>
      <c r="B2951" t="s">
        <v>377</v>
      </c>
      <c r="C2951">
        <v>2012</v>
      </c>
      <c r="D2951">
        <v>53</v>
      </c>
      <c r="E2951">
        <v>106</v>
      </c>
      <c r="F2951">
        <v>11</v>
      </c>
      <c r="G2951">
        <v>66</v>
      </c>
      <c r="H2951">
        <v>0</v>
      </c>
      <c r="I2951">
        <v>416</v>
      </c>
      <c r="J2951">
        <v>33.08</v>
      </c>
      <c r="K2951">
        <v>19.709794437726725</v>
      </c>
      <c r="L2951">
        <f t="shared" si="46"/>
        <v>652</v>
      </c>
      <c r="M2951" s="14">
        <f>Table3[[#This Row],[Rape]]/Table3[[#This Row],[Population_in_lakhs]]</f>
        <v>1.6021765417170497</v>
      </c>
      <c r="N2951">
        <f>Table3[[#This Row],[Kidnapping and Abduction]]/Table3[[#This Row],[Population_in_lakhs]]</f>
        <v>3.2043530834340994</v>
      </c>
      <c r="O2951">
        <f>Table3[[#This Row],[Dowry Deaths]]/Table3[[#This Row],[Population_in_lakhs]]</f>
        <v>0.33252720677146314</v>
      </c>
      <c r="P2951">
        <f>Table3[[#This Row],[Molestation]]/Table3[[#This Row],[Population_in_lakhs]]</f>
        <v>1.9951632406287789</v>
      </c>
      <c r="Q2951">
        <f>Table3[[#This Row],[Sexual_Harassment]]/Table3[[#This Row],[Population_in_lakhs]]</f>
        <v>0</v>
      </c>
      <c r="R2951">
        <f>Table3[[#This Row],[Cruelty by Husband or his Relatives]]/Table3[[#This Row],[Population_in_lakhs]]</f>
        <v>12.575574365175333</v>
      </c>
    </row>
    <row r="2952" spans="1:18" x14ac:dyDescent="0.3">
      <c r="A2952" t="s">
        <v>352</v>
      </c>
      <c r="B2952" t="s">
        <v>377</v>
      </c>
      <c r="C2952">
        <v>2013</v>
      </c>
      <c r="D2952">
        <v>97</v>
      </c>
      <c r="E2952">
        <v>106</v>
      </c>
      <c r="F2952">
        <v>20</v>
      </c>
      <c r="G2952">
        <v>110</v>
      </c>
      <c r="H2952">
        <v>0</v>
      </c>
      <c r="I2952">
        <v>500</v>
      </c>
      <c r="J2952">
        <v>33.08</v>
      </c>
      <c r="K2952">
        <v>25.1813784764208</v>
      </c>
      <c r="L2952">
        <f t="shared" si="46"/>
        <v>833</v>
      </c>
      <c r="M2952" s="14">
        <f>Table3[[#This Row],[Rape]]/Table3[[#This Row],[Population_in_lakhs]]</f>
        <v>2.9322853688029022</v>
      </c>
      <c r="N2952">
        <f>Table3[[#This Row],[Kidnapping and Abduction]]/Table3[[#This Row],[Population_in_lakhs]]</f>
        <v>3.2043530834340994</v>
      </c>
      <c r="O2952">
        <f>Table3[[#This Row],[Dowry Deaths]]/Table3[[#This Row],[Population_in_lakhs]]</f>
        <v>0.60459492140266025</v>
      </c>
      <c r="P2952">
        <f>Table3[[#This Row],[Molestation]]/Table3[[#This Row],[Population_in_lakhs]]</f>
        <v>3.3252720677146312</v>
      </c>
      <c r="Q2952">
        <f>Table3[[#This Row],[Sexual_Harassment]]/Table3[[#This Row],[Population_in_lakhs]]</f>
        <v>0</v>
      </c>
      <c r="R2952">
        <f>Table3[[#This Row],[Cruelty by Husband or his Relatives]]/Table3[[#This Row],[Population_in_lakhs]]</f>
        <v>15.114873035066505</v>
      </c>
    </row>
    <row r="2953" spans="1:18" x14ac:dyDescent="0.3">
      <c r="A2953" t="s">
        <v>352</v>
      </c>
      <c r="B2953" t="s">
        <v>378</v>
      </c>
      <c r="C2953">
        <v>2001</v>
      </c>
      <c r="D2953">
        <v>25</v>
      </c>
      <c r="E2953">
        <v>61</v>
      </c>
      <c r="F2953">
        <v>15</v>
      </c>
      <c r="G2953">
        <v>115</v>
      </c>
      <c r="H2953">
        <v>2</v>
      </c>
      <c r="I2953">
        <v>196</v>
      </c>
      <c r="J2953">
        <v>18.2</v>
      </c>
      <c r="K2953">
        <v>22.747252747252748</v>
      </c>
      <c r="L2953">
        <f t="shared" si="46"/>
        <v>414</v>
      </c>
      <c r="M2953" s="14">
        <f>Table3[[#This Row],[Rape]]/Table3[[#This Row],[Population_in_lakhs]]</f>
        <v>1.3736263736263736</v>
      </c>
      <c r="N2953">
        <f>Table3[[#This Row],[Kidnapping and Abduction]]/Table3[[#This Row],[Population_in_lakhs]]</f>
        <v>3.3516483516483517</v>
      </c>
      <c r="O2953">
        <f>Table3[[#This Row],[Dowry Deaths]]/Table3[[#This Row],[Population_in_lakhs]]</f>
        <v>0.82417582417582425</v>
      </c>
      <c r="P2953">
        <f>Table3[[#This Row],[Molestation]]/Table3[[#This Row],[Population_in_lakhs]]</f>
        <v>6.3186813186813193</v>
      </c>
      <c r="Q2953">
        <f>Table3[[#This Row],[Sexual_Harassment]]/Table3[[#This Row],[Population_in_lakhs]]</f>
        <v>0.10989010989010989</v>
      </c>
      <c r="R2953">
        <f>Table3[[#This Row],[Cruelty by Husband or his Relatives]]/Table3[[#This Row],[Population_in_lakhs]]</f>
        <v>10.76923076923077</v>
      </c>
    </row>
    <row r="2954" spans="1:18" x14ac:dyDescent="0.3">
      <c r="A2954" t="s">
        <v>352</v>
      </c>
      <c r="B2954" t="s">
        <v>378</v>
      </c>
      <c r="C2954">
        <v>2002</v>
      </c>
      <c r="D2954">
        <v>25</v>
      </c>
      <c r="E2954">
        <v>59</v>
      </c>
      <c r="F2954">
        <v>14</v>
      </c>
      <c r="G2954">
        <v>116</v>
      </c>
      <c r="H2954">
        <v>3</v>
      </c>
      <c r="I2954">
        <v>205</v>
      </c>
      <c r="J2954">
        <v>18.2</v>
      </c>
      <c r="K2954">
        <v>23.186813186813186</v>
      </c>
      <c r="L2954">
        <f t="shared" si="46"/>
        <v>422</v>
      </c>
      <c r="M2954" s="14">
        <f>Table3[[#This Row],[Rape]]/Table3[[#This Row],[Population_in_lakhs]]</f>
        <v>1.3736263736263736</v>
      </c>
      <c r="N2954">
        <f>Table3[[#This Row],[Kidnapping and Abduction]]/Table3[[#This Row],[Population_in_lakhs]]</f>
        <v>3.2417582417582418</v>
      </c>
      <c r="O2954">
        <f>Table3[[#This Row],[Dowry Deaths]]/Table3[[#This Row],[Population_in_lakhs]]</f>
        <v>0.76923076923076927</v>
      </c>
      <c r="P2954">
        <f>Table3[[#This Row],[Molestation]]/Table3[[#This Row],[Population_in_lakhs]]</f>
        <v>6.3736263736263741</v>
      </c>
      <c r="Q2954">
        <f>Table3[[#This Row],[Sexual_Harassment]]/Table3[[#This Row],[Population_in_lakhs]]</f>
        <v>0.16483516483516483</v>
      </c>
      <c r="R2954">
        <f>Table3[[#This Row],[Cruelty by Husband or his Relatives]]/Table3[[#This Row],[Population_in_lakhs]]</f>
        <v>11.263736263736265</v>
      </c>
    </row>
    <row r="2955" spans="1:18" x14ac:dyDescent="0.3">
      <c r="A2955" t="s">
        <v>352</v>
      </c>
      <c r="B2955" t="s">
        <v>378</v>
      </c>
      <c r="C2955">
        <v>2003</v>
      </c>
      <c r="D2955">
        <v>27</v>
      </c>
      <c r="E2955">
        <v>65</v>
      </c>
      <c r="F2955">
        <v>9</v>
      </c>
      <c r="G2955">
        <v>184</v>
      </c>
      <c r="H2955">
        <v>1</v>
      </c>
      <c r="I2955">
        <v>190</v>
      </c>
      <c r="J2955">
        <v>18.2</v>
      </c>
      <c r="K2955">
        <v>26.153846153846153</v>
      </c>
      <c r="L2955">
        <f t="shared" si="46"/>
        <v>476</v>
      </c>
      <c r="M2955" s="14">
        <f>Table3[[#This Row],[Rape]]/Table3[[#This Row],[Population_in_lakhs]]</f>
        <v>1.4835164835164836</v>
      </c>
      <c r="N2955">
        <f>Table3[[#This Row],[Kidnapping and Abduction]]/Table3[[#This Row],[Population_in_lakhs]]</f>
        <v>3.5714285714285716</v>
      </c>
      <c r="O2955">
        <f>Table3[[#This Row],[Dowry Deaths]]/Table3[[#This Row],[Population_in_lakhs]]</f>
        <v>0.49450549450549453</v>
      </c>
      <c r="P2955">
        <f>Table3[[#This Row],[Molestation]]/Table3[[#This Row],[Population_in_lakhs]]</f>
        <v>10.109890109890109</v>
      </c>
      <c r="Q2955">
        <f>Table3[[#This Row],[Sexual_Harassment]]/Table3[[#This Row],[Population_in_lakhs]]</f>
        <v>5.4945054945054944E-2</v>
      </c>
      <c r="R2955">
        <f>Table3[[#This Row],[Cruelty by Husband or his Relatives]]/Table3[[#This Row],[Population_in_lakhs]]</f>
        <v>10.43956043956044</v>
      </c>
    </row>
    <row r="2956" spans="1:18" x14ac:dyDescent="0.3">
      <c r="A2956" t="s">
        <v>352</v>
      </c>
      <c r="B2956" t="s">
        <v>378</v>
      </c>
      <c r="C2956">
        <v>2004</v>
      </c>
      <c r="D2956">
        <v>31</v>
      </c>
      <c r="E2956">
        <v>83</v>
      </c>
      <c r="F2956">
        <v>12</v>
      </c>
      <c r="G2956">
        <v>127</v>
      </c>
      <c r="H2956">
        <v>0</v>
      </c>
      <c r="I2956">
        <v>239</v>
      </c>
      <c r="J2956">
        <v>18.2</v>
      </c>
      <c r="K2956">
        <v>27.032967032967033</v>
      </c>
      <c r="L2956">
        <f t="shared" si="46"/>
        <v>492</v>
      </c>
      <c r="M2956" s="14">
        <f>Table3[[#This Row],[Rape]]/Table3[[#This Row],[Population_in_lakhs]]</f>
        <v>1.7032967032967035</v>
      </c>
      <c r="N2956">
        <f>Table3[[#This Row],[Kidnapping and Abduction]]/Table3[[#This Row],[Population_in_lakhs]]</f>
        <v>4.5604395604395602</v>
      </c>
      <c r="O2956">
        <f>Table3[[#This Row],[Dowry Deaths]]/Table3[[#This Row],[Population_in_lakhs]]</f>
        <v>0.65934065934065933</v>
      </c>
      <c r="P2956">
        <f>Table3[[#This Row],[Molestation]]/Table3[[#This Row],[Population_in_lakhs]]</f>
        <v>6.9780219780219781</v>
      </c>
      <c r="Q2956">
        <f>Table3[[#This Row],[Sexual_Harassment]]/Table3[[#This Row],[Population_in_lakhs]]</f>
        <v>0</v>
      </c>
      <c r="R2956">
        <f>Table3[[#This Row],[Cruelty by Husband or his Relatives]]/Table3[[#This Row],[Population_in_lakhs]]</f>
        <v>13.131868131868133</v>
      </c>
    </row>
    <row r="2957" spans="1:18" x14ac:dyDescent="0.3">
      <c r="A2957" t="s">
        <v>352</v>
      </c>
      <c r="B2957" t="s">
        <v>378</v>
      </c>
      <c r="C2957">
        <v>2005</v>
      </c>
      <c r="D2957">
        <v>36</v>
      </c>
      <c r="E2957">
        <v>59</v>
      </c>
      <c r="F2957">
        <v>8</v>
      </c>
      <c r="G2957">
        <v>145</v>
      </c>
      <c r="H2957">
        <v>1</v>
      </c>
      <c r="I2957">
        <v>211</v>
      </c>
      <c r="J2957">
        <v>18.2</v>
      </c>
      <c r="K2957">
        <v>25.274725274725277</v>
      </c>
      <c r="L2957">
        <f t="shared" si="46"/>
        <v>460</v>
      </c>
      <c r="M2957" s="14">
        <f>Table3[[#This Row],[Rape]]/Table3[[#This Row],[Population_in_lakhs]]</f>
        <v>1.9780219780219781</v>
      </c>
      <c r="N2957">
        <f>Table3[[#This Row],[Kidnapping and Abduction]]/Table3[[#This Row],[Population_in_lakhs]]</f>
        <v>3.2417582417582418</v>
      </c>
      <c r="O2957">
        <f>Table3[[#This Row],[Dowry Deaths]]/Table3[[#This Row],[Population_in_lakhs]]</f>
        <v>0.43956043956043955</v>
      </c>
      <c r="P2957">
        <f>Table3[[#This Row],[Molestation]]/Table3[[#This Row],[Population_in_lakhs]]</f>
        <v>7.9670329670329672</v>
      </c>
      <c r="Q2957">
        <f>Table3[[#This Row],[Sexual_Harassment]]/Table3[[#This Row],[Population_in_lakhs]]</f>
        <v>5.4945054945054944E-2</v>
      </c>
      <c r="R2957">
        <f>Table3[[#This Row],[Cruelty by Husband or his Relatives]]/Table3[[#This Row],[Population_in_lakhs]]</f>
        <v>11.593406593406593</v>
      </c>
    </row>
    <row r="2958" spans="1:18" x14ac:dyDescent="0.3">
      <c r="A2958" t="s">
        <v>352</v>
      </c>
      <c r="B2958" t="s">
        <v>378</v>
      </c>
      <c r="C2958">
        <v>2006</v>
      </c>
      <c r="D2958">
        <v>30</v>
      </c>
      <c r="E2958">
        <v>62</v>
      </c>
      <c r="F2958">
        <v>10</v>
      </c>
      <c r="G2958">
        <v>131</v>
      </c>
      <c r="H2958">
        <v>1</v>
      </c>
      <c r="I2958">
        <v>220</v>
      </c>
      <c r="J2958">
        <v>18.2</v>
      </c>
      <c r="K2958">
        <v>24.945054945054945</v>
      </c>
      <c r="L2958">
        <f t="shared" si="46"/>
        <v>454</v>
      </c>
      <c r="M2958" s="14">
        <f>Table3[[#This Row],[Rape]]/Table3[[#This Row],[Population_in_lakhs]]</f>
        <v>1.6483516483516485</v>
      </c>
      <c r="N2958">
        <f>Table3[[#This Row],[Kidnapping and Abduction]]/Table3[[#This Row],[Population_in_lakhs]]</f>
        <v>3.4065934065934069</v>
      </c>
      <c r="O2958">
        <f>Table3[[#This Row],[Dowry Deaths]]/Table3[[#This Row],[Population_in_lakhs]]</f>
        <v>0.5494505494505495</v>
      </c>
      <c r="P2958">
        <f>Table3[[#This Row],[Molestation]]/Table3[[#This Row],[Population_in_lakhs]]</f>
        <v>7.197802197802198</v>
      </c>
      <c r="Q2958">
        <f>Table3[[#This Row],[Sexual_Harassment]]/Table3[[#This Row],[Population_in_lakhs]]</f>
        <v>5.4945054945054944E-2</v>
      </c>
      <c r="R2958">
        <f>Table3[[#This Row],[Cruelty by Husband or his Relatives]]/Table3[[#This Row],[Population_in_lakhs]]</f>
        <v>12.087912087912088</v>
      </c>
    </row>
    <row r="2959" spans="1:18" x14ac:dyDescent="0.3">
      <c r="A2959" t="s">
        <v>352</v>
      </c>
      <c r="B2959" t="s">
        <v>378</v>
      </c>
      <c r="C2959">
        <v>2007</v>
      </c>
      <c r="D2959">
        <v>39</v>
      </c>
      <c r="E2959">
        <v>62</v>
      </c>
      <c r="F2959">
        <v>5</v>
      </c>
      <c r="G2959">
        <v>108</v>
      </c>
      <c r="H2959">
        <v>0</v>
      </c>
      <c r="I2959">
        <v>268</v>
      </c>
      <c r="J2959">
        <v>18.2</v>
      </c>
      <c r="K2959">
        <v>26.483516483516485</v>
      </c>
      <c r="L2959">
        <f t="shared" si="46"/>
        <v>482</v>
      </c>
      <c r="M2959" s="14">
        <f>Table3[[#This Row],[Rape]]/Table3[[#This Row],[Population_in_lakhs]]</f>
        <v>2.1428571428571428</v>
      </c>
      <c r="N2959">
        <f>Table3[[#This Row],[Kidnapping and Abduction]]/Table3[[#This Row],[Population_in_lakhs]]</f>
        <v>3.4065934065934069</v>
      </c>
      <c r="O2959">
        <f>Table3[[#This Row],[Dowry Deaths]]/Table3[[#This Row],[Population_in_lakhs]]</f>
        <v>0.27472527472527475</v>
      </c>
      <c r="P2959">
        <f>Table3[[#This Row],[Molestation]]/Table3[[#This Row],[Population_in_lakhs]]</f>
        <v>5.9340659340659343</v>
      </c>
      <c r="Q2959">
        <f>Table3[[#This Row],[Sexual_Harassment]]/Table3[[#This Row],[Population_in_lakhs]]</f>
        <v>0</v>
      </c>
      <c r="R2959">
        <f>Table3[[#This Row],[Cruelty by Husband or his Relatives]]/Table3[[#This Row],[Population_in_lakhs]]</f>
        <v>14.725274725274726</v>
      </c>
    </row>
    <row r="2960" spans="1:18" x14ac:dyDescent="0.3">
      <c r="A2960" t="s">
        <v>352</v>
      </c>
      <c r="B2960" t="s">
        <v>378</v>
      </c>
      <c r="C2960">
        <v>2008</v>
      </c>
      <c r="D2960">
        <v>43</v>
      </c>
      <c r="E2960">
        <v>79</v>
      </c>
      <c r="F2960">
        <v>13</v>
      </c>
      <c r="G2960">
        <v>116</v>
      </c>
      <c r="H2960">
        <v>1</v>
      </c>
      <c r="I2960">
        <v>323</v>
      </c>
      <c r="J2960">
        <v>18.2</v>
      </c>
      <c r="K2960">
        <v>31.593406593406595</v>
      </c>
      <c r="L2960">
        <f t="shared" si="46"/>
        <v>575</v>
      </c>
      <c r="M2960" s="14">
        <f>Table3[[#This Row],[Rape]]/Table3[[#This Row],[Population_in_lakhs]]</f>
        <v>2.3626373626373627</v>
      </c>
      <c r="N2960">
        <f>Table3[[#This Row],[Kidnapping and Abduction]]/Table3[[#This Row],[Population_in_lakhs]]</f>
        <v>4.3406593406593412</v>
      </c>
      <c r="O2960">
        <f>Table3[[#This Row],[Dowry Deaths]]/Table3[[#This Row],[Population_in_lakhs]]</f>
        <v>0.7142857142857143</v>
      </c>
      <c r="P2960">
        <f>Table3[[#This Row],[Molestation]]/Table3[[#This Row],[Population_in_lakhs]]</f>
        <v>6.3736263736263741</v>
      </c>
      <c r="Q2960">
        <f>Table3[[#This Row],[Sexual_Harassment]]/Table3[[#This Row],[Population_in_lakhs]]</f>
        <v>5.4945054945054944E-2</v>
      </c>
      <c r="R2960">
        <f>Table3[[#This Row],[Cruelty by Husband or his Relatives]]/Table3[[#This Row],[Population_in_lakhs]]</f>
        <v>17.747252747252748</v>
      </c>
    </row>
    <row r="2961" spans="1:18" x14ac:dyDescent="0.3">
      <c r="A2961" t="s">
        <v>352</v>
      </c>
      <c r="B2961" t="s">
        <v>378</v>
      </c>
      <c r="C2961">
        <v>2009</v>
      </c>
      <c r="D2961">
        <v>48</v>
      </c>
      <c r="E2961">
        <v>92</v>
      </c>
      <c r="F2961">
        <v>8</v>
      </c>
      <c r="G2961">
        <v>77</v>
      </c>
      <c r="H2961">
        <v>4</v>
      </c>
      <c r="I2961">
        <v>403</v>
      </c>
      <c r="J2961">
        <v>18.2</v>
      </c>
      <c r="K2961">
        <v>34.72527472527473</v>
      </c>
      <c r="L2961">
        <f t="shared" si="46"/>
        <v>632</v>
      </c>
      <c r="M2961" s="14">
        <f>Table3[[#This Row],[Rape]]/Table3[[#This Row],[Population_in_lakhs]]</f>
        <v>2.6373626373626373</v>
      </c>
      <c r="N2961">
        <f>Table3[[#This Row],[Kidnapping and Abduction]]/Table3[[#This Row],[Population_in_lakhs]]</f>
        <v>5.0549450549450547</v>
      </c>
      <c r="O2961">
        <f>Table3[[#This Row],[Dowry Deaths]]/Table3[[#This Row],[Population_in_lakhs]]</f>
        <v>0.43956043956043955</v>
      </c>
      <c r="P2961">
        <f>Table3[[#This Row],[Molestation]]/Table3[[#This Row],[Population_in_lakhs]]</f>
        <v>4.2307692307692308</v>
      </c>
      <c r="Q2961">
        <f>Table3[[#This Row],[Sexual_Harassment]]/Table3[[#This Row],[Population_in_lakhs]]</f>
        <v>0.21978021978021978</v>
      </c>
      <c r="R2961">
        <f>Table3[[#This Row],[Cruelty by Husband or his Relatives]]/Table3[[#This Row],[Population_in_lakhs]]</f>
        <v>22.142857142857142</v>
      </c>
    </row>
    <row r="2962" spans="1:18" x14ac:dyDescent="0.3">
      <c r="A2962" t="s">
        <v>352</v>
      </c>
      <c r="B2962" t="s">
        <v>378</v>
      </c>
      <c r="C2962">
        <v>2010</v>
      </c>
      <c r="D2962">
        <v>53</v>
      </c>
      <c r="E2962">
        <v>98</v>
      </c>
      <c r="F2962">
        <v>9</v>
      </c>
      <c r="G2962">
        <v>75</v>
      </c>
      <c r="H2962">
        <v>0</v>
      </c>
      <c r="I2962">
        <v>442</v>
      </c>
      <c r="J2962">
        <v>18.2</v>
      </c>
      <c r="K2962">
        <v>37.197802197802197</v>
      </c>
      <c r="L2962">
        <f t="shared" si="46"/>
        <v>677</v>
      </c>
      <c r="M2962" s="14">
        <f>Table3[[#This Row],[Rape]]/Table3[[#This Row],[Population_in_lakhs]]</f>
        <v>2.9120879120879124</v>
      </c>
      <c r="N2962">
        <f>Table3[[#This Row],[Kidnapping and Abduction]]/Table3[[#This Row],[Population_in_lakhs]]</f>
        <v>5.384615384615385</v>
      </c>
      <c r="O2962">
        <f>Table3[[#This Row],[Dowry Deaths]]/Table3[[#This Row],[Population_in_lakhs]]</f>
        <v>0.49450549450549453</v>
      </c>
      <c r="P2962">
        <f>Table3[[#This Row],[Molestation]]/Table3[[#This Row],[Population_in_lakhs]]</f>
        <v>4.1208791208791213</v>
      </c>
      <c r="Q2962">
        <f>Table3[[#This Row],[Sexual_Harassment]]/Table3[[#This Row],[Population_in_lakhs]]</f>
        <v>0</v>
      </c>
      <c r="R2962">
        <f>Table3[[#This Row],[Cruelty by Husband or his Relatives]]/Table3[[#This Row],[Population_in_lakhs]]</f>
        <v>24.285714285714288</v>
      </c>
    </row>
    <row r="2963" spans="1:18" x14ac:dyDescent="0.3">
      <c r="A2963" t="s">
        <v>352</v>
      </c>
      <c r="B2963" t="s">
        <v>378</v>
      </c>
      <c r="C2963">
        <v>2011</v>
      </c>
      <c r="D2963">
        <v>64</v>
      </c>
      <c r="E2963">
        <v>88</v>
      </c>
      <c r="F2963">
        <v>11</v>
      </c>
      <c r="G2963">
        <v>84</v>
      </c>
      <c r="H2963">
        <v>0</v>
      </c>
      <c r="I2963">
        <v>451</v>
      </c>
      <c r="J2963">
        <v>30.38</v>
      </c>
      <c r="K2963">
        <v>22.975641869651088</v>
      </c>
      <c r="L2963">
        <f t="shared" si="46"/>
        <v>698</v>
      </c>
      <c r="M2963" s="14">
        <f>Table3[[#This Row],[Rape]]/Table3[[#This Row],[Population_in_lakhs]]</f>
        <v>2.1066491112574064</v>
      </c>
      <c r="N2963">
        <f>Table3[[#This Row],[Kidnapping and Abduction]]/Table3[[#This Row],[Population_in_lakhs]]</f>
        <v>2.8966425279789334</v>
      </c>
      <c r="O2963">
        <f>Table3[[#This Row],[Dowry Deaths]]/Table3[[#This Row],[Population_in_lakhs]]</f>
        <v>0.36208031599736668</v>
      </c>
      <c r="P2963">
        <f>Table3[[#This Row],[Molestation]]/Table3[[#This Row],[Population_in_lakhs]]</f>
        <v>2.7649769585253456</v>
      </c>
      <c r="Q2963">
        <f>Table3[[#This Row],[Sexual_Harassment]]/Table3[[#This Row],[Population_in_lakhs]]</f>
        <v>0</v>
      </c>
      <c r="R2963">
        <f>Table3[[#This Row],[Cruelty by Husband or his Relatives]]/Table3[[#This Row],[Population_in_lakhs]]</f>
        <v>14.845292955892035</v>
      </c>
    </row>
    <row r="2964" spans="1:18" x14ac:dyDescent="0.3">
      <c r="A2964" t="s">
        <v>352</v>
      </c>
      <c r="B2964" t="s">
        <v>378</v>
      </c>
      <c r="C2964">
        <v>2012</v>
      </c>
      <c r="D2964">
        <v>61</v>
      </c>
      <c r="E2964">
        <v>104</v>
      </c>
      <c r="F2964">
        <v>9</v>
      </c>
      <c r="G2964">
        <v>75</v>
      </c>
      <c r="H2964">
        <v>1</v>
      </c>
      <c r="I2964">
        <v>464</v>
      </c>
      <c r="J2964">
        <v>30.38</v>
      </c>
      <c r="K2964">
        <v>23.502304147465438</v>
      </c>
      <c r="L2964">
        <f t="shared" si="46"/>
        <v>714</v>
      </c>
      <c r="M2964" s="14">
        <f>Table3[[#This Row],[Rape]]/Table3[[#This Row],[Population_in_lakhs]]</f>
        <v>2.0078999341672152</v>
      </c>
      <c r="N2964">
        <f>Table3[[#This Row],[Kidnapping and Abduction]]/Table3[[#This Row],[Population_in_lakhs]]</f>
        <v>3.4233048057932853</v>
      </c>
      <c r="O2964">
        <f>Table3[[#This Row],[Dowry Deaths]]/Table3[[#This Row],[Population_in_lakhs]]</f>
        <v>0.29624753127057274</v>
      </c>
      <c r="P2964">
        <f>Table3[[#This Row],[Molestation]]/Table3[[#This Row],[Population_in_lakhs]]</f>
        <v>2.4687294272547731</v>
      </c>
      <c r="Q2964">
        <f>Table3[[#This Row],[Sexual_Harassment]]/Table3[[#This Row],[Population_in_lakhs]]</f>
        <v>3.2916392363396975E-2</v>
      </c>
      <c r="R2964">
        <f>Table3[[#This Row],[Cruelty by Husband or his Relatives]]/Table3[[#This Row],[Population_in_lakhs]]</f>
        <v>15.273206056616196</v>
      </c>
    </row>
    <row r="2965" spans="1:18" x14ac:dyDescent="0.3">
      <c r="A2965" t="s">
        <v>352</v>
      </c>
      <c r="B2965" t="s">
        <v>378</v>
      </c>
      <c r="C2965">
        <v>2013</v>
      </c>
      <c r="D2965">
        <v>92</v>
      </c>
      <c r="E2965">
        <v>138</v>
      </c>
      <c r="F2965">
        <v>16</v>
      </c>
      <c r="G2965">
        <v>222</v>
      </c>
      <c r="H2965">
        <v>0</v>
      </c>
      <c r="I2965">
        <v>512</v>
      </c>
      <c r="J2965">
        <v>30.38</v>
      </c>
      <c r="K2965">
        <v>32.258064516129032</v>
      </c>
      <c r="L2965">
        <f t="shared" si="46"/>
        <v>980</v>
      </c>
      <c r="M2965" s="14">
        <f>Table3[[#This Row],[Rape]]/Table3[[#This Row],[Population_in_lakhs]]</f>
        <v>3.0283080974325216</v>
      </c>
      <c r="N2965">
        <f>Table3[[#This Row],[Kidnapping and Abduction]]/Table3[[#This Row],[Population_in_lakhs]]</f>
        <v>4.5424621461487824</v>
      </c>
      <c r="O2965">
        <f>Table3[[#This Row],[Dowry Deaths]]/Table3[[#This Row],[Population_in_lakhs]]</f>
        <v>0.5266622778143516</v>
      </c>
      <c r="P2965">
        <f>Table3[[#This Row],[Molestation]]/Table3[[#This Row],[Population_in_lakhs]]</f>
        <v>7.3074391046741276</v>
      </c>
      <c r="Q2965">
        <f>Table3[[#This Row],[Sexual_Harassment]]/Table3[[#This Row],[Population_in_lakhs]]</f>
        <v>0</v>
      </c>
      <c r="R2965">
        <f>Table3[[#This Row],[Cruelty by Husband or his Relatives]]/Table3[[#This Row],[Population_in_lakhs]]</f>
        <v>16.853192890059251</v>
      </c>
    </row>
    <row r="2966" spans="1:18" x14ac:dyDescent="0.3">
      <c r="A2966" t="s">
        <v>352</v>
      </c>
      <c r="B2966" t="s">
        <v>379</v>
      </c>
      <c r="C2966">
        <v>2001</v>
      </c>
      <c r="D2966">
        <v>13</v>
      </c>
      <c r="E2966">
        <v>63</v>
      </c>
      <c r="F2966">
        <v>6</v>
      </c>
      <c r="G2966">
        <v>40</v>
      </c>
      <c r="H2966">
        <v>1</v>
      </c>
      <c r="I2966">
        <v>104</v>
      </c>
      <c r="J2966">
        <v>9.8699999999999992</v>
      </c>
      <c r="K2966">
        <v>22.998986828774065</v>
      </c>
      <c r="L2966">
        <f t="shared" si="46"/>
        <v>227</v>
      </c>
      <c r="M2966" s="14">
        <f>Table3[[#This Row],[Rape]]/Table3[[#This Row],[Population_in_lakhs]]</f>
        <v>1.3171225937183384</v>
      </c>
      <c r="N2966">
        <f>Table3[[#This Row],[Kidnapping and Abduction]]/Table3[[#This Row],[Population_in_lakhs]]</f>
        <v>6.3829787234042561</v>
      </c>
      <c r="O2966">
        <f>Table3[[#This Row],[Dowry Deaths]]/Table3[[#This Row],[Population_in_lakhs]]</f>
        <v>0.60790273556231011</v>
      </c>
      <c r="P2966">
        <f>Table3[[#This Row],[Molestation]]/Table3[[#This Row],[Population_in_lakhs]]</f>
        <v>4.0526849037487338</v>
      </c>
      <c r="Q2966">
        <f>Table3[[#This Row],[Sexual_Harassment]]/Table3[[#This Row],[Population_in_lakhs]]</f>
        <v>0.10131712259371835</v>
      </c>
      <c r="R2966">
        <f>Table3[[#This Row],[Cruelty by Husband or his Relatives]]/Table3[[#This Row],[Population_in_lakhs]]</f>
        <v>10.536980749746707</v>
      </c>
    </row>
    <row r="2967" spans="1:18" x14ac:dyDescent="0.3">
      <c r="A2967" t="s">
        <v>352</v>
      </c>
      <c r="B2967" t="s">
        <v>379</v>
      </c>
      <c r="C2967">
        <v>2002</v>
      </c>
      <c r="D2967">
        <v>9</v>
      </c>
      <c r="E2967">
        <v>44</v>
      </c>
      <c r="F2967">
        <v>7</v>
      </c>
      <c r="G2967">
        <v>38</v>
      </c>
      <c r="H2967">
        <v>0</v>
      </c>
      <c r="I2967">
        <v>74</v>
      </c>
      <c r="J2967">
        <v>9.8699999999999992</v>
      </c>
      <c r="K2967">
        <v>17.426545086119557</v>
      </c>
      <c r="L2967">
        <f t="shared" si="46"/>
        <v>172</v>
      </c>
      <c r="M2967" s="14">
        <f>Table3[[#This Row],[Rape]]/Table3[[#This Row],[Population_in_lakhs]]</f>
        <v>0.91185410334346517</v>
      </c>
      <c r="N2967">
        <f>Table3[[#This Row],[Kidnapping and Abduction]]/Table3[[#This Row],[Population_in_lakhs]]</f>
        <v>4.4579533941236074</v>
      </c>
      <c r="O2967">
        <f>Table3[[#This Row],[Dowry Deaths]]/Table3[[#This Row],[Population_in_lakhs]]</f>
        <v>0.70921985815602839</v>
      </c>
      <c r="P2967">
        <f>Table3[[#This Row],[Molestation]]/Table3[[#This Row],[Population_in_lakhs]]</f>
        <v>3.850050658561297</v>
      </c>
      <c r="Q2967">
        <f>Table3[[#This Row],[Sexual_Harassment]]/Table3[[#This Row],[Population_in_lakhs]]</f>
        <v>0</v>
      </c>
      <c r="R2967">
        <f>Table3[[#This Row],[Cruelty by Husband or his Relatives]]/Table3[[#This Row],[Population_in_lakhs]]</f>
        <v>7.4974670719351577</v>
      </c>
    </row>
    <row r="2968" spans="1:18" x14ac:dyDescent="0.3">
      <c r="A2968" t="s">
        <v>352</v>
      </c>
      <c r="B2968" t="s">
        <v>379</v>
      </c>
      <c r="C2968">
        <v>2003</v>
      </c>
      <c r="D2968">
        <v>12</v>
      </c>
      <c r="E2968">
        <v>53</v>
      </c>
      <c r="F2968">
        <v>2</v>
      </c>
      <c r="G2968">
        <v>32</v>
      </c>
      <c r="H2968">
        <v>2</v>
      </c>
      <c r="I2968">
        <v>106</v>
      </c>
      <c r="J2968">
        <v>9.8699999999999992</v>
      </c>
      <c r="K2968">
        <v>20.972644376899698</v>
      </c>
      <c r="L2968">
        <f t="shared" si="46"/>
        <v>207</v>
      </c>
      <c r="M2968" s="14">
        <f>Table3[[#This Row],[Rape]]/Table3[[#This Row],[Population_in_lakhs]]</f>
        <v>1.2158054711246202</v>
      </c>
      <c r="N2968">
        <f>Table3[[#This Row],[Kidnapping and Abduction]]/Table3[[#This Row],[Population_in_lakhs]]</f>
        <v>5.3698074974670726</v>
      </c>
      <c r="O2968">
        <f>Table3[[#This Row],[Dowry Deaths]]/Table3[[#This Row],[Population_in_lakhs]]</f>
        <v>0.2026342451874367</v>
      </c>
      <c r="P2968">
        <f>Table3[[#This Row],[Molestation]]/Table3[[#This Row],[Population_in_lakhs]]</f>
        <v>3.2421479229989871</v>
      </c>
      <c r="Q2968">
        <f>Table3[[#This Row],[Sexual_Harassment]]/Table3[[#This Row],[Population_in_lakhs]]</f>
        <v>0.2026342451874367</v>
      </c>
      <c r="R2968">
        <f>Table3[[#This Row],[Cruelty by Husband or his Relatives]]/Table3[[#This Row],[Population_in_lakhs]]</f>
        <v>10.739614994934145</v>
      </c>
    </row>
    <row r="2969" spans="1:18" x14ac:dyDescent="0.3">
      <c r="A2969" t="s">
        <v>352</v>
      </c>
      <c r="B2969" t="s">
        <v>379</v>
      </c>
      <c r="C2969">
        <v>2004</v>
      </c>
      <c r="D2969">
        <v>7</v>
      </c>
      <c r="E2969">
        <v>27</v>
      </c>
      <c r="F2969">
        <v>3</v>
      </c>
      <c r="G2969">
        <v>29</v>
      </c>
      <c r="H2969">
        <v>1</v>
      </c>
      <c r="I2969">
        <v>131</v>
      </c>
      <c r="J2969">
        <v>9.8699999999999992</v>
      </c>
      <c r="K2969">
        <v>20.060790273556233</v>
      </c>
      <c r="L2969">
        <f t="shared" si="46"/>
        <v>198</v>
      </c>
      <c r="M2969" s="14">
        <f>Table3[[#This Row],[Rape]]/Table3[[#This Row],[Population_in_lakhs]]</f>
        <v>0.70921985815602839</v>
      </c>
      <c r="N2969">
        <f>Table3[[#This Row],[Kidnapping and Abduction]]/Table3[[#This Row],[Population_in_lakhs]]</f>
        <v>2.7355623100303954</v>
      </c>
      <c r="O2969">
        <f>Table3[[#This Row],[Dowry Deaths]]/Table3[[#This Row],[Population_in_lakhs]]</f>
        <v>0.30395136778115506</v>
      </c>
      <c r="P2969">
        <f>Table3[[#This Row],[Molestation]]/Table3[[#This Row],[Population_in_lakhs]]</f>
        <v>2.9381965552178322</v>
      </c>
      <c r="Q2969">
        <f>Table3[[#This Row],[Sexual_Harassment]]/Table3[[#This Row],[Population_in_lakhs]]</f>
        <v>0.10131712259371835</v>
      </c>
      <c r="R2969">
        <f>Table3[[#This Row],[Cruelty by Husband or his Relatives]]/Table3[[#This Row],[Population_in_lakhs]]</f>
        <v>13.272543059777103</v>
      </c>
    </row>
    <row r="2970" spans="1:18" x14ac:dyDescent="0.3">
      <c r="A2970" t="s">
        <v>352</v>
      </c>
      <c r="B2970" t="s">
        <v>379</v>
      </c>
      <c r="C2970">
        <v>2005</v>
      </c>
      <c r="D2970">
        <v>8</v>
      </c>
      <c r="E2970">
        <v>37</v>
      </c>
      <c r="F2970">
        <v>0</v>
      </c>
      <c r="G2970">
        <v>29</v>
      </c>
      <c r="H2970">
        <v>2</v>
      </c>
      <c r="I2970">
        <v>117</v>
      </c>
      <c r="J2970">
        <v>9.8699999999999992</v>
      </c>
      <c r="K2970">
        <v>19.55420466058764</v>
      </c>
      <c r="L2970">
        <f t="shared" si="46"/>
        <v>193</v>
      </c>
      <c r="M2970" s="14">
        <f>Table3[[#This Row],[Rape]]/Table3[[#This Row],[Population_in_lakhs]]</f>
        <v>0.81053698074974678</v>
      </c>
      <c r="N2970">
        <f>Table3[[#This Row],[Kidnapping and Abduction]]/Table3[[#This Row],[Population_in_lakhs]]</f>
        <v>3.7487335359675789</v>
      </c>
      <c r="O2970">
        <f>Table3[[#This Row],[Dowry Deaths]]/Table3[[#This Row],[Population_in_lakhs]]</f>
        <v>0</v>
      </c>
      <c r="P2970">
        <f>Table3[[#This Row],[Molestation]]/Table3[[#This Row],[Population_in_lakhs]]</f>
        <v>2.9381965552178322</v>
      </c>
      <c r="Q2970">
        <f>Table3[[#This Row],[Sexual_Harassment]]/Table3[[#This Row],[Population_in_lakhs]]</f>
        <v>0.2026342451874367</v>
      </c>
      <c r="R2970">
        <f>Table3[[#This Row],[Cruelty by Husband or his Relatives]]/Table3[[#This Row],[Population_in_lakhs]]</f>
        <v>11.854103343465047</v>
      </c>
    </row>
    <row r="2971" spans="1:18" x14ac:dyDescent="0.3">
      <c r="A2971" t="s">
        <v>352</v>
      </c>
      <c r="B2971" t="s">
        <v>379</v>
      </c>
      <c r="C2971">
        <v>2006</v>
      </c>
      <c r="D2971">
        <v>6</v>
      </c>
      <c r="E2971">
        <v>30</v>
      </c>
      <c r="F2971">
        <v>2</v>
      </c>
      <c r="G2971">
        <v>37</v>
      </c>
      <c r="H2971">
        <v>1</v>
      </c>
      <c r="I2971">
        <v>159</v>
      </c>
      <c r="J2971">
        <v>9.8699999999999992</v>
      </c>
      <c r="K2971">
        <v>23.80952380952381</v>
      </c>
      <c r="L2971">
        <f t="shared" si="46"/>
        <v>235</v>
      </c>
      <c r="M2971" s="14">
        <f>Table3[[#This Row],[Rape]]/Table3[[#This Row],[Population_in_lakhs]]</f>
        <v>0.60790273556231011</v>
      </c>
      <c r="N2971">
        <f>Table3[[#This Row],[Kidnapping and Abduction]]/Table3[[#This Row],[Population_in_lakhs]]</f>
        <v>3.0395136778115504</v>
      </c>
      <c r="O2971">
        <f>Table3[[#This Row],[Dowry Deaths]]/Table3[[#This Row],[Population_in_lakhs]]</f>
        <v>0.2026342451874367</v>
      </c>
      <c r="P2971">
        <f>Table3[[#This Row],[Molestation]]/Table3[[#This Row],[Population_in_lakhs]]</f>
        <v>3.7487335359675789</v>
      </c>
      <c r="Q2971">
        <f>Table3[[#This Row],[Sexual_Harassment]]/Table3[[#This Row],[Population_in_lakhs]]</f>
        <v>0.10131712259371835</v>
      </c>
      <c r="R2971">
        <f>Table3[[#This Row],[Cruelty by Husband or his Relatives]]/Table3[[#This Row],[Population_in_lakhs]]</f>
        <v>16.109422492401219</v>
      </c>
    </row>
    <row r="2972" spans="1:18" x14ac:dyDescent="0.3">
      <c r="A2972" t="s">
        <v>352</v>
      </c>
      <c r="B2972" t="s">
        <v>379</v>
      </c>
      <c r="C2972">
        <v>2007</v>
      </c>
      <c r="D2972">
        <v>5</v>
      </c>
      <c r="E2972">
        <v>36</v>
      </c>
      <c r="F2972">
        <v>6</v>
      </c>
      <c r="G2972">
        <v>28</v>
      </c>
      <c r="H2972">
        <v>1</v>
      </c>
      <c r="I2972">
        <v>189</v>
      </c>
      <c r="J2972">
        <v>9.8699999999999992</v>
      </c>
      <c r="K2972">
        <v>26.849037487335362</v>
      </c>
      <c r="L2972">
        <f t="shared" si="46"/>
        <v>265</v>
      </c>
      <c r="M2972" s="14">
        <f>Table3[[#This Row],[Rape]]/Table3[[#This Row],[Population_in_lakhs]]</f>
        <v>0.50658561296859173</v>
      </c>
      <c r="N2972">
        <f>Table3[[#This Row],[Kidnapping and Abduction]]/Table3[[#This Row],[Population_in_lakhs]]</f>
        <v>3.6474164133738607</v>
      </c>
      <c r="O2972">
        <f>Table3[[#This Row],[Dowry Deaths]]/Table3[[#This Row],[Population_in_lakhs]]</f>
        <v>0.60790273556231011</v>
      </c>
      <c r="P2972">
        <f>Table3[[#This Row],[Molestation]]/Table3[[#This Row],[Population_in_lakhs]]</f>
        <v>2.8368794326241136</v>
      </c>
      <c r="Q2972">
        <f>Table3[[#This Row],[Sexual_Harassment]]/Table3[[#This Row],[Population_in_lakhs]]</f>
        <v>0.10131712259371835</v>
      </c>
      <c r="R2972">
        <f>Table3[[#This Row],[Cruelty by Husband or his Relatives]]/Table3[[#This Row],[Population_in_lakhs]]</f>
        <v>19.148936170212767</v>
      </c>
    </row>
    <row r="2973" spans="1:18" x14ac:dyDescent="0.3">
      <c r="A2973" t="s">
        <v>352</v>
      </c>
      <c r="B2973" t="s">
        <v>379</v>
      </c>
      <c r="C2973">
        <v>2008</v>
      </c>
      <c r="D2973">
        <v>12</v>
      </c>
      <c r="E2973">
        <v>34</v>
      </c>
      <c r="F2973">
        <v>0</v>
      </c>
      <c r="G2973">
        <v>35</v>
      </c>
      <c r="H2973">
        <v>0</v>
      </c>
      <c r="I2973">
        <v>195</v>
      </c>
      <c r="J2973">
        <v>9.8699999999999992</v>
      </c>
      <c r="K2973">
        <v>27.963525835866264</v>
      </c>
      <c r="L2973">
        <f t="shared" si="46"/>
        <v>276</v>
      </c>
      <c r="M2973" s="14">
        <f>Table3[[#This Row],[Rape]]/Table3[[#This Row],[Population_in_lakhs]]</f>
        <v>1.2158054711246202</v>
      </c>
      <c r="N2973">
        <f>Table3[[#This Row],[Kidnapping and Abduction]]/Table3[[#This Row],[Population_in_lakhs]]</f>
        <v>3.4447821681864239</v>
      </c>
      <c r="O2973">
        <f>Table3[[#This Row],[Dowry Deaths]]/Table3[[#This Row],[Population_in_lakhs]]</f>
        <v>0</v>
      </c>
      <c r="P2973">
        <f>Table3[[#This Row],[Molestation]]/Table3[[#This Row],[Population_in_lakhs]]</f>
        <v>3.5460992907801421</v>
      </c>
      <c r="Q2973">
        <f>Table3[[#This Row],[Sexual_Harassment]]/Table3[[#This Row],[Population_in_lakhs]]</f>
        <v>0</v>
      </c>
      <c r="R2973">
        <f>Table3[[#This Row],[Cruelty by Husband or his Relatives]]/Table3[[#This Row],[Population_in_lakhs]]</f>
        <v>19.756838905775076</v>
      </c>
    </row>
    <row r="2974" spans="1:18" x14ac:dyDescent="0.3">
      <c r="A2974" t="s">
        <v>352</v>
      </c>
      <c r="B2974" t="s">
        <v>379</v>
      </c>
      <c r="C2974">
        <v>2009</v>
      </c>
      <c r="D2974">
        <v>11</v>
      </c>
      <c r="E2974">
        <v>42</v>
      </c>
      <c r="F2974">
        <v>3</v>
      </c>
      <c r="G2974">
        <v>46</v>
      </c>
      <c r="H2974">
        <v>2</v>
      </c>
      <c r="I2974">
        <v>205</v>
      </c>
      <c r="J2974">
        <v>9.8699999999999992</v>
      </c>
      <c r="K2974">
        <v>31.306990881458969</v>
      </c>
      <c r="L2974">
        <f t="shared" si="46"/>
        <v>309</v>
      </c>
      <c r="M2974" s="14">
        <f>Table3[[#This Row],[Rape]]/Table3[[#This Row],[Population_in_lakhs]]</f>
        <v>1.1144883485309018</v>
      </c>
      <c r="N2974">
        <f>Table3[[#This Row],[Kidnapping and Abduction]]/Table3[[#This Row],[Population_in_lakhs]]</f>
        <v>4.2553191489361701</v>
      </c>
      <c r="O2974">
        <f>Table3[[#This Row],[Dowry Deaths]]/Table3[[#This Row],[Population_in_lakhs]]</f>
        <v>0.30395136778115506</v>
      </c>
      <c r="P2974">
        <f>Table3[[#This Row],[Molestation]]/Table3[[#This Row],[Population_in_lakhs]]</f>
        <v>4.6605876393110437</v>
      </c>
      <c r="Q2974">
        <f>Table3[[#This Row],[Sexual_Harassment]]/Table3[[#This Row],[Population_in_lakhs]]</f>
        <v>0.2026342451874367</v>
      </c>
      <c r="R2974">
        <f>Table3[[#This Row],[Cruelty by Husband or his Relatives]]/Table3[[#This Row],[Population_in_lakhs]]</f>
        <v>20.770010131712262</v>
      </c>
    </row>
    <row r="2975" spans="1:18" x14ac:dyDescent="0.3">
      <c r="A2975" t="s">
        <v>352</v>
      </c>
      <c r="B2975" t="s">
        <v>379</v>
      </c>
      <c r="C2975">
        <v>2010</v>
      </c>
      <c r="D2975">
        <v>14</v>
      </c>
      <c r="E2975">
        <v>25</v>
      </c>
      <c r="F2975">
        <v>4</v>
      </c>
      <c r="G2975">
        <v>41</v>
      </c>
      <c r="H2975">
        <v>0</v>
      </c>
      <c r="I2975">
        <v>233</v>
      </c>
      <c r="J2975">
        <v>9.8699999999999992</v>
      </c>
      <c r="K2975">
        <v>32.117527862208718</v>
      </c>
      <c r="L2975">
        <f t="shared" si="46"/>
        <v>317</v>
      </c>
      <c r="M2975" s="14">
        <f>Table3[[#This Row],[Rape]]/Table3[[#This Row],[Population_in_lakhs]]</f>
        <v>1.4184397163120568</v>
      </c>
      <c r="N2975">
        <f>Table3[[#This Row],[Kidnapping and Abduction]]/Table3[[#This Row],[Population_in_lakhs]]</f>
        <v>2.5329280648429586</v>
      </c>
      <c r="O2975">
        <f>Table3[[#This Row],[Dowry Deaths]]/Table3[[#This Row],[Population_in_lakhs]]</f>
        <v>0.40526849037487339</v>
      </c>
      <c r="P2975">
        <f>Table3[[#This Row],[Molestation]]/Table3[[#This Row],[Population_in_lakhs]]</f>
        <v>4.154002026342452</v>
      </c>
      <c r="Q2975">
        <f>Table3[[#This Row],[Sexual_Harassment]]/Table3[[#This Row],[Population_in_lakhs]]</f>
        <v>0</v>
      </c>
      <c r="R2975">
        <f>Table3[[#This Row],[Cruelty by Husband or his Relatives]]/Table3[[#This Row],[Population_in_lakhs]]</f>
        <v>23.606889564336374</v>
      </c>
    </row>
    <row r="2976" spans="1:18" x14ac:dyDescent="0.3">
      <c r="A2976" t="s">
        <v>352</v>
      </c>
      <c r="B2976" t="s">
        <v>379</v>
      </c>
      <c r="C2976">
        <v>2011</v>
      </c>
      <c r="D2976">
        <v>14</v>
      </c>
      <c r="E2976">
        <v>44</v>
      </c>
      <c r="F2976">
        <v>2</v>
      </c>
      <c r="G2976">
        <v>61</v>
      </c>
      <c r="H2976">
        <v>0</v>
      </c>
      <c r="I2976">
        <v>234</v>
      </c>
      <c r="J2976">
        <v>11.57</v>
      </c>
      <c r="K2976">
        <v>30.682800345721692</v>
      </c>
      <c r="L2976">
        <f t="shared" si="46"/>
        <v>355</v>
      </c>
      <c r="M2976" s="14">
        <f>Table3[[#This Row],[Rape]]/Table3[[#This Row],[Population_in_lakhs]]</f>
        <v>1.2100259291270528</v>
      </c>
      <c r="N2976">
        <f>Table3[[#This Row],[Kidnapping and Abduction]]/Table3[[#This Row],[Population_in_lakhs]]</f>
        <v>3.8029386343993083</v>
      </c>
      <c r="O2976">
        <f>Table3[[#This Row],[Dowry Deaths]]/Table3[[#This Row],[Population_in_lakhs]]</f>
        <v>0.17286084701815038</v>
      </c>
      <c r="P2976">
        <f>Table3[[#This Row],[Molestation]]/Table3[[#This Row],[Population_in_lakhs]]</f>
        <v>5.2722558340535866</v>
      </c>
      <c r="Q2976">
        <f>Table3[[#This Row],[Sexual_Harassment]]/Table3[[#This Row],[Population_in_lakhs]]</f>
        <v>0</v>
      </c>
      <c r="R2976">
        <f>Table3[[#This Row],[Cruelty by Husband or his Relatives]]/Table3[[#This Row],[Population_in_lakhs]]</f>
        <v>20.224719101123593</v>
      </c>
    </row>
    <row r="2977" spans="1:18" x14ac:dyDescent="0.3">
      <c r="A2977" t="s">
        <v>352</v>
      </c>
      <c r="B2977" t="s">
        <v>379</v>
      </c>
      <c r="C2977">
        <v>2012</v>
      </c>
      <c r="D2977">
        <v>14</v>
      </c>
      <c r="E2977">
        <v>53</v>
      </c>
      <c r="F2977">
        <v>5</v>
      </c>
      <c r="G2977">
        <v>40</v>
      </c>
      <c r="H2977">
        <v>1</v>
      </c>
      <c r="I2977">
        <v>263</v>
      </c>
      <c r="J2977">
        <v>11.57</v>
      </c>
      <c r="K2977">
        <v>32.497839239412272</v>
      </c>
      <c r="L2977">
        <f t="shared" si="46"/>
        <v>376</v>
      </c>
      <c r="M2977" s="14">
        <f>Table3[[#This Row],[Rape]]/Table3[[#This Row],[Population_in_lakhs]]</f>
        <v>1.2100259291270528</v>
      </c>
      <c r="N2977">
        <f>Table3[[#This Row],[Kidnapping and Abduction]]/Table3[[#This Row],[Population_in_lakhs]]</f>
        <v>4.5808124459809854</v>
      </c>
      <c r="O2977">
        <f>Table3[[#This Row],[Dowry Deaths]]/Table3[[#This Row],[Population_in_lakhs]]</f>
        <v>0.43215211754537597</v>
      </c>
      <c r="P2977">
        <f>Table3[[#This Row],[Molestation]]/Table3[[#This Row],[Population_in_lakhs]]</f>
        <v>3.4572169403630078</v>
      </c>
      <c r="Q2977">
        <f>Table3[[#This Row],[Sexual_Harassment]]/Table3[[#This Row],[Population_in_lakhs]]</f>
        <v>8.6430423509075191E-2</v>
      </c>
      <c r="R2977">
        <f>Table3[[#This Row],[Cruelty by Husband or his Relatives]]/Table3[[#This Row],[Population_in_lakhs]]</f>
        <v>22.731201382886777</v>
      </c>
    </row>
    <row r="2978" spans="1:18" x14ac:dyDescent="0.3">
      <c r="A2978" t="s">
        <v>352</v>
      </c>
      <c r="B2978" t="s">
        <v>379</v>
      </c>
      <c r="C2978">
        <v>2013</v>
      </c>
      <c r="D2978">
        <v>40</v>
      </c>
      <c r="E2978">
        <v>67</v>
      </c>
      <c r="F2978">
        <v>9</v>
      </c>
      <c r="G2978">
        <v>72</v>
      </c>
      <c r="H2978">
        <v>1</v>
      </c>
      <c r="I2978">
        <v>271</v>
      </c>
      <c r="J2978">
        <v>11.57</v>
      </c>
      <c r="K2978">
        <v>39.757994814174587</v>
      </c>
      <c r="L2978">
        <f t="shared" si="46"/>
        <v>460</v>
      </c>
      <c r="M2978" s="14">
        <f>Table3[[#This Row],[Rape]]/Table3[[#This Row],[Population_in_lakhs]]</f>
        <v>3.4572169403630078</v>
      </c>
      <c r="N2978">
        <f>Table3[[#This Row],[Kidnapping and Abduction]]/Table3[[#This Row],[Population_in_lakhs]]</f>
        <v>5.7908383751080379</v>
      </c>
      <c r="O2978">
        <f>Table3[[#This Row],[Dowry Deaths]]/Table3[[#This Row],[Population_in_lakhs]]</f>
        <v>0.77787381158167668</v>
      </c>
      <c r="P2978">
        <f>Table3[[#This Row],[Molestation]]/Table3[[#This Row],[Population_in_lakhs]]</f>
        <v>6.2229904926534134</v>
      </c>
      <c r="Q2978">
        <f>Table3[[#This Row],[Sexual_Harassment]]/Table3[[#This Row],[Population_in_lakhs]]</f>
        <v>8.6430423509075191E-2</v>
      </c>
      <c r="R2978">
        <f>Table3[[#This Row],[Cruelty by Husband or his Relatives]]/Table3[[#This Row],[Population_in_lakhs]]</f>
        <v>23.422644770959376</v>
      </c>
    </row>
    <row r="2979" spans="1:18" x14ac:dyDescent="0.3">
      <c r="A2979" t="s">
        <v>352</v>
      </c>
      <c r="B2979" t="s">
        <v>380</v>
      </c>
      <c r="C2979">
        <v>2001</v>
      </c>
      <c r="D2979">
        <v>19</v>
      </c>
      <c r="E2979">
        <v>42</v>
      </c>
      <c r="F2979">
        <v>6</v>
      </c>
      <c r="G2979">
        <v>49</v>
      </c>
      <c r="H2979">
        <v>0</v>
      </c>
      <c r="I2979">
        <v>97</v>
      </c>
      <c r="J2979">
        <v>11.17</v>
      </c>
      <c r="K2979">
        <v>19.068934646374217</v>
      </c>
      <c r="L2979">
        <f t="shared" si="46"/>
        <v>213</v>
      </c>
      <c r="M2979" s="14">
        <f>Table3[[#This Row],[Rape]]/Table3[[#This Row],[Population_in_lakhs]]</f>
        <v>1.7009847806624889</v>
      </c>
      <c r="N2979">
        <f>Table3[[#This Row],[Kidnapping and Abduction]]/Table3[[#This Row],[Population_in_lakhs]]</f>
        <v>3.7600716204118174</v>
      </c>
      <c r="O2979">
        <f>Table3[[#This Row],[Dowry Deaths]]/Table3[[#This Row],[Population_in_lakhs]]</f>
        <v>0.53715308863025968</v>
      </c>
      <c r="P2979">
        <f>Table3[[#This Row],[Molestation]]/Table3[[#This Row],[Population_in_lakhs]]</f>
        <v>4.3867502238137872</v>
      </c>
      <c r="Q2979">
        <f>Table3[[#This Row],[Sexual_Harassment]]/Table3[[#This Row],[Population_in_lakhs]]</f>
        <v>0</v>
      </c>
      <c r="R2979">
        <f>Table3[[#This Row],[Cruelty by Husband or his Relatives]]/Table3[[#This Row],[Population_in_lakhs]]</f>
        <v>8.6839749328558646</v>
      </c>
    </row>
    <row r="2980" spans="1:18" x14ac:dyDescent="0.3">
      <c r="A2980" t="s">
        <v>352</v>
      </c>
      <c r="B2980" t="s">
        <v>380</v>
      </c>
      <c r="C2980">
        <v>2002</v>
      </c>
      <c r="D2980">
        <v>21</v>
      </c>
      <c r="E2980">
        <v>37</v>
      </c>
      <c r="F2980">
        <v>2</v>
      </c>
      <c r="G2980">
        <v>59</v>
      </c>
      <c r="H2980">
        <v>0</v>
      </c>
      <c r="I2980">
        <v>113</v>
      </c>
      <c r="J2980">
        <v>11.17</v>
      </c>
      <c r="K2980">
        <v>20.769919427036704</v>
      </c>
      <c r="L2980">
        <f t="shared" si="46"/>
        <v>232</v>
      </c>
      <c r="M2980" s="14">
        <f>Table3[[#This Row],[Rape]]/Table3[[#This Row],[Population_in_lakhs]]</f>
        <v>1.8800358102059087</v>
      </c>
      <c r="N2980">
        <f>Table3[[#This Row],[Kidnapping and Abduction]]/Table3[[#This Row],[Population_in_lakhs]]</f>
        <v>3.3124440465532676</v>
      </c>
      <c r="O2980">
        <f>Table3[[#This Row],[Dowry Deaths]]/Table3[[#This Row],[Population_in_lakhs]]</f>
        <v>0.17905102954341987</v>
      </c>
      <c r="P2980">
        <f>Table3[[#This Row],[Molestation]]/Table3[[#This Row],[Population_in_lakhs]]</f>
        <v>5.2820053715308859</v>
      </c>
      <c r="Q2980">
        <f>Table3[[#This Row],[Sexual_Harassment]]/Table3[[#This Row],[Population_in_lakhs]]</f>
        <v>0</v>
      </c>
      <c r="R2980">
        <f>Table3[[#This Row],[Cruelty by Husband or his Relatives]]/Table3[[#This Row],[Population_in_lakhs]]</f>
        <v>10.116383169203223</v>
      </c>
    </row>
    <row r="2981" spans="1:18" x14ac:dyDescent="0.3">
      <c r="A2981" t="s">
        <v>352</v>
      </c>
      <c r="B2981" t="s">
        <v>380</v>
      </c>
      <c r="C2981">
        <v>2003</v>
      </c>
      <c r="D2981">
        <v>21</v>
      </c>
      <c r="E2981">
        <v>27</v>
      </c>
      <c r="F2981">
        <v>10</v>
      </c>
      <c r="G2981">
        <v>56</v>
      </c>
      <c r="H2981">
        <v>0</v>
      </c>
      <c r="I2981">
        <v>112</v>
      </c>
      <c r="J2981">
        <v>11.17</v>
      </c>
      <c r="K2981">
        <v>20.232766338406446</v>
      </c>
      <c r="L2981">
        <f t="shared" si="46"/>
        <v>226</v>
      </c>
      <c r="M2981" s="14">
        <f>Table3[[#This Row],[Rape]]/Table3[[#This Row],[Population_in_lakhs]]</f>
        <v>1.8800358102059087</v>
      </c>
      <c r="N2981">
        <f>Table3[[#This Row],[Kidnapping and Abduction]]/Table3[[#This Row],[Population_in_lakhs]]</f>
        <v>2.4171888988361685</v>
      </c>
      <c r="O2981">
        <f>Table3[[#This Row],[Dowry Deaths]]/Table3[[#This Row],[Population_in_lakhs]]</f>
        <v>0.89525514771709935</v>
      </c>
      <c r="P2981">
        <f>Table3[[#This Row],[Molestation]]/Table3[[#This Row],[Population_in_lakhs]]</f>
        <v>5.0134288272157566</v>
      </c>
      <c r="Q2981">
        <f>Table3[[#This Row],[Sexual_Harassment]]/Table3[[#This Row],[Population_in_lakhs]]</f>
        <v>0</v>
      </c>
      <c r="R2981">
        <f>Table3[[#This Row],[Cruelty by Husband or his Relatives]]/Table3[[#This Row],[Population_in_lakhs]]</f>
        <v>10.026857654431513</v>
      </c>
    </row>
    <row r="2982" spans="1:18" x14ac:dyDescent="0.3">
      <c r="A2982" t="s">
        <v>352</v>
      </c>
      <c r="B2982" t="s">
        <v>380</v>
      </c>
      <c r="C2982">
        <v>2004</v>
      </c>
      <c r="D2982">
        <v>28</v>
      </c>
      <c r="E2982">
        <v>38</v>
      </c>
      <c r="F2982">
        <v>13</v>
      </c>
      <c r="G2982">
        <v>45</v>
      </c>
      <c r="H2982">
        <v>0</v>
      </c>
      <c r="I2982">
        <v>113</v>
      </c>
      <c r="J2982">
        <v>11.17</v>
      </c>
      <c r="K2982">
        <v>21.217547000895255</v>
      </c>
      <c r="L2982">
        <f t="shared" si="46"/>
        <v>237</v>
      </c>
      <c r="M2982" s="14">
        <f>Table3[[#This Row],[Rape]]/Table3[[#This Row],[Population_in_lakhs]]</f>
        <v>2.5067144136078783</v>
      </c>
      <c r="N2982">
        <f>Table3[[#This Row],[Kidnapping and Abduction]]/Table3[[#This Row],[Population_in_lakhs]]</f>
        <v>3.4019695613249779</v>
      </c>
      <c r="O2982">
        <f>Table3[[#This Row],[Dowry Deaths]]/Table3[[#This Row],[Population_in_lakhs]]</f>
        <v>1.1638316920322291</v>
      </c>
      <c r="P2982">
        <f>Table3[[#This Row],[Molestation]]/Table3[[#This Row],[Population_in_lakhs]]</f>
        <v>4.0286481647269472</v>
      </c>
      <c r="Q2982">
        <f>Table3[[#This Row],[Sexual_Harassment]]/Table3[[#This Row],[Population_in_lakhs]]</f>
        <v>0</v>
      </c>
      <c r="R2982">
        <f>Table3[[#This Row],[Cruelty by Husband or his Relatives]]/Table3[[#This Row],[Population_in_lakhs]]</f>
        <v>10.116383169203223</v>
      </c>
    </row>
    <row r="2983" spans="1:18" x14ac:dyDescent="0.3">
      <c r="A2983" t="s">
        <v>352</v>
      </c>
      <c r="B2983" t="s">
        <v>380</v>
      </c>
      <c r="C2983">
        <v>2005</v>
      </c>
      <c r="D2983">
        <v>23</v>
      </c>
      <c r="E2983">
        <v>29</v>
      </c>
      <c r="F2983">
        <v>8</v>
      </c>
      <c r="G2983">
        <v>28</v>
      </c>
      <c r="H2983">
        <v>0</v>
      </c>
      <c r="I2983">
        <v>114</v>
      </c>
      <c r="J2983">
        <v>11.17</v>
      </c>
      <c r="K2983">
        <v>18.084153983885408</v>
      </c>
      <c r="L2983">
        <f t="shared" si="46"/>
        <v>202</v>
      </c>
      <c r="M2983" s="14">
        <f>Table3[[#This Row],[Rape]]/Table3[[#This Row],[Population_in_lakhs]]</f>
        <v>2.0590868397493285</v>
      </c>
      <c r="N2983">
        <f>Table3[[#This Row],[Kidnapping and Abduction]]/Table3[[#This Row],[Population_in_lakhs]]</f>
        <v>2.5962399283795881</v>
      </c>
      <c r="O2983">
        <f>Table3[[#This Row],[Dowry Deaths]]/Table3[[#This Row],[Population_in_lakhs]]</f>
        <v>0.71620411817367946</v>
      </c>
      <c r="P2983">
        <f>Table3[[#This Row],[Molestation]]/Table3[[#This Row],[Population_in_lakhs]]</f>
        <v>2.5067144136078783</v>
      </c>
      <c r="Q2983">
        <f>Table3[[#This Row],[Sexual_Harassment]]/Table3[[#This Row],[Population_in_lakhs]]</f>
        <v>0</v>
      </c>
      <c r="R2983">
        <f>Table3[[#This Row],[Cruelty by Husband or his Relatives]]/Table3[[#This Row],[Population_in_lakhs]]</f>
        <v>10.205908683974933</v>
      </c>
    </row>
    <row r="2984" spans="1:18" x14ac:dyDescent="0.3">
      <c r="A2984" t="s">
        <v>352</v>
      </c>
      <c r="B2984" t="s">
        <v>380</v>
      </c>
      <c r="C2984">
        <v>2006</v>
      </c>
      <c r="D2984">
        <v>20</v>
      </c>
      <c r="E2984">
        <v>35</v>
      </c>
      <c r="F2984">
        <v>7</v>
      </c>
      <c r="G2984">
        <v>44</v>
      </c>
      <c r="H2984">
        <v>0</v>
      </c>
      <c r="I2984">
        <v>136</v>
      </c>
      <c r="J2984">
        <v>11.17</v>
      </c>
      <c r="K2984">
        <v>21.665174574753806</v>
      </c>
      <c r="L2984">
        <f t="shared" si="46"/>
        <v>242</v>
      </c>
      <c r="M2984" s="14">
        <f>Table3[[#This Row],[Rape]]/Table3[[#This Row],[Population_in_lakhs]]</f>
        <v>1.7905102954341987</v>
      </c>
      <c r="N2984">
        <f>Table3[[#This Row],[Kidnapping and Abduction]]/Table3[[#This Row],[Population_in_lakhs]]</f>
        <v>3.1333930170098476</v>
      </c>
      <c r="O2984">
        <f>Table3[[#This Row],[Dowry Deaths]]/Table3[[#This Row],[Population_in_lakhs]]</f>
        <v>0.62667860340196957</v>
      </c>
      <c r="P2984">
        <f>Table3[[#This Row],[Molestation]]/Table3[[#This Row],[Population_in_lakhs]]</f>
        <v>3.9391226499552374</v>
      </c>
      <c r="Q2984">
        <f>Table3[[#This Row],[Sexual_Harassment]]/Table3[[#This Row],[Population_in_lakhs]]</f>
        <v>0</v>
      </c>
      <c r="R2984">
        <f>Table3[[#This Row],[Cruelty by Husband or his Relatives]]/Table3[[#This Row],[Population_in_lakhs]]</f>
        <v>12.175470008952551</v>
      </c>
    </row>
    <row r="2985" spans="1:18" x14ac:dyDescent="0.3">
      <c r="A2985" t="s">
        <v>352</v>
      </c>
      <c r="B2985" t="s">
        <v>380</v>
      </c>
      <c r="C2985">
        <v>2007</v>
      </c>
      <c r="D2985">
        <v>21</v>
      </c>
      <c r="E2985">
        <v>36</v>
      </c>
      <c r="F2985">
        <v>13</v>
      </c>
      <c r="G2985">
        <v>33</v>
      </c>
      <c r="H2985">
        <v>0</v>
      </c>
      <c r="I2985">
        <v>131</v>
      </c>
      <c r="J2985">
        <v>11.17</v>
      </c>
      <c r="K2985">
        <v>20.948970456580124</v>
      </c>
      <c r="L2985">
        <f t="shared" si="46"/>
        <v>234</v>
      </c>
      <c r="M2985" s="14">
        <f>Table3[[#This Row],[Rape]]/Table3[[#This Row],[Population_in_lakhs]]</f>
        <v>1.8800358102059087</v>
      </c>
      <c r="N2985">
        <f>Table3[[#This Row],[Kidnapping and Abduction]]/Table3[[#This Row],[Population_in_lakhs]]</f>
        <v>3.2229185317815578</v>
      </c>
      <c r="O2985">
        <f>Table3[[#This Row],[Dowry Deaths]]/Table3[[#This Row],[Population_in_lakhs]]</f>
        <v>1.1638316920322291</v>
      </c>
      <c r="P2985">
        <f>Table3[[#This Row],[Molestation]]/Table3[[#This Row],[Population_in_lakhs]]</f>
        <v>2.9543419874664281</v>
      </c>
      <c r="Q2985">
        <f>Table3[[#This Row],[Sexual_Harassment]]/Table3[[#This Row],[Population_in_lakhs]]</f>
        <v>0</v>
      </c>
      <c r="R2985">
        <f>Table3[[#This Row],[Cruelty by Husband or his Relatives]]/Table3[[#This Row],[Population_in_lakhs]]</f>
        <v>11.727842435094002</v>
      </c>
    </row>
    <row r="2986" spans="1:18" x14ac:dyDescent="0.3">
      <c r="A2986" t="s">
        <v>352</v>
      </c>
      <c r="B2986" t="s">
        <v>380</v>
      </c>
      <c r="C2986">
        <v>2008</v>
      </c>
      <c r="D2986">
        <v>16</v>
      </c>
      <c r="E2986">
        <v>39</v>
      </c>
      <c r="F2986">
        <v>6</v>
      </c>
      <c r="G2986">
        <v>29</v>
      </c>
      <c r="H2986">
        <v>0</v>
      </c>
      <c r="I2986">
        <v>144</v>
      </c>
      <c r="J2986">
        <v>11.17</v>
      </c>
      <c r="K2986">
        <v>20.948970456580124</v>
      </c>
      <c r="L2986">
        <f t="shared" si="46"/>
        <v>234</v>
      </c>
      <c r="M2986" s="14">
        <f>Table3[[#This Row],[Rape]]/Table3[[#This Row],[Population_in_lakhs]]</f>
        <v>1.4324082363473589</v>
      </c>
      <c r="N2986">
        <f>Table3[[#This Row],[Kidnapping and Abduction]]/Table3[[#This Row],[Population_in_lakhs]]</f>
        <v>3.4914950760966876</v>
      </c>
      <c r="O2986">
        <f>Table3[[#This Row],[Dowry Deaths]]/Table3[[#This Row],[Population_in_lakhs]]</f>
        <v>0.53715308863025968</v>
      </c>
      <c r="P2986">
        <f>Table3[[#This Row],[Molestation]]/Table3[[#This Row],[Population_in_lakhs]]</f>
        <v>2.5962399283795881</v>
      </c>
      <c r="Q2986">
        <f>Table3[[#This Row],[Sexual_Harassment]]/Table3[[#This Row],[Population_in_lakhs]]</f>
        <v>0</v>
      </c>
      <c r="R2986">
        <f>Table3[[#This Row],[Cruelty by Husband or his Relatives]]/Table3[[#This Row],[Population_in_lakhs]]</f>
        <v>12.891674127126231</v>
      </c>
    </row>
    <row r="2987" spans="1:18" x14ac:dyDescent="0.3">
      <c r="A2987" t="s">
        <v>352</v>
      </c>
      <c r="B2987" t="s">
        <v>380</v>
      </c>
      <c r="C2987">
        <v>2009</v>
      </c>
      <c r="D2987">
        <v>17</v>
      </c>
      <c r="E2987">
        <v>66</v>
      </c>
      <c r="F2987">
        <v>10</v>
      </c>
      <c r="G2987">
        <v>18</v>
      </c>
      <c r="H2987">
        <v>0</v>
      </c>
      <c r="I2987">
        <v>171</v>
      </c>
      <c r="J2987">
        <v>11.17</v>
      </c>
      <c r="K2987">
        <v>25.246195165622204</v>
      </c>
      <c r="L2987">
        <f t="shared" si="46"/>
        <v>282</v>
      </c>
      <c r="M2987" s="14">
        <f>Table3[[#This Row],[Rape]]/Table3[[#This Row],[Population_in_lakhs]]</f>
        <v>1.5219337511190689</v>
      </c>
      <c r="N2987">
        <f>Table3[[#This Row],[Kidnapping and Abduction]]/Table3[[#This Row],[Population_in_lakhs]]</f>
        <v>5.9086839749328561</v>
      </c>
      <c r="O2987">
        <f>Table3[[#This Row],[Dowry Deaths]]/Table3[[#This Row],[Population_in_lakhs]]</f>
        <v>0.89525514771709935</v>
      </c>
      <c r="P2987">
        <f>Table3[[#This Row],[Molestation]]/Table3[[#This Row],[Population_in_lakhs]]</f>
        <v>1.6114592658907789</v>
      </c>
      <c r="Q2987">
        <f>Table3[[#This Row],[Sexual_Harassment]]/Table3[[#This Row],[Population_in_lakhs]]</f>
        <v>0</v>
      </c>
      <c r="R2987">
        <f>Table3[[#This Row],[Cruelty by Husband or his Relatives]]/Table3[[#This Row],[Population_in_lakhs]]</f>
        <v>15.308863025962399</v>
      </c>
    </row>
    <row r="2988" spans="1:18" x14ac:dyDescent="0.3">
      <c r="A2988" t="s">
        <v>352</v>
      </c>
      <c r="B2988" t="s">
        <v>380</v>
      </c>
      <c r="C2988">
        <v>2010</v>
      </c>
      <c r="D2988">
        <v>16</v>
      </c>
      <c r="E2988">
        <v>65</v>
      </c>
      <c r="F2988">
        <v>0</v>
      </c>
      <c r="G2988">
        <v>26</v>
      </c>
      <c r="H2988">
        <v>0</v>
      </c>
      <c r="I2988">
        <v>179</v>
      </c>
      <c r="J2988">
        <v>11.17</v>
      </c>
      <c r="K2988">
        <v>25.604297224709043</v>
      </c>
      <c r="L2988">
        <f t="shared" si="46"/>
        <v>286</v>
      </c>
      <c r="M2988" s="14">
        <f>Table3[[#This Row],[Rape]]/Table3[[#This Row],[Population_in_lakhs]]</f>
        <v>1.4324082363473589</v>
      </c>
      <c r="N2988">
        <f>Table3[[#This Row],[Kidnapping and Abduction]]/Table3[[#This Row],[Population_in_lakhs]]</f>
        <v>5.8191584601611464</v>
      </c>
      <c r="O2988">
        <f>Table3[[#This Row],[Dowry Deaths]]/Table3[[#This Row],[Population_in_lakhs]]</f>
        <v>0</v>
      </c>
      <c r="P2988">
        <f>Table3[[#This Row],[Molestation]]/Table3[[#This Row],[Population_in_lakhs]]</f>
        <v>2.3276633840644583</v>
      </c>
      <c r="Q2988">
        <f>Table3[[#This Row],[Sexual_Harassment]]/Table3[[#This Row],[Population_in_lakhs]]</f>
        <v>0</v>
      </c>
      <c r="R2988">
        <f>Table3[[#This Row],[Cruelty by Husband or his Relatives]]/Table3[[#This Row],[Population_in_lakhs]]</f>
        <v>16.025067144136077</v>
      </c>
    </row>
    <row r="2989" spans="1:18" x14ac:dyDescent="0.3">
      <c r="A2989" t="s">
        <v>352</v>
      </c>
      <c r="B2989" t="s">
        <v>380</v>
      </c>
      <c r="C2989">
        <v>2011</v>
      </c>
      <c r="D2989">
        <v>24</v>
      </c>
      <c r="E2989">
        <v>72</v>
      </c>
      <c r="F2989">
        <v>4</v>
      </c>
      <c r="G2989">
        <v>43</v>
      </c>
      <c r="H2989">
        <v>0</v>
      </c>
      <c r="I2989">
        <v>201</v>
      </c>
      <c r="J2989">
        <v>13.36</v>
      </c>
      <c r="K2989">
        <v>25.748502994011979</v>
      </c>
      <c r="L2989">
        <f t="shared" si="46"/>
        <v>344</v>
      </c>
      <c r="M2989" s="14">
        <f>Table3[[#This Row],[Rape]]/Table3[[#This Row],[Population_in_lakhs]]</f>
        <v>1.7964071856287427</v>
      </c>
      <c r="N2989">
        <f>Table3[[#This Row],[Kidnapping and Abduction]]/Table3[[#This Row],[Population_in_lakhs]]</f>
        <v>5.3892215568862278</v>
      </c>
      <c r="O2989">
        <f>Table3[[#This Row],[Dowry Deaths]]/Table3[[#This Row],[Population_in_lakhs]]</f>
        <v>0.29940119760479045</v>
      </c>
      <c r="P2989">
        <f>Table3[[#This Row],[Molestation]]/Table3[[#This Row],[Population_in_lakhs]]</f>
        <v>3.2185628742514973</v>
      </c>
      <c r="Q2989">
        <f>Table3[[#This Row],[Sexual_Harassment]]/Table3[[#This Row],[Population_in_lakhs]]</f>
        <v>0</v>
      </c>
      <c r="R2989">
        <f>Table3[[#This Row],[Cruelty by Husband or his Relatives]]/Table3[[#This Row],[Population_in_lakhs]]</f>
        <v>15.04491017964072</v>
      </c>
    </row>
    <row r="2990" spans="1:18" x14ac:dyDescent="0.3">
      <c r="A2990" t="s">
        <v>352</v>
      </c>
      <c r="B2990" t="s">
        <v>380</v>
      </c>
      <c r="C2990">
        <v>2012</v>
      </c>
      <c r="D2990">
        <v>19</v>
      </c>
      <c r="E2990">
        <v>75</v>
      </c>
      <c r="F2990">
        <v>6</v>
      </c>
      <c r="G2990">
        <v>39</v>
      </c>
      <c r="H2990">
        <v>0</v>
      </c>
      <c r="I2990">
        <v>213</v>
      </c>
      <c r="J2990">
        <v>13.36</v>
      </c>
      <c r="K2990">
        <v>26.347305389221557</v>
      </c>
      <c r="L2990">
        <f t="shared" si="46"/>
        <v>352</v>
      </c>
      <c r="M2990" s="14">
        <f>Table3[[#This Row],[Rape]]/Table3[[#This Row],[Population_in_lakhs]]</f>
        <v>1.4221556886227547</v>
      </c>
      <c r="N2990">
        <f>Table3[[#This Row],[Kidnapping and Abduction]]/Table3[[#This Row],[Population_in_lakhs]]</f>
        <v>5.6137724550898209</v>
      </c>
      <c r="O2990">
        <f>Table3[[#This Row],[Dowry Deaths]]/Table3[[#This Row],[Population_in_lakhs]]</f>
        <v>0.44910179640718567</v>
      </c>
      <c r="P2990">
        <f>Table3[[#This Row],[Molestation]]/Table3[[#This Row],[Population_in_lakhs]]</f>
        <v>2.9191616766467066</v>
      </c>
      <c r="Q2990">
        <f>Table3[[#This Row],[Sexual_Harassment]]/Table3[[#This Row],[Population_in_lakhs]]</f>
        <v>0</v>
      </c>
      <c r="R2990">
        <f>Table3[[#This Row],[Cruelty by Husband or his Relatives]]/Table3[[#This Row],[Population_in_lakhs]]</f>
        <v>15.94311377245509</v>
      </c>
    </row>
    <row r="2991" spans="1:18" x14ac:dyDescent="0.3">
      <c r="A2991" t="s">
        <v>352</v>
      </c>
      <c r="B2991" t="s">
        <v>380</v>
      </c>
      <c r="C2991">
        <v>2013</v>
      </c>
      <c r="D2991">
        <v>39</v>
      </c>
      <c r="E2991">
        <v>68</v>
      </c>
      <c r="F2991">
        <v>5</v>
      </c>
      <c r="G2991">
        <v>60</v>
      </c>
      <c r="H2991">
        <v>0</v>
      </c>
      <c r="I2991">
        <v>206</v>
      </c>
      <c r="J2991">
        <v>13.36</v>
      </c>
      <c r="K2991">
        <v>28.293413173652695</v>
      </c>
      <c r="L2991">
        <f t="shared" si="46"/>
        <v>378</v>
      </c>
      <c r="M2991" s="14">
        <f>Table3[[#This Row],[Rape]]/Table3[[#This Row],[Population_in_lakhs]]</f>
        <v>2.9191616766467066</v>
      </c>
      <c r="N2991">
        <f>Table3[[#This Row],[Kidnapping and Abduction]]/Table3[[#This Row],[Population_in_lakhs]]</f>
        <v>5.0898203592814371</v>
      </c>
      <c r="O2991">
        <f>Table3[[#This Row],[Dowry Deaths]]/Table3[[#This Row],[Population_in_lakhs]]</f>
        <v>0.37425149700598803</v>
      </c>
      <c r="P2991">
        <f>Table3[[#This Row],[Molestation]]/Table3[[#This Row],[Population_in_lakhs]]</f>
        <v>4.4910179640718564</v>
      </c>
      <c r="Q2991">
        <f>Table3[[#This Row],[Sexual_Harassment]]/Table3[[#This Row],[Population_in_lakhs]]</f>
        <v>0</v>
      </c>
      <c r="R2991">
        <f>Table3[[#This Row],[Cruelty by Husband or his Relatives]]/Table3[[#This Row],[Population_in_lakhs]]</f>
        <v>15.419161676646707</v>
      </c>
    </row>
    <row r="2992" spans="1:18" x14ac:dyDescent="0.3">
      <c r="A2992" t="s">
        <v>352</v>
      </c>
      <c r="B2992" t="s">
        <v>381</v>
      </c>
      <c r="C2992">
        <v>2001</v>
      </c>
      <c r="D2992">
        <v>13</v>
      </c>
      <c r="E2992">
        <v>22</v>
      </c>
      <c r="F2992">
        <v>15</v>
      </c>
      <c r="G2992">
        <v>28</v>
      </c>
      <c r="H2992">
        <v>0</v>
      </c>
      <c r="I2992">
        <v>114</v>
      </c>
      <c r="J2992">
        <v>22.88</v>
      </c>
      <c r="K2992">
        <v>8.3916083916083917</v>
      </c>
      <c r="L2992">
        <f t="shared" si="46"/>
        <v>192</v>
      </c>
      <c r="M2992" s="14">
        <f>Table3[[#This Row],[Rape]]/Table3[[#This Row],[Population_in_lakhs]]</f>
        <v>0.56818181818181823</v>
      </c>
      <c r="N2992">
        <f>Table3[[#This Row],[Kidnapping and Abduction]]/Table3[[#This Row],[Population_in_lakhs]]</f>
        <v>0.96153846153846156</v>
      </c>
      <c r="O2992">
        <f>Table3[[#This Row],[Dowry Deaths]]/Table3[[#This Row],[Population_in_lakhs]]</f>
        <v>0.65559440559440563</v>
      </c>
      <c r="P2992">
        <f>Table3[[#This Row],[Molestation]]/Table3[[#This Row],[Population_in_lakhs]]</f>
        <v>1.2237762237762237</v>
      </c>
      <c r="Q2992">
        <f>Table3[[#This Row],[Sexual_Harassment]]/Table3[[#This Row],[Population_in_lakhs]]</f>
        <v>0</v>
      </c>
      <c r="R2992">
        <f>Table3[[#This Row],[Cruelty by Husband or his Relatives]]/Table3[[#This Row],[Population_in_lakhs]]</f>
        <v>4.9825174825174825</v>
      </c>
    </row>
    <row r="2993" spans="1:18" x14ac:dyDescent="0.3">
      <c r="A2993" t="s">
        <v>352</v>
      </c>
      <c r="B2993" t="s">
        <v>381</v>
      </c>
      <c r="C2993">
        <v>2002</v>
      </c>
      <c r="D2993">
        <v>13</v>
      </c>
      <c r="E2993">
        <v>27</v>
      </c>
      <c r="F2993">
        <v>10</v>
      </c>
      <c r="G2993">
        <v>42</v>
      </c>
      <c r="H2993">
        <v>0</v>
      </c>
      <c r="I2993">
        <v>116</v>
      </c>
      <c r="J2993">
        <v>22.88</v>
      </c>
      <c r="K2993">
        <v>9.0909090909090917</v>
      </c>
      <c r="L2993">
        <f t="shared" si="46"/>
        <v>208</v>
      </c>
      <c r="M2993" s="14">
        <f>Table3[[#This Row],[Rape]]/Table3[[#This Row],[Population_in_lakhs]]</f>
        <v>0.56818181818181823</v>
      </c>
      <c r="N2993">
        <f>Table3[[#This Row],[Kidnapping and Abduction]]/Table3[[#This Row],[Population_in_lakhs]]</f>
        <v>1.1800699300699302</v>
      </c>
      <c r="O2993">
        <f>Table3[[#This Row],[Dowry Deaths]]/Table3[[#This Row],[Population_in_lakhs]]</f>
        <v>0.43706293706293708</v>
      </c>
      <c r="P2993">
        <f>Table3[[#This Row],[Molestation]]/Table3[[#This Row],[Population_in_lakhs]]</f>
        <v>1.8356643356643358</v>
      </c>
      <c r="Q2993">
        <f>Table3[[#This Row],[Sexual_Harassment]]/Table3[[#This Row],[Population_in_lakhs]]</f>
        <v>0</v>
      </c>
      <c r="R2993">
        <f>Table3[[#This Row],[Cruelty by Husband or his Relatives]]/Table3[[#This Row],[Population_in_lakhs]]</f>
        <v>5.06993006993007</v>
      </c>
    </row>
    <row r="2994" spans="1:18" x14ac:dyDescent="0.3">
      <c r="A2994" t="s">
        <v>352</v>
      </c>
      <c r="B2994" t="s">
        <v>381</v>
      </c>
      <c r="C2994">
        <v>2003</v>
      </c>
      <c r="D2994">
        <v>15</v>
      </c>
      <c r="E2994">
        <v>22</v>
      </c>
      <c r="F2994">
        <v>17</v>
      </c>
      <c r="G2994">
        <v>44</v>
      </c>
      <c r="H2994">
        <v>0</v>
      </c>
      <c r="I2994">
        <v>111</v>
      </c>
      <c r="J2994">
        <v>22.88</v>
      </c>
      <c r="K2994">
        <v>9.134615384615385</v>
      </c>
      <c r="L2994">
        <f t="shared" si="46"/>
        <v>209</v>
      </c>
      <c r="M2994" s="14">
        <f>Table3[[#This Row],[Rape]]/Table3[[#This Row],[Population_in_lakhs]]</f>
        <v>0.65559440559440563</v>
      </c>
      <c r="N2994">
        <f>Table3[[#This Row],[Kidnapping and Abduction]]/Table3[[#This Row],[Population_in_lakhs]]</f>
        <v>0.96153846153846156</v>
      </c>
      <c r="O2994">
        <f>Table3[[#This Row],[Dowry Deaths]]/Table3[[#This Row],[Population_in_lakhs]]</f>
        <v>0.74300699300699302</v>
      </c>
      <c r="P2994">
        <f>Table3[[#This Row],[Molestation]]/Table3[[#This Row],[Population_in_lakhs]]</f>
        <v>1.9230769230769231</v>
      </c>
      <c r="Q2994">
        <f>Table3[[#This Row],[Sexual_Harassment]]/Table3[[#This Row],[Population_in_lakhs]]</f>
        <v>0</v>
      </c>
      <c r="R2994">
        <f>Table3[[#This Row],[Cruelty by Husband or his Relatives]]/Table3[[#This Row],[Population_in_lakhs]]</f>
        <v>4.8513986013986017</v>
      </c>
    </row>
    <row r="2995" spans="1:18" x14ac:dyDescent="0.3">
      <c r="A2995" t="s">
        <v>352</v>
      </c>
      <c r="B2995" t="s">
        <v>381</v>
      </c>
      <c r="C2995">
        <v>2004</v>
      </c>
      <c r="D2995">
        <v>18</v>
      </c>
      <c r="E2995">
        <v>39</v>
      </c>
      <c r="F2995">
        <v>17</v>
      </c>
      <c r="G2995">
        <v>38</v>
      </c>
      <c r="H2995">
        <v>0</v>
      </c>
      <c r="I2995">
        <v>120</v>
      </c>
      <c r="J2995">
        <v>22.88</v>
      </c>
      <c r="K2995">
        <v>10.13986013986014</v>
      </c>
      <c r="L2995">
        <f t="shared" si="46"/>
        <v>232</v>
      </c>
      <c r="M2995" s="14">
        <f>Table3[[#This Row],[Rape]]/Table3[[#This Row],[Population_in_lakhs]]</f>
        <v>0.78671328671328677</v>
      </c>
      <c r="N2995">
        <f>Table3[[#This Row],[Kidnapping and Abduction]]/Table3[[#This Row],[Population_in_lakhs]]</f>
        <v>1.7045454545454546</v>
      </c>
      <c r="O2995">
        <f>Table3[[#This Row],[Dowry Deaths]]/Table3[[#This Row],[Population_in_lakhs]]</f>
        <v>0.74300699300699302</v>
      </c>
      <c r="P2995">
        <f>Table3[[#This Row],[Molestation]]/Table3[[#This Row],[Population_in_lakhs]]</f>
        <v>1.6608391608391608</v>
      </c>
      <c r="Q2995">
        <f>Table3[[#This Row],[Sexual_Harassment]]/Table3[[#This Row],[Population_in_lakhs]]</f>
        <v>0</v>
      </c>
      <c r="R2995">
        <f>Table3[[#This Row],[Cruelty by Husband or his Relatives]]/Table3[[#This Row],[Population_in_lakhs]]</f>
        <v>5.244755244755245</v>
      </c>
    </row>
    <row r="2996" spans="1:18" x14ac:dyDescent="0.3">
      <c r="A2996" t="s">
        <v>352</v>
      </c>
      <c r="B2996" t="s">
        <v>381</v>
      </c>
      <c r="C2996">
        <v>2005</v>
      </c>
      <c r="D2996">
        <v>21</v>
      </c>
      <c r="E2996">
        <v>44</v>
      </c>
      <c r="F2996">
        <v>12</v>
      </c>
      <c r="G2996">
        <v>22</v>
      </c>
      <c r="H2996">
        <v>0</v>
      </c>
      <c r="I2996">
        <v>137</v>
      </c>
      <c r="J2996">
        <v>22.88</v>
      </c>
      <c r="K2996">
        <v>10.314685314685315</v>
      </c>
      <c r="L2996">
        <f t="shared" si="46"/>
        <v>236</v>
      </c>
      <c r="M2996" s="14">
        <f>Table3[[#This Row],[Rape]]/Table3[[#This Row],[Population_in_lakhs]]</f>
        <v>0.91783216783216792</v>
      </c>
      <c r="N2996">
        <f>Table3[[#This Row],[Kidnapping and Abduction]]/Table3[[#This Row],[Population_in_lakhs]]</f>
        <v>1.9230769230769231</v>
      </c>
      <c r="O2996">
        <f>Table3[[#This Row],[Dowry Deaths]]/Table3[[#This Row],[Population_in_lakhs]]</f>
        <v>0.52447552447552448</v>
      </c>
      <c r="P2996">
        <f>Table3[[#This Row],[Molestation]]/Table3[[#This Row],[Population_in_lakhs]]</f>
        <v>0.96153846153846156</v>
      </c>
      <c r="Q2996">
        <f>Table3[[#This Row],[Sexual_Harassment]]/Table3[[#This Row],[Population_in_lakhs]]</f>
        <v>0</v>
      </c>
      <c r="R2996">
        <f>Table3[[#This Row],[Cruelty by Husband or his Relatives]]/Table3[[#This Row],[Population_in_lakhs]]</f>
        <v>5.9877622377622384</v>
      </c>
    </row>
    <row r="2997" spans="1:18" x14ac:dyDescent="0.3">
      <c r="A2997" t="s">
        <v>352</v>
      </c>
      <c r="B2997" t="s">
        <v>381</v>
      </c>
      <c r="C2997">
        <v>2006</v>
      </c>
      <c r="D2997">
        <v>29</v>
      </c>
      <c r="E2997">
        <v>34</v>
      </c>
      <c r="F2997">
        <v>9</v>
      </c>
      <c r="G2997">
        <v>31</v>
      </c>
      <c r="H2997">
        <v>0</v>
      </c>
      <c r="I2997">
        <v>165</v>
      </c>
      <c r="J2997">
        <v>22.88</v>
      </c>
      <c r="K2997">
        <v>11.713286713286713</v>
      </c>
      <c r="L2997">
        <f t="shared" si="46"/>
        <v>268</v>
      </c>
      <c r="M2997" s="14">
        <f>Table3[[#This Row],[Rape]]/Table3[[#This Row],[Population_in_lakhs]]</f>
        <v>1.2674825174825175</v>
      </c>
      <c r="N2997">
        <f>Table3[[#This Row],[Kidnapping and Abduction]]/Table3[[#This Row],[Population_in_lakhs]]</f>
        <v>1.486013986013986</v>
      </c>
      <c r="O2997">
        <f>Table3[[#This Row],[Dowry Deaths]]/Table3[[#This Row],[Population_in_lakhs]]</f>
        <v>0.39335664335664339</v>
      </c>
      <c r="P2997">
        <f>Table3[[#This Row],[Molestation]]/Table3[[#This Row],[Population_in_lakhs]]</f>
        <v>1.354895104895105</v>
      </c>
      <c r="Q2997">
        <f>Table3[[#This Row],[Sexual_Harassment]]/Table3[[#This Row],[Population_in_lakhs]]</f>
        <v>0</v>
      </c>
      <c r="R2997">
        <f>Table3[[#This Row],[Cruelty by Husband or his Relatives]]/Table3[[#This Row],[Population_in_lakhs]]</f>
        <v>7.2115384615384617</v>
      </c>
    </row>
    <row r="2998" spans="1:18" x14ac:dyDescent="0.3">
      <c r="A2998" t="s">
        <v>352</v>
      </c>
      <c r="B2998" t="s">
        <v>381</v>
      </c>
      <c r="C2998">
        <v>2007</v>
      </c>
      <c r="D2998">
        <v>34</v>
      </c>
      <c r="E2998">
        <v>42</v>
      </c>
      <c r="F2998">
        <v>19</v>
      </c>
      <c r="G2998">
        <v>32</v>
      </c>
      <c r="H2998">
        <v>0</v>
      </c>
      <c r="I2998">
        <v>183</v>
      </c>
      <c r="J2998">
        <v>22.88</v>
      </c>
      <c r="K2998">
        <v>13.54895104895105</v>
      </c>
      <c r="L2998">
        <f t="shared" si="46"/>
        <v>310</v>
      </c>
      <c r="M2998" s="14">
        <f>Table3[[#This Row],[Rape]]/Table3[[#This Row],[Population_in_lakhs]]</f>
        <v>1.486013986013986</v>
      </c>
      <c r="N2998">
        <f>Table3[[#This Row],[Kidnapping and Abduction]]/Table3[[#This Row],[Population_in_lakhs]]</f>
        <v>1.8356643356643358</v>
      </c>
      <c r="O2998">
        <f>Table3[[#This Row],[Dowry Deaths]]/Table3[[#This Row],[Population_in_lakhs]]</f>
        <v>0.83041958041958042</v>
      </c>
      <c r="P2998">
        <f>Table3[[#This Row],[Molestation]]/Table3[[#This Row],[Population_in_lakhs]]</f>
        <v>1.3986013986013988</v>
      </c>
      <c r="Q2998">
        <f>Table3[[#This Row],[Sexual_Harassment]]/Table3[[#This Row],[Population_in_lakhs]]</f>
        <v>0</v>
      </c>
      <c r="R2998">
        <f>Table3[[#This Row],[Cruelty by Husband or his Relatives]]/Table3[[#This Row],[Population_in_lakhs]]</f>
        <v>7.9982517482517483</v>
      </c>
    </row>
    <row r="2999" spans="1:18" x14ac:dyDescent="0.3">
      <c r="A2999" t="s">
        <v>352</v>
      </c>
      <c r="B2999" t="s">
        <v>381</v>
      </c>
      <c r="C2999">
        <v>2008</v>
      </c>
      <c r="D2999">
        <v>40</v>
      </c>
      <c r="E2999">
        <v>38</v>
      </c>
      <c r="F2999">
        <v>15</v>
      </c>
      <c r="G2999">
        <v>18</v>
      </c>
      <c r="H2999">
        <v>0</v>
      </c>
      <c r="I2999">
        <v>217</v>
      </c>
      <c r="J2999">
        <v>22.88</v>
      </c>
      <c r="K2999">
        <v>14.335664335664337</v>
      </c>
      <c r="L2999">
        <f t="shared" si="46"/>
        <v>328</v>
      </c>
      <c r="M2999" s="14">
        <f>Table3[[#This Row],[Rape]]/Table3[[#This Row],[Population_in_lakhs]]</f>
        <v>1.7482517482517483</v>
      </c>
      <c r="N2999">
        <f>Table3[[#This Row],[Kidnapping and Abduction]]/Table3[[#This Row],[Population_in_lakhs]]</f>
        <v>1.6608391608391608</v>
      </c>
      <c r="O2999">
        <f>Table3[[#This Row],[Dowry Deaths]]/Table3[[#This Row],[Population_in_lakhs]]</f>
        <v>0.65559440559440563</v>
      </c>
      <c r="P2999">
        <f>Table3[[#This Row],[Molestation]]/Table3[[#This Row],[Population_in_lakhs]]</f>
        <v>0.78671328671328677</v>
      </c>
      <c r="Q2999">
        <f>Table3[[#This Row],[Sexual_Harassment]]/Table3[[#This Row],[Population_in_lakhs]]</f>
        <v>0</v>
      </c>
      <c r="R2999">
        <f>Table3[[#This Row],[Cruelty by Husband or his Relatives]]/Table3[[#This Row],[Population_in_lakhs]]</f>
        <v>9.484265734265735</v>
      </c>
    </row>
    <row r="3000" spans="1:18" x14ac:dyDescent="0.3">
      <c r="A3000" t="s">
        <v>352</v>
      </c>
      <c r="B3000" t="s">
        <v>381</v>
      </c>
      <c r="C3000">
        <v>2009</v>
      </c>
      <c r="D3000">
        <v>36</v>
      </c>
      <c r="E3000">
        <v>59</v>
      </c>
      <c r="F3000">
        <v>21</v>
      </c>
      <c r="G3000">
        <v>18</v>
      </c>
      <c r="H3000">
        <v>0</v>
      </c>
      <c r="I3000">
        <v>323</v>
      </c>
      <c r="J3000">
        <v>22.88</v>
      </c>
      <c r="K3000">
        <v>19.973776223776223</v>
      </c>
      <c r="L3000">
        <f t="shared" si="46"/>
        <v>457</v>
      </c>
      <c r="M3000" s="14">
        <f>Table3[[#This Row],[Rape]]/Table3[[#This Row],[Population_in_lakhs]]</f>
        <v>1.5734265734265735</v>
      </c>
      <c r="N3000">
        <f>Table3[[#This Row],[Kidnapping and Abduction]]/Table3[[#This Row],[Population_in_lakhs]]</f>
        <v>2.5786713286713288</v>
      </c>
      <c r="O3000">
        <f>Table3[[#This Row],[Dowry Deaths]]/Table3[[#This Row],[Population_in_lakhs]]</f>
        <v>0.91783216783216792</v>
      </c>
      <c r="P3000">
        <f>Table3[[#This Row],[Molestation]]/Table3[[#This Row],[Population_in_lakhs]]</f>
        <v>0.78671328671328677</v>
      </c>
      <c r="Q3000">
        <f>Table3[[#This Row],[Sexual_Harassment]]/Table3[[#This Row],[Population_in_lakhs]]</f>
        <v>0</v>
      </c>
      <c r="R3000">
        <f>Table3[[#This Row],[Cruelty by Husband or his Relatives]]/Table3[[#This Row],[Population_in_lakhs]]</f>
        <v>14.117132867132868</v>
      </c>
    </row>
    <row r="3001" spans="1:18" x14ac:dyDescent="0.3">
      <c r="A3001" t="s">
        <v>352</v>
      </c>
      <c r="B3001" t="s">
        <v>381</v>
      </c>
      <c r="C3001">
        <v>2010</v>
      </c>
      <c r="D3001">
        <v>52</v>
      </c>
      <c r="E3001">
        <v>86</v>
      </c>
      <c r="F3001">
        <v>12</v>
      </c>
      <c r="G3001">
        <v>11</v>
      </c>
      <c r="H3001">
        <v>0</v>
      </c>
      <c r="I3001">
        <v>313</v>
      </c>
      <c r="J3001">
        <v>22.88</v>
      </c>
      <c r="K3001">
        <v>20.716783216783217</v>
      </c>
      <c r="L3001">
        <f t="shared" si="46"/>
        <v>474</v>
      </c>
      <c r="M3001" s="14">
        <f>Table3[[#This Row],[Rape]]/Table3[[#This Row],[Population_in_lakhs]]</f>
        <v>2.2727272727272729</v>
      </c>
      <c r="N3001">
        <f>Table3[[#This Row],[Kidnapping and Abduction]]/Table3[[#This Row],[Population_in_lakhs]]</f>
        <v>3.7587412587412588</v>
      </c>
      <c r="O3001">
        <f>Table3[[#This Row],[Dowry Deaths]]/Table3[[#This Row],[Population_in_lakhs]]</f>
        <v>0.52447552447552448</v>
      </c>
      <c r="P3001">
        <f>Table3[[#This Row],[Molestation]]/Table3[[#This Row],[Population_in_lakhs]]</f>
        <v>0.48076923076923078</v>
      </c>
      <c r="Q3001">
        <f>Table3[[#This Row],[Sexual_Harassment]]/Table3[[#This Row],[Population_in_lakhs]]</f>
        <v>0</v>
      </c>
      <c r="R3001">
        <f>Table3[[#This Row],[Cruelty by Husband or his Relatives]]/Table3[[#This Row],[Population_in_lakhs]]</f>
        <v>13.68006993006993</v>
      </c>
    </row>
    <row r="3002" spans="1:18" x14ac:dyDescent="0.3">
      <c r="A3002" t="s">
        <v>352</v>
      </c>
      <c r="B3002" t="s">
        <v>381</v>
      </c>
      <c r="C3002">
        <v>2011</v>
      </c>
      <c r="D3002">
        <v>50</v>
      </c>
      <c r="E3002">
        <v>69</v>
      </c>
      <c r="F3002">
        <v>26</v>
      </c>
      <c r="G3002">
        <v>11</v>
      </c>
      <c r="H3002">
        <v>0</v>
      </c>
      <c r="I3002">
        <v>232</v>
      </c>
      <c r="J3002">
        <v>26.77</v>
      </c>
      <c r="K3002">
        <v>14.493836384011955</v>
      </c>
      <c r="L3002">
        <f t="shared" si="46"/>
        <v>388</v>
      </c>
      <c r="M3002" s="14">
        <f>Table3[[#This Row],[Rape]]/Table3[[#This Row],[Population_in_lakhs]]</f>
        <v>1.8677624206200971</v>
      </c>
      <c r="N3002">
        <f>Table3[[#This Row],[Kidnapping and Abduction]]/Table3[[#This Row],[Population_in_lakhs]]</f>
        <v>2.5775121404557342</v>
      </c>
      <c r="O3002">
        <f>Table3[[#This Row],[Dowry Deaths]]/Table3[[#This Row],[Population_in_lakhs]]</f>
        <v>0.97123645872245057</v>
      </c>
      <c r="P3002">
        <f>Table3[[#This Row],[Molestation]]/Table3[[#This Row],[Population_in_lakhs]]</f>
        <v>0.41090773253642138</v>
      </c>
      <c r="Q3002">
        <f>Table3[[#This Row],[Sexual_Harassment]]/Table3[[#This Row],[Population_in_lakhs]]</f>
        <v>0</v>
      </c>
      <c r="R3002">
        <f>Table3[[#This Row],[Cruelty by Husband or his Relatives]]/Table3[[#This Row],[Population_in_lakhs]]</f>
        <v>8.6664176316772501</v>
      </c>
    </row>
    <row r="3003" spans="1:18" x14ac:dyDescent="0.3">
      <c r="A3003" t="s">
        <v>352</v>
      </c>
      <c r="B3003" t="s">
        <v>381</v>
      </c>
      <c r="C3003">
        <v>2012</v>
      </c>
      <c r="D3003">
        <v>55</v>
      </c>
      <c r="E3003">
        <v>62</v>
      </c>
      <c r="F3003">
        <v>18</v>
      </c>
      <c r="G3003">
        <v>22</v>
      </c>
      <c r="H3003">
        <v>0</v>
      </c>
      <c r="I3003">
        <v>322</v>
      </c>
      <c r="J3003">
        <v>26.77</v>
      </c>
      <c r="K3003">
        <v>17.893163989540529</v>
      </c>
      <c r="L3003">
        <f t="shared" si="46"/>
        <v>479</v>
      </c>
      <c r="M3003" s="14">
        <f>Table3[[#This Row],[Rape]]/Table3[[#This Row],[Population_in_lakhs]]</f>
        <v>2.0545386626821069</v>
      </c>
      <c r="N3003">
        <f>Table3[[#This Row],[Kidnapping and Abduction]]/Table3[[#This Row],[Population_in_lakhs]]</f>
        <v>2.3160254015689206</v>
      </c>
      <c r="O3003">
        <f>Table3[[#This Row],[Dowry Deaths]]/Table3[[#This Row],[Population_in_lakhs]]</f>
        <v>0.67239447142323494</v>
      </c>
      <c r="P3003">
        <f>Table3[[#This Row],[Molestation]]/Table3[[#This Row],[Population_in_lakhs]]</f>
        <v>0.82181546507284275</v>
      </c>
      <c r="Q3003">
        <f>Table3[[#This Row],[Sexual_Harassment]]/Table3[[#This Row],[Population_in_lakhs]]</f>
        <v>0</v>
      </c>
      <c r="R3003">
        <f>Table3[[#This Row],[Cruelty by Husband or his Relatives]]/Table3[[#This Row],[Population_in_lakhs]]</f>
        <v>12.028389988793426</v>
      </c>
    </row>
    <row r="3004" spans="1:18" x14ac:dyDescent="0.3">
      <c r="A3004" t="s">
        <v>352</v>
      </c>
      <c r="B3004" t="s">
        <v>381</v>
      </c>
      <c r="C3004">
        <v>2013</v>
      </c>
      <c r="D3004">
        <v>73</v>
      </c>
      <c r="E3004">
        <v>133</v>
      </c>
      <c r="F3004">
        <v>13</v>
      </c>
      <c r="G3004">
        <v>50</v>
      </c>
      <c r="H3004">
        <v>0</v>
      </c>
      <c r="I3004">
        <v>397</v>
      </c>
      <c r="J3004">
        <v>26.77</v>
      </c>
      <c r="K3004">
        <v>24.878595442659694</v>
      </c>
      <c r="L3004">
        <f t="shared" si="46"/>
        <v>666</v>
      </c>
      <c r="M3004" s="14">
        <f>Table3[[#This Row],[Rape]]/Table3[[#This Row],[Population_in_lakhs]]</f>
        <v>2.7269331341053418</v>
      </c>
      <c r="N3004">
        <f>Table3[[#This Row],[Kidnapping and Abduction]]/Table3[[#This Row],[Population_in_lakhs]]</f>
        <v>4.9682480388494588</v>
      </c>
      <c r="O3004">
        <f>Table3[[#This Row],[Dowry Deaths]]/Table3[[#This Row],[Population_in_lakhs]]</f>
        <v>0.48561822936122528</v>
      </c>
      <c r="P3004">
        <f>Table3[[#This Row],[Molestation]]/Table3[[#This Row],[Population_in_lakhs]]</f>
        <v>1.8677624206200971</v>
      </c>
      <c r="Q3004">
        <f>Table3[[#This Row],[Sexual_Harassment]]/Table3[[#This Row],[Population_in_lakhs]]</f>
        <v>0</v>
      </c>
      <c r="R3004">
        <f>Table3[[#This Row],[Cruelty by Husband or his Relatives]]/Table3[[#This Row],[Population_in_lakhs]]</f>
        <v>14.830033619723572</v>
      </c>
    </row>
    <row r="3005" spans="1:18" x14ac:dyDescent="0.3">
      <c r="A3005" t="s">
        <v>352</v>
      </c>
      <c r="B3005" t="s">
        <v>382</v>
      </c>
      <c r="C3005">
        <v>2001</v>
      </c>
      <c r="D3005">
        <v>22</v>
      </c>
      <c r="E3005">
        <v>19</v>
      </c>
      <c r="F3005">
        <v>8</v>
      </c>
      <c r="G3005">
        <v>29</v>
      </c>
      <c r="H3005">
        <v>0</v>
      </c>
      <c r="I3005">
        <v>79</v>
      </c>
      <c r="J3005">
        <v>8.51</v>
      </c>
      <c r="K3005">
        <v>18.44888366627497</v>
      </c>
      <c r="L3005">
        <f t="shared" si="46"/>
        <v>157</v>
      </c>
      <c r="M3005" s="14">
        <f>Table3[[#This Row],[Rape]]/Table3[[#This Row],[Population_in_lakhs]]</f>
        <v>2.5851938895417157</v>
      </c>
      <c r="N3005">
        <f>Table3[[#This Row],[Kidnapping and Abduction]]/Table3[[#This Row],[Population_in_lakhs]]</f>
        <v>2.2326674500587544</v>
      </c>
      <c r="O3005">
        <f>Table3[[#This Row],[Dowry Deaths]]/Table3[[#This Row],[Population_in_lakhs]]</f>
        <v>0.9400705052878966</v>
      </c>
      <c r="P3005">
        <f>Table3[[#This Row],[Molestation]]/Table3[[#This Row],[Population_in_lakhs]]</f>
        <v>3.4077555816686251</v>
      </c>
      <c r="Q3005">
        <f>Table3[[#This Row],[Sexual_Harassment]]/Table3[[#This Row],[Population_in_lakhs]]</f>
        <v>0</v>
      </c>
      <c r="R3005">
        <f>Table3[[#This Row],[Cruelty by Husband or his Relatives]]/Table3[[#This Row],[Population_in_lakhs]]</f>
        <v>9.283196239717979</v>
      </c>
    </row>
    <row r="3006" spans="1:18" x14ac:dyDescent="0.3">
      <c r="A3006" t="s">
        <v>352</v>
      </c>
      <c r="B3006" t="s">
        <v>382</v>
      </c>
      <c r="C3006">
        <v>2002</v>
      </c>
      <c r="D3006">
        <v>9</v>
      </c>
      <c r="E3006">
        <v>37</v>
      </c>
      <c r="F3006">
        <v>3</v>
      </c>
      <c r="G3006">
        <v>33</v>
      </c>
      <c r="H3006">
        <v>0</v>
      </c>
      <c r="I3006">
        <v>83</v>
      </c>
      <c r="J3006">
        <v>8.51</v>
      </c>
      <c r="K3006">
        <v>19.388954171562869</v>
      </c>
      <c r="L3006">
        <f t="shared" si="46"/>
        <v>165</v>
      </c>
      <c r="M3006" s="14">
        <f>Table3[[#This Row],[Rape]]/Table3[[#This Row],[Population_in_lakhs]]</f>
        <v>1.0575793184488838</v>
      </c>
      <c r="N3006">
        <f>Table3[[#This Row],[Kidnapping and Abduction]]/Table3[[#This Row],[Population_in_lakhs]]</f>
        <v>4.3478260869565215</v>
      </c>
      <c r="O3006">
        <f>Table3[[#This Row],[Dowry Deaths]]/Table3[[#This Row],[Population_in_lakhs]]</f>
        <v>0.35252643948296125</v>
      </c>
      <c r="P3006">
        <f>Table3[[#This Row],[Molestation]]/Table3[[#This Row],[Population_in_lakhs]]</f>
        <v>3.8777908343125733</v>
      </c>
      <c r="Q3006">
        <f>Table3[[#This Row],[Sexual_Harassment]]/Table3[[#This Row],[Population_in_lakhs]]</f>
        <v>0</v>
      </c>
      <c r="R3006">
        <f>Table3[[#This Row],[Cruelty by Husband or his Relatives]]/Table3[[#This Row],[Population_in_lakhs]]</f>
        <v>9.7532314923619268</v>
      </c>
    </row>
    <row r="3007" spans="1:18" x14ac:dyDescent="0.3">
      <c r="A3007" t="s">
        <v>352</v>
      </c>
      <c r="B3007" t="s">
        <v>382</v>
      </c>
      <c r="C3007">
        <v>2003</v>
      </c>
      <c r="D3007">
        <v>11</v>
      </c>
      <c r="E3007">
        <v>32</v>
      </c>
      <c r="F3007">
        <v>6</v>
      </c>
      <c r="G3007">
        <v>37</v>
      </c>
      <c r="H3007">
        <v>0</v>
      </c>
      <c r="I3007">
        <v>97</v>
      </c>
      <c r="J3007">
        <v>8.51</v>
      </c>
      <c r="K3007">
        <v>21.504112808460636</v>
      </c>
      <c r="L3007">
        <f t="shared" si="46"/>
        <v>183</v>
      </c>
      <c r="M3007" s="14">
        <f>Table3[[#This Row],[Rape]]/Table3[[#This Row],[Population_in_lakhs]]</f>
        <v>1.2925969447708578</v>
      </c>
      <c r="N3007">
        <f>Table3[[#This Row],[Kidnapping and Abduction]]/Table3[[#This Row],[Population_in_lakhs]]</f>
        <v>3.7602820211515864</v>
      </c>
      <c r="O3007">
        <f>Table3[[#This Row],[Dowry Deaths]]/Table3[[#This Row],[Population_in_lakhs]]</f>
        <v>0.7050528789659225</v>
      </c>
      <c r="P3007">
        <f>Table3[[#This Row],[Molestation]]/Table3[[#This Row],[Population_in_lakhs]]</f>
        <v>4.3478260869565215</v>
      </c>
      <c r="Q3007">
        <f>Table3[[#This Row],[Sexual_Harassment]]/Table3[[#This Row],[Population_in_lakhs]]</f>
        <v>0</v>
      </c>
      <c r="R3007">
        <f>Table3[[#This Row],[Cruelty by Husband or his Relatives]]/Table3[[#This Row],[Population_in_lakhs]]</f>
        <v>11.398354876615747</v>
      </c>
    </row>
    <row r="3008" spans="1:18" x14ac:dyDescent="0.3">
      <c r="A3008" t="s">
        <v>352</v>
      </c>
      <c r="B3008" t="s">
        <v>382</v>
      </c>
      <c r="C3008">
        <v>2004</v>
      </c>
      <c r="D3008">
        <v>14</v>
      </c>
      <c r="E3008">
        <v>31</v>
      </c>
      <c r="F3008">
        <v>6</v>
      </c>
      <c r="G3008">
        <v>44</v>
      </c>
      <c r="H3008">
        <v>1</v>
      </c>
      <c r="I3008">
        <v>86</v>
      </c>
      <c r="J3008">
        <v>8.51</v>
      </c>
      <c r="K3008">
        <v>21.386603995299648</v>
      </c>
      <c r="L3008">
        <f t="shared" si="46"/>
        <v>182</v>
      </c>
      <c r="M3008" s="14">
        <f>Table3[[#This Row],[Rape]]/Table3[[#This Row],[Population_in_lakhs]]</f>
        <v>1.6451233842538191</v>
      </c>
      <c r="N3008">
        <f>Table3[[#This Row],[Kidnapping and Abduction]]/Table3[[#This Row],[Population_in_lakhs]]</f>
        <v>3.6427732079905994</v>
      </c>
      <c r="O3008">
        <f>Table3[[#This Row],[Dowry Deaths]]/Table3[[#This Row],[Population_in_lakhs]]</f>
        <v>0.7050528789659225</v>
      </c>
      <c r="P3008">
        <f>Table3[[#This Row],[Molestation]]/Table3[[#This Row],[Population_in_lakhs]]</f>
        <v>5.1703877790834314</v>
      </c>
      <c r="Q3008">
        <f>Table3[[#This Row],[Sexual_Harassment]]/Table3[[#This Row],[Population_in_lakhs]]</f>
        <v>0.11750881316098707</v>
      </c>
      <c r="R3008">
        <f>Table3[[#This Row],[Cruelty by Husband or his Relatives]]/Table3[[#This Row],[Population_in_lakhs]]</f>
        <v>10.105757931844888</v>
      </c>
    </row>
    <row r="3009" spans="1:18" x14ac:dyDescent="0.3">
      <c r="A3009" t="s">
        <v>352</v>
      </c>
      <c r="B3009" t="s">
        <v>382</v>
      </c>
      <c r="C3009">
        <v>2005</v>
      </c>
      <c r="D3009">
        <v>23</v>
      </c>
      <c r="E3009">
        <v>21</v>
      </c>
      <c r="F3009">
        <v>4</v>
      </c>
      <c r="G3009">
        <v>51</v>
      </c>
      <c r="H3009">
        <v>0</v>
      </c>
      <c r="I3009">
        <v>104</v>
      </c>
      <c r="J3009">
        <v>8.51</v>
      </c>
      <c r="K3009">
        <v>23.854289071680377</v>
      </c>
      <c r="L3009">
        <f t="shared" si="46"/>
        <v>203</v>
      </c>
      <c r="M3009" s="14">
        <f>Table3[[#This Row],[Rape]]/Table3[[#This Row],[Population_in_lakhs]]</f>
        <v>2.7027027027027026</v>
      </c>
      <c r="N3009">
        <f>Table3[[#This Row],[Kidnapping and Abduction]]/Table3[[#This Row],[Population_in_lakhs]]</f>
        <v>2.4676850763807288</v>
      </c>
      <c r="O3009">
        <f>Table3[[#This Row],[Dowry Deaths]]/Table3[[#This Row],[Population_in_lakhs]]</f>
        <v>0.4700352526439483</v>
      </c>
      <c r="P3009">
        <f>Table3[[#This Row],[Molestation]]/Table3[[#This Row],[Population_in_lakhs]]</f>
        <v>5.9929494712103413</v>
      </c>
      <c r="Q3009">
        <f>Table3[[#This Row],[Sexual_Harassment]]/Table3[[#This Row],[Population_in_lakhs]]</f>
        <v>0</v>
      </c>
      <c r="R3009">
        <f>Table3[[#This Row],[Cruelty by Husband or his Relatives]]/Table3[[#This Row],[Population_in_lakhs]]</f>
        <v>12.220916568742656</v>
      </c>
    </row>
    <row r="3010" spans="1:18" x14ac:dyDescent="0.3">
      <c r="A3010" t="s">
        <v>352</v>
      </c>
      <c r="B3010" t="s">
        <v>382</v>
      </c>
      <c r="C3010">
        <v>2006</v>
      </c>
      <c r="D3010">
        <v>20</v>
      </c>
      <c r="E3010">
        <v>25</v>
      </c>
      <c r="F3010">
        <v>7</v>
      </c>
      <c r="G3010">
        <v>50</v>
      </c>
      <c r="H3010">
        <v>1</v>
      </c>
      <c r="I3010">
        <v>99</v>
      </c>
      <c r="J3010">
        <v>8.51</v>
      </c>
      <c r="K3010">
        <v>23.736780258519389</v>
      </c>
      <c r="L3010">
        <f t="shared" ref="L3010:L3073" si="47">SUM(D3010,E3010,F3010,G3010,H3010,I3010)</f>
        <v>202</v>
      </c>
      <c r="M3010" s="14">
        <f>Table3[[#This Row],[Rape]]/Table3[[#This Row],[Population_in_lakhs]]</f>
        <v>2.3501762632197414</v>
      </c>
      <c r="N3010">
        <f>Table3[[#This Row],[Kidnapping and Abduction]]/Table3[[#This Row],[Population_in_lakhs]]</f>
        <v>2.9377203290246769</v>
      </c>
      <c r="O3010">
        <f>Table3[[#This Row],[Dowry Deaths]]/Table3[[#This Row],[Population_in_lakhs]]</f>
        <v>0.82256169212690955</v>
      </c>
      <c r="P3010">
        <f>Table3[[#This Row],[Molestation]]/Table3[[#This Row],[Population_in_lakhs]]</f>
        <v>5.8754406580493539</v>
      </c>
      <c r="Q3010">
        <f>Table3[[#This Row],[Sexual_Harassment]]/Table3[[#This Row],[Population_in_lakhs]]</f>
        <v>0.11750881316098707</v>
      </c>
      <c r="R3010">
        <f>Table3[[#This Row],[Cruelty by Husband or his Relatives]]/Table3[[#This Row],[Population_in_lakhs]]</f>
        <v>11.633372502937721</v>
      </c>
    </row>
    <row r="3011" spans="1:18" x14ac:dyDescent="0.3">
      <c r="A3011" t="s">
        <v>352</v>
      </c>
      <c r="B3011" t="s">
        <v>382</v>
      </c>
      <c r="C3011">
        <v>2007</v>
      </c>
      <c r="D3011">
        <v>23</v>
      </c>
      <c r="E3011">
        <v>32</v>
      </c>
      <c r="F3011">
        <v>5</v>
      </c>
      <c r="G3011">
        <v>51</v>
      </c>
      <c r="H3011">
        <v>0</v>
      </c>
      <c r="I3011">
        <v>130</v>
      </c>
      <c r="J3011">
        <v>8.51</v>
      </c>
      <c r="K3011">
        <v>28.319623971797885</v>
      </c>
      <c r="L3011">
        <f t="shared" si="47"/>
        <v>241</v>
      </c>
      <c r="M3011" s="14">
        <f>Table3[[#This Row],[Rape]]/Table3[[#This Row],[Population_in_lakhs]]</f>
        <v>2.7027027027027026</v>
      </c>
      <c r="N3011">
        <f>Table3[[#This Row],[Kidnapping and Abduction]]/Table3[[#This Row],[Population_in_lakhs]]</f>
        <v>3.7602820211515864</v>
      </c>
      <c r="O3011">
        <f>Table3[[#This Row],[Dowry Deaths]]/Table3[[#This Row],[Population_in_lakhs]]</f>
        <v>0.58754406580493534</v>
      </c>
      <c r="P3011">
        <f>Table3[[#This Row],[Molestation]]/Table3[[#This Row],[Population_in_lakhs]]</f>
        <v>5.9929494712103413</v>
      </c>
      <c r="Q3011">
        <f>Table3[[#This Row],[Sexual_Harassment]]/Table3[[#This Row],[Population_in_lakhs]]</f>
        <v>0</v>
      </c>
      <c r="R3011">
        <f>Table3[[#This Row],[Cruelty by Husband or his Relatives]]/Table3[[#This Row],[Population_in_lakhs]]</f>
        <v>15.27614571092832</v>
      </c>
    </row>
    <row r="3012" spans="1:18" x14ac:dyDescent="0.3">
      <c r="A3012" t="s">
        <v>352</v>
      </c>
      <c r="B3012" t="s">
        <v>382</v>
      </c>
      <c r="C3012">
        <v>2008</v>
      </c>
      <c r="D3012">
        <v>17</v>
      </c>
      <c r="E3012">
        <v>36</v>
      </c>
      <c r="F3012">
        <v>5</v>
      </c>
      <c r="G3012">
        <v>66</v>
      </c>
      <c r="H3012">
        <v>0</v>
      </c>
      <c r="I3012">
        <v>110</v>
      </c>
      <c r="J3012">
        <v>8.51</v>
      </c>
      <c r="K3012">
        <v>27.497062279670978</v>
      </c>
      <c r="L3012">
        <f t="shared" si="47"/>
        <v>234</v>
      </c>
      <c r="M3012" s="14">
        <f>Table3[[#This Row],[Rape]]/Table3[[#This Row],[Population_in_lakhs]]</f>
        <v>1.9976498237367804</v>
      </c>
      <c r="N3012">
        <f>Table3[[#This Row],[Kidnapping and Abduction]]/Table3[[#This Row],[Population_in_lakhs]]</f>
        <v>4.230317273795535</v>
      </c>
      <c r="O3012">
        <f>Table3[[#This Row],[Dowry Deaths]]/Table3[[#This Row],[Population_in_lakhs]]</f>
        <v>0.58754406580493534</v>
      </c>
      <c r="P3012">
        <f>Table3[[#This Row],[Molestation]]/Table3[[#This Row],[Population_in_lakhs]]</f>
        <v>7.7555816686251466</v>
      </c>
      <c r="Q3012">
        <f>Table3[[#This Row],[Sexual_Harassment]]/Table3[[#This Row],[Population_in_lakhs]]</f>
        <v>0</v>
      </c>
      <c r="R3012">
        <f>Table3[[#This Row],[Cruelty by Husband or his Relatives]]/Table3[[#This Row],[Population_in_lakhs]]</f>
        <v>12.925969447708578</v>
      </c>
    </row>
    <row r="3013" spans="1:18" x14ac:dyDescent="0.3">
      <c r="A3013" t="s">
        <v>352</v>
      </c>
      <c r="B3013" t="s">
        <v>382</v>
      </c>
      <c r="C3013">
        <v>2009</v>
      </c>
      <c r="D3013">
        <v>18</v>
      </c>
      <c r="E3013">
        <v>25</v>
      </c>
      <c r="F3013">
        <v>4</v>
      </c>
      <c r="G3013">
        <v>64</v>
      </c>
      <c r="H3013">
        <v>1</v>
      </c>
      <c r="I3013">
        <v>132</v>
      </c>
      <c r="J3013">
        <v>8.51</v>
      </c>
      <c r="K3013">
        <v>28.672150411280846</v>
      </c>
      <c r="L3013">
        <f t="shared" si="47"/>
        <v>244</v>
      </c>
      <c r="M3013" s="14">
        <f>Table3[[#This Row],[Rape]]/Table3[[#This Row],[Population_in_lakhs]]</f>
        <v>2.1151586368977675</v>
      </c>
      <c r="N3013">
        <f>Table3[[#This Row],[Kidnapping and Abduction]]/Table3[[#This Row],[Population_in_lakhs]]</f>
        <v>2.9377203290246769</v>
      </c>
      <c r="O3013">
        <f>Table3[[#This Row],[Dowry Deaths]]/Table3[[#This Row],[Population_in_lakhs]]</f>
        <v>0.4700352526439483</v>
      </c>
      <c r="P3013">
        <f>Table3[[#This Row],[Molestation]]/Table3[[#This Row],[Population_in_lakhs]]</f>
        <v>7.5205640423031728</v>
      </c>
      <c r="Q3013">
        <f>Table3[[#This Row],[Sexual_Harassment]]/Table3[[#This Row],[Population_in_lakhs]]</f>
        <v>0.11750881316098707</v>
      </c>
      <c r="R3013">
        <f>Table3[[#This Row],[Cruelty by Husband or his Relatives]]/Table3[[#This Row],[Population_in_lakhs]]</f>
        <v>15.511163337250293</v>
      </c>
    </row>
    <row r="3014" spans="1:18" x14ac:dyDescent="0.3">
      <c r="A3014" t="s">
        <v>352</v>
      </c>
      <c r="B3014" t="s">
        <v>382</v>
      </c>
      <c r="C3014">
        <v>2010</v>
      </c>
      <c r="D3014">
        <v>20</v>
      </c>
      <c r="E3014">
        <v>27</v>
      </c>
      <c r="F3014">
        <v>6</v>
      </c>
      <c r="G3014">
        <v>63</v>
      </c>
      <c r="H3014">
        <v>0</v>
      </c>
      <c r="I3014">
        <v>175</v>
      </c>
      <c r="J3014">
        <v>8.51</v>
      </c>
      <c r="K3014">
        <v>34.195064629847238</v>
      </c>
      <c r="L3014">
        <f t="shared" si="47"/>
        <v>291</v>
      </c>
      <c r="M3014" s="14">
        <f>Table3[[#This Row],[Rape]]/Table3[[#This Row],[Population_in_lakhs]]</f>
        <v>2.3501762632197414</v>
      </c>
      <c r="N3014">
        <f>Table3[[#This Row],[Kidnapping and Abduction]]/Table3[[#This Row],[Population_in_lakhs]]</f>
        <v>3.1727379553466513</v>
      </c>
      <c r="O3014">
        <f>Table3[[#This Row],[Dowry Deaths]]/Table3[[#This Row],[Population_in_lakhs]]</f>
        <v>0.7050528789659225</v>
      </c>
      <c r="P3014">
        <f>Table3[[#This Row],[Molestation]]/Table3[[#This Row],[Population_in_lakhs]]</f>
        <v>7.4030552291421863</v>
      </c>
      <c r="Q3014">
        <f>Table3[[#This Row],[Sexual_Harassment]]/Table3[[#This Row],[Population_in_lakhs]]</f>
        <v>0</v>
      </c>
      <c r="R3014">
        <f>Table3[[#This Row],[Cruelty by Husband or his Relatives]]/Table3[[#This Row],[Population_in_lakhs]]</f>
        <v>20.564042303172737</v>
      </c>
    </row>
    <row r="3015" spans="1:18" x14ac:dyDescent="0.3">
      <c r="A3015" t="s">
        <v>352</v>
      </c>
      <c r="B3015" t="s">
        <v>382</v>
      </c>
      <c r="C3015">
        <v>2011</v>
      </c>
      <c r="D3015">
        <v>27</v>
      </c>
      <c r="E3015">
        <v>52</v>
      </c>
      <c r="F3015">
        <v>5</v>
      </c>
      <c r="G3015">
        <v>76</v>
      </c>
      <c r="H3015">
        <v>0</v>
      </c>
      <c r="I3015">
        <v>156</v>
      </c>
      <c r="J3015">
        <v>10.36</v>
      </c>
      <c r="K3015">
        <v>30.501930501930502</v>
      </c>
      <c r="L3015">
        <f t="shared" si="47"/>
        <v>316</v>
      </c>
      <c r="M3015" s="14">
        <f>Table3[[#This Row],[Rape]]/Table3[[#This Row],[Population_in_lakhs]]</f>
        <v>2.6061776061776065</v>
      </c>
      <c r="N3015">
        <f>Table3[[#This Row],[Kidnapping and Abduction]]/Table3[[#This Row],[Population_in_lakhs]]</f>
        <v>5.0193050193050199</v>
      </c>
      <c r="O3015">
        <f>Table3[[#This Row],[Dowry Deaths]]/Table3[[#This Row],[Population_in_lakhs]]</f>
        <v>0.48262548262548266</v>
      </c>
      <c r="P3015">
        <f>Table3[[#This Row],[Molestation]]/Table3[[#This Row],[Population_in_lakhs]]</f>
        <v>7.3359073359073363</v>
      </c>
      <c r="Q3015">
        <f>Table3[[#This Row],[Sexual_Harassment]]/Table3[[#This Row],[Population_in_lakhs]]</f>
        <v>0</v>
      </c>
      <c r="R3015">
        <f>Table3[[#This Row],[Cruelty by Husband or his Relatives]]/Table3[[#This Row],[Population_in_lakhs]]</f>
        <v>15.057915057915059</v>
      </c>
    </row>
    <row r="3016" spans="1:18" x14ac:dyDescent="0.3">
      <c r="A3016" t="s">
        <v>352</v>
      </c>
      <c r="B3016" t="s">
        <v>382</v>
      </c>
      <c r="C3016">
        <v>2012</v>
      </c>
      <c r="D3016">
        <v>29</v>
      </c>
      <c r="E3016">
        <v>64</v>
      </c>
      <c r="F3016">
        <v>4</v>
      </c>
      <c r="G3016">
        <v>74</v>
      </c>
      <c r="H3016">
        <v>1</v>
      </c>
      <c r="I3016">
        <v>180</v>
      </c>
      <c r="J3016">
        <v>10.36</v>
      </c>
      <c r="K3016">
        <v>33.97683397683398</v>
      </c>
      <c r="L3016">
        <f t="shared" si="47"/>
        <v>352</v>
      </c>
      <c r="M3016" s="14">
        <f>Table3[[#This Row],[Rape]]/Table3[[#This Row],[Population_in_lakhs]]</f>
        <v>2.7992277992277992</v>
      </c>
      <c r="N3016">
        <f>Table3[[#This Row],[Kidnapping and Abduction]]/Table3[[#This Row],[Population_in_lakhs]]</f>
        <v>6.1776061776061777</v>
      </c>
      <c r="O3016">
        <f>Table3[[#This Row],[Dowry Deaths]]/Table3[[#This Row],[Population_in_lakhs]]</f>
        <v>0.38610038610038611</v>
      </c>
      <c r="P3016">
        <f>Table3[[#This Row],[Molestation]]/Table3[[#This Row],[Population_in_lakhs]]</f>
        <v>7.1428571428571432</v>
      </c>
      <c r="Q3016">
        <f>Table3[[#This Row],[Sexual_Harassment]]/Table3[[#This Row],[Population_in_lakhs]]</f>
        <v>9.6525096525096526E-2</v>
      </c>
      <c r="R3016">
        <f>Table3[[#This Row],[Cruelty by Husband or his Relatives]]/Table3[[#This Row],[Population_in_lakhs]]</f>
        <v>17.374517374517374</v>
      </c>
    </row>
    <row r="3017" spans="1:18" x14ac:dyDescent="0.3">
      <c r="A3017" t="s">
        <v>352</v>
      </c>
      <c r="B3017" t="s">
        <v>382</v>
      </c>
      <c r="C3017">
        <v>2013</v>
      </c>
      <c r="D3017">
        <v>47</v>
      </c>
      <c r="E3017">
        <v>61</v>
      </c>
      <c r="F3017">
        <v>8</v>
      </c>
      <c r="G3017">
        <v>109</v>
      </c>
      <c r="H3017">
        <v>0</v>
      </c>
      <c r="I3017">
        <v>213</v>
      </c>
      <c r="J3017">
        <v>10.36</v>
      </c>
      <c r="K3017">
        <v>42.277992277992283</v>
      </c>
      <c r="L3017">
        <f t="shared" si="47"/>
        <v>438</v>
      </c>
      <c r="M3017" s="14">
        <f>Table3[[#This Row],[Rape]]/Table3[[#This Row],[Population_in_lakhs]]</f>
        <v>4.5366795366795367</v>
      </c>
      <c r="N3017">
        <f>Table3[[#This Row],[Kidnapping and Abduction]]/Table3[[#This Row],[Population_in_lakhs]]</f>
        <v>5.8880308880308885</v>
      </c>
      <c r="O3017">
        <f>Table3[[#This Row],[Dowry Deaths]]/Table3[[#This Row],[Population_in_lakhs]]</f>
        <v>0.77220077220077221</v>
      </c>
      <c r="P3017">
        <f>Table3[[#This Row],[Molestation]]/Table3[[#This Row],[Population_in_lakhs]]</f>
        <v>10.521235521235521</v>
      </c>
      <c r="Q3017">
        <f>Table3[[#This Row],[Sexual_Harassment]]/Table3[[#This Row],[Population_in_lakhs]]</f>
        <v>0</v>
      </c>
      <c r="R3017">
        <f>Table3[[#This Row],[Cruelty by Husband or his Relatives]]/Table3[[#This Row],[Population_in_lakhs]]</f>
        <v>20.559845559845559</v>
      </c>
    </row>
    <row r="3018" spans="1:18" x14ac:dyDescent="0.3">
      <c r="A3018" t="s">
        <v>352</v>
      </c>
      <c r="B3018" t="s">
        <v>383</v>
      </c>
      <c r="C3018">
        <v>2001</v>
      </c>
      <c r="D3018">
        <v>17</v>
      </c>
      <c r="E3018">
        <v>50</v>
      </c>
      <c r="F3018">
        <v>7</v>
      </c>
      <c r="G3018">
        <v>84</v>
      </c>
      <c r="H3018">
        <v>6</v>
      </c>
      <c r="I3018">
        <v>142</v>
      </c>
      <c r="J3018">
        <v>12.12</v>
      </c>
      <c r="K3018">
        <v>25.24752475247525</v>
      </c>
      <c r="L3018">
        <f t="shared" si="47"/>
        <v>306</v>
      </c>
      <c r="M3018" s="14">
        <f>Table3[[#This Row],[Rape]]/Table3[[#This Row],[Population_in_lakhs]]</f>
        <v>1.4026402640264026</v>
      </c>
      <c r="N3018">
        <f>Table3[[#This Row],[Kidnapping and Abduction]]/Table3[[#This Row],[Population_in_lakhs]]</f>
        <v>4.1254125412541258</v>
      </c>
      <c r="O3018">
        <f>Table3[[#This Row],[Dowry Deaths]]/Table3[[#This Row],[Population_in_lakhs]]</f>
        <v>0.57755775577557755</v>
      </c>
      <c r="P3018">
        <f>Table3[[#This Row],[Molestation]]/Table3[[#This Row],[Population_in_lakhs]]</f>
        <v>6.9306930693069315</v>
      </c>
      <c r="Q3018">
        <f>Table3[[#This Row],[Sexual_Harassment]]/Table3[[#This Row],[Population_in_lakhs]]</f>
        <v>0.4950495049504951</v>
      </c>
      <c r="R3018">
        <f>Table3[[#This Row],[Cruelty by Husband or his Relatives]]/Table3[[#This Row],[Population_in_lakhs]]</f>
        <v>11.716171617161717</v>
      </c>
    </row>
    <row r="3019" spans="1:18" x14ac:dyDescent="0.3">
      <c r="A3019" t="s">
        <v>352</v>
      </c>
      <c r="B3019" t="s">
        <v>383</v>
      </c>
      <c r="C3019">
        <v>2002</v>
      </c>
      <c r="D3019">
        <v>18</v>
      </c>
      <c r="E3019">
        <v>72</v>
      </c>
      <c r="F3019">
        <v>1</v>
      </c>
      <c r="G3019">
        <v>45</v>
      </c>
      <c r="H3019">
        <v>3</v>
      </c>
      <c r="I3019">
        <v>169</v>
      </c>
      <c r="J3019">
        <v>12.12</v>
      </c>
      <c r="K3019">
        <v>25.412541254125415</v>
      </c>
      <c r="L3019">
        <f t="shared" si="47"/>
        <v>308</v>
      </c>
      <c r="M3019" s="14">
        <f>Table3[[#This Row],[Rape]]/Table3[[#This Row],[Population_in_lakhs]]</f>
        <v>1.4851485148514851</v>
      </c>
      <c r="N3019">
        <f>Table3[[#This Row],[Kidnapping and Abduction]]/Table3[[#This Row],[Population_in_lakhs]]</f>
        <v>5.9405940594059405</v>
      </c>
      <c r="O3019">
        <f>Table3[[#This Row],[Dowry Deaths]]/Table3[[#This Row],[Population_in_lakhs]]</f>
        <v>8.2508250825082508E-2</v>
      </c>
      <c r="P3019">
        <f>Table3[[#This Row],[Molestation]]/Table3[[#This Row],[Population_in_lakhs]]</f>
        <v>3.7128712871287131</v>
      </c>
      <c r="Q3019">
        <f>Table3[[#This Row],[Sexual_Harassment]]/Table3[[#This Row],[Population_in_lakhs]]</f>
        <v>0.24752475247524755</v>
      </c>
      <c r="R3019">
        <f>Table3[[#This Row],[Cruelty by Husband or his Relatives]]/Table3[[#This Row],[Population_in_lakhs]]</f>
        <v>13.943894389438945</v>
      </c>
    </row>
    <row r="3020" spans="1:18" x14ac:dyDescent="0.3">
      <c r="A3020" t="s">
        <v>352</v>
      </c>
      <c r="B3020" t="s">
        <v>383</v>
      </c>
      <c r="C3020">
        <v>2003</v>
      </c>
      <c r="D3020">
        <v>11</v>
      </c>
      <c r="E3020">
        <v>48</v>
      </c>
      <c r="F3020">
        <v>5</v>
      </c>
      <c r="G3020">
        <v>45</v>
      </c>
      <c r="H3020">
        <v>1</v>
      </c>
      <c r="I3020">
        <v>179</v>
      </c>
      <c r="J3020">
        <v>12.12</v>
      </c>
      <c r="K3020">
        <v>23.844884488448848</v>
      </c>
      <c r="L3020">
        <f t="shared" si="47"/>
        <v>289</v>
      </c>
      <c r="M3020" s="14">
        <f>Table3[[#This Row],[Rape]]/Table3[[#This Row],[Population_in_lakhs]]</f>
        <v>0.90759075907590769</v>
      </c>
      <c r="N3020">
        <f>Table3[[#This Row],[Kidnapping and Abduction]]/Table3[[#This Row],[Population_in_lakhs]]</f>
        <v>3.9603960396039608</v>
      </c>
      <c r="O3020">
        <f>Table3[[#This Row],[Dowry Deaths]]/Table3[[#This Row],[Population_in_lakhs]]</f>
        <v>0.41254125412541259</v>
      </c>
      <c r="P3020">
        <f>Table3[[#This Row],[Molestation]]/Table3[[#This Row],[Population_in_lakhs]]</f>
        <v>3.7128712871287131</v>
      </c>
      <c r="Q3020">
        <f>Table3[[#This Row],[Sexual_Harassment]]/Table3[[#This Row],[Population_in_lakhs]]</f>
        <v>8.2508250825082508E-2</v>
      </c>
      <c r="R3020">
        <f>Table3[[#This Row],[Cruelty by Husband or his Relatives]]/Table3[[#This Row],[Population_in_lakhs]]</f>
        <v>14.76897689768977</v>
      </c>
    </row>
    <row r="3021" spans="1:18" x14ac:dyDescent="0.3">
      <c r="A3021" t="s">
        <v>352</v>
      </c>
      <c r="B3021" t="s">
        <v>383</v>
      </c>
      <c r="C3021">
        <v>2004</v>
      </c>
      <c r="D3021">
        <v>14</v>
      </c>
      <c r="E3021">
        <v>45</v>
      </c>
      <c r="F3021">
        <v>5</v>
      </c>
      <c r="G3021">
        <v>30</v>
      </c>
      <c r="H3021">
        <v>2</v>
      </c>
      <c r="I3021">
        <v>205</v>
      </c>
      <c r="J3021">
        <v>12.12</v>
      </c>
      <c r="K3021">
        <v>24.834983498349835</v>
      </c>
      <c r="L3021">
        <f t="shared" si="47"/>
        <v>301</v>
      </c>
      <c r="M3021" s="14">
        <f>Table3[[#This Row],[Rape]]/Table3[[#This Row],[Population_in_lakhs]]</f>
        <v>1.1551155115511551</v>
      </c>
      <c r="N3021">
        <f>Table3[[#This Row],[Kidnapping and Abduction]]/Table3[[#This Row],[Population_in_lakhs]]</f>
        <v>3.7128712871287131</v>
      </c>
      <c r="O3021">
        <f>Table3[[#This Row],[Dowry Deaths]]/Table3[[#This Row],[Population_in_lakhs]]</f>
        <v>0.41254125412541259</v>
      </c>
      <c r="P3021">
        <f>Table3[[#This Row],[Molestation]]/Table3[[#This Row],[Population_in_lakhs]]</f>
        <v>2.4752475247524752</v>
      </c>
      <c r="Q3021">
        <f>Table3[[#This Row],[Sexual_Harassment]]/Table3[[#This Row],[Population_in_lakhs]]</f>
        <v>0.16501650165016502</v>
      </c>
      <c r="R3021">
        <f>Table3[[#This Row],[Cruelty by Husband or his Relatives]]/Table3[[#This Row],[Population_in_lakhs]]</f>
        <v>16.914191419141915</v>
      </c>
    </row>
    <row r="3022" spans="1:18" x14ac:dyDescent="0.3">
      <c r="A3022" t="s">
        <v>352</v>
      </c>
      <c r="B3022" t="s">
        <v>383</v>
      </c>
      <c r="C3022">
        <v>2005</v>
      </c>
      <c r="D3022">
        <v>18</v>
      </c>
      <c r="E3022">
        <v>52</v>
      </c>
      <c r="F3022">
        <v>1</v>
      </c>
      <c r="G3022">
        <v>37</v>
      </c>
      <c r="H3022">
        <v>1</v>
      </c>
      <c r="I3022">
        <v>188</v>
      </c>
      <c r="J3022">
        <v>12.12</v>
      </c>
      <c r="K3022">
        <v>24.504950495049506</v>
      </c>
      <c r="L3022">
        <f t="shared" si="47"/>
        <v>297</v>
      </c>
      <c r="M3022" s="14">
        <f>Table3[[#This Row],[Rape]]/Table3[[#This Row],[Population_in_lakhs]]</f>
        <v>1.4851485148514851</v>
      </c>
      <c r="N3022">
        <f>Table3[[#This Row],[Kidnapping and Abduction]]/Table3[[#This Row],[Population_in_lakhs]]</f>
        <v>4.2904290429042904</v>
      </c>
      <c r="O3022">
        <f>Table3[[#This Row],[Dowry Deaths]]/Table3[[#This Row],[Population_in_lakhs]]</f>
        <v>8.2508250825082508E-2</v>
      </c>
      <c r="P3022">
        <f>Table3[[#This Row],[Molestation]]/Table3[[#This Row],[Population_in_lakhs]]</f>
        <v>3.052805280528053</v>
      </c>
      <c r="Q3022">
        <f>Table3[[#This Row],[Sexual_Harassment]]/Table3[[#This Row],[Population_in_lakhs]]</f>
        <v>8.2508250825082508E-2</v>
      </c>
      <c r="R3022">
        <f>Table3[[#This Row],[Cruelty by Husband or his Relatives]]/Table3[[#This Row],[Population_in_lakhs]]</f>
        <v>15.511551155115512</v>
      </c>
    </row>
    <row r="3023" spans="1:18" x14ac:dyDescent="0.3">
      <c r="A3023" t="s">
        <v>352</v>
      </c>
      <c r="B3023" t="s">
        <v>383</v>
      </c>
      <c r="C3023">
        <v>2006</v>
      </c>
      <c r="D3023">
        <v>12</v>
      </c>
      <c r="E3023">
        <v>50</v>
      </c>
      <c r="F3023">
        <v>5</v>
      </c>
      <c r="G3023">
        <v>18</v>
      </c>
      <c r="H3023">
        <v>2</v>
      </c>
      <c r="I3023">
        <v>249</v>
      </c>
      <c r="J3023">
        <v>12.12</v>
      </c>
      <c r="K3023">
        <v>27.722772277227726</v>
      </c>
      <c r="L3023">
        <f t="shared" si="47"/>
        <v>336</v>
      </c>
      <c r="M3023" s="14">
        <f>Table3[[#This Row],[Rape]]/Table3[[#This Row],[Population_in_lakhs]]</f>
        <v>0.9900990099009902</v>
      </c>
      <c r="N3023">
        <f>Table3[[#This Row],[Kidnapping and Abduction]]/Table3[[#This Row],[Population_in_lakhs]]</f>
        <v>4.1254125412541258</v>
      </c>
      <c r="O3023">
        <f>Table3[[#This Row],[Dowry Deaths]]/Table3[[#This Row],[Population_in_lakhs]]</f>
        <v>0.41254125412541259</v>
      </c>
      <c r="P3023">
        <f>Table3[[#This Row],[Molestation]]/Table3[[#This Row],[Population_in_lakhs]]</f>
        <v>1.4851485148514851</v>
      </c>
      <c r="Q3023">
        <f>Table3[[#This Row],[Sexual_Harassment]]/Table3[[#This Row],[Population_in_lakhs]]</f>
        <v>0.16501650165016502</v>
      </c>
      <c r="R3023">
        <f>Table3[[#This Row],[Cruelty by Husband or his Relatives]]/Table3[[#This Row],[Population_in_lakhs]]</f>
        <v>20.544554455445546</v>
      </c>
    </row>
    <row r="3024" spans="1:18" x14ac:dyDescent="0.3">
      <c r="A3024" t="s">
        <v>352</v>
      </c>
      <c r="B3024" t="s">
        <v>383</v>
      </c>
      <c r="C3024">
        <v>2007</v>
      </c>
      <c r="D3024">
        <v>19</v>
      </c>
      <c r="E3024">
        <v>50</v>
      </c>
      <c r="F3024">
        <v>3</v>
      </c>
      <c r="G3024">
        <v>20</v>
      </c>
      <c r="H3024">
        <v>1</v>
      </c>
      <c r="I3024">
        <v>212</v>
      </c>
      <c r="J3024">
        <v>12.12</v>
      </c>
      <c r="K3024">
        <v>25.165016501650168</v>
      </c>
      <c r="L3024">
        <f t="shared" si="47"/>
        <v>305</v>
      </c>
      <c r="M3024" s="14">
        <f>Table3[[#This Row],[Rape]]/Table3[[#This Row],[Population_in_lakhs]]</f>
        <v>1.5676567656765679</v>
      </c>
      <c r="N3024">
        <f>Table3[[#This Row],[Kidnapping and Abduction]]/Table3[[#This Row],[Population_in_lakhs]]</f>
        <v>4.1254125412541258</v>
      </c>
      <c r="O3024">
        <f>Table3[[#This Row],[Dowry Deaths]]/Table3[[#This Row],[Population_in_lakhs]]</f>
        <v>0.24752475247524755</v>
      </c>
      <c r="P3024">
        <f>Table3[[#This Row],[Molestation]]/Table3[[#This Row],[Population_in_lakhs]]</f>
        <v>1.6501650165016504</v>
      </c>
      <c r="Q3024">
        <f>Table3[[#This Row],[Sexual_Harassment]]/Table3[[#This Row],[Population_in_lakhs]]</f>
        <v>8.2508250825082508E-2</v>
      </c>
      <c r="R3024">
        <f>Table3[[#This Row],[Cruelty by Husband or his Relatives]]/Table3[[#This Row],[Population_in_lakhs]]</f>
        <v>17.491749174917494</v>
      </c>
    </row>
    <row r="3025" spans="1:18" x14ac:dyDescent="0.3">
      <c r="A3025" t="s">
        <v>352</v>
      </c>
      <c r="B3025" t="s">
        <v>383</v>
      </c>
      <c r="C3025">
        <v>2008</v>
      </c>
      <c r="D3025">
        <v>22</v>
      </c>
      <c r="E3025">
        <v>46</v>
      </c>
      <c r="F3025">
        <v>6</v>
      </c>
      <c r="G3025">
        <v>41</v>
      </c>
      <c r="H3025">
        <v>3</v>
      </c>
      <c r="I3025">
        <v>206</v>
      </c>
      <c r="J3025">
        <v>12.12</v>
      </c>
      <c r="K3025">
        <v>26.732673267326735</v>
      </c>
      <c r="L3025">
        <f t="shared" si="47"/>
        <v>324</v>
      </c>
      <c r="M3025" s="14">
        <f>Table3[[#This Row],[Rape]]/Table3[[#This Row],[Population_in_lakhs]]</f>
        <v>1.8151815181518154</v>
      </c>
      <c r="N3025">
        <f>Table3[[#This Row],[Kidnapping and Abduction]]/Table3[[#This Row],[Population_in_lakhs]]</f>
        <v>3.7953795379537958</v>
      </c>
      <c r="O3025">
        <f>Table3[[#This Row],[Dowry Deaths]]/Table3[[#This Row],[Population_in_lakhs]]</f>
        <v>0.4950495049504951</v>
      </c>
      <c r="P3025">
        <f>Table3[[#This Row],[Molestation]]/Table3[[#This Row],[Population_in_lakhs]]</f>
        <v>3.382838283828383</v>
      </c>
      <c r="Q3025">
        <f>Table3[[#This Row],[Sexual_Harassment]]/Table3[[#This Row],[Population_in_lakhs]]</f>
        <v>0.24752475247524755</v>
      </c>
      <c r="R3025">
        <f>Table3[[#This Row],[Cruelty by Husband or his Relatives]]/Table3[[#This Row],[Population_in_lakhs]]</f>
        <v>16.996699669966997</v>
      </c>
    </row>
    <row r="3026" spans="1:18" x14ac:dyDescent="0.3">
      <c r="A3026" t="s">
        <v>352</v>
      </c>
      <c r="B3026" t="s">
        <v>383</v>
      </c>
      <c r="C3026">
        <v>2009</v>
      </c>
      <c r="D3026">
        <v>20</v>
      </c>
      <c r="E3026">
        <v>42</v>
      </c>
      <c r="F3026">
        <v>4</v>
      </c>
      <c r="G3026">
        <v>26</v>
      </c>
      <c r="H3026">
        <v>0</v>
      </c>
      <c r="I3026">
        <v>252</v>
      </c>
      <c r="J3026">
        <v>12.12</v>
      </c>
      <c r="K3026">
        <v>28.382838283828384</v>
      </c>
      <c r="L3026">
        <f t="shared" si="47"/>
        <v>344</v>
      </c>
      <c r="M3026" s="14">
        <f>Table3[[#This Row],[Rape]]/Table3[[#This Row],[Population_in_lakhs]]</f>
        <v>1.6501650165016504</v>
      </c>
      <c r="N3026">
        <f>Table3[[#This Row],[Kidnapping and Abduction]]/Table3[[#This Row],[Population_in_lakhs]]</f>
        <v>3.4653465346534658</v>
      </c>
      <c r="O3026">
        <f>Table3[[#This Row],[Dowry Deaths]]/Table3[[#This Row],[Population_in_lakhs]]</f>
        <v>0.33003300330033003</v>
      </c>
      <c r="P3026">
        <f>Table3[[#This Row],[Molestation]]/Table3[[#This Row],[Population_in_lakhs]]</f>
        <v>2.1452145214521452</v>
      </c>
      <c r="Q3026">
        <f>Table3[[#This Row],[Sexual_Harassment]]/Table3[[#This Row],[Population_in_lakhs]]</f>
        <v>0</v>
      </c>
      <c r="R3026">
        <f>Table3[[#This Row],[Cruelty by Husband or his Relatives]]/Table3[[#This Row],[Population_in_lakhs]]</f>
        <v>20.792079207920793</v>
      </c>
    </row>
    <row r="3027" spans="1:18" x14ac:dyDescent="0.3">
      <c r="A3027" t="s">
        <v>352</v>
      </c>
      <c r="B3027" t="s">
        <v>383</v>
      </c>
      <c r="C3027">
        <v>2010</v>
      </c>
      <c r="D3027">
        <v>18</v>
      </c>
      <c r="E3027">
        <v>44</v>
      </c>
      <c r="F3027">
        <v>4</v>
      </c>
      <c r="G3027">
        <v>19</v>
      </c>
      <c r="H3027">
        <v>1</v>
      </c>
      <c r="I3027">
        <v>338</v>
      </c>
      <c r="J3027">
        <v>12.12</v>
      </c>
      <c r="K3027">
        <v>34.983498349834989</v>
      </c>
      <c r="L3027">
        <f t="shared" si="47"/>
        <v>424</v>
      </c>
      <c r="M3027" s="14">
        <f>Table3[[#This Row],[Rape]]/Table3[[#This Row],[Population_in_lakhs]]</f>
        <v>1.4851485148514851</v>
      </c>
      <c r="N3027">
        <f>Table3[[#This Row],[Kidnapping and Abduction]]/Table3[[#This Row],[Population_in_lakhs]]</f>
        <v>3.6303630363036308</v>
      </c>
      <c r="O3027">
        <f>Table3[[#This Row],[Dowry Deaths]]/Table3[[#This Row],[Population_in_lakhs]]</f>
        <v>0.33003300330033003</v>
      </c>
      <c r="P3027">
        <f>Table3[[#This Row],[Molestation]]/Table3[[#This Row],[Population_in_lakhs]]</f>
        <v>1.5676567656765679</v>
      </c>
      <c r="Q3027">
        <f>Table3[[#This Row],[Sexual_Harassment]]/Table3[[#This Row],[Population_in_lakhs]]</f>
        <v>8.2508250825082508E-2</v>
      </c>
      <c r="R3027">
        <f>Table3[[#This Row],[Cruelty by Husband or his Relatives]]/Table3[[#This Row],[Population_in_lakhs]]</f>
        <v>27.887788778877891</v>
      </c>
    </row>
    <row r="3028" spans="1:18" x14ac:dyDescent="0.3">
      <c r="A3028" t="s">
        <v>352</v>
      </c>
      <c r="B3028" t="s">
        <v>383</v>
      </c>
      <c r="C3028">
        <v>2011</v>
      </c>
      <c r="D3028">
        <v>25</v>
      </c>
      <c r="E3028">
        <v>75</v>
      </c>
      <c r="F3028">
        <v>5</v>
      </c>
      <c r="G3028">
        <v>23</v>
      </c>
      <c r="H3028">
        <v>0</v>
      </c>
      <c r="I3028">
        <v>315</v>
      </c>
      <c r="J3028">
        <v>14.21</v>
      </c>
      <c r="K3028">
        <v>31.175228712174523</v>
      </c>
      <c r="L3028">
        <f t="shared" si="47"/>
        <v>443</v>
      </c>
      <c r="M3028" s="14">
        <f>Table3[[#This Row],[Rape]]/Table3[[#This Row],[Population_in_lakhs]]</f>
        <v>1.7593244194229414</v>
      </c>
      <c r="N3028">
        <f>Table3[[#This Row],[Kidnapping and Abduction]]/Table3[[#This Row],[Population_in_lakhs]]</f>
        <v>5.2779732582688244</v>
      </c>
      <c r="O3028">
        <f>Table3[[#This Row],[Dowry Deaths]]/Table3[[#This Row],[Population_in_lakhs]]</f>
        <v>0.35186488388458831</v>
      </c>
      <c r="P3028">
        <f>Table3[[#This Row],[Molestation]]/Table3[[#This Row],[Population_in_lakhs]]</f>
        <v>1.6185784658691063</v>
      </c>
      <c r="Q3028">
        <f>Table3[[#This Row],[Sexual_Harassment]]/Table3[[#This Row],[Population_in_lakhs]]</f>
        <v>0</v>
      </c>
      <c r="R3028">
        <f>Table3[[#This Row],[Cruelty by Husband or his Relatives]]/Table3[[#This Row],[Population_in_lakhs]]</f>
        <v>22.167487684729064</v>
      </c>
    </row>
    <row r="3029" spans="1:18" x14ac:dyDescent="0.3">
      <c r="A3029" t="s">
        <v>352</v>
      </c>
      <c r="B3029" t="s">
        <v>383</v>
      </c>
      <c r="C3029">
        <v>2012</v>
      </c>
      <c r="D3029">
        <v>19</v>
      </c>
      <c r="E3029">
        <v>66</v>
      </c>
      <c r="F3029">
        <v>3</v>
      </c>
      <c r="G3029">
        <v>24</v>
      </c>
      <c r="H3029">
        <v>2</v>
      </c>
      <c r="I3029">
        <v>309</v>
      </c>
      <c r="J3029">
        <v>14.21</v>
      </c>
      <c r="K3029">
        <v>29.767769176636168</v>
      </c>
      <c r="L3029">
        <f t="shared" si="47"/>
        <v>423</v>
      </c>
      <c r="M3029" s="14">
        <f>Table3[[#This Row],[Rape]]/Table3[[#This Row],[Population_in_lakhs]]</f>
        <v>1.3370865587614356</v>
      </c>
      <c r="N3029">
        <f>Table3[[#This Row],[Kidnapping and Abduction]]/Table3[[#This Row],[Population_in_lakhs]]</f>
        <v>4.644616467276566</v>
      </c>
      <c r="O3029">
        <f>Table3[[#This Row],[Dowry Deaths]]/Table3[[#This Row],[Population_in_lakhs]]</f>
        <v>0.21111893033075299</v>
      </c>
      <c r="P3029">
        <f>Table3[[#This Row],[Molestation]]/Table3[[#This Row],[Population_in_lakhs]]</f>
        <v>1.6889514426460239</v>
      </c>
      <c r="Q3029">
        <f>Table3[[#This Row],[Sexual_Harassment]]/Table3[[#This Row],[Population_in_lakhs]]</f>
        <v>0.14074595355383532</v>
      </c>
      <c r="R3029">
        <f>Table3[[#This Row],[Cruelty by Husband or his Relatives]]/Table3[[#This Row],[Population_in_lakhs]]</f>
        <v>21.745249824067557</v>
      </c>
    </row>
    <row r="3030" spans="1:18" x14ac:dyDescent="0.3">
      <c r="A3030" t="s">
        <v>352</v>
      </c>
      <c r="B3030" t="s">
        <v>383</v>
      </c>
      <c r="C3030">
        <v>2013</v>
      </c>
      <c r="D3030">
        <v>33</v>
      </c>
      <c r="E3030">
        <v>76</v>
      </c>
      <c r="F3030">
        <v>5</v>
      </c>
      <c r="G3030">
        <v>75</v>
      </c>
      <c r="H3030">
        <v>8</v>
      </c>
      <c r="I3030">
        <v>352</v>
      </c>
      <c r="J3030">
        <v>14.21</v>
      </c>
      <c r="K3030">
        <v>38.634764250527795</v>
      </c>
      <c r="L3030">
        <f t="shared" si="47"/>
        <v>549</v>
      </c>
      <c r="M3030" s="14">
        <f>Table3[[#This Row],[Rape]]/Table3[[#This Row],[Population_in_lakhs]]</f>
        <v>2.322308233638283</v>
      </c>
      <c r="N3030">
        <f>Table3[[#This Row],[Kidnapping and Abduction]]/Table3[[#This Row],[Population_in_lakhs]]</f>
        <v>5.3483462350457422</v>
      </c>
      <c r="O3030">
        <f>Table3[[#This Row],[Dowry Deaths]]/Table3[[#This Row],[Population_in_lakhs]]</f>
        <v>0.35186488388458831</v>
      </c>
      <c r="P3030">
        <f>Table3[[#This Row],[Molestation]]/Table3[[#This Row],[Population_in_lakhs]]</f>
        <v>5.2779732582688244</v>
      </c>
      <c r="Q3030">
        <f>Table3[[#This Row],[Sexual_Harassment]]/Table3[[#This Row],[Population_in_lakhs]]</f>
        <v>0.56298381421534127</v>
      </c>
      <c r="R3030">
        <f>Table3[[#This Row],[Cruelty by Husband or his Relatives]]/Table3[[#This Row],[Population_in_lakhs]]</f>
        <v>24.771287825475017</v>
      </c>
    </row>
    <row r="3031" spans="1:18" x14ac:dyDescent="0.3">
      <c r="A3031" t="s">
        <v>352</v>
      </c>
      <c r="B3031" t="s">
        <v>384</v>
      </c>
      <c r="C3031">
        <v>2001</v>
      </c>
      <c r="D3031">
        <v>43</v>
      </c>
      <c r="E3031">
        <v>118</v>
      </c>
      <c r="F3031">
        <v>9</v>
      </c>
      <c r="G3031">
        <v>68</v>
      </c>
      <c r="H3031">
        <v>2</v>
      </c>
      <c r="I3031">
        <v>127</v>
      </c>
      <c r="J3031">
        <v>24.81</v>
      </c>
      <c r="K3031">
        <v>14.792422410318421</v>
      </c>
      <c r="L3031">
        <f t="shared" si="47"/>
        <v>367</v>
      </c>
      <c r="M3031" s="14">
        <f>Table3[[#This Row],[Rape]]/Table3[[#This Row],[Population_in_lakhs]]</f>
        <v>1.7331721080209594</v>
      </c>
      <c r="N3031">
        <f>Table3[[#This Row],[Kidnapping and Abduction]]/Table3[[#This Row],[Population_in_lakhs]]</f>
        <v>4.7561467150342605</v>
      </c>
      <c r="O3031">
        <f>Table3[[#This Row],[Dowry Deaths]]/Table3[[#This Row],[Population_in_lakhs]]</f>
        <v>0.36275695284159615</v>
      </c>
      <c r="P3031">
        <f>Table3[[#This Row],[Molestation]]/Table3[[#This Row],[Population_in_lakhs]]</f>
        <v>2.7408303103587266</v>
      </c>
      <c r="Q3031">
        <f>Table3[[#This Row],[Sexual_Harassment]]/Table3[[#This Row],[Population_in_lakhs]]</f>
        <v>8.0612656187021361E-2</v>
      </c>
      <c r="R3031">
        <f>Table3[[#This Row],[Cruelty by Husband or his Relatives]]/Table3[[#This Row],[Population_in_lakhs]]</f>
        <v>5.1189036678758564</v>
      </c>
    </row>
    <row r="3032" spans="1:18" x14ac:dyDescent="0.3">
      <c r="A3032" t="s">
        <v>352</v>
      </c>
      <c r="B3032" t="s">
        <v>384</v>
      </c>
      <c r="C3032">
        <v>2002</v>
      </c>
      <c r="D3032">
        <v>39</v>
      </c>
      <c r="E3032">
        <v>75</v>
      </c>
      <c r="F3032">
        <v>12</v>
      </c>
      <c r="G3032">
        <v>71</v>
      </c>
      <c r="H3032">
        <v>0</v>
      </c>
      <c r="I3032">
        <v>95</v>
      </c>
      <c r="J3032">
        <v>24.81</v>
      </c>
      <c r="K3032">
        <v>11.76944780330512</v>
      </c>
      <c r="L3032">
        <f t="shared" si="47"/>
        <v>292</v>
      </c>
      <c r="M3032" s="14">
        <f>Table3[[#This Row],[Rape]]/Table3[[#This Row],[Population_in_lakhs]]</f>
        <v>1.5719467956469166</v>
      </c>
      <c r="N3032">
        <f>Table3[[#This Row],[Kidnapping and Abduction]]/Table3[[#This Row],[Population_in_lakhs]]</f>
        <v>3.0229746070133015</v>
      </c>
      <c r="O3032">
        <f>Table3[[#This Row],[Dowry Deaths]]/Table3[[#This Row],[Population_in_lakhs]]</f>
        <v>0.4836759371221282</v>
      </c>
      <c r="P3032">
        <f>Table3[[#This Row],[Molestation]]/Table3[[#This Row],[Population_in_lakhs]]</f>
        <v>2.8617492946392584</v>
      </c>
      <c r="Q3032">
        <f>Table3[[#This Row],[Sexual_Harassment]]/Table3[[#This Row],[Population_in_lakhs]]</f>
        <v>0</v>
      </c>
      <c r="R3032">
        <f>Table3[[#This Row],[Cruelty by Husband or his Relatives]]/Table3[[#This Row],[Population_in_lakhs]]</f>
        <v>3.8291011688835148</v>
      </c>
    </row>
    <row r="3033" spans="1:18" x14ac:dyDescent="0.3">
      <c r="A3033" t="s">
        <v>352</v>
      </c>
      <c r="B3033" t="s">
        <v>384</v>
      </c>
      <c r="C3033">
        <v>2003</v>
      </c>
      <c r="D3033">
        <v>35</v>
      </c>
      <c r="E3033">
        <v>72</v>
      </c>
      <c r="F3033">
        <v>5</v>
      </c>
      <c r="G3033">
        <v>65</v>
      </c>
      <c r="H3033">
        <v>2</v>
      </c>
      <c r="I3033">
        <v>136</v>
      </c>
      <c r="J3033">
        <v>24.81</v>
      </c>
      <c r="K3033">
        <v>12.696493349455865</v>
      </c>
      <c r="L3033">
        <f t="shared" si="47"/>
        <v>315</v>
      </c>
      <c r="M3033" s="14">
        <f>Table3[[#This Row],[Rape]]/Table3[[#This Row],[Population_in_lakhs]]</f>
        <v>1.4107214832728738</v>
      </c>
      <c r="N3033">
        <f>Table3[[#This Row],[Kidnapping and Abduction]]/Table3[[#This Row],[Population_in_lakhs]]</f>
        <v>2.9020556227327692</v>
      </c>
      <c r="O3033">
        <f>Table3[[#This Row],[Dowry Deaths]]/Table3[[#This Row],[Population_in_lakhs]]</f>
        <v>0.20153164046755342</v>
      </c>
      <c r="P3033">
        <f>Table3[[#This Row],[Molestation]]/Table3[[#This Row],[Population_in_lakhs]]</f>
        <v>2.6199113260781943</v>
      </c>
      <c r="Q3033">
        <f>Table3[[#This Row],[Sexual_Harassment]]/Table3[[#This Row],[Population_in_lakhs]]</f>
        <v>8.0612656187021361E-2</v>
      </c>
      <c r="R3033">
        <f>Table3[[#This Row],[Cruelty by Husband or his Relatives]]/Table3[[#This Row],[Population_in_lakhs]]</f>
        <v>5.4816606207174532</v>
      </c>
    </row>
    <row r="3034" spans="1:18" x14ac:dyDescent="0.3">
      <c r="A3034" t="s">
        <v>352</v>
      </c>
      <c r="B3034" t="s">
        <v>384</v>
      </c>
      <c r="C3034">
        <v>2004</v>
      </c>
      <c r="D3034">
        <v>57</v>
      </c>
      <c r="E3034">
        <v>115</v>
      </c>
      <c r="F3034">
        <v>14</v>
      </c>
      <c r="G3034">
        <v>102</v>
      </c>
      <c r="H3034">
        <v>2</v>
      </c>
      <c r="I3034">
        <v>199</v>
      </c>
      <c r="J3034">
        <v>24.81</v>
      </c>
      <c r="K3034">
        <v>19.709794437726725</v>
      </c>
      <c r="L3034">
        <f t="shared" si="47"/>
        <v>489</v>
      </c>
      <c r="M3034" s="14">
        <f>Table3[[#This Row],[Rape]]/Table3[[#This Row],[Population_in_lakhs]]</f>
        <v>2.2974607013301092</v>
      </c>
      <c r="N3034">
        <f>Table3[[#This Row],[Kidnapping and Abduction]]/Table3[[#This Row],[Population_in_lakhs]]</f>
        <v>4.6352277307537282</v>
      </c>
      <c r="O3034">
        <f>Table3[[#This Row],[Dowry Deaths]]/Table3[[#This Row],[Population_in_lakhs]]</f>
        <v>0.5642885933091496</v>
      </c>
      <c r="P3034">
        <f>Table3[[#This Row],[Molestation]]/Table3[[#This Row],[Population_in_lakhs]]</f>
        <v>4.1112454655380901</v>
      </c>
      <c r="Q3034">
        <f>Table3[[#This Row],[Sexual_Harassment]]/Table3[[#This Row],[Population_in_lakhs]]</f>
        <v>8.0612656187021361E-2</v>
      </c>
      <c r="R3034">
        <f>Table3[[#This Row],[Cruelty by Husband or his Relatives]]/Table3[[#This Row],[Population_in_lakhs]]</f>
        <v>8.0209592906086264</v>
      </c>
    </row>
    <row r="3035" spans="1:18" x14ac:dyDescent="0.3">
      <c r="A3035" t="s">
        <v>352</v>
      </c>
      <c r="B3035" t="s">
        <v>384</v>
      </c>
      <c r="C3035">
        <v>2005</v>
      </c>
      <c r="D3035">
        <v>45</v>
      </c>
      <c r="E3035">
        <v>88</v>
      </c>
      <c r="F3035">
        <v>11</v>
      </c>
      <c r="G3035">
        <v>101</v>
      </c>
      <c r="H3035">
        <v>1</v>
      </c>
      <c r="I3035">
        <v>205</v>
      </c>
      <c r="J3035">
        <v>24.81</v>
      </c>
      <c r="K3035">
        <v>18.178153970173319</v>
      </c>
      <c r="L3035">
        <f t="shared" si="47"/>
        <v>451</v>
      </c>
      <c r="M3035" s="14">
        <f>Table3[[#This Row],[Rape]]/Table3[[#This Row],[Population_in_lakhs]]</f>
        <v>1.8137847642079807</v>
      </c>
      <c r="N3035">
        <f>Table3[[#This Row],[Kidnapping and Abduction]]/Table3[[#This Row],[Population_in_lakhs]]</f>
        <v>3.54695687222894</v>
      </c>
      <c r="O3035">
        <f>Table3[[#This Row],[Dowry Deaths]]/Table3[[#This Row],[Population_in_lakhs]]</f>
        <v>0.4433696090286175</v>
      </c>
      <c r="P3035">
        <f>Table3[[#This Row],[Molestation]]/Table3[[#This Row],[Population_in_lakhs]]</f>
        <v>4.0709391374445794</v>
      </c>
      <c r="Q3035">
        <f>Table3[[#This Row],[Sexual_Harassment]]/Table3[[#This Row],[Population_in_lakhs]]</f>
        <v>4.0306328093510681E-2</v>
      </c>
      <c r="R3035">
        <f>Table3[[#This Row],[Cruelty by Husband or his Relatives]]/Table3[[#This Row],[Population_in_lakhs]]</f>
        <v>8.2627972591696892</v>
      </c>
    </row>
    <row r="3036" spans="1:18" x14ac:dyDescent="0.3">
      <c r="A3036" t="s">
        <v>352</v>
      </c>
      <c r="B3036" t="s">
        <v>384</v>
      </c>
      <c r="C3036">
        <v>2006</v>
      </c>
      <c r="D3036">
        <v>74</v>
      </c>
      <c r="E3036">
        <v>98</v>
      </c>
      <c r="F3036">
        <v>7</v>
      </c>
      <c r="G3036">
        <v>99</v>
      </c>
      <c r="H3036">
        <v>1</v>
      </c>
      <c r="I3036">
        <v>258</v>
      </c>
      <c r="J3036">
        <v>24.81</v>
      </c>
      <c r="K3036">
        <v>21.644498186215237</v>
      </c>
      <c r="L3036">
        <f t="shared" si="47"/>
        <v>537</v>
      </c>
      <c r="M3036" s="14">
        <f>Table3[[#This Row],[Rape]]/Table3[[#This Row],[Population_in_lakhs]]</f>
        <v>2.9826682789197907</v>
      </c>
      <c r="N3036">
        <f>Table3[[#This Row],[Kidnapping and Abduction]]/Table3[[#This Row],[Population_in_lakhs]]</f>
        <v>3.9500201531640471</v>
      </c>
      <c r="O3036">
        <f>Table3[[#This Row],[Dowry Deaths]]/Table3[[#This Row],[Population_in_lakhs]]</f>
        <v>0.2821442966545748</v>
      </c>
      <c r="P3036">
        <f>Table3[[#This Row],[Molestation]]/Table3[[#This Row],[Population_in_lakhs]]</f>
        <v>3.9903264812575578</v>
      </c>
      <c r="Q3036">
        <f>Table3[[#This Row],[Sexual_Harassment]]/Table3[[#This Row],[Population_in_lakhs]]</f>
        <v>4.0306328093510681E-2</v>
      </c>
      <c r="R3036">
        <f>Table3[[#This Row],[Cruelty by Husband or his Relatives]]/Table3[[#This Row],[Population_in_lakhs]]</f>
        <v>10.399032648125756</v>
      </c>
    </row>
    <row r="3037" spans="1:18" x14ac:dyDescent="0.3">
      <c r="A3037" t="s">
        <v>352</v>
      </c>
      <c r="B3037" t="s">
        <v>384</v>
      </c>
      <c r="C3037">
        <v>2007</v>
      </c>
      <c r="D3037">
        <v>94</v>
      </c>
      <c r="E3037">
        <v>108</v>
      </c>
      <c r="F3037">
        <v>10</v>
      </c>
      <c r="G3037">
        <v>189</v>
      </c>
      <c r="H3037">
        <v>2</v>
      </c>
      <c r="I3037">
        <v>297</v>
      </c>
      <c r="J3037">
        <v>24.81</v>
      </c>
      <c r="K3037">
        <v>28.214429665457477</v>
      </c>
      <c r="L3037">
        <f t="shared" si="47"/>
        <v>700</v>
      </c>
      <c r="M3037" s="14">
        <f>Table3[[#This Row],[Rape]]/Table3[[#This Row],[Population_in_lakhs]]</f>
        <v>3.7887948407900041</v>
      </c>
      <c r="N3037">
        <f>Table3[[#This Row],[Kidnapping and Abduction]]/Table3[[#This Row],[Population_in_lakhs]]</f>
        <v>4.3530834340991538</v>
      </c>
      <c r="O3037">
        <f>Table3[[#This Row],[Dowry Deaths]]/Table3[[#This Row],[Population_in_lakhs]]</f>
        <v>0.40306328093510685</v>
      </c>
      <c r="P3037">
        <f>Table3[[#This Row],[Molestation]]/Table3[[#This Row],[Population_in_lakhs]]</f>
        <v>7.6178960096735189</v>
      </c>
      <c r="Q3037">
        <f>Table3[[#This Row],[Sexual_Harassment]]/Table3[[#This Row],[Population_in_lakhs]]</f>
        <v>8.0612656187021361E-2</v>
      </c>
      <c r="R3037">
        <f>Table3[[#This Row],[Cruelty by Husband or his Relatives]]/Table3[[#This Row],[Population_in_lakhs]]</f>
        <v>11.970979443772674</v>
      </c>
    </row>
    <row r="3038" spans="1:18" x14ac:dyDescent="0.3">
      <c r="A3038" t="s">
        <v>352</v>
      </c>
      <c r="B3038" t="s">
        <v>384</v>
      </c>
      <c r="C3038">
        <v>2008</v>
      </c>
      <c r="D3038">
        <v>91</v>
      </c>
      <c r="E3038">
        <v>148</v>
      </c>
      <c r="F3038">
        <v>11</v>
      </c>
      <c r="G3038">
        <v>159</v>
      </c>
      <c r="H3038">
        <v>0</v>
      </c>
      <c r="I3038">
        <v>294</v>
      </c>
      <c r="J3038">
        <v>24.81</v>
      </c>
      <c r="K3038">
        <v>28.335348649738009</v>
      </c>
      <c r="L3038">
        <f t="shared" si="47"/>
        <v>703</v>
      </c>
      <c r="M3038" s="14">
        <f>Table3[[#This Row],[Rape]]/Table3[[#This Row],[Population_in_lakhs]]</f>
        <v>3.6678758565094722</v>
      </c>
      <c r="N3038">
        <f>Table3[[#This Row],[Kidnapping and Abduction]]/Table3[[#This Row],[Population_in_lakhs]]</f>
        <v>5.9653365578395814</v>
      </c>
      <c r="O3038">
        <f>Table3[[#This Row],[Dowry Deaths]]/Table3[[#This Row],[Population_in_lakhs]]</f>
        <v>0.4433696090286175</v>
      </c>
      <c r="P3038">
        <f>Table3[[#This Row],[Molestation]]/Table3[[#This Row],[Population_in_lakhs]]</f>
        <v>6.4087061668681988</v>
      </c>
      <c r="Q3038">
        <f>Table3[[#This Row],[Sexual_Harassment]]/Table3[[#This Row],[Population_in_lakhs]]</f>
        <v>0</v>
      </c>
      <c r="R3038">
        <f>Table3[[#This Row],[Cruelty by Husband or his Relatives]]/Table3[[#This Row],[Population_in_lakhs]]</f>
        <v>11.850060459492141</v>
      </c>
    </row>
    <row r="3039" spans="1:18" x14ac:dyDescent="0.3">
      <c r="A3039" t="s">
        <v>352</v>
      </c>
      <c r="B3039" t="s">
        <v>384</v>
      </c>
      <c r="C3039">
        <v>2009</v>
      </c>
      <c r="D3039">
        <v>109</v>
      </c>
      <c r="E3039">
        <v>156</v>
      </c>
      <c r="F3039">
        <v>15</v>
      </c>
      <c r="G3039">
        <v>159</v>
      </c>
      <c r="H3039">
        <v>4</v>
      </c>
      <c r="I3039">
        <v>353</v>
      </c>
      <c r="J3039">
        <v>24.81</v>
      </c>
      <c r="K3039">
        <v>32.083837162434506</v>
      </c>
      <c r="L3039">
        <f t="shared" si="47"/>
        <v>796</v>
      </c>
      <c r="M3039" s="14">
        <f>Table3[[#This Row],[Rape]]/Table3[[#This Row],[Population_in_lakhs]]</f>
        <v>4.3933897621926645</v>
      </c>
      <c r="N3039">
        <f>Table3[[#This Row],[Kidnapping and Abduction]]/Table3[[#This Row],[Population_in_lakhs]]</f>
        <v>6.2877871825876666</v>
      </c>
      <c r="O3039">
        <f>Table3[[#This Row],[Dowry Deaths]]/Table3[[#This Row],[Population_in_lakhs]]</f>
        <v>0.60459492140266025</v>
      </c>
      <c r="P3039">
        <f>Table3[[#This Row],[Molestation]]/Table3[[#This Row],[Population_in_lakhs]]</f>
        <v>6.4087061668681988</v>
      </c>
      <c r="Q3039">
        <f>Table3[[#This Row],[Sexual_Harassment]]/Table3[[#This Row],[Population_in_lakhs]]</f>
        <v>0.16122531237404272</v>
      </c>
      <c r="R3039">
        <f>Table3[[#This Row],[Cruelty by Husband or his Relatives]]/Table3[[#This Row],[Population_in_lakhs]]</f>
        <v>14.228133817009271</v>
      </c>
    </row>
    <row r="3040" spans="1:18" x14ac:dyDescent="0.3">
      <c r="A3040" t="s">
        <v>352</v>
      </c>
      <c r="B3040" t="s">
        <v>384</v>
      </c>
      <c r="C3040">
        <v>2010</v>
      </c>
      <c r="D3040">
        <v>111</v>
      </c>
      <c r="E3040">
        <v>151</v>
      </c>
      <c r="F3040">
        <v>14</v>
      </c>
      <c r="G3040">
        <v>192</v>
      </c>
      <c r="H3040">
        <v>6</v>
      </c>
      <c r="I3040">
        <v>327</v>
      </c>
      <c r="J3040">
        <v>24.81</v>
      </c>
      <c r="K3040">
        <v>32.285368802902056</v>
      </c>
      <c r="L3040">
        <f t="shared" si="47"/>
        <v>801</v>
      </c>
      <c r="M3040" s="14">
        <f>Table3[[#This Row],[Rape]]/Table3[[#This Row],[Population_in_lakhs]]</f>
        <v>4.474002418379686</v>
      </c>
      <c r="N3040">
        <f>Table3[[#This Row],[Kidnapping and Abduction]]/Table3[[#This Row],[Population_in_lakhs]]</f>
        <v>6.0862555421201128</v>
      </c>
      <c r="O3040">
        <f>Table3[[#This Row],[Dowry Deaths]]/Table3[[#This Row],[Population_in_lakhs]]</f>
        <v>0.5642885933091496</v>
      </c>
      <c r="P3040">
        <f>Table3[[#This Row],[Molestation]]/Table3[[#This Row],[Population_in_lakhs]]</f>
        <v>7.7388149939540511</v>
      </c>
      <c r="Q3040">
        <f>Table3[[#This Row],[Sexual_Harassment]]/Table3[[#This Row],[Population_in_lakhs]]</f>
        <v>0.2418379685610641</v>
      </c>
      <c r="R3040">
        <f>Table3[[#This Row],[Cruelty by Husband or his Relatives]]/Table3[[#This Row],[Population_in_lakhs]]</f>
        <v>13.180169286577993</v>
      </c>
    </row>
    <row r="3041" spans="1:18" x14ac:dyDescent="0.3">
      <c r="A3041" t="s">
        <v>352</v>
      </c>
      <c r="B3041" t="s">
        <v>384</v>
      </c>
      <c r="C3041">
        <v>2011</v>
      </c>
      <c r="D3041">
        <v>110</v>
      </c>
      <c r="E3041">
        <v>162</v>
      </c>
      <c r="F3041">
        <v>14</v>
      </c>
      <c r="G3041">
        <v>150</v>
      </c>
      <c r="H3041">
        <v>0</v>
      </c>
      <c r="I3041">
        <v>444</v>
      </c>
      <c r="J3041">
        <v>30.68</v>
      </c>
      <c r="K3041">
        <v>28.683181225554108</v>
      </c>
      <c r="L3041">
        <f t="shared" si="47"/>
        <v>880</v>
      </c>
      <c r="M3041" s="14">
        <f>Table3[[#This Row],[Rape]]/Table3[[#This Row],[Population_in_lakhs]]</f>
        <v>3.5853976531942635</v>
      </c>
      <c r="N3041">
        <f>Table3[[#This Row],[Kidnapping and Abduction]]/Table3[[#This Row],[Population_in_lakhs]]</f>
        <v>5.2803129074315516</v>
      </c>
      <c r="O3041">
        <f>Table3[[#This Row],[Dowry Deaths]]/Table3[[#This Row],[Population_in_lakhs]]</f>
        <v>0.45632333767926991</v>
      </c>
      <c r="P3041">
        <f>Table3[[#This Row],[Molestation]]/Table3[[#This Row],[Population_in_lakhs]]</f>
        <v>4.8891786179921777</v>
      </c>
      <c r="Q3041">
        <f>Table3[[#This Row],[Sexual_Harassment]]/Table3[[#This Row],[Population_in_lakhs]]</f>
        <v>0</v>
      </c>
      <c r="R3041">
        <f>Table3[[#This Row],[Cruelty by Husband or his Relatives]]/Table3[[#This Row],[Population_in_lakhs]]</f>
        <v>14.471968709256846</v>
      </c>
    </row>
    <row r="3042" spans="1:18" x14ac:dyDescent="0.3">
      <c r="A3042" t="s">
        <v>352</v>
      </c>
      <c r="B3042" t="s">
        <v>384</v>
      </c>
      <c r="C3042">
        <v>2012</v>
      </c>
      <c r="D3042">
        <v>149</v>
      </c>
      <c r="E3042">
        <v>163</v>
      </c>
      <c r="F3042">
        <v>9</v>
      </c>
      <c r="G3042">
        <v>174</v>
      </c>
      <c r="H3042">
        <v>0</v>
      </c>
      <c r="I3042">
        <v>499</v>
      </c>
      <c r="J3042">
        <v>30.68</v>
      </c>
      <c r="K3042">
        <v>32.39895697522816</v>
      </c>
      <c r="L3042">
        <f t="shared" si="47"/>
        <v>994</v>
      </c>
      <c r="M3042" s="14">
        <f>Table3[[#This Row],[Rape]]/Table3[[#This Row],[Population_in_lakhs]]</f>
        <v>4.8565840938722298</v>
      </c>
      <c r="N3042">
        <f>Table3[[#This Row],[Kidnapping and Abduction]]/Table3[[#This Row],[Population_in_lakhs]]</f>
        <v>5.3129074315514995</v>
      </c>
      <c r="O3042">
        <f>Table3[[#This Row],[Dowry Deaths]]/Table3[[#This Row],[Population_in_lakhs]]</f>
        <v>0.29335071707953064</v>
      </c>
      <c r="P3042">
        <f>Table3[[#This Row],[Molestation]]/Table3[[#This Row],[Population_in_lakhs]]</f>
        <v>5.6714471968709255</v>
      </c>
      <c r="Q3042">
        <f>Table3[[#This Row],[Sexual_Harassment]]/Table3[[#This Row],[Population_in_lakhs]]</f>
        <v>0</v>
      </c>
      <c r="R3042">
        <f>Table3[[#This Row],[Cruelty by Husband or his Relatives]]/Table3[[#This Row],[Population_in_lakhs]]</f>
        <v>16.264667535853977</v>
      </c>
    </row>
    <row r="3043" spans="1:18" x14ac:dyDescent="0.3">
      <c r="A3043" t="s">
        <v>352</v>
      </c>
      <c r="B3043" t="s">
        <v>384</v>
      </c>
      <c r="C3043">
        <v>2013</v>
      </c>
      <c r="D3043">
        <v>167</v>
      </c>
      <c r="E3043">
        <v>265</v>
      </c>
      <c r="F3043">
        <v>10</v>
      </c>
      <c r="G3043">
        <v>336</v>
      </c>
      <c r="H3043">
        <v>0</v>
      </c>
      <c r="I3043">
        <v>598</v>
      </c>
      <c r="J3043">
        <v>30.68</v>
      </c>
      <c r="K3043">
        <v>44.850065189048237</v>
      </c>
      <c r="L3043">
        <f t="shared" si="47"/>
        <v>1376</v>
      </c>
      <c r="M3043" s="14">
        <f>Table3[[#This Row],[Rape]]/Table3[[#This Row],[Population_in_lakhs]]</f>
        <v>5.4432855280312911</v>
      </c>
      <c r="N3043">
        <f>Table3[[#This Row],[Kidnapping and Abduction]]/Table3[[#This Row],[Population_in_lakhs]]</f>
        <v>8.6375488917861798</v>
      </c>
      <c r="O3043">
        <f>Table3[[#This Row],[Dowry Deaths]]/Table3[[#This Row],[Population_in_lakhs]]</f>
        <v>0.32594524119947849</v>
      </c>
      <c r="P3043">
        <f>Table3[[#This Row],[Molestation]]/Table3[[#This Row],[Population_in_lakhs]]</f>
        <v>10.951760104302478</v>
      </c>
      <c r="Q3043">
        <f>Table3[[#This Row],[Sexual_Harassment]]/Table3[[#This Row],[Population_in_lakhs]]</f>
        <v>0</v>
      </c>
      <c r="R3043">
        <f>Table3[[#This Row],[Cruelty by Husband or his Relatives]]/Table3[[#This Row],[Population_in_lakhs]]</f>
        <v>19.491525423728813</v>
      </c>
    </row>
    <row r="3044" spans="1:18" x14ac:dyDescent="0.3">
      <c r="A3044" t="s">
        <v>385</v>
      </c>
      <c r="B3044" t="s">
        <v>386</v>
      </c>
      <c r="C3044">
        <v>2001</v>
      </c>
      <c r="D3044">
        <v>53</v>
      </c>
      <c r="E3044">
        <v>63</v>
      </c>
      <c r="F3044">
        <v>23</v>
      </c>
      <c r="G3044">
        <v>63</v>
      </c>
      <c r="H3044">
        <v>0</v>
      </c>
      <c r="I3044">
        <v>447</v>
      </c>
      <c r="J3044">
        <v>89.34</v>
      </c>
      <c r="K3044">
        <v>7.264383254980971</v>
      </c>
      <c r="L3044">
        <f t="shared" si="47"/>
        <v>649</v>
      </c>
      <c r="M3044" s="14">
        <f>Table3[[#This Row],[Rape]]/Table3[[#This Row],[Population_in_lakhs]]</f>
        <v>0.59323931049921641</v>
      </c>
      <c r="N3044">
        <f>Table3[[#This Row],[Kidnapping and Abduction]]/Table3[[#This Row],[Population_in_lakhs]]</f>
        <v>0.70517125587642715</v>
      </c>
      <c r="O3044">
        <f>Table3[[#This Row],[Dowry Deaths]]/Table3[[#This Row],[Population_in_lakhs]]</f>
        <v>0.25744347436758452</v>
      </c>
      <c r="P3044">
        <f>Table3[[#This Row],[Molestation]]/Table3[[#This Row],[Population_in_lakhs]]</f>
        <v>0.70517125587642715</v>
      </c>
      <c r="Q3044">
        <f>Table3[[#This Row],[Sexual_Harassment]]/Table3[[#This Row],[Population_in_lakhs]]</f>
        <v>0</v>
      </c>
      <c r="R3044">
        <f>Table3[[#This Row],[Cruelty by Husband or his Relatives]]/Table3[[#This Row],[Population_in_lakhs]]</f>
        <v>5.0033579583613159</v>
      </c>
    </row>
    <row r="3045" spans="1:18" x14ac:dyDescent="0.3">
      <c r="A3045" t="s">
        <v>385</v>
      </c>
      <c r="B3045" t="s">
        <v>386</v>
      </c>
      <c r="C3045">
        <v>2002</v>
      </c>
      <c r="D3045">
        <v>88</v>
      </c>
      <c r="E3045">
        <v>63</v>
      </c>
      <c r="F3045">
        <v>29</v>
      </c>
      <c r="G3045">
        <v>84</v>
      </c>
      <c r="H3045">
        <v>1</v>
      </c>
      <c r="I3045">
        <v>630</v>
      </c>
      <c r="J3045">
        <v>89.34</v>
      </c>
      <c r="K3045">
        <v>10.017909111260353</v>
      </c>
      <c r="L3045">
        <f t="shared" si="47"/>
        <v>895</v>
      </c>
      <c r="M3045" s="14">
        <f>Table3[[#This Row],[Rape]]/Table3[[#This Row],[Population_in_lakhs]]</f>
        <v>0.98500111931945378</v>
      </c>
      <c r="N3045">
        <f>Table3[[#This Row],[Kidnapping and Abduction]]/Table3[[#This Row],[Population_in_lakhs]]</f>
        <v>0.70517125587642715</v>
      </c>
      <c r="O3045">
        <f>Table3[[#This Row],[Dowry Deaths]]/Table3[[#This Row],[Population_in_lakhs]]</f>
        <v>0.32460264159391089</v>
      </c>
      <c r="P3045">
        <f>Table3[[#This Row],[Molestation]]/Table3[[#This Row],[Population_in_lakhs]]</f>
        <v>0.94022834116856946</v>
      </c>
      <c r="Q3045">
        <f>Table3[[#This Row],[Sexual_Harassment]]/Table3[[#This Row],[Population_in_lakhs]]</f>
        <v>1.1193194537721066E-2</v>
      </c>
      <c r="R3045">
        <f>Table3[[#This Row],[Cruelty by Husband or his Relatives]]/Table3[[#This Row],[Population_in_lakhs]]</f>
        <v>7.0517125587642706</v>
      </c>
    </row>
    <row r="3046" spans="1:18" x14ac:dyDescent="0.3">
      <c r="A3046" t="s">
        <v>385</v>
      </c>
      <c r="B3046" t="s">
        <v>386</v>
      </c>
      <c r="C3046">
        <v>2003</v>
      </c>
      <c r="D3046">
        <v>92</v>
      </c>
      <c r="E3046">
        <v>103</v>
      </c>
      <c r="F3046">
        <v>24</v>
      </c>
      <c r="G3046">
        <v>105</v>
      </c>
      <c r="H3046">
        <v>3</v>
      </c>
      <c r="I3046">
        <v>672</v>
      </c>
      <c r="J3046">
        <v>89.34</v>
      </c>
      <c r="K3046">
        <v>11.182001343183344</v>
      </c>
      <c r="L3046">
        <f t="shared" si="47"/>
        <v>999</v>
      </c>
      <c r="M3046" s="14">
        <f>Table3[[#This Row],[Rape]]/Table3[[#This Row],[Population_in_lakhs]]</f>
        <v>1.0297738974703381</v>
      </c>
      <c r="N3046">
        <f>Table3[[#This Row],[Kidnapping and Abduction]]/Table3[[#This Row],[Population_in_lakhs]]</f>
        <v>1.1528990373852697</v>
      </c>
      <c r="O3046">
        <f>Table3[[#This Row],[Dowry Deaths]]/Table3[[#This Row],[Population_in_lakhs]]</f>
        <v>0.26863666890530558</v>
      </c>
      <c r="P3046">
        <f>Table3[[#This Row],[Molestation]]/Table3[[#This Row],[Population_in_lakhs]]</f>
        <v>1.1752854264607118</v>
      </c>
      <c r="Q3046">
        <f>Table3[[#This Row],[Sexual_Harassment]]/Table3[[#This Row],[Population_in_lakhs]]</f>
        <v>3.3579583613163197E-2</v>
      </c>
      <c r="R3046">
        <f>Table3[[#This Row],[Cruelty by Husband or his Relatives]]/Table3[[#This Row],[Population_in_lakhs]]</f>
        <v>7.5218267293485557</v>
      </c>
    </row>
    <row r="3047" spans="1:18" x14ac:dyDescent="0.3">
      <c r="A3047" t="s">
        <v>385</v>
      </c>
      <c r="B3047" t="s">
        <v>386</v>
      </c>
      <c r="C3047">
        <v>2004</v>
      </c>
      <c r="D3047">
        <v>176</v>
      </c>
      <c r="E3047">
        <v>124</v>
      </c>
      <c r="F3047">
        <v>55</v>
      </c>
      <c r="G3047">
        <v>154</v>
      </c>
      <c r="H3047">
        <v>4</v>
      </c>
      <c r="I3047">
        <v>810</v>
      </c>
      <c r="J3047">
        <v>89.34</v>
      </c>
      <c r="K3047">
        <v>14.808596373404969</v>
      </c>
      <c r="L3047">
        <f t="shared" si="47"/>
        <v>1323</v>
      </c>
      <c r="M3047" s="14">
        <f>Table3[[#This Row],[Rape]]/Table3[[#This Row],[Population_in_lakhs]]</f>
        <v>1.9700022386389076</v>
      </c>
      <c r="N3047">
        <f>Table3[[#This Row],[Kidnapping and Abduction]]/Table3[[#This Row],[Population_in_lakhs]]</f>
        <v>1.387956122677412</v>
      </c>
      <c r="O3047">
        <f>Table3[[#This Row],[Dowry Deaths]]/Table3[[#This Row],[Population_in_lakhs]]</f>
        <v>0.61562569957465862</v>
      </c>
      <c r="P3047">
        <f>Table3[[#This Row],[Molestation]]/Table3[[#This Row],[Population_in_lakhs]]</f>
        <v>1.723751958809044</v>
      </c>
      <c r="Q3047">
        <f>Table3[[#This Row],[Sexual_Harassment]]/Table3[[#This Row],[Population_in_lakhs]]</f>
        <v>4.4772778150884263E-2</v>
      </c>
      <c r="R3047">
        <f>Table3[[#This Row],[Cruelty by Husband or his Relatives]]/Table3[[#This Row],[Population_in_lakhs]]</f>
        <v>9.0664875755540635</v>
      </c>
    </row>
    <row r="3048" spans="1:18" x14ac:dyDescent="0.3">
      <c r="A3048" t="s">
        <v>385</v>
      </c>
      <c r="B3048" t="s">
        <v>386</v>
      </c>
      <c r="C3048">
        <v>2005</v>
      </c>
      <c r="D3048">
        <v>217</v>
      </c>
      <c r="E3048">
        <v>153</v>
      </c>
      <c r="F3048">
        <v>71</v>
      </c>
      <c r="G3048">
        <v>151</v>
      </c>
      <c r="H3048">
        <v>5</v>
      </c>
      <c r="I3048">
        <v>886</v>
      </c>
      <c r="J3048">
        <v>89.34</v>
      </c>
      <c r="K3048">
        <v>16.599507499440339</v>
      </c>
      <c r="L3048">
        <f t="shared" si="47"/>
        <v>1483</v>
      </c>
      <c r="M3048" s="14">
        <f>Table3[[#This Row],[Rape]]/Table3[[#This Row],[Population_in_lakhs]]</f>
        <v>2.4289232146854713</v>
      </c>
      <c r="N3048">
        <f>Table3[[#This Row],[Kidnapping and Abduction]]/Table3[[#This Row],[Population_in_lakhs]]</f>
        <v>1.7125587642713229</v>
      </c>
      <c r="O3048">
        <f>Table3[[#This Row],[Dowry Deaths]]/Table3[[#This Row],[Population_in_lakhs]]</f>
        <v>0.79471681217819568</v>
      </c>
      <c r="P3048">
        <f>Table3[[#This Row],[Molestation]]/Table3[[#This Row],[Population_in_lakhs]]</f>
        <v>1.6901723751958808</v>
      </c>
      <c r="Q3048">
        <f>Table3[[#This Row],[Sexual_Harassment]]/Table3[[#This Row],[Population_in_lakhs]]</f>
        <v>5.5965972688605328E-2</v>
      </c>
      <c r="R3048">
        <f>Table3[[#This Row],[Cruelty by Husband or his Relatives]]/Table3[[#This Row],[Population_in_lakhs]]</f>
        <v>9.9171703604208634</v>
      </c>
    </row>
    <row r="3049" spans="1:18" x14ac:dyDescent="0.3">
      <c r="A3049" t="s">
        <v>385</v>
      </c>
      <c r="B3049" t="s">
        <v>386</v>
      </c>
      <c r="C3049">
        <v>2006</v>
      </c>
      <c r="D3049">
        <v>174</v>
      </c>
      <c r="E3049">
        <v>140</v>
      </c>
      <c r="F3049">
        <v>74</v>
      </c>
      <c r="G3049">
        <v>175</v>
      </c>
      <c r="H3049">
        <v>5</v>
      </c>
      <c r="I3049">
        <v>1049</v>
      </c>
      <c r="J3049">
        <v>89.34</v>
      </c>
      <c r="K3049">
        <v>18.099395567494962</v>
      </c>
      <c r="L3049">
        <f t="shared" si="47"/>
        <v>1617</v>
      </c>
      <c r="M3049" s="14">
        <f>Table3[[#This Row],[Rape]]/Table3[[#This Row],[Population_in_lakhs]]</f>
        <v>1.9476158495634652</v>
      </c>
      <c r="N3049">
        <f>Table3[[#This Row],[Kidnapping and Abduction]]/Table3[[#This Row],[Population_in_lakhs]]</f>
        <v>1.567047235280949</v>
      </c>
      <c r="O3049">
        <f>Table3[[#This Row],[Dowry Deaths]]/Table3[[#This Row],[Population_in_lakhs]]</f>
        <v>0.82829639579135883</v>
      </c>
      <c r="P3049">
        <f>Table3[[#This Row],[Molestation]]/Table3[[#This Row],[Population_in_lakhs]]</f>
        <v>1.9588090441011865</v>
      </c>
      <c r="Q3049">
        <f>Table3[[#This Row],[Sexual_Harassment]]/Table3[[#This Row],[Population_in_lakhs]]</f>
        <v>5.5965972688605328E-2</v>
      </c>
      <c r="R3049">
        <f>Table3[[#This Row],[Cruelty by Husband or his Relatives]]/Table3[[#This Row],[Population_in_lakhs]]</f>
        <v>11.741661070069398</v>
      </c>
    </row>
    <row r="3050" spans="1:18" x14ac:dyDescent="0.3">
      <c r="A3050" t="s">
        <v>385</v>
      </c>
      <c r="B3050" t="s">
        <v>386</v>
      </c>
      <c r="C3050">
        <v>2007</v>
      </c>
      <c r="D3050">
        <v>231</v>
      </c>
      <c r="E3050">
        <v>236</v>
      </c>
      <c r="F3050">
        <v>53</v>
      </c>
      <c r="G3050">
        <v>187</v>
      </c>
      <c r="H3050">
        <v>2</v>
      </c>
      <c r="I3050">
        <v>1696</v>
      </c>
      <c r="J3050">
        <v>89.34</v>
      </c>
      <c r="K3050">
        <v>26.91963286321916</v>
      </c>
      <c r="L3050">
        <f t="shared" si="47"/>
        <v>2405</v>
      </c>
      <c r="M3050" s="14">
        <f>Table3[[#This Row],[Rape]]/Table3[[#This Row],[Population_in_lakhs]]</f>
        <v>2.5856279382135661</v>
      </c>
      <c r="N3050">
        <f>Table3[[#This Row],[Kidnapping and Abduction]]/Table3[[#This Row],[Population_in_lakhs]]</f>
        <v>2.6415939109021713</v>
      </c>
      <c r="O3050">
        <f>Table3[[#This Row],[Dowry Deaths]]/Table3[[#This Row],[Population_in_lakhs]]</f>
        <v>0.59323931049921641</v>
      </c>
      <c r="P3050">
        <f>Table3[[#This Row],[Molestation]]/Table3[[#This Row],[Population_in_lakhs]]</f>
        <v>2.0931273785538393</v>
      </c>
      <c r="Q3050">
        <f>Table3[[#This Row],[Sexual_Harassment]]/Table3[[#This Row],[Population_in_lakhs]]</f>
        <v>2.2386389075442131E-2</v>
      </c>
      <c r="R3050">
        <f>Table3[[#This Row],[Cruelty by Husband or his Relatives]]/Table3[[#This Row],[Population_in_lakhs]]</f>
        <v>18.983657935974925</v>
      </c>
    </row>
    <row r="3051" spans="1:18" x14ac:dyDescent="0.3">
      <c r="A3051" t="s">
        <v>385</v>
      </c>
      <c r="B3051" t="s">
        <v>386</v>
      </c>
      <c r="C3051">
        <v>2008</v>
      </c>
      <c r="D3051">
        <v>192</v>
      </c>
      <c r="E3051">
        <v>215</v>
      </c>
      <c r="F3051">
        <v>67</v>
      </c>
      <c r="G3051">
        <v>209</v>
      </c>
      <c r="H3051">
        <v>5</v>
      </c>
      <c r="I3051">
        <v>1946</v>
      </c>
      <c r="J3051">
        <v>89.34</v>
      </c>
      <c r="K3051">
        <v>29.482874412357287</v>
      </c>
      <c r="L3051">
        <f t="shared" si="47"/>
        <v>2634</v>
      </c>
      <c r="M3051" s="14">
        <f>Table3[[#This Row],[Rape]]/Table3[[#This Row],[Population_in_lakhs]]</f>
        <v>2.1490933512424446</v>
      </c>
      <c r="N3051">
        <f>Table3[[#This Row],[Kidnapping and Abduction]]/Table3[[#This Row],[Population_in_lakhs]]</f>
        <v>2.4065368256100288</v>
      </c>
      <c r="O3051">
        <f>Table3[[#This Row],[Dowry Deaths]]/Table3[[#This Row],[Population_in_lakhs]]</f>
        <v>0.74994403402731136</v>
      </c>
      <c r="P3051">
        <f>Table3[[#This Row],[Molestation]]/Table3[[#This Row],[Population_in_lakhs]]</f>
        <v>2.3393776583837025</v>
      </c>
      <c r="Q3051">
        <f>Table3[[#This Row],[Sexual_Harassment]]/Table3[[#This Row],[Population_in_lakhs]]</f>
        <v>5.5965972688605328E-2</v>
      </c>
      <c r="R3051">
        <f>Table3[[#This Row],[Cruelty by Husband or his Relatives]]/Table3[[#This Row],[Population_in_lakhs]]</f>
        <v>21.781956570405193</v>
      </c>
    </row>
    <row r="3052" spans="1:18" x14ac:dyDescent="0.3">
      <c r="A3052" t="s">
        <v>385</v>
      </c>
      <c r="B3052" t="s">
        <v>386</v>
      </c>
      <c r="C3052">
        <v>2009</v>
      </c>
      <c r="D3052">
        <v>166</v>
      </c>
      <c r="E3052">
        <v>249</v>
      </c>
      <c r="F3052">
        <v>54</v>
      </c>
      <c r="G3052">
        <v>203</v>
      </c>
      <c r="H3052">
        <v>3</v>
      </c>
      <c r="I3052">
        <v>2225</v>
      </c>
      <c r="J3052">
        <v>89.34</v>
      </c>
      <c r="K3052">
        <v>32.460264159391087</v>
      </c>
      <c r="L3052">
        <f t="shared" si="47"/>
        <v>2900</v>
      </c>
      <c r="M3052" s="14">
        <f>Table3[[#This Row],[Rape]]/Table3[[#This Row],[Population_in_lakhs]]</f>
        <v>1.8580702932616968</v>
      </c>
      <c r="N3052">
        <f>Table3[[#This Row],[Kidnapping and Abduction]]/Table3[[#This Row],[Population_in_lakhs]]</f>
        <v>2.7871054398925454</v>
      </c>
      <c r="O3052">
        <f>Table3[[#This Row],[Dowry Deaths]]/Table3[[#This Row],[Population_in_lakhs]]</f>
        <v>0.60443250503693757</v>
      </c>
      <c r="P3052">
        <f>Table3[[#This Row],[Molestation]]/Table3[[#This Row],[Population_in_lakhs]]</f>
        <v>2.2722184911573762</v>
      </c>
      <c r="Q3052">
        <f>Table3[[#This Row],[Sexual_Harassment]]/Table3[[#This Row],[Population_in_lakhs]]</f>
        <v>3.3579583613163197E-2</v>
      </c>
      <c r="R3052">
        <f>Table3[[#This Row],[Cruelty by Husband or his Relatives]]/Table3[[#This Row],[Population_in_lakhs]]</f>
        <v>24.904857846429369</v>
      </c>
    </row>
    <row r="3053" spans="1:18" x14ac:dyDescent="0.3">
      <c r="A3053" t="s">
        <v>385</v>
      </c>
      <c r="B3053" t="s">
        <v>386</v>
      </c>
      <c r="C3053">
        <v>2010</v>
      </c>
      <c r="D3053">
        <v>173</v>
      </c>
      <c r="E3053">
        <v>292</v>
      </c>
      <c r="F3053">
        <v>71</v>
      </c>
      <c r="G3053">
        <v>174</v>
      </c>
      <c r="H3053">
        <v>8</v>
      </c>
      <c r="I3053">
        <v>2378</v>
      </c>
      <c r="J3053">
        <v>89.34</v>
      </c>
      <c r="K3053">
        <v>34.654130288784415</v>
      </c>
      <c r="L3053">
        <f t="shared" si="47"/>
        <v>3096</v>
      </c>
      <c r="M3053" s="14">
        <f>Table3[[#This Row],[Rape]]/Table3[[#This Row],[Population_in_lakhs]]</f>
        <v>1.9364226550257442</v>
      </c>
      <c r="N3053">
        <f>Table3[[#This Row],[Kidnapping and Abduction]]/Table3[[#This Row],[Population_in_lakhs]]</f>
        <v>3.2684128050145511</v>
      </c>
      <c r="O3053">
        <f>Table3[[#This Row],[Dowry Deaths]]/Table3[[#This Row],[Population_in_lakhs]]</f>
        <v>0.79471681217819568</v>
      </c>
      <c r="P3053">
        <f>Table3[[#This Row],[Molestation]]/Table3[[#This Row],[Population_in_lakhs]]</f>
        <v>1.9476158495634652</v>
      </c>
      <c r="Q3053">
        <f>Table3[[#This Row],[Sexual_Harassment]]/Table3[[#This Row],[Population_in_lakhs]]</f>
        <v>8.9545556301768525E-2</v>
      </c>
      <c r="R3053">
        <f>Table3[[#This Row],[Cruelty by Husband or his Relatives]]/Table3[[#This Row],[Population_in_lakhs]]</f>
        <v>26.617416610700694</v>
      </c>
    </row>
    <row r="3054" spans="1:18" x14ac:dyDescent="0.3">
      <c r="A3054" t="s">
        <v>385</v>
      </c>
      <c r="B3054" t="s">
        <v>386</v>
      </c>
      <c r="C3054">
        <v>2011</v>
      </c>
      <c r="D3054">
        <v>203</v>
      </c>
      <c r="E3054">
        <v>414</v>
      </c>
      <c r="F3054">
        <v>88</v>
      </c>
      <c r="G3054">
        <v>218</v>
      </c>
      <c r="H3054">
        <v>10</v>
      </c>
      <c r="I3054">
        <v>2847</v>
      </c>
      <c r="J3054">
        <v>100</v>
      </c>
      <c r="K3054">
        <v>37.799999999999997</v>
      </c>
      <c r="L3054">
        <f t="shared" si="47"/>
        <v>3780</v>
      </c>
      <c r="M3054" s="14">
        <f>Table3[[#This Row],[Rape]]/Table3[[#This Row],[Population_in_lakhs]]</f>
        <v>2.0299999999999998</v>
      </c>
      <c r="N3054">
        <f>Table3[[#This Row],[Kidnapping and Abduction]]/Table3[[#This Row],[Population_in_lakhs]]</f>
        <v>4.1399999999999997</v>
      </c>
      <c r="O3054">
        <f>Table3[[#This Row],[Dowry Deaths]]/Table3[[#This Row],[Population_in_lakhs]]</f>
        <v>0.88</v>
      </c>
      <c r="P3054">
        <f>Table3[[#This Row],[Molestation]]/Table3[[#This Row],[Population_in_lakhs]]</f>
        <v>2.1800000000000002</v>
      </c>
      <c r="Q3054">
        <f>Table3[[#This Row],[Sexual_Harassment]]/Table3[[#This Row],[Population_in_lakhs]]</f>
        <v>0.1</v>
      </c>
      <c r="R3054">
        <f>Table3[[#This Row],[Cruelty by Husband or his Relatives]]/Table3[[#This Row],[Population_in_lakhs]]</f>
        <v>28.47</v>
      </c>
    </row>
    <row r="3055" spans="1:18" x14ac:dyDescent="0.3">
      <c r="A3055" t="s">
        <v>385</v>
      </c>
      <c r="B3055" t="s">
        <v>386</v>
      </c>
      <c r="C3055">
        <v>2012</v>
      </c>
      <c r="D3055">
        <v>167</v>
      </c>
      <c r="E3055">
        <v>539</v>
      </c>
      <c r="F3055">
        <v>103</v>
      </c>
      <c r="G3055">
        <v>342</v>
      </c>
      <c r="H3055">
        <v>11</v>
      </c>
      <c r="I3055">
        <v>3169</v>
      </c>
      <c r="J3055">
        <v>100</v>
      </c>
      <c r="K3055">
        <v>43.31</v>
      </c>
      <c r="L3055">
        <f t="shared" si="47"/>
        <v>4331</v>
      </c>
      <c r="M3055" s="14">
        <f>Table3[[#This Row],[Rape]]/Table3[[#This Row],[Population_in_lakhs]]</f>
        <v>1.67</v>
      </c>
      <c r="N3055">
        <f>Table3[[#This Row],[Kidnapping and Abduction]]/Table3[[#This Row],[Population_in_lakhs]]</f>
        <v>5.39</v>
      </c>
      <c r="O3055">
        <f>Table3[[#This Row],[Dowry Deaths]]/Table3[[#This Row],[Population_in_lakhs]]</f>
        <v>1.03</v>
      </c>
      <c r="P3055">
        <f>Table3[[#This Row],[Molestation]]/Table3[[#This Row],[Population_in_lakhs]]</f>
        <v>3.42</v>
      </c>
      <c r="Q3055">
        <f>Table3[[#This Row],[Sexual_Harassment]]/Table3[[#This Row],[Population_in_lakhs]]</f>
        <v>0.11</v>
      </c>
      <c r="R3055">
        <f>Table3[[#This Row],[Cruelty by Husband or his Relatives]]/Table3[[#This Row],[Population_in_lakhs]]</f>
        <v>31.69</v>
      </c>
    </row>
    <row r="3056" spans="1:18" x14ac:dyDescent="0.3">
      <c r="A3056" t="s">
        <v>385</v>
      </c>
      <c r="B3056" t="s">
        <v>386</v>
      </c>
      <c r="C3056">
        <v>2013</v>
      </c>
      <c r="D3056">
        <v>173</v>
      </c>
      <c r="E3056">
        <v>433</v>
      </c>
      <c r="F3056">
        <v>62</v>
      </c>
      <c r="G3056">
        <v>581</v>
      </c>
      <c r="H3056">
        <v>21</v>
      </c>
      <c r="I3056">
        <v>2650</v>
      </c>
      <c r="J3056">
        <v>100</v>
      </c>
      <c r="K3056">
        <v>39.200000000000003</v>
      </c>
      <c r="L3056">
        <f t="shared" si="47"/>
        <v>3920</v>
      </c>
      <c r="M3056" s="14">
        <f>Table3[[#This Row],[Rape]]/Table3[[#This Row],[Population_in_lakhs]]</f>
        <v>1.73</v>
      </c>
      <c r="N3056">
        <f>Table3[[#This Row],[Kidnapping and Abduction]]/Table3[[#This Row],[Population_in_lakhs]]</f>
        <v>4.33</v>
      </c>
      <c r="O3056">
        <f>Table3[[#This Row],[Dowry Deaths]]/Table3[[#This Row],[Population_in_lakhs]]</f>
        <v>0.62</v>
      </c>
      <c r="P3056">
        <f>Table3[[#This Row],[Molestation]]/Table3[[#This Row],[Population_in_lakhs]]</f>
        <v>5.81</v>
      </c>
      <c r="Q3056">
        <f>Table3[[#This Row],[Sexual_Harassment]]/Table3[[#This Row],[Population_in_lakhs]]</f>
        <v>0.21</v>
      </c>
      <c r="R3056">
        <f>Table3[[#This Row],[Cruelty by Husband or his Relatives]]/Table3[[#This Row],[Population_in_lakhs]]</f>
        <v>26.5</v>
      </c>
    </row>
    <row r="3057" spans="1:18" x14ac:dyDescent="0.3">
      <c r="A3057" t="s">
        <v>385</v>
      </c>
      <c r="B3057" t="s">
        <v>387</v>
      </c>
      <c r="C3057">
        <v>2001</v>
      </c>
      <c r="D3057">
        <v>47</v>
      </c>
      <c r="E3057">
        <v>52</v>
      </c>
      <c r="F3057">
        <v>48</v>
      </c>
      <c r="G3057">
        <v>54</v>
      </c>
      <c r="H3057">
        <v>0</v>
      </c>
      <c r="I3057">
        <v>480</v>
      </c>
      <c r="J3057">
        <v>69.069999999999993</v>
      </c>
      <c r="K3057">
        <v>9.8595627624149422</v>
      </c>
      <c r="L3057">
        <f t="shared" si="47"/>
        <v>681</v>
      </c>
      <c r="M3057" s="14">
        <f>Table3[[#This Row],[Rape]]/Table3[[#This Row],[Population_in_lakhs]]</f>
        <v>0.68046908932966566</v>
      </c>
      <c r="N3057">
        <f>Table3[[#This Row],[Kidnapping and Abduction]]/Table3[[#This Row],[Population_in_lakhs]]</f>
        <v>0.75285941798175771</v>
      </c>
      <c r="O3057">
        <f>Table3[[#This Row],[Dowry Deaths]]/Table3[[#This Row],[Population_in_lakhs]]</f>
        <v>0.69494715506008409</v>
      </c>
      <c r="P3057">
        <f>Table3[[#This Row],[Molestation]]/Table3[[#This Row],[Population_in_lakhs]]</f>
        <v>0.78181554944259457</v>
      </c>
      <c r="Q3057">
        <f>Table3[[#This Row],[Sexual_Harassment]]/Table3[[#This Row],[Population_in_lakhs]]</f>
        <v>0</v>
      </c>
      <c r="R3057">
        <f>Table3[[#This Row],[Cruelty by Husband or his Relatives]]/Table3[[#This Row],[Population_in_lakhs]]</f>
        <v>6.9494715506008404</v>
      </c>
    </row>
    <row r="3058" spans="1:18" x14ac:dyDescent="0.3">
      <c r="A3058" t="s">
        <v>385</v>
      </c>
      <c r="B3058" t="s">
        <v>387</v>
      </c>
      <c r="C3058">
        <v>2002</v>
      </c>
      <c r="D3058">
        <v>68</v>
      </c>
      <c r="E3058">
        <v>66</v>
      </c>
      <c r="F3058">
        <v>53</v>
      </c>
      <c r="G3058">
        <v>64</v>
      </c>
      <c r="H3058">
        <v>2</v>
      </c>
      <c r="I3058">
        <v>555</v>
      </c>
      <c r="J3058">
        <v>69.069999999999993</v>
      </c>
      <c r="K3058">
        <v>11.698277110178081</v>
      </c>
      <c r="L3058">
        <f t="shared" si="47"/>
        <v>808</v>
      </c>
      <c r="M3058" s="14">
        <f>Table3[[#This Row],[Rape]]/Table3[[#This Row],[Population_in_lakhs]]</f>
        <v>0.9845084696684524</v>
      </c>
      <c r="N3058">
        <f>Table3[[#This Row],[Kidnapping and Abduction]]/Table3[[#This Row],[Population_in_lakhs]]</f>
        <v>0.95555233820761554</v>
      </c>
      <c r="O3058">
        <f>Table3[[#This Row],[Dowry Deaths]]/Table3[[#This Row],[Population_in_lakhs]]</f>
        <v>0.76733748371217614</v>
      </c>
      <c r="P3058">
        <f>Table3[[#This Row],[Molestation]]/Table3[[#This Row],[Population_in_lakhs]]</f>
        <v>0.92659620674677867</v>
      </c>
      <c r="Q3058">
        <f>Table3[[#This Row],[Sexual_Harassment]]/Table3[[#This Row],[Population_in_lakhs]]</f>
        <v>2.8956131460836834E-2</v>
      </c>
      <c r="R3058">
        <f>Table3[[#This Row],[Cruelty by Husband or his Relatives]]/Table3[[#This Row],[Population_in_lakhs]]</f>
        <v>8.0353264803822224</v>
      </c>
    </row>
    <row r="3059" spans="1:18" x14ac:dyDescent="0.3">
      <c r="A3059" t="s">
        <v>385</v>
      </c>
      <c r="B3059" t="s">
        <v>387</v>
      </c>
      <c r="C3059">
        <v>2003</v>
      </c>
      <c r="D3059">
        <v>89</v>
      </c>
      <c r="E3059">
        <v>69</v>
      </c>
      <c r="F3059">
        <v>47</v>
      </c>
      <c r="G3059">
        <v>105</v>
      </c>
      <c r="H3059">
        <v>1</v>
      </c>
      <c r="I3059">
        <v>822</v>
      </c>
      <c r="J3059">
        <v>69.069999999999993</v>
      </c>
      <c r="K3059">
        <v>16.403648472564068</v>
      </c>
      <c r="L3059">
        <f t="shared" si="47"/>
        <v>1133</v>
      </c>
      <c r="M3059" s="14">
        <f>Table3[[#This Row],[Rape]]/Table3[[#This Row],[Population_in_lakhs]]</f>
        <v>1.2885478500072391</v>
      </c>
      <c r="N3059">
        <f>Table3[[#This Row],[Kidnapping and Abduction]]/Table3[[#This Row],[Population_in_lakhs]]</f>
        <v>0.99898653539887083</v>
      </c>
      <c r="O3059">
        <f>Table3[[#This Row],[Dowry Deaths]]/Table3[[#This Row],[Population_in_lakhs]]</f>
        <v>0.68046908932966566</v>
      </c>
      <c r="P3059">
        <f>Table3[[#This Row],[Molestation]]/Table3[[#This Row],[Population_in_lakhs]]</f>
        <v>1.5201969016939338</v>
      </c>
      <c r="Q3059">
        <f>Table3[[#This Row],[Sexual_Harassment]]/Table3[[#This Row],[Population_in_lakhs]]</f>
        <v>1.4478065730418417E-2</v>
      </c>
      <c r="R3059">
        <f>Table3[[#This Row],[Cruelty by Husband or his Relatives]]/Table3[[#This Row],[Population_in_lakhs]]</f>
        <v>11.90097003040394</v>
      </c>
    </row>
    <row r="3060" spans="1:18" x14ac:dyDescent="0.3">
      <c r="A3060" t="s">
        <v>385</v>
      </c>
      <c r="B3060" t="s">
        <v>387</v>
      </c>
      <c r="C3060">
        <v>2004</v>
      </c>
      <c r="D3060">
        <v>122</v>
      </c>
      <c r="E3060">
        <v>100</v>
      </c>
      <c r="F3060">
        <v>43</v>
      </c>
      <c r="G3060">
        <v>101</v>
      </c>
      <c r="H3060">
        <v>3</v>
      </c>
      <c r="I3060">
        <v>966</v>
      </c>
      <c r="J3060">
        <v>69.069999999999993</v>
      </c>
      <c r="K3060">
        <v>19.328217750108589</v>
      </c>
      <c r="L3060">
        <f t="shared" si="47"/>
        <v>1335</v>
      </c>
      <c r="M3060" s="14">
        <f>Table3[[#This Row],[Rape]]/Table3[[#This Row],[Population_in_lakhs]]</f>
        <v>1.766324019111047</v>
      </c>
      <c r="N3060">
        <f>Table3[[#This Row],[Kidnapping and Abduction]]/Table3[[#This Row],[Population_in_lakhs]]</f>
        <v>1.4478065730418417</v>
      </c>
      <c r="O3060">
        <f>Table3[[#This Row],[Dowry Deaths]]/Table3[[#This Row],[Population_in_lakhs]]</f>
        <v>0.62255682640799193</v>
      </c>
      <c r="P3060">
        <f>Table3[[#This Row],[Molestation]]/Table3[[#This Row],[Population_in_lakhs]]</f>
        <v>1.4622846387722601</v>
      </c>
      <c r="Q3060">
        <f>Table3[[#This Row],[Sexual_Harassment]]/Table3[[#This Row],[Population_in_lakhs]]</f>
        <v>4.3434197191255255E-2</v>
      </c>
      <c r="R3060">
        <f>Table3[[#This Row],[Cruelty by Husband or his Relatives]]/Table3[[#This Row],[Population_in_lakhs]]</f>
        <v>13.985811495584191</v>
      </c>
    </row>
    <row r="3061" spans="1:18" x14ac:dyDescent="0.3">
      <c r="A3061" t="s">
        <v>385</v>
      </c>
      <c r="B3061" t="s">
        <v>387</v>
      </c>
      <c r="C3061">
        <v>2005</v>
      </c>
      <c r="D3061">
        <v>136</v>
      </c>
      <c r="E3061">
        <v>117</v>
      </c>
      <c r="F3061">
        <v>64</v>
      </c>
      <c r="G3061">
        <v>123</v>
      </c>
      <c r="H3061">
        <v>2</v>
      </c>
      <c r="I3061">
        <v>915</v>
      </c>
      <c r="J3061">
        <v>69.069999999999993</v>
      </c>
      <c r="K3061">
        <v>19.646735196177794</v>
      </c>
      <c r="L3061">
        <f t="shared" si="47"/>
        <v>1357</v>
      </c>
      <c r="M3061" s="14">
        <f>Table3[[#This Row],[Rape]]/Table3[[#This Row],[Population_in_lakhs]]</f>
        <v>1.9690169393369048</v>
      </c>
      <c r="N3061">
        <f>Table3[[#This Row],[Kidnapping and Abduction]]/Table3[[#This Row],[Population_in_lakhs]]</f>
        <v>1.6939336904589548</v>
      </c>
      <c r="O3061">
        <f>Table3[[#This Row],[Dowry Deaths]]/Table3[[#This Row],[Population_in_lakhs]]</f>
        <v>0.92659620674677867</v>
      </c>
      <c r="P3061">
        <f>Table3[[#This Row],[Molestation]]/Table3[[#This Row],[Population_in_lakhs]]</f>
        <v>1.7808020848414654</v>
      </c>
      <c r="Q3061">
        <f>Table3[[#This Row],[Sexual_Harassment]]/Table3[[#This Row],[Population_in_lakhs]]</f>
        <v>2.8956131460836834E-2</v>
      </c>
      <c r="R3061">
        <f>Table3[[#This Row],[Cruelty by Husband or his Relatives]]/Table3[[#This Row],[Population_in_lakhs]]</f>
        <v>13.247430143332853</v>
      </c>
    </row>
    <row r="3062" spans="1:18" x14ac:dyDescent="0.3">
      <c r="A3062" t="s">
        <v>385</v>
      </c>
      <c r="B3062" t="s">
        <v>387</v>
      </c>
      <c r="C3062">
        <v>2006</v>
      </c>
      <c r="D3062">
        <v>190</v>
      </c>
      <c r="E3062">
        <v>154</v>
      </c>
      <c r="F3062">
        <v>68</v>
      </c>
      <c r="G3062">
        <v>157</v>
      </c>
      <c r="H3062">
        <v>3</v>
      </c>
      <c r="I3062">
        <v>1105</v>
      </c>
      <c r="J3062">
        <v>69.069999999999993</v>
      </c>
      <c r="K3062">
        <v>24.279716229911685</v>
      </c>
      <c r="L3062">
        <f t="shared" si="47"/>
        <v>1677</v>
      </c>
      <c r="M3062" s="14">
        <f>Table3[[#This Row],[Rape]]/Table3[[#This Row],[Population_in_lakhs]]</f>
        <v>2.7508324887794995</v>
      </c>
      <c r="N3062">
        <f>Table3[[#This Row],[Kidnapping and Abduction]]/Table3[[#This Row],[Population_in_lakhs]]</f>
        <v>2.2296221224844364</v>
      </c>
      <c r="O3062">
        <f>Table3[[#This Row],[Dowry Deaths]]/Table3[[#This Row],[Population_in_lakhs]]</f>
        <v>0.9845084696684524</v>
      </c>
      <c r="P3062">
        <f>Table3[[#This Row],[Molestation]]/Table3[[#This Row],[Population_in_lakhs]]</f>
        <v>2.2730563196756917</v>
      </c>
      <c r="Q3062">
        <f>Table3[[#This Row],[Sexual_Harassment]]/Table3[[#This Row],[Population_in_lakhs]]</f>
        <v>4.3434197191255255E-2</v>
      </c>
      <c r="R3062">
        <f>Table3[[#This Row],[Cruelty by Husband or his Relatives]]/Table3[[#This Row],[Population_in_lakhs]]</f>
        <v>15.998262632112352</v>
      </c>
    </row>
    <row r="3063" spans="1:18" x14ac:dyDescent="0.3">
      <c r="A3063" t="s">
        <v>385</v>
      </c>
      <c r="B3063" t="s">
        <v>387</v>
      </c>
      <c r="C3063">
        <v>2007</v>
      </c>
      <c r="D3063">
        <v>205</v>
      </c>
      <c r="E3063">
        <v>176</v>
      </c>
      <c r="F3063">
        <v>67</v>
      </c>
      <c r="G3063">
        <v>205</v>
      </c>
      <c r="H3063">
        <v>4</v>
      </c>
      <c r="I3063">
        <v>1398</v>
      </c>
      <c r="J3063">
        <v>69.069999999999993</v>
      </c>
      <c r="K3063">
        <v>29.75242507600985</v>
      </c>
      <c r="L3063">
        <f t="shared" si="47"/>
        <v>2055</v>
      </c>
      <c r="M3063" s="14">
        <f>Table3[[#This Row],[Rape]]/Table3[[#This Row],[Population_in_lakhs]]</f>
        <v>2.9680034747357755</v>
      </c>
      <c r="N3063">
        <f>Table3[[#This Row],[Kidnapping and Abduction]]/Table3[[#This Row],[Population_in_lakhs]]</f>
        <v>2.5481395685536414</v>
      </c>
      <c r="O3063">
        <f>Table3[[#This Row],[Dowry Deaths]]/Table3[[#This Row],[Population_in_lakhs]]</f>
        <v>0.97003040393803397</v>
      </c>
      <c r="P3063">
        <f>Table3[[#This Row],[Molestation]]/Table3[[#This Row],[Population_in_lakhs]]</f>
        <v>2.9680034747357755</v>
      </c>
      <c r="Q3063">
        <f>Table3[[#This Row],[Sexual_Harassment]]/Table3[[#This Row],[Population_in_lakhs]]</f>
        <v>5.7912262921673667E-2</v>
      </c>
      <c r="R3063">
        <f>Table3[[#This Row],[Cruelty by Husband or his Relatives]]/Table3[[#This Row],[Population_in_lakhs]]</f>
        <v>20.240335891124946</v>
      </c>
    </row>
    <row r="3064" spans="1:18" x14ac:dyDescent="0.3">
      <c r="A3064" t="s">
        <v>385</v>
      </c>
      <c r="B3064" t="s">
        <v>387</v>
      </c>
      <c r="C3064">
        <v>2008</v>
      </c>
      <c r="D3064">
        <v>308</v>
      </c>
      <c r="E3064">
        <v>275</v>
      </c>
      <c r="F3064">
        <v>53</v>
      </c>
      <c r="G3064">
        <v>192</v>
      </c>
      <c r="H3064">
        <v>0</v>
      </c>
      <c r="I3064">
        <v>2551</v>
      </c>
      <c r="J3064">
        <v>69.069999999999993</v>
      </c>
      <c r="K3064">
        <v>48.921384103083831</v>
      </c>
      <c r="L3064">
        <f t="shared" si="47"/>
        <v>3379</v>
      </c>
      <c r="M3064" s="14">
        <f>Table3[[#This Row],[Rape]]/Table3[[#This Row],[Population_in_lakhs]]</f>
        <v>4.4592442449688727</v>
      </c>
      <c r="N3064">
        <f>Table3[[#This Row],[Kidnapping and Abduction]]/Table3[[#This Row],[Population_in_lakhs]]</f>
        <v>3.9814680758650649</v>
      </c>
      <c r="O3064">
        <f>Table3[[#This Row],[Dowry Deaths]]/Table3[[#This Row],[Population_in_lakhs]]</f>
        <v>0.76733748371217614</v>
      </c>
      <c r="P3064">
        <f>Table3[[#This Row],[Molestation]]/Table3[[#This Row],[Population_in_lakhs]]</f>
        <v>2.7797886202403363</v>
      </c>
      <c r="Q3064">
        <f>Table3[[#This Row],[Sexual_Harassment]]/Table3[[#This Row],[Population_in_lakhs]]</f>
        <v>0</v>
      </c>
      <c r="R3064">
        <f>Table3[[#This Row],[Cruelty by Husband or his Relatives]]/Table3[[#This Row],[Population_in_lakhs]]</f>
        <v>36.933545678297385</v>
      </c>
    </row>
    <row r="3065" spans="1:18" x14ac:dyDescent="0.3">
      <c r="A3065" t="s">
        <v>385</v>
      </c>
      <c r="B3065" t="s">
        <v>387</v>
      </c>
      <c r="C3065">
        <v>2009</v>
      </c>
      <c r="D3065">
        <v>280</v>
      </c>
      <c r="E3065">
        <v>128</v>
      </c>
      <c r="F3065">
        <v>63</v>
      </c>
      <c r="G3065">
        <v>120</v>
      </c>
      <c r="H3065">
        <v>1</v>
      </c>
      <c r="I3065">
        <v>2542</v>
      </c>
      <c r="J3065">
        <v>69.069999999999993</v>
      </c>
      <c r="K3065">
        <v>45.374257999131324</v>
      </c>
      <c r="L3065">
        <f t="shared" si="47"/>
        <v>3134</v>
      </c>
      <c r="M3065" s="14">
        <f>Table3[[#This Row],[Rape]]/Table3[[#This Row],[Population_in_lakhs]]</f>
        <v>4.0538584045171566</v>
      </c>
      <c r="N3065">
        <f>Table3[[#This Row],[Kidnapping and Abduction]]/Table3[[#This Row],[Population_in_lakhs]]</f>
        <v>1.8531924134935573</v>
      </c>
      <c r="O3065">
        <f>Table3[[#This Row],[Dowry Deaths]]/Table3[[#This Row],[Population_in_lakhs]]</f>
        <v>0.91211814101636035</v>
      </c>
      <c r="P3065">
        <f>Table3[[#This Row],[Molestation]]/Table3[[#This Row],[Population_in_lakhs]]</f>
        <v>1.7373678876502101</v>
      </c>
      <c r="Q3065">
        <f>Table3[[#This Row],[Sexual_Harassment]]/Table3[[#This Row],[Population_in_lakhs]]</f>
        <v>1.4478065730418417E-2</v>
      </c>
      <c r="R3065">
        <f>Table3[[#This Row],[Cruelty by Husband or his Relatives]]/Table3[[#This Row],[Population_in_lakhs]]</f>
        <v>36.803243086723619</v>
      </c>
    </row>
    <row r="3066" spans="1:18" x14ac:dyDescent="0.3">
      <c r="A3066" t="s">
        <v>385</v>
      </c>
      <c r="B3066" t="s">
        <v>387</v>
      </c>
      <c r="C3066">
        <v>2010</v>
      </c>
      <c r="D3066">
        <v>258</v>
      </c>
      <c r="E3066">
        <v>215</v>
      </c>
      <c r="F3066">
        <v>48</v>
      </c>
      <c r="G3066">
        <v>113</v>
      </c>
      <c r="H3066">
        <v>0</v>
      </c>
      <c r="I3066">
        <v>2879</v>
      </c>
      <c r="J3066">
        <v>69.069999999999993</v>
      </c>
      <c r="K3066">
        <v>50.861444910959904</v>
      </c>
      <c r="L3066">
        <f t="shared" si="47"/>
        <v>3513</v>
      </c>
      <c r="M3066" s="14">
        <f>Table3[[#This Row],[Rape]]/Table3[[#This Row],[Population_in_lakhs]]</f>
        <v>3.7353409584479516</v>
      </c>
      <c r="N3066">
        <f>Table3[[#This Row],[Kidnapping and Abduction]]/Table3[[#This Row],[Population_in_lakhs]]</f>
        <v>3.1127841320399599</v>
      </c>
      <c r="O3066">
        <f>Table3[[#This Row],[Dowry Deaths]]/Table3[[#This Row],[Population_in_lakhs]]</f>
        <v>0.69494715506008409</v>
      </c>
      <c r="P3066">
        <f>Table3[[#This Row],[Molestation]]/Table3[[#This Row],[Population_in_lakhs]]</f>
        <v>1.6360214275372811</v>
      </c>
      <c r="Q3066">
        <f>Table3[[#This Row],[Sexual_Harassment]]/Table3[[#This Row],[Population_in_lakhs]]</f>
        <v>0</v>
      </c>
      <c r="R3066">
        <f>Table3[[#This Row],[Cruelty by Husband or his Relatives]]/Table3[[#This Row],[Population_in_lakhs]]</f>
        <v>41.682351237874627</v>
      </c>
    </row>
    <row r="3067" spans="1:18" x14ac:dyDescent="0.3">
      <c r="A3067" t="s">
        <v>385</v>
      </c>
      <c r="B3067" t="s">
        <v>387</v>
      </c>
      <c r="C3067">
        <v>2011</v>
      </c>
      <c r="D3067">
        <v>274</v>
      </c>
      <c r="E3067">
        <v>349</v>
      </c>
      <c r="F3067">
        <v>43</v>
      </c>
      <c r="G3067">
        <v>121</v>
      </c>
      <c r="H3067">
        <v>3</v>
      </c>
      <c r="I3067">
        <v>2793</v>
      </c>
      <c r="J3067">
        <v>81.62</v>
      </c>
      <c r="K3067">
        <v>43.898554275912765</v>
      </c>
      <c r="L3067">
        <f t="shared" si="47"/>
        <v>3583</v>
      </c>
      <c r="M3067" s="14">
        <f>Table3[[#This Row],[Rape]]/Table3[[#This Row],[Population_in_lakhs]]</f>
        <v>3.3570203381524135</v>
      </c>
      <c r="N3067">
        <f>Table3[[#This Row],[Kidnapping and Abduction]]/Table3[[#This Row],[Population_in_lakhs]]</f>
        <v>4.2759127664788039</v>
      </c>
      <c r="O3067">
        <f>Table3[[#This Row],[Dowry Deaths]]/Table3[[#This Row],[Population_in_lakhs]]</f>
        <v>0.52683165890713057</v>
      </c>
      <c r="P3067">
        <f>Table3[[#This Row],[Molestation]]/Table3[[#This Row],[Population_in_lakhs]]</f>
        <v>1.4824797843665767</v>
      </c>
      <c r="Q3067">
        <f>Table3[[#This Row],[Sexual_Harassment]]/Table3[[#This Row],[Population_in_lakhs]]</f>
        <v>3.6755697133055619E-2</v>
      </c>
      <c r="R3067">
        <f>Table3[[#This Row],[Cruelty by Husband or his Relatives]]/Table3[[#This Row],[Population_in_lakhs]]</f>
        <v>34.219554030874782</v>
      </c>
    </row>
    <row r="3068" spans="1:18" x14ac:dyDescent="0.3">
      <c r="A3068" t="s">
        <v>385</v>
      </c>
      <c r="B3068" t="s">
        <v>387</v>
      </c>
      <c r="C3068">
        <v>2012</v>
      </c>
      <c r="D3068">
        <v>244</v>
      </c>
      <c r="E3068">
        <v>419</v>
      </c>
      <c r="F3068">
        <v>45</v>
      </c>
      <c r="G3068">
        <v>83</v>
      </c>
      <c r="H3068">
        <v>0</v>
      </c>
      <c r="I3068">
        <v>1666</v>
      </c>
      <c r="J3068">
        <v>81.62</v>
      </c>
      <c r="K3068">
        <v>30.102915951972555</v>
      </c>
      <c r="L3068">
        <f t="shared" si="47"/>
        <v>2457</v>
      </c>
      <c r="M3068" s="14">
        <f>Table3[[#This Row],[Rape]]/Table3[[#This Row],[Population_in_lakhs]]</f>
        <v>2.9894633668218571</v>
      </c>
      <c r="N3068">
        <f>Table3[[#This Row],[Kidnapping and Abduction]]/Table3[[#This Row],[Population_in_lakhs]]</f>
        <v>5.1335456995834354</v>
      </c>
      <c r="O3068">
        <f>Table3[[#This Row],[Dowry Deaths]]/Table3[[#This Row],[Population_in_lakhs]]</f>
        <v>0.55133545699583431</v>
      </c>
      <c r="P3068">
        <f>Table3[[#This Row],[Molestation]]/Table3[[#This Row],[Population_in_lakhs]]</f>
        <v>1.0169076206812055</v>
      </c>
      <c r="Q3068">
        <f>Table3[[#This Row],[Sexual_Harassment]]/Table3[[#This Row],[Population_in_lakhs]]</f>
        <v>0</v>
      </c>
      <c r="R3068">
        <f>Table3[[#This Row],[Cruelty by Husband or his Relatives]]/Table3[[#This Row],[Population_in_lakhs]]</f>
        <v>20.411663807890221</v>
      </c>
    </row>
    <row r="3069" spans="1:18" x14ac:dyDescent="0.3">
      <c r="A3069" t="s">
        <v>385</v>
      </c>
      <c r="B3069" t="s">
        <v>387</v>
      </c>
      <c r="C3069">
        <v>2013</v>
      </c>
      <c r="D3069">
        <v>189</v>
      </c>
      <c r="E3069">
        <v>397</v>
      </c>
      <c r="F3069">
        <v>49</v>
      </c>
      <c r="G3069">
        <v>212</v>
      </c>
      <c r="H3069">
        <v>2</v>
      </c>
      <c r="I3069">
        <v>1978</v>
      </c>
      <c r="J3069">
        <v>81.62</v>
      </c>
      <c r="K3069">
        <v>34.636118598382744</v>
      </c>
      <c r="L3069">
        <f t="shared" si="47"/>
        <v>2827</v>
      </c>
      <c r="M3069" s="14">
        <f>Table3[[#This Row],[Rape]]/Table3[[#This Row],[Population_in_lakhs]]</f>
        <v>2.315608919382504</v>
      </c>
      <c r="N3069">
        <f>Table3[[#This Row],[Kidnapping and Abduction]]/Table3[[#This Row],[Population_in_lakhs]]</f>
        <v>4.8640039206076935</v>
      </c>
      <c r="O3069">
        <f>Table3[[#This Row],[Dowry Deaths]]/Table3[[#This Row],[Population_in_lakhs]]</f>
        <v>0.60034305317324177</v>
      </c>
      <c r="P3069">
        <f>Table3[[#This Row],[Molestation]]/Table3[[#This Row],[Population_in_lakhs]]</f>
        <v>2.5974025974025974</v>
      </c>
      <c r="Q3069">
        <f>Table3[[#This Row],[Sexual_Harassment]]/Table3[[#This Row],[Population_in_lakhs]]</f>
        <v>2.4503798088703746E-2</v>
      </c>
      <c r="R3069">
        <f>Table3[[#This Row],[Cruelty by Husband or his Relatives]]/Table3[[#This Row],[Population_in_lakhs]]</f>
        <v>24.234256309728007</v>
      </c>
    </row>
    <row r="3070" spans="1:18" x14ac:dyDescent="0.3">
      <c r="A3070" t="s">
        <v>385</v>
      </c>
      <c r="B3070" t="s">
        <v>388</v>
      </c>
      <c r="C3070">
        <v>2001</v>
      </c>
      <c r="D3070">
        <v>0</v>
      </c>
      <c r="E3070">
        <v>0</v>
      </c>
      <c r="F3070">
        <v>1</v>
      </c>
      <c r="G3070">
        <v>0</v>
      </c>
      <c r="H3070">
        <v>0</v>
      </c>
      <c r="I3070">
        <v>32</v>
      </c>
      <c r="J3070">
        <v>5.63</v>
      </c>
      <c r="K3070">
        <v>5.8614564831261102</v>
      </c>
      <c r="L3070">
        <f t="shared" si="47"/>
        <v>33</v>
      </c>
      <c r="M3070" s="14">
        <f>Table3[[#This Row],[Rape]]/Table3[[#This Row],[Population_in_lakhs]]</f>
        <v>0</v>
      </c>
      <c r="N3070">
        <f>Table3[[#This Row],[Kidnapping and Abduction]]/Table3[[#This Row],[Population_in_lakhs]]</f>
        <v>0</v>
      </c>
      <c r="O3070">
        <f>Table3[[#This Row],[Dowry Deaths]]/Table3[[#This Row],[Population_in_lakhs]]</f>
        <v>0.17761989342806395</v>
      </c>
      <c r="P3070">
        <f>Table3[[#This Row],[Molestation]]/Table3[[#This Row],[Population_in_lakhs]]</f>
        <v>0</v>
      </c>
      <c r="Q3070">
        <f>Table3[[#This Row],[Sexual_Harassment]]/Table3[[#This Row],[Population_in_lakhs]]</f>
        <v>0</v>
      </c>
      <c r="R3070">
        <f>Table3[[#This Row],[Cruelty by Husband or his Relatives]]/Table3[[#This Row],[Population_in_lakhs]]</f>
        <v>5.6838365896980463</v>
      </c>
    </row>
    <row r="3071" spans="1:18" x14ac:dyDescent="0.3">
      <c r="A3071" t="s">
        <v>385</v>
      </c>
      <c r="B3071" t="s">
        <v>388</v>
      </c>
      <c r="C3071">
        <v>2002</v>
      </c>
      <c r="D3071">
        <v>1</v>
      </c>
      <c r="E3071">
        <v>0</v>
      </c>
      <c r="F3071">
        <v>2</v>
      </c>
      <c r="G3071">
        <v>1</v>
      </c>
      <c r="H3071">
        <v>0</v>
      </c>
      <c r="I3071">
        <v>28</v>
      </c>
      <c r="J3071">
        <v>5.63</v>
      </c>
      <c r="K3071">
        <v>5.6838365896980463</v>
      </c>
      <c r="L3071">
        <f t="shared" si="47"/>
        <v>32</v>
      </c>
      <c r="M3071" s="14">
        <f>Table3[[#This Row],[Rape]]/Table3[[#This Row],[Population_in_lakhs]]</f>
        <v>0.17761989342806395</v>
      </c>
      <c r="N3071">
        <f>Table3[[#This Row],[Kidnapping and Abduction]]/Table3[[#This Row],[Population_in_lakhs]]</f>
        <v>0</v>
      </c>
      <c r="O3071">
        <f>Table3[[#This Row],[Dowry Deaths]]/Table3[[#This Row],[Population_in_lakhs]]</f>
        <v>0.35523978685612789</v>
      </c>
      <c r="P3071">
        <f>Table3[[#This Row],[Molestation]]/Table3[[#This Row],[Population_in_lakhs]]</f>
        <v>0.17761989342806395</v>
      </c>
      <c r="Q3071">
        <f>Table3[[#This Row],[Sexual_Harassment]]/Table3[[#This Row],[Population_in_lakhs]]</f>
        <v>0</v>
      </c>
      <c r="R3071">
        <f>Table3[[#This Row],[Cruelty by Husband or his Relatives]]/Table3[[#This Row],[Population_in_lakhs]]</f>
        <v>4.9733570159857905</v>
      </c>
    </row>
    <row r="3072" spans="1:18" x14ac:dyDescent="0.3">
      <c r="A3072" t="s">
        <v>385</v>
      </c>
      <c r="B3072" t="s">
        <v>388</v>
      </c>
      <c r="C3072">
        <v>2003</v>
      </c>
      <c r="D3072">
        <v>8</v>
      </c>
      <c r="E3072">
        <v>11</v>
      </c>
      <c r="F3072">
        <v>4</v>
      </c>
      <c r="G3072">
        <v>19</v>
      </c>
      <c r="H3072">
        <v>1</v>
      </c>
      <c r="I3072">
        <v>128</v>
      </c>
      <c r="J3072">
        <v>5.63</v>
      </c>
      <c r="K3072">
        <v>30.373001776198937</v>
      </c>
      <c r="L3072">
        <f t="shared" si="47"/>
        <v>171</v>
      </c>
      <c r="M3072" s="14">
        <f>Table3[[#This Row],[Rape]]/Table3[[#This Row],[Population_in_lakhs]]</f>
        <v>1.4209591474245116</v>
      </c>
      <c r="N3072">
        <f>Table3[[#This Row],[Kidnapping and Abduction]]/Table3[[#This Row],[Population_in_lakhs]]</f>
        <v>1.9538188277087034</v>
      </c>
      <c r="O3072">
        <f>Table3[[#This Row],[Dowry Deaths]]/Table3[[#This Row],[Population_in_lakhs]]</f>
        <v>0.71047957371225579</v>
      </c>
      <c r="P3072">
        <f>Table3[[#This Row],[Molestation]]/Table3[[#This Row],[Population_in_lakhs]]</f>
        <v>3.374777975133215</v>
      </c>
      <c r="Q3072">
        <f>Table3[[#This Row],[Sexual_Harassment]]/Table3[[#This Row],[Population_in_lakhs]]</f>
        <v>0.17761989342806395</v>
      </c>
      <c r="R3072">
        <f>Table3[[#This Row],[Cruelty by Husband or his Relatives]]/Table3[[#This Row],[Population_in_lakhs]]</f>
        <v>22.735346358792185</v>
      </c>
    </row>
    <row r="3073" spans="1:18" x14ac:dyDescent="0.3">
      <c r="A3073" t="s">
        <v>385</v>
      </c>
      <c r="B3073" t="s">
        <v>388</v>
      </c>
      <c r="C3073">
        <v>2004</v>
      </c>
      <c r="D3073">
        <v>9</v>
      </c>
      <c r="E3073">
        <v>1</v>
      </c>
      <c r="F3073">
        <v>7</v>
      </c>
      <c r="G3073">
        <v>37</v>
      </c>
      <c r="H3073">
        <v>2</v>
      </c>
      <c r="I3073">
        <v>247</v>
      </c>
      <c r="J3073">
        <v>5.63</v>
      </c>
      <c r="K3073">
        <v>53.818827708703374</v>
      </c>
      <c r="L3073">
        <f t="shared" si="47"/>
        <v>303</v>
      </c>
      <c r="M3073" s="14">
        <f>Table3[[#This Row],[Rape]]/Table3[[#This Row],[Population_in_lakhs]]</f>
        <v>1.5985790408525755</v>
      </c>
      <c r="N3073">
        <f>Table3[[#This Row],[Kidnapping and Abduction]]/Table3[[#This Row],[Population_in_lakhs]]</f>
        <v>0.17761989342806395</v>
      </c>
      <c r="O3073">
        <f>Table3[[#This Row],[Dowry Deaths]]/Table3[[#This Row],[Population_in_lakhs]]</f>
        <v>1.2433392539964476</v>
      </c>
      <c r="P3073">
        <f>Table3[[#This Row],[Molestation]]/Table3[[#This Row],[Population_in_lakhs]]</f>
        <v>6.571936056838366</v>
      </c>
      <c r="Q3073">
        <f>Table3[[#This Row],[Sexual_Harassment]]/Table3[[#This Row],[Population_in_lakhs]]</f>
        <v>0.35523978685612789</v>
      </c>
      <c r="R3073">
        <f>Table3[[#This Row],[Cruelty by Husband or his Relatives]]/Table3[[#This Row],[Population_in_lakhs]]</f>
        <v>43.872113676731793</v>
      </c>
    </row>
    <row r="3074" spans="1:18" x14ac:dyDescent="0.3">
      <c r="A3074" t="s">
        <v>385</v>
      </c>
      <c r="B3074" t="s">
        <v>388</v>
      </c>
      <c r="C3074">
        <v>2005</v>
      </c>
      <c r="D3074">
        <v>9</v>
      </c>
      <c r="E3074">
        <v>14</v>
      </c>
      <c r="F3074">
        <v>4</v>
      </c>
      <c r="G3074">
        <v>10</v>
      </c>
      <c r="H3074">
        <v>0</v>
      </c>
      <c r="I3074">
        <v>340</v>
      </c>
      <c r="J3074">
        <v>5.63</v>
      </c>
      <c r="K3074">
        <v>66.962699822380102</v>
      </c>
      <c r="L3074">
        <f t="shared" ref="L3074:L3137" si="48">SUM(D3074,E3074,F3074,G3074,H3074,I3074)</f>
        <v>377</v>
      </c>
      <c r="M3074" s="14">
        <f>Table3[[#This Row],[Rape]]/Table3[[#This Row],[Population_in_lakhs]]</f>
        <v>1.5985790408525755</v>
      </c>
      <c r="N3074">
        <f>Table3[[#This Row],[Kidnapping and Abduction]]/Table3[[#This Row],[Population_in_lakhs]]</f>
        <v>2.4866785079928952</v>
      </c>
      <c r="O3074">
        <f>Table3[[#This Row],[Dowry Deaths]]/Table3[[#This Row],[Population_in_lakhs]]</f>
        <v>0.71047957371225579</v>
      </c>
      <c r="P3074">
        <f>Table3[[#This Row],[Molestation]]/Table3[[#This Row],[Population_in_lakhs]]</f>
        <v>1.7761989342806395</v>
      </c>
      <c r="Q3074">
        <f>Table3[[#This Row],[Sexual_Harassment]]/Table3[[#This Row],[Population_in_lakhs]]</f>
        <v>0</v>
      </c>
      <c r="R3074">
        <f>Table3[[#This Row],[Cruelty by Husband or his Relatives]]/Table3[[#This Row],[Population_in_lakhs]]</f>
        <v>60.390763765541742</v>
      </c>
    </row>
    <row r="3075" spans="1:18" x14ac:dyDescent="0.3">
      <c r="A3075" t="s">
        <v>385</v>
      </c>
      <c r="B3075" t="s">
        <v>388</v>
      </c>
      <c r="C3075">
        <v>2006</v>
      </c>
      <c r="D3075">
        <v>19</v>
      </c>
      <c r="E3075">
        <v>12</v>
      </c>
      <c r="F3075">
        <v>13</v>
      </c>
      <c r="G3075">
        <v>11</v>
      </c>
      <c r="H3075">
        <v>0</v>
      </c>
      <c r="I3075">
        <v>158</v>
      </c>
      <c r="J3075">
        <v>5.63</v>
      </c>
      <c r="K3075">
        <v>37.833037300177622</v>
      </c>
      <c r="L3075">
        <f t="shared" si="48"/>
        <v>213</v>
      </c>
      <c r="M3075" s="14">
        <f>Table3[[#This Row],[Rape]]/Table3[[#This Row],[Population_in_lakhs]]</f>
        <v>3.374777975133215</v>
      </c>
      <c r="N3075">
        <f>Table3[[#This Row],[Kidnapping and Abduction]]/Table3[[#This Row],[Population_in_lakhs]]</f>
        <v>2.1314387211367674</v>
      </c>
      <c r="O3075">
        <f>Table3[[#This Row],[Dowry Deaths]]/Table3[[#This Row],[Population_in_lakhs]]</f>
        <v>2.3090586145648313</v>
      </c>
      <c r="P3075">
        <f>Table3[[#This Row],[Molestation]]/Table3[[#This Row],[Population_in_lakhs]]</f>
        <v>1.9538188277087034</v>
      </c>
      <c r="Q3075">
        <f>Table3[[#This Row],[Sexual_Harassment]]/Table3[[#This Row],[Population_in_lakhs]]</f>
        <v>0</v>
      </c>
      <c r="R3075">
        <f>Table3[[#This Row],[Cruelty by Husband or his Relatives]]/Table3[[#This Row],[Population_in_lakhs]]</f>
        <v>28.063943161634104</v>
      </c>
    </row>
    <row r="3076" spans="1:18" x14ac:dyDescent="0.3">
      <c r="A3076" t="s">
        <v>385</v>
      </c>
      <c r="B3076" t="s">
        <v>388</v>
      </c>
      <c r="C3076">
        <v>2007</v>
      </c>
      <c r="D3076">
        <v>15</v>
      </c>
      <c r="E3076">
        <v>10</v>
      </c>
      <c r="F3076">
        <v>11</v>
      </c>
      <c r="G3076">
        <v>20</v>
      </c>
      <c r="H3076">
        <v>1</v>
      </c>
      <c r="I3076">
        <v>242</v>
      </c>
      <c r="J3076">
        <v>5.63</v>
      </c>
      <c r="K3076">
        <v>53.108348134991118</v>
      </c>
      <c r="L3076">
        <f t="shared" si="48"/>
        <v>299</v>
      </c>
      <c r="M3076" s="14">
        <f>Table3[[#This Row],[Rape]]/Table3[[#This Row],[Population_in_lakhs]]</f>
        <v>2.6642984014209592</v>
      </c>
      <c r="N3076">
        <f>Table3[[#This Row],[Kidnapping and Abduction]]/Table3[[#This Row],[Population_in_lakhs]]</f>
        <v>1.7761989342806395</v>
      </c>
      <c r="O3076">
        <f>Table3[[#This Row],[Dowry Deaths]]/Table3[[#This Row],[Population_in_lakhs]]</f>
        <v>1.9538188277087034</v>
      </c>
      <c r="P3076">
        <f>Table3[[#This Row],[Molestation]]/Table3[[#This Row],[Population_in_lakhs]]</f>
        <v>3.5523978685612789</v>
      </c>
      <c r="Q3076">
        <f>Table3[[#This Row],[Sexual_Harassment]]/Table3[[#This Row],[Population_in_lakhs]]</f>
        <v>0.17761989342806395</v>
      </c>
      <c r="R3076">
        <f>Table3[[#This Row],[Cruelty by Husband or his Relatives]]/Table3[[#This Row],[Population_in_lakhs]]</f>
        <v>42.984014209591479</v>
      </c>
    </row>
    <row r="3077" spans="1:18" x14ac:dyDescent="0.3">
      <c r="A3077" t="s">
        <v>385</v>
      </c>
      <c r="B3077" t="s">
        <v>388</v>
      </c>
      <c r="C3077">
        <v>2008</v>
      </c>
      <c r="D3077">
        <v>20</v>
      </c>
      <c r="E3077">
        <v>12</v>
      </c>
      <c r="F3077">
        <v>9</v>
      </c>
      <c r="G3077">
        <v>20</v>
      </c>
      <c r="H3077">
        <v>0</v>
      </c>
      <c r="I3077">
        <v>166</v>
      </c>
      <c r="J3077">
        <v>5.63</v>
      </c>
      <c r="K3077">
        <v>40.319715808170514</v>
      </c>
      <c r="L3077">
        <f t="shared" si="48"/>
        <v>227</v>
      </c>
      <c r="M3077" s="14">
        <f>Table3[[#This Row],[Rape]]/Table3[[#This Row],[Population_in_lakhs]]</f>
        <v>3.5523978685612789</v>
      </c>
      <c r="N3077">
        <f>Table3[[#This Row],[Kidnapping and Abduction]]/Table3[[#This Row],[Population_in_lakhs]]</f>
        <v>2.1314387211367674</v>
      </c>
      <c r="O3077">
        <f>Table3[[#This Row],[Dowry Deaths]]/Table3[[#This Row],[Population_in_lakhs]]</f>
        <v>1.5985790408525755</v>
      </c>
      <c r="P3077">
        <f>Table3[[#This Row],[Molestation]]/Table3[[#This Row],[Population_in_lakhs]]</f>
        <v>3.5523978685612789</v>
      </c>
      <c r="Q3077">
        <f>Table3[[#This Row],[Sexual_Harassment]]/Table3[[#This Row],[Population_in_lakhs]]</f>
        <v>0</v>
      </c>
      <c r="R3077">
        <f>Table3[[#This Row],[Cruelty by Husband or his Relatives]]/Table3[[#This Row],[Population_in_lakhs]]</f>
        <v>29.484902309058615</v>
      </c>
    </row>
    <row r="3078" spans="1:18" x14ac:dyDescent="0.3">
      <c r="A3078" t="s">
        <v>385</v>
      </c>
      <c r="B3078" t="s">
        <v>388</v>
      </c>
      <c r="C3078">
        <v>2009</v>
      </c>
      <c r="D3078">
        <v>13</v>
      </c>
      <c r="E3078">
        <v>17</v>
      </c>
      <c r="F3078">
        <v>17</v>
      </c>
      <c r="G3078">
        <v>14</v>
      </c>
      <c r="H3078">
        <v>0</v>
      </c>
      <c r="I3078">
        <v>211</v>
      </c>
      <c r="J3078">
        <v>5.63</v>
      </c>
      <c r="K3078">
        <v>48.312611012433393</v>
      </c>
      <c r="L3078">
        <f t="shared" si="48"/>
        <v>272</v>
      </c>
      <c r="M3078" s="14">
        <f>Table3[[#This Row],[Rape]]/Table3[[#This Row],[Population_in_lakhs]]</f>
        <v>2.3090586145648313</v>
      </c>
      <c r="N3078">
        <f>Table3[[#This Row],[Kidnapping and Abduction]]/Table3[[#This Row],[Population_in_lakhs]]</f>
        <v>3.0195381882770871</v>
      </c>
      <c r="O3078">
        <f>Table3[[#This Row],[Dowry Deaths]]/Table3[[#This Row],[Population_in_lakhs]]</f>
        <v>3.0195381882770871</v>
      </c>
      <c r="P3078">
        <f>Table3[[#This Row],[Molestation]]/Table3[[#This Row],[Population_in_lakhs]]</f>
        <v>2.4866785079928952</v>
      </c>
      <c r="Q3078">
        <f>Table3[[#This Row],[Sexual_Harassment]]/Table3[[#This Row],[Population_in_lakhs]]</f>
        <v>0</v>
      </c>
      <c r="R3078">
        <f>Table3[[#This Row],[Cruelty by Husband or his Relatives]]/Table3[[#This Row],[Population_in_lakhs]]</f>
        <v>37.477797513321491</v>
      </c>
    </row>
    <row r="3079" spans="1:18" x14ac:dyDescent="0.3">
      <c r="A3079" t="s">
        <v>385</v>
      </c>
      <c r="B3079" t="s">
        <v>388</v>
      </c>
      <c r="C3079">
        <v>2010</v>
      </c>
      <c r="D3079">
        <v>18</v>
      </c>
      <c r="E3079">
        <v>13</v>
      </c>
      <c r="F3079">
        <v>19</v>
      </c>
      <c r="G3079">
        <v>13</v>
      </c>
      <c r="H3079">
        <v>0</v>
      </c>
      <c r="I3079">
        <v>310</v>
      </c>
      <c r="J3079">
        <v>5.63</v>
      </c>
      <c r="K3079">
        <v>66.252220248667854</v>
      </c>
      <c r="L3079">
        <f t="shared" si="48"/>
        <v>373</v>
      </c>
      <c r="M3079" s="14">
        <f>Table3[[#This Row],[Rape]]/Table3[[#This Row],[Population_in_lakhs]]</f>
        <v>3.197158081705151</v>
      </c>
      <c r="N3079">
        <f>Table3[[#This Row],[Kidnapping and Abduction]]/Table3[[#This Row],[Population_in_lakhs]]</f>
        <v>2.3090586145648313</v>
      </c>
      <c r="O3079">
        <f>Table3[[#This Row],[Dowry Deaths]]/Table3[[#This Row],[Population_in_lakhs]]</f>
        <v>3.374777975133215</v>
      </c>
      <c r="P3079">
        <f>Table3[[#This Row],[Molestation]]/Table3[[#This Row],[Population_in_lakhs]]</f>
        <v>2.3090586145648313</v>
      </c>
      <c r="Q3079">
        <f>Table3[[#This Row],[Sexual_Harassment]]/Table3[[#This Row],[Population_in_lakhs]]</f>
        <v>0</v>
      </c>
      <c r="R3079">
        <f>Table3[[#This Row],[Cruelty by Husband or his Relatives]]/Table3[[#This Row],[Population_in_lakhs]]</f>
        <v>55.062166962699827</v>
      </c>
    </row>
    <row r="3080" spans="1:18" x14ac:dyDescent="0.3">
      <c r="A3080" t="s">
        <v>385</v>
      </c>
      <c r="B3080" t="s">
        <v>388</v>
      </c>
      <c r="C3080">
        <v>2011</v>
      </c>
      <c r="D3080">
        <v>31</v>
      </c>
      <c r="E3080">
        <v>50</v>
      </c>
      <c r="F3080">
        <v>10</v>
      </c>
      <c r="G3080">
        <v>30</v>
      </c>
      <c r="H3080">
        <v>7</v>
      </c>
      <c r="I3080">
        <v>461</v>
      </c>
      <c r="J3080">
        <v>5.63</v>
      </c>
      <c r="K3080">
        <v>104.61811722912967</v>
      </c>
      <c r="L3080">
        <f t="shared" si="48"/>
        <v>589</v>
      </c>
      <c r="M3080" s="14">
        <f>Table3[[#This Row],[Rape]]/Table3[[#This Row],[Population_in_lakhs]]</f>
        <v>5.5062166962699823</v>
      </c>
      <c r="N3080">
        <f>Table3[[#This Row],[Kidnapping and Abduction]]/Table3[[#This Row],[Population_in_lakhs]]</f>
        <v>8.8809946714031973</v>
      </c>
      <c r="O3080">
        <f>Table3[[#This Row],[Dowry Deaths]]/Table3[[#This Row],[Population_in_lakhs]]</f>
        <v>1.7761989342806395</v>
      </c>
      <c r="P3080">
        <f>Table3[[#This Row],[Molestation]]/Table3[[#This Row],[Population_in_lakhs]]</f>
        <v>5.3285968028419184</v>
      </c>
      <c r="Q3080">
        <f>Table3[[#This Row],[Sexual_Harassment]]/Table3[[#This Row],[Population_in_lakhs]]</f>
        <v>1.2433392539964476</v>
      </c>
      <c r="R3080">
        <f>Table3[[#This Row],[Cruelty by Husband or his Relatives]]/Table3[[#This Row],[Population_in_lakhs]]</f>
        <v>81.882770870337481</v>
      </c>
    </row>
    <row r="3081" spans="1:18" x14ac:dyDescent="0.3">
      <c r="A3081" t="s">
        <v>385</v>
      </c>
      <c r="B3081" t="s">
        <v>388</v>
      </c>
      <c r="C3081">
        <v>2012</v>
      </c>
      <c r="D3081">
        <v>36</v>
      </c>
      <c r="E3081">
        <v>49</v>
      </c>
      <c r="F3081">
        <v>15</v>
      </c>
      <c r="G3081">
        <v>31</v>
      </c>
      <c r="H3081">
        <v>4</v>
      </c>
      <c r="I3081">
        <v>240</v>
      </c>
      <c r="J3081">
        <v>5.63</v>
      </c>
      <c r="K3081">
        <v>66.607460035523985</v>
      </c>
      <c r="L3081">
        <f t="shared" si="48"/>
        <v>375</v>
      </c>
      <c r="M3081" s="14">
        <f>Table3[[#This Row],[Rape]]/Table3[[#This Row],[Population_in_lakhs]]</f>
        <v>6.3943161634103021</v>
      </c>
      <c r="N3081">
        <f>Table3[[#This Row],[Kidnapping and Abduction]]/Table3[[#This Row],[Population_in_lakhs]]</f>
        <v>8.7033747779751334</v>
      </c>
      <c r="O3081">
        <f>Table3[[#This Row],[Dowry Deaths]]/Table3[[#This Row],[Population_in_lakhs]]</f>
        <v>2.6642984014209592</v>
      </c>
      <c r="P3081">
        <f>Table3[[#This Row],[Molestation]]/Table3[[#This Row],[Population_in_lakhs]]</f>
        <v>5.5062166962699823</v>
      </c>
      <c r="Q3081">
        <f>Table3[[#This Row],[Sexual_Harassment]]/Table3[[#This Row],[Population_in_lakhs]]</f>
        <v>0.71047957371225579</v>
      </c>
      <c r="R3081">
        <f>Table3[[#This Row],[Cruelty by Husband or his Relatives]]/Table3[[#This Row],[Population_in_lakhs]]</f>
        <v>42.628774422735347</v>
      </c>
    </row>
    <row r="3082" spans="1:18" x14ac:dyDescent="0.3">
      <c r="A3082" t="s">
        <v>385</v>
      </c>
      <c r="B3082" t="s">
        <v>388</v>
      </c>
      <c r="C3082">
        <v>2013</v>
      </c>
      <c r="D3082">
        <v>31</v>
      </c>
      <c r="E3082">
        <v>87</v>
      </c>
      <c r="F3082">
        <v>15</v>
      </c>
      <c r="G3082">
        <v>73</v>
      </c>
      <c r="H3082">
        <v>1</v>
      </c>
      <c r="I3082">
        <v>467</v>
      </c>
      <c r="J3082">
        <v>5.63</v>
      </c>
      <c r="K3082">
        <v>119.7158081705151</v>
      </c>
      <c r="L3082">
        <f t="shared" si="48"/>
        <v>674</v>
      </c>
      <c r="M3082" s="14">
        <f>Table3[[#This Row],[Rape]]/Table3[[#This Row],[Population_in_lakhs]]</f>
        <v>5.5062166962699823</v>
      </c>
      <c r="N3082">
        <f>Table3[[#This Row],[Kidnapping and Abduction]]/Table3[[#This Row],[Population_in_lakhs]]</f>
        <v>15.452930728241563</v>
      </c>
      <c r="O3082">
        <f>Table3[[#This Row],[Dowry Deaths]]/Table3[[#This Row],[Population_in_lakhs]]</f>
        <v>2.6642984014209592</v>
      </c>
      <c r="P3082">
        <f>Table3[[#This Row],[Molestation]]/Table3[[#This Row],[Population_in_lakhs]]</f>
        <v>12.966252220248668</v>
      </c>
      <c r="Q3082">
        <f>Table3[[#This Row],[Sexual_Harassment]]/Table3[[#This Row],[Population_in_lakhs]]</f>
        <v>0.17761989342806395</v>
      </c>
      <c r="R3082">
        <f>Table3[[#This Row],[Cruelty by Husband or his Relatives]]/Table3[[#This Row],[Population_in_lakhs]]</f>
        <v>82.948490230905861</v>
      </c>
    </row>
    <row r="3083" spans="1:18" x14ac:dyDescent="0.3">
      <c r="A3083" t="s">
        <v>385</v>
      </c>
      <c r="B3083" t="s">
        <v>390</v>
      </c>
      <c r="C3083">
        <v>2001</v>
      </c>
      <c r="D3083">
        <v>43</v>
      </c>
      <c r="E3083">
        <v>28</v>
      </c>
      <c r="F3083">
        <v>4</v>
      </c>
      <c r="G3083">
        <v>43</v>
      </c>
      <c r="H3083">
        <v>0</v>
      </c>
      <c r="I3083">
        <v>151</v>
      </c>
      <c r="J3083">
        <v>30.15</v>
      </c>
      <c r="K3083">
        <v>8.9220563847429517</v>
      </c>
      <c r="L3083">
        <f t="shared" si="48"/>
        <v>269</v>
      </c>
      <c r="M3083" s="14">
        <f>Table3[[#This Row],[Rape]]/Table3[[#This Row],[Population_in_lakhs]]</f>
        <v>1.42620232172471</v>
      </c>
      <c r="N3083">
        <f>Table3[[#This Row],[Kidnapping and Abduction]]/Table3[[#This Row],[Population_in_lakhs]]</f>
        <v>0.9286898839137645</v>
      </c>
      <c r="O3083">
        <f>Table3[[#This Row],[Dowry Deaths]]/Table3[[#This Row],[Population_in_lakhs]]</f>
        <v>0.13266998341625208</v>
      </c>
      <c r="P3083">
        <f>Table3[[#This Row],[Molestation]]/Table3[[#This Row],[Population_in_lakhs]]</f>
        <v>1.42620232172471</v>
      </c>
      <c r="Q3083">
        <f>Table3[[#This Row],[Sexual_Harassment]]/Table3[[#This Row],[Population_in_lakhs]]</f>
        <v>0</v>
      </c>
      <c r="R3083">
        <f>Table3[[#This Row],[Cruelty by Husband or his Relatives]]/Table3[[#This Row],[Population_in_lakhs]]</f>
        <v>5.0082918739635156</v>
      </c>
    </row>
    <row r="3084" spans="1:18" x14ac:dyDescent="0.3">
      <c r="A3084" t="s">
        <v>385</v>
      </c>
      <c r="B3084" t="s">
        <v>390</v>
      </c>
      <c r="C3084">
        <v>2002</v>
      </c>
      <c r="D3084">
        <v>36</v>
      </c>
      <c r="E3084">
        <v>22</v>
      </c>
      <c r="F3084">
        <v>1</v>
      </c>
      <c r="G3084">
        <v>50</v>
      </c>
      <c r="H3084">
        <v>0</v>
      </c>
      <c r="I3084">
        <v>175</v>
      </c>
      <c r="J3084">
        <v>30.15</v>
      </c>
      <c r="K3084">
        <v>9.4195688225538969</v>
      </c>
      <c r="L3084">
        <f t="shared" si="48"/>
        <v>284</v>
      </c>
      <c r="M3084" s="14">
        <f>Table3[[#This Row],[Rape]]/Table3[[#This Row],[Population_in_lakhs]]</f>
        <v>1.1940298507462688</v>
      </c>
      <c r="N3084">
        <f>Table3[[#This Row],[Kidnapping and Abduction]]/Table3[[#This Row],[Population_in_lakhs]]</f>
        <v>0.72968490878938641</v>
      </c>
      <c r="O3084">
        <f>Table3[[#This Row],[Dowry Deaths]]/Table3[[#This Row],[Population_in_lakhs]]</f>
        <v>3.316749585406302E-2</v>
      </c>
      <c r="P3084">
        <f>Table3[[#This Row],[Molestation]]/Table3[[#This Row],[Population_in_lakhs]]</f>
        <v>1.6583747927031509</v>
      </c>
      <c r="Q3084">
        <f>Table3[[#This Row],[Sexual_Harassment]]/Table3[[#This Row],[Population_in_lakhs]]</f>
        <v>0</v>
      </c>
      <c r="R3084">
        <f>Table3[[#This Row],[Cruelty by Husband or his Relatives]]/Table3[[#This Row],[Population_in_lakhs]]</f>
        <v>5.8043117744610289</v>
      </c>
    </row>
    <row r="3085" spans="1:18" x14ac:dyDescent="0.3">
      <c r="A3085" t="s">
        <v>385</v>
      </c>
      <c r="B3085" t="s">
        <v>390</v>
      </c>
      <c r="C3085">
        <v>2003</v>
      </c>
      <c r="D3085">
        <v>48</v>
      </c>
      <c r="E3085">
        <v>30</v>
      </c>
      <c r="F3085">
        <v>13</v>
      </c>
      <c r="G3085">
        <v>51</v>
      </c>
      <c r="H3085">
        <v>0</v>
      </c>
      <c r="I3085">
        <v>164</v>
      </c>
      <c r="J3085">
        <v>30.15</v>
      </c>
      <c r="K3085">
        <v>10.149253731343284</v>
      </c>
      <c r="L3085">
        <f t="shared" si="48"/>
        <v>306</v>
      </c>
      <c r="M3085" s="14">
        <f>Table3[[#This Row],[Rape]]/Table3[[#This Row],[Population_in_lakhs]]</f>
        <v>1.592039800995025</v>
      </c>
      <c r="N3085">
        <f>Table3[[#This Row],[Kidnapping and Abduction]]/Table3[[#This Row],[Population_in_lakhs]]</f>
        <v>0.99502487562189057</v>
      </c>
      <c r="O3085">
        <f>Table3[[#This Row],[Dowry Deaths]]/Table3[[#This Row],[Population_in_lakhs]]</f>
        <v>0.43117744610281927</v>
      </c>
      <c r="P3085">
        <f>Table3[[#This Row],[Molestation]]/Table3[[#This Row],[Population_in_lakhs]]</f>
        <v>1.691542288557214</v>
      </c>
      <c r="Q3085">
        <f>Table3[[#This Row],[Sexual_Harassment]]/Table3[[#This Row],[Population_in_lakhs]]</f>
        <v>0</v>
      </c>
      <c r="R3085">
        <f>Table3[[#This Row],[Cruelty by Husband or his Relatives]]/Table3[[#This Row],[Population_in_lakhs]]</f>
        <v>5.4394693200663351</v>
      </c>
    </row>
    <row r="3086" spans="1:18" x14ac:dyDescent="0.3">
      <c r="A3086" t="s">
        <v>385</v>
      </c>
      <c r="B3086" t="s">
        <v>390</v>
      </c>
      <c r="C3086">
        <v>2004</v>
      </c>
      <c r="D3086">
        <v>58</v>
      </c>
      <c r="E3086">
        <v>24</v>
      </c>
      <c r="F3086">
        <v>9</v>
      </c>
      <c r="G3086">
        <v>37</v>
      </c>
      <c r="H3086">
        <v>0</v>
      </c>
      <c r="I3086">
        <v>139</v>
      </c>
      <c r="J3086">
        <v>30.15</v>
      </c>
      <c r="K3086">
        <v>8.8557213930348269</v>
      </c>
      <c r="L3086">
        <f t="shared" si="48"/>
        <v>267</v>
      </c>
      <c r="M3086" s="14">
        <f>Table3[[#This Row],[Rape]]/Table3[[#This Row],[Population_in_lakhs]]</f>
        <v>1.9237147595356552</v>
      </c>
      <c r="N3086">
        <f>Table3[[#This Row],[Kidnapping and Abduction]]/Table3[[#This Row],[Population_in_lakhs]]</f>
        <v>0.79601990049751248</v>
      </c>
      <c r="O3086">
        <f>Table3[[#This Row],[Dowry Deaths]]/Table3[[#This Row],[Population_in_lakhs]]</f>
        <v>0.29850746268656719</v>
      </c>
      <c r="P3086">
        <f>Table3[[#This Row],[Molestation]]/Table3[[#This Row],[Population_in_lakhs]]</f>
        <v>1.2271973466003316</v>
      </c>
      <c r="Q3086">
        <f>Table3[[#This Row],[Sexual_Harassment]]/Table3[[#This Row],[Population_in_lakhs]]</f>
        <v>0</v>
      </c>
      <c r="R3086">
        <f>Table3[[#This Row],[Cruelty by Husband or his Relatives]]/Table3[[#This Row],[Population_in_lakhs]]</f>
        <v>4.6102819237147594</v>
      </c>
    </row>
    <row r="3087" spans="1:18" x14ac:dyDescent="0.3">
      <c r="A3087" t="s">
        <v>385</v>
      </c>
      <c r="B3087" t="s">
        <v>390</v>
      </c>
      <c r="C3087">
        <v>2005</v>
      </c>
      <c r="D3087">
        <v>78</v>
      </c>
      <c r="E3087">
        <v>37</v>
      </c>
      <c r="F3087">
        <v>5</v>
      </c>
      <c r="G3087">
        <v>42</v>
      </c>
      <c r="H3087">
        <v>0</v>
      </c>
      <c r="I3087">
        <v>160</v>
      </c>
      <c r="J3087">
        <v>30.15</v>
      </c>
      <c r="K3087">
        <v>10.679933665008292</v>
      </c>
      <c r="L3087">
        <f t="shared" si="48"/>
        <v>322</v>
      </c>
      <c r="M3087" s="14">
        <f>Table3[[#This Row],[Rape]]/Table3[[#This Row],[Population_in_lakhs]]</f>
        <v>2.5870646766169156</v>
      </c>
      <c r="N3087">
        <f>Table3[[#This Row],[Kidnapping and Abduction]]/Table3[[#This Row],[Population_in_lakhs]]</f>
        <v>1.2271973466003316</v>
      </c>
      <c r="O3087">
        <f>Table3[[#This Row],[Dowry Deaths]]/Table3[[#This Row],[Population_in_lakhs]]</f>
        <v>0.16583747927031509</v>
      </c>
      <c r="P3087">
        <f>Table3[[#This Row],[Molestation]]/Table3[[#This Row],[Population_in_lakhs]]</f>
        <v>1.3930348258706469</v>
      </c>
      <c r="Q3087">
        <f>Table3[[#This Row],[Sexual_Harassment]]/Table3[[#This Row],[Population_in_lakhs]]</f>
        <v>0</v>
      </c>
      <c r="R3087">
        <f>Table3[[#This Row],[Cruelty by Husband or his Relatives]]/Table3[[#This Row],[Population_in_lakhs]]</f>
        <v>5.3067993366500827</v>
      </c>
    </row>
    <row r="3088" spans="1:18" x14ac:dyDescent="0.3">
      <c r="A3088" t="s">
        <v>385</v>
      </c>
      <c r="B3088" t="s">
        <v>390</v>
      </c>
      <c r="C3088">
        <v>2006</v>
      </c>
      <c r="D3088">
        <v>57</v>
      </c>
      <c r="E3088">
        <v>37</v>
      </c>
      <c r="F3088">
        <v>18</v>
      </c>
      <c r="G3088">
        <v>34</v>
      </c>
      <c r="H3088">
        <v>2</v>
      </c>
      <c r="I3088">
        <v>175</v>
      </c>
      <c r="J3088">
        <v>30.15</v>
      </c>
      <c r="K3088">
        <v>10.713101160862355</v>
      </c>
      <c r="L3088">
        <f t="shared" si="48"/>
        <v>323</v>
      </c>
      <c r="M3088" s="14">
        <f>Table3[[#This Row],[Rape]]/Table3[[#This Row],[Population_in_lakhs]]</f>
        <v>1.8905472636815921</v>
      </c>
      <c r="N3088">
        <f>Table3[[#This Row],[Kidnapping and Abduction]]/Table3[[#This Row],[Population_in_lakhs]]</f>
        <v>1.2271973466003316</v>
      </c>
      <c r="O3088">
        <f>Table3[[#This Row],[Dowry Deaths]]/Table3[[#This Row],[Population_in_lakhs]]</f>
        <v>0.59701492537313439</v>
      </c>
      <c r="P3088">
        <f>Table3[[#This Row],[Molestation]]/Table3[[#This Row],[Population_in_lakhs]]</f>
        <v>1.1276948590381426</v>
      </c>
      <c r="Q3088">
        <f>Table3[[#This Row],[Sexual_Harassment]]/Table3[[#This Row],[Population_in_lakhs]]</f>
        <v>6.633499170812604E-2</v>
      </c>
      <c r="R3088">
        <f>Table3[[#This Row],[Cruelty by Husband or his Relatives]]/Table3[[#This Row],[Population_in_lakhs]]</f>
        <v>5.8043117744610289</v>
      </c>
    </row>
    <row r="3089" spans="1:18" x14ac:dyDescent="0.3">
      <c r="A3089" t="s">
        <v>385</v>
      </c>
      <c r="B3089" t="s">
        <v>390</v>
      </c>
      <c r="C3089">
        <v>2007</v>
      </c>
      <c r="D3089">
        <v>53</v>
      </c>
      <c r="E3089">
        <v>26</v>
      </c>
      <c r="F3089">
        <v>9</v>
      </c>
      <c r="G3089">
        <v>44</v>
      </c>
      <c r="H3089">
        <v>0</v>
      </c>
      <c r="I3089">
        <v>195</v>
      </c>
      <c r="J3089">
        <v>30.15</v>
      </c>
      <c r="K3089">
        <v>10.845771144278608</v>
      </c>
      <c r="L3089">
        <f t="shared" si="48"/>
        <v>327</v>
      </c>
      <c r="M3089" s="14">
        <f>Table3[[#This Row],[Rape]]/Table3[[#This Row],[Population_in_lakhs]]</f>
        <v>1.75787728026534</v>
      </c>
      <c r="N3089">
        <f>Table3[[#This Row],[Kidnapping and Abduction]]/Table3[[#This Row],[Population_in_lakhs]]</f>
        <v>0.86235489220563855</v>
      </c>
      <c r="O3089">
        <f>Table3[[#This Row],[Dowry Deaths]]/Table3[[#This Row],[Population_in_lakhs]]</f>
        <v>0.29850746268656719</v>
      </c>
      <c r="P3089">
        <f>Table3[[#This Row],[Molestation]]/Table3[[#This Row],[Population_in_lakhs]]</f>
        <v>1.4593698175787728</v>
      </c>
      <c r="Q3089">
        <f>Table3[[#This Row],[Sexual_Harassment]]/Table3[[#This Row],[Population_in_lakhs]]</f>
        <v>0</v>
      </c>
      <c r="R3089">
        <f>Table3[[#This Row],[Cruelty by Husband or his Relatives]]/Table3[[#This Row],[Population_in_lakhs]]</f>
        <v>6.4676616915422889</v>
      </c>
    </row>
    <row r="3090" spans="1:18" x14ac:dyDescent="0.3">
      <c r="A3090" t="s">
        <v>385</v>
      </c>
      <c r="B3090" t="s">
        <v>390</v>
      </c>
      <c r="C3090">
        <v>2008</v>
      </c>
      <c r="D3090">
        <v>58</v>
      </c>
      <c r="E3090">
        <v>27</v>
      </c>
      <c r="F3090">
        <v>26</v>
      </c>
      <c r="G3090">
        <v>67</v>
      </c>
      <c r="H3090">
        <v>0</v>
      </c>
      <c r="I3090">
        <v>289</v>
      </c>
      <c r="J3090">
        <v>30.15</v>
      </c>
      <c r="K3090">
        <v>15.489220563847431</v>
      </c>
      <c r="L3090">
        <f t="shared" si="48"/>
        <v>467</v>
      </c>
      <c r="M3090" s="14">
        <f>Table3[[#This Row],[Rape]]/Table3[[#This Row],[Population_in_lakhs]]</f>
        <v>1.9237147595356552</v>
      </c>
      <c r="N3090">
        <f>Table3[[#This Row],[Kidnapping and Abduction]]/Table3[[#This Row],[Population_in_lakhs]]</f>
        <v>0.89552238805970152</v>
      </c>
      <c r="O3090">
        <f>Table3[[#This Row],[Dowry Deaths]]/Table3[[#This Row],[Population_in_lakhs]]</f>
        <v>0.86235489220563855</v>
      </c>
      <c r="P3090">
        <f>Table3[[#This Row],[Molestation]]/Table3[[#This Row],[Population_in_lakhs]]</f>
        <v>2.2222222222222223</v>
      </c>
      <c r="Q3090">
        <f>Table3[[#This Row],[Sexual_Harassment]]/Table3[[#This Row],[Population_in_lakhs]]</f>
        <v>0</v>
      </c>
      <c r="R3090">
        <f>Table3[[#This Row],[Cruelty by Husband or his Relatives]]/Table3[[#This Row],[Population_in_lakhs]]</f>
        <v>9.5854063018242126</v>
      </c>
    </row>
    <row r="3091" spans="1:18" x14ac:dyDescent="0.3">
      <c r="A3091" t="s">
        <v>385</v>
      </c>
      <c r="B3091" t="s">
        <v>390</v>
      </c>
      <c r="C3091">
        <v>2009</v>
      </c>
      <c r="D3091">
        <v>52</v>
      </c>
      <c r="E3091">
        <v>49</v>
      </c>
      <c r="F3091">
        <v>18</v>
      </c>
      <c r="G3091">
        <v>60</v>
      </c>
      <c r="H3091">
        <v>0</v>
      </c>
      <c r="I3091">
        <v>298</v>
      </c>
      <c r="J3091">
        <v>30.15</v>
      </c>
      <c r="K3091">
        <v>15.82089552238806</v>
      </c>
      <c r="L3091">
        <f t="shared" si="48"/>
        <v>477</v>
      </c>
      <c r="M3091" s="14">
        <f>Table3[[#This Row],[Rape]]/Table3[[#This Row],[Population_in_lakhs]]</f>
        <v>1.7247097844112771</v>
      </c>
      <c r="N3091">
        <f>Table3[[#This Row],[Kidnapping and Abduction]]/Table3[[#This Row],[Population_in_lakhs]]</f>
        <v>1.625207296849088</v>
      </c>
      <c r="O3091">
        <f>Table3[[#This Row],[Dowry Deaths]]/Table3[[#This Row],[Population_in_lakhs]]</f>
        <v>0.59701492537313439</v>
      </c>
      <c r="P3091">
        <f>Table3[[#This Row],[Molestation]]/Table3[[#This Row],[Population_in_lakhs]]</f>
        <v>1.9900497512437811</v>
      </c>
      <c r="Q3091">
        <f>Table3[[#This Row],[Sexual_Harassment]]/Table3[[#This Row],[Population_in_lakhs]]</f>
        <v>0</v>
      </c>
      <c r="R3091">
        <f>Table3[[#This Row],[Cruelty by Husband or his Relatives]]/Table3[[#This Row],[Population_in_lakhs]]</f>
        <v>9.8839137645107797</v>
      </c>
    </row>
    <row r="3092" spans="1:18" x14ac:dyDescent="0.3">
      <c r="A3092" t="s">
        <v>385</v>
      </c>
      <c r="B3092" t="s">
        <v>390</v>
      </c>
      <c r="C3092">
        <v>2010</v>
      </c>
      <c r="D3092">
        <v>44</v>
      </c>
      <c r="E3092">
        <v>29</v>
      </c>
      <c r="F3092">
        <v>25</v>
      </c>
      <c r="G3092">
        <v>48</v>
      </c>
      <c r="H3092">
        <v>0</v>
      </c>
      <c r="I3092">
        <v>301</v>
      </c>
      <c r="J3092">
        <v>30.15</v>
      </c>
      <c r="K3092">
        <v>14.82587064676617</v>
      </c>
      <c r="L3092">
        <f t="shared" si="48"/>
        <v>447</v>
      </c>
      <c r="M3092" s="14">
        <f>Table3[[#This Row],[Rape]]/Table3[[#This Row],[Population_in_lakhs]]</f>
        <v>1.4593698175787728</v>
      </c>
      <c r="N3092">
        <f>Table3[[#This Row],[Kidnapping and Abduction]]/Table3[[#This Row],[Population_in_lakhs]]</f>
        <v>0.96185737976782759</v>
      </c>
      <c r="O3092">
        <f>Table3[[#This Row],[Dowry Deaths]]/Table3[[#This Row],[Population_in_lakhs]]</f>
        <v>0.82918739635157546</v>
      </c>
      <c r="P3092">
        <f>Table3[[#This Row],[Molestation]]/Table3[[#This Row],[Population_in_lakhs]]</f>
        <v>1.592039800995025</v>
      </c>
      <c r="Q3092">
        <f>Table3[[#This Row],[Sexual_Harassment]]/Table3[[#This Row],[Population_in_lakhs]]</f>
        <v>0</v>
      </c>
      <c r="R3092">
        <f>Table3[[#This Row],[Cruelty by Husband or his Relatives]]/Table3[[#This Row],[Population_in_lakhs]]</f>
        <v>9.9834162520729688</v>
      </c>
    </row>
    <row r="3093" spans="1:18" x14ac:dyDescent="0.3">
      <c r="A3093" t="s">
        <v>385</v>
      </c>
      <c r="B3093" t="s">
        <v>390</v>
      </c>
      <c r="C3093">
        <v>2011</v>
      </c>
      <c r="D3093">
        <v>44</v>
      </c>
      <c r="E3093">
        <v>51</v>
      </c>
      <c r="F3093">
        <v>25</v>
      </c>
      <c r="G3093">
        <v>63</v>
      </c>
      <c r="H3093">
        <v>0</v>
      </c>
      <c r="I3093">
        <v>337</v>
      </c>
      <c r="J3093">
        <v>35.020000000000003</v>
      </c>
      <c r="K3093">
        <v>14.848657909765846</v>
      </c>
      <c r="L3093">
        <f t="shared" si="48"/>
        <v>520</v>
      </c>
      <c r="M3093" s="14">
        <f>Table3[[#This Row],[Rape]]/Table3[[#This Row],[Population_in_lakhs]]</f>
        <v>1.2564249000571102</v>
      </c>
      <c r="N3093">
        <f>Table3[[#This Row],[Kidnapping and Abduction]]/Table3[[#This Row],[Population_in_lakhs]]</f>
        <v>1.4563106796116503</v>
      </c>
      <c r="O3093">
        <f>Table3[[#This Row],[Dowry Deaths]]/Table3[[#This Row],[Population_in_lakhs]]</f>
        <v>0.71387778412335801</v>
      </c>
      <c r="P3093">
        <f>Table3[[#This Row],[Molestation]]/Table3[[#This Row],[Population_in_lakhs]]</f>
        <v>1.7989720159908622</v>
      </c>
      <c r="Q3093">
        <f>Table3[[#This Row],[Sexual_Harassment]]/Table3[[#This Row],[Population_in_lakhs]]</f>
        <v>0</v>
      </c>
      <c r="R3093">
        <f>Table3[[#This Row],[Cruelty by Husband or his Relatives]]/Table3[[#This Row],[Population_in_lakhs]]</f>
        <v>9.6230725299828652</v>
      </c>
    </row>
    <row r="3094" spans="1:18" x14ac:dyDescent="0.3">
      <c r="A3094" t="s">
        <v>385</v>
      </c>
      <c r="B3094" t="s">
        <v>390</v>
      </c>
      <c r="C3094">
        <v>2012</v>
      </c>
      <c r="D3094">
        <v>49</v>
      </c>
      <c r="E3094">
        <v>62</v>
      </c>
      <c r="F3094">
        <v>23</v>
      </c>
      <c r="G3094">
        <v>87</v>
      </c>
      <c r="H3094">
        <v>0</v>
      </c>
      <c r="I3094">
        <v>245</v>
      </c>
      <c r="J3094">
        <v>35.020000000000003</v>
      </c>
      <c r="K3094">
        <v>13.306681896059393</v>
      </c>
      <c r="L3094">
        <f t="shared" si="48"/>
        <v>466</v>
      </c>
      <c r="M3094" s="14">
        <f>Table3[[#This Row],[Rape]]/Table3[[#This Row],[Population_in_lakhs]]</f>
        <v>1.3992004568817817</v>
      </c>
      <c r="N3094">
        <f>Table3[[#This Row],[Kidnapping and Abduction]]/Table3[[#This Row],[Population_in_lakhs]]</f>
        <v>1.7704169046259279</v>
      </c>
      <c r="O3094">
        <f>Table3[[#This Row],[Dowry Deaths]]/Table3[[#This Row],[Population_in_lakhs]]</f>
        <v>0.65676756139348935</v>
      </c>
      <c r="P3094">
        <f>Table3[[#This Row],[Molestation]]/Table3[[#This Row],[Population_in_lakhs]]</f>
        <v>2.4842946887492858</v>
      </c>
      <c r="Q3094">
        <f>Table3[[#This Row],[Sexual_Harassment]]/Table3[[#This Row],[Population_in_lakhs]]</f>
        <v>0</v>
      </c>
      <c r="R3094">
        <f>Table3[[#This Row],[Cruelty by Husband or his Relatives]]/Table3[[#This Row],[Population_in_lakhs]]</f>
        <v>6.9960022844089087</v>
      </c>
    </row>
    <row r="3095" spans="1:18" x14ac:dyDescent="0.3">
      <c r="A3095" t="s">
        <v>385</v>
      </c>
      <c r="B3095" t="s">
        <v>390</v>
      </c>
      <c r="C3095">
        <v>2013</v>
      </c>
      <c r="D3095">
        <v>41</v>
      </c>
      <c r="E3095">
        <v>45</v>
      </c>
      <c r="F3095">
        <v>12</v>
      </c>
      <c r="G3095">
        <v>99</v>
      </c>
      <c r="H3095">
        <v>0</v>
      </c>
      <c r="I3095">
        <v>245</v>
      </c>
      <c r="J3095">
        <v>35.020000000000003</v>
      </c>
      <c r="K3095">
        <v>12.621359223300971</v>
      </c>
      <c r="L3095">
        <f t="shared" si="48"/>
        <v>442</v>
      </c>
      <c r="M3095" s="14">
        <f>Table3[[#This Row],[Rape]]/Table3[[#This Row],[Population_in_lakhs]]</f>
        <v>1.1707595659623071</v>
      </c>
      <c r="N3095">
        <f>Table3[[#This Row],[Kidnapping and Abduction]]/Table3[[#This Row],[Population_in_lakhs]]</f>
        <v>1.2849800114220444</v>
      </c>
      <c r="O3095">
        <f>Table3[[#This Row],[Dowry Deaths]]/Table3[[#This Row],[Population_in_lakhs]]</f>
        <v>0.34266133637921187</v>
      </c>
      <c r="P3095">
        <f>Table3[[#This Row],[Molestation]]/Table3[[#This Row],[Population_in_lakhs]]</f>
        <v>2.8269560251284975</v>
      </c>
      <c r="Q3095">
        <f>Table3[[#This Row],[Sexual_Harassment]]/Table3[[#This Row],[Population_in_lakhs]]</f>
        <v>0</v>
      </c>
      <c r="R3095">
        <f>Table3[[#This Row],[Cruelty by Husband or his Relatives]]/Table3[[#This Row],[Population_in_lakhs]]</f>
        <v>6.9960022844089087</v>
      </c>
    </row>
    <row r="3096" spans="1:18" x14ac:dyDescent="0.3">
      <c r="A3096" t="s">
        <v>385</v>
      </c>
      <c r="B3096" t="s">
        <v>392</v>
      </c>
      <c r="C3096">
        <v>2001</v>
      </c>
      <c r="D3096">
        <v>36</v>
      </c>
      <c r="E3096">
        <v>41</v>
      </c>
      <c r="F3096">
        <v>6</v>
      </c>
      <c r="G3096">
        <v>44</v>
      </c>
      <c r="H3096">
        <v>0</v>
      </c>
      <c r="I3096">
        <v>146</v>
      </c>
      <c r="J3096">
        <v>24.79</v>
      </c>
      <c r="K3096">
        <v>11.012505042355789</v>
      </c>
      <c r="L3096">
        <f t="shared" si="48"/>
        <v>273</v>
      </c>
      <c r="M3096" s="14">
        <f>Table3[[#This Row],[Rape]]/Table3[[#This Row],[Population_in_lakhs]]</f>
        <v>1.4521984671238404</v>
      </c>
      <c r="N3096">
        <f>Table3[[#This Row],[Kidnapping and Abduction]]/Table3[[#This Row],[Population_in_lakhs]]</f>
        <v>1.6538926986688181</v>
      </c>
      <c r="O3096">
        <f>Table3[[#This Row],[Dowry Deaths]]/Table3[[#This Row],[Population_in_lakhs]]</f>
        <v>0.24203307785397338</v>
      </c>
      <c r="P3096">
        <f>Table3[[#This Row],[Molestation]]/Table3[[#This Row],[Population_in_lakhs]]</f>
        <v>1.7749092375958049</v>
      </c>
      <c r="Q3096">
        <f>Table3[[#This Row],[Sexual_Harassment]]/Table3[[#This Row],[Population_in_lakhs]]</f>
        <v>0</v>
      </c>
      <c r="R3096">
        <f>Table3[[#This Row],[Cruelty by Husband or his Relatives]]/Table3[[#This Row],[Population_in_lakhs]]</f>
        <v>5.8894715611133526</v>
      </c>
    </row>
    <row r="3097" spans="1:18" x14ac:dyDescent="0.3">
      <c r="A3097" t="s">
        <v>385</v>
      </c>
      <c r="B3097" t="s">
        <v>392</v>
      </c>
      <c r="C3097">
        <v>2002</v>
      </c>
      <c r="D3097">
        <v>43</v>
      </c>
      <c r="E3097">
        <v>41</v>
      </c>
      <c r="F3097">
        <v>5</v>
      </c>
      <c r="G3097">
        <v>39</v>
      </c>
      <c r="H3097">
        <v>1</v>
      </c>
      <c r="I3097">
        <v>155</v>
      </c>
      <c r="J3097">
        <v>24.79</v>
      </c>
      <c r="K3097">
        <v>11.456232351754741</v>
      </c>
      <c r="L3097">
        <f t="shared" si="48"/>
        <v>284</v>
      </c>
      <c r="M3097" s="14">
        <f>Table3[[#This Row],[Rape]]/Table3[[#This Row],[Population_in_lakhs]]</f>
        <v>1.7345703912868093</v>
      </c>
      <c r="N3097">
        <f>Table3[[#This Row],[Kidnapping and Abduction]]/Table3[[#This Row],[Population_in_lakhs]]</f>
        <v>1.6538926986688181</v>
      </c>
      <c r="O3097">
        <f>Table3[[#This Row],[Dowry Deaths]]/Table3[[#This Row],[Population_in_lakhs]]</f>
        <v>0.20169423154497781</v>
      </c>
      <c r="P3097">
        <f>Table3[[#This Row],[Molestation]]/Table3[[#This Row],[Population_in_lakhs]]</f>
        <v>1.573215006050827</v>
      </c>
      <c r="Q3097">
        <f>Table3[[#This Row],[Sexual_Harassment]]/Table3[[#This Row],[Population_in_lakhs]]</f>
        <v>4.0338846308995563E-2</v>
      </c>
      <c r="R3097">
        <f>Table3[[#This Row],[Cruelty by Husband or his Relatives]]/Table3[[#This Row],[Population_in_lakhs]]</f>
        <v>6.2525211778943124</v>
      </c>
    </row>
    <row r="3098" spans="1:18" x14ac:dyDescent="0.3">
      <c r="A3098" t="s">
        <v>385</v>
      </c>
      <c r="B3098" t="s">
        <v>392</v>
      </c>
      <c r="C3098">
        <v>2003</v>
      </c>
      <c r="D3098">
        <v>53</v>
      </c>
      <c r="E3098">
        <v>34</v>
      </c>
      <c r="F3098">
        <v>11</v>
      </c>
      <c r="G3098">
        <v>60</v>
      </c>
      <c r="H3098">
        <v>0</v>
      </c>
      <c r="I3098">
        <v>176</v>
      </c>
      <c r="J3098">
        <v>24.79</v>
      </c>
      <c r="K3098">
        <v>13.473174667204518</v>
      </c>
      <c r="L3098">
        <f t="shared" si="48"/>
        <v>334</v>
      </c>
      <c r="M3098" s="14">
        <f>Table3[[#This Row],[Rape]]/Table3[[#This Row],[Population_in_lakhs]]</f>
        <v>2.1379588543767647</v>
      </c>
      <c r="N3098">
        <f>Table3[[#This Row],[Kidnapping and Abduction]]/Table3[[#This Row],[Population_in_lakhs]]</f>
        <v>1.3715207745058491</v>
      </c>
      <c r="O3098">
        <f>Table3[[#This Row],[Dowry Deaths]]/Table3[[#This Row],[Population_in_lakhs]]</f>
        <v>0.44372730939895122</v>
      </c>
      <c r="P3098">
        <f>Table3[[#This Row],[Molestation]]/Table3[[#This Row],[Population_in_lakhs]]</f>
        <v>2.4203307785397339</v>
      </c>
      <c r="Q3098">
        <f>Table3[[#This Row],[Sexual_Harassment]]/Table3[[#This Row],[Population_in_lakhs]]</f>
        <v>0</v>
      </c>
      <c r="R3098">
        <f>Table3[[#This Row],[Cruelty by Husband or his Relatives]]/Table3[[#This Row],[Population_in_lakhs]]</f>
        <v>7.0996369503832195</v>
      </c>
    </row>
    <row r="3099" spans="1:18" x14ac:dyDescent="0.3">
      <c r="A3099" t="s">
        <v>385</v>
      </c>
      <c r="B3099" t="s">
        <v>392</v>
      </c>
      <c r="C3099">
        <v>2004</v>
      </c>
      <c r="D3099">
        <v>92</v>
      </c>
      <c r="E3099">
        <v>38</v>
      </c>
      <c r="F3099">
        <v>6</v>
      </c>
      <c r="G3099">
        <v>69</v>
      </c>
      <c r="H3099">
        <v>3</v>
      </c>
      <c r="I3099">
        <v>173</v>
      </c>
      <c r="J3099">
        <v>24.79</v>
      </c>
      <c r="K3099">
        <v>15.36910044372731</v>
      </c>
      <c r="L3099">
        <f t="shared" si="48"/>
        <v>381</v>
      </c>
      <c r="M3099" s="14">
        <f>Table3[[#This Row],[Rape]]/Table3[[#This Row],[Population_in_lakhs]]</f>
        <v>3.7111738604275919</v>
      </c>
      <c r="N3099">
        <f>Table3[[#This Row],[Kidnapping and Abduction]]/Table3[[#This Row],[Population_in_lakhs]]</f>
        <v>1.5328761597418314</v>
      </c>
      <c r="O3099">
        <f>Table3[[#This Row],[Dowry Deaths]]/Table3[[#This Row],[Population_in_lakhs]]</f>
        <v>0.24203307785397338</v>
      </c>
      <c r="P3099">
        <f>Table3[[#This Row],[Molestation]]/Table3[[#This Row],[Population_in_lakhs]]</f>
        <v>2.7833803953206941</v>
      </c>
      <c r="Q3099">
        <f>Table3[[#This Row],[Sexual_Harassment]]/Table3[[#This Row],[Population_in_lakhs]]</f>
        <v>0.12101653892698669</v>
      </c>
      <c r="R3099">
        <f>Table3[[#This Row],[Cruelty by Husband or his Relatives]]/Table3[[#This Row],[Population_in_lakhs]]</f>
        <v>6.9786204114562329</v>
      </c>
    </row>
    <row r="3100" spans="1:18" x14ac:dyDescent="0.3">
      <c r="A3100" t="s">
        <v>385</v>
      </c>
      <c r="B3100" t="s">
        <v>392</v>
      </c>
      <c r="C3100">
        <v>2005</v>
      </c>
      <c r="D3100">
        <v>82</v>
      </c>
      <c r="E3100">
        <v>30</v>
      </c>
      <c r="F3100">
        <v>8</v>
      </c>
      <c r="G3100">
        <v>76</v>
      </c>
      <c r="H3100">
        <v>0</v>
      </c>
      <c r="I3100">
        <v>203</v>
      </c>
      <c r="J3100">
        <v>24.79</v>
      </c>
      <c r="K3100">
        <v>16.09519967728923</v>
      </c>
      <c r="L3100">
        <f t="shared" si="48"/>
        <v>399</v>
      </c>
      <c r="M3100" s="14">
        <f>Table3[[#This Row],[Rape]]/Table3[[#This Row],[Population_in_lakhs]]</f>
        <v>3.3077853973376361</v>
      </c>
      <c r="N3100">
        <f>Table3[[#This Row],[Kidnapping and Abduction]]/Table3[[#This Row],[Population_in_lakhs]]</f>
        <v>1.2101653892698669</v>
      </c>
      <c r="O3100">
        <f>Table3[[#This Row],[Dowry Deaths]]/Table3[[#This Row],[Population_in_lakhs]]</f>
        <v>0.3227107704719645</v>
      </c>
      <c r="P3100">
        <f>Table3[[#This Row],[Molestation]]/Table3[[#This Row],[Population_in_lakhs]]</f>
        <v>3.0657523194836629</v>
      </c>
      <c r="Q3100">
        <f>Table3[[#This Row],[Sexual_Harassment]]/Table3[[#This Row],[Population_in_lakhs]]</f>
        <v>0</v>
      </c>
      <c r="R3100">
        <f>Table3[[#This Row],[Cruelty by Husband or his Relatives]]/Table3[[#This Row],[Population_in_lakhs]]</f>
        <v>8.1887858007260999</v>
      </c>
    </row>
    <row r="3101" spans="1:18" x14ac:dyDescent="0.3">
      <c r="A3101" t="s">
        <v>385</v>
      </c>
      <c r="B3101" t="s">
        <v>392</v>
      </c>
      <c r="C3101">
        <v>2006</v>
      </c>
      <c r="D3101">
        <v>124</v>
      </c>
      <c r="E3101">
        <v>48</v>
      </c>
      <c r="F3101">
        <v>5</v>
      </c>
      <c r="G3101">
        <v>116</v>
      </c>
      <c r="H3101">
        <v>0</v>
      </c>
      <c r="I3101">
        <v>309</v>
      </c>
      <c r="J3101">
        <v>24.79</v>
      </c>
      <c r="K3101">
        <v>24.283985478015328</v>
      </c>
      <c r="L3101">
        <f t="shared" si="48"/>
        <v>602</v>
      </c>
      <c r="M3101" s="14">
        <f>Table3[[#This Row],[Rape]]/Table3[[#This Row],[Population_in_lakhs]]</f>
        <v>5.0020169423154499</v>
      </c>
      <c r="N3101">
        <f>Table3[[#This Row],[Kidnapping and Abduction]]/Table3[[#This Row],[Population_in_lakhs]]</f>
        <v>1.936264622831787</v>
      </c>
      <c r="O3101">
        <f>Table3[[#This Row],[Dowry Deaths]]/Table3[[#This Row],[Population_in_lakhs]]</f>
        <v>0.20169423154497781</v>
      </c>
      <c r="P3101">
        <f>Table3[[#This Row],[Molestation]]/Table3[[#This Row],[Population_in_lakhs]]</f>
        <v>4.6793061718434856</v>
      </c>
      <c r="Q3101">
        <f>Table3[[#This Row],[Sexual_Harassment]]/Table3[[#This Row],[Population_in_lakhs]]</f>
        <v>0</v>
      </c>
      <c r="R3101">
        <f>Table3[[#This Row],[Cruelty by Husband or his Relatives]]/Table3[[#This Row],[Population_in_lakhs]]</f>
        <v>12.46470350947963</v>
      </c>
    </row>
    <row r="3102" spans="1:18" x14ac:dyDescent="0.3">
      <c r="A3102" t="s">
        <v>385</v>
      </c>
      <c r="B3102" t="s">
        <v>392</v>
      </c>
      <c r="C3102">
        <v>2007</v>
      </c>
      <c r="D3102">
        <v>139</v>
      </c>
      <c r="E3102">
        <v>60</v>
      </c>
      <c r="F3102">
        <v>6</v>
      </c>
      <c r="G3102">
        <v>122</v>
      </c>
      <c r="H3102">
        <v>0</v>
      </c>
      <c r="I3102">
        <v>320</v>
      </c>
      <c r="J3102">
        <v>24.79</v>
      </c>
      <c r="K3102">
        <v>26.09923356192013</v>
      </c>
      <c r="L3102">
        <f t="shared" si="48"/>
        <v>647</v>
      </c>
      <c r="M3102" s="14">
        <f>Table3[[#This Row],[Rape]]/Table3[[#This Row],[Population_in_lakhs]]</f>
        <v>5.6070996369503838</v>
      </c>
      <c r="N3102">
        <f>Table3[[#This Row],[Kidnapping and Abduction]]/Table3[[#This Row],[Population_in_lakhs]]</f>
        <v>2.4203307785397339</v>
      </c>
      <c r="O3102">
        <f>Table3[[#This Row],[Dowry Deaths]]/Table3[[#This Row],[Population_in_lakhs]]</f>
        <v>0.24203307785397338</v>
      </c>
      <c r="P3102">
        <f>Table3[[#This Row],[Molestation]]/Table3[[#This Row],[Population_in_lakhs]]</f>
        <v>4.9213392496974588</v>
      </c>
      <c r="Q3102">
        <f>Table3[[#This Row],[Sexual_Harassment]]/Table3[[#This Row],[Population_in_lakhs]]</f>
        <v>0</v>
      </c>
      <c r="R3102">
        <f>Table3[[#This Row],[Cruelty by Husband or his Relatives]]/Table3[[#This Row],[Population_in_lakhs]]</f>
        <v>12.90843081887858</v>
      </c>
    </row>
    <row r="3103" spans="1:18" x14ac:dyDescent="0.3">
      <c r="A3103" t="s">
        <v>385</v>
      </c>
      <c r="B3103" t="s">
        <v>392</v>
      </c>
      <c r="C3103">
        <v>2008</v>
      </c>
      <c r="D3103">
        <v>141</v>
      </c>
      <c r="E3103">
        <v>92</v>
      </c>
      <c r="F3103">
        <v>17</v>
      </c>
      <c r="G3103">
        <v>148</v>
      </c>
      <c r="H3103">
        <v>0</v>
      </c>
      <c r="I3103">
        <v>367</v>
      </c>
      <c r="J3103">
        <v>24.79</v>
      </c>
      <c r="K3103">
        <v>30.859217426381605</v>
      </c>
      <c r="L3103">
        <f t="shared" si="48"/>
        <v>765</v>
      </c>
      <c r="M3103" s="14">
        <f>Table3[[#This Row],[Rape]]/Table3[[#This Row],[Population_in_lakhs]]</f>
        <v>5.6877773295683749</v>
      </c>
      <c r="N3103">
        <f>Table3[[#This Row],[Kidnapping and Abduction]]/Table3[[#This Row],[Population_in_lakhs]]</f>
        <v>3.7111738604275919</v>
      </c>
      <c r="O3103">
        <f>Table3[[#This Row],[Dowry Deaths]]/Table3[[#This Row],[Population_in_lakhs]]</f>
        <v>0.68576038725292454</v>
      </c>
      <c r="P3103">
        <f>Table3[[#This Row],[Molestation]]/Table3[[#This Row],[Population_in_lakhs]]</f>
        <v>5.9701492537313436</v>
      </c>
      <c r="Q3103">
        <f>Table3[[#This Row],[Sexual_Harassment]]/Table3[[#This Row],[Population_in_lakhs]]</f>
        <v>0</v>
      </c>
      <c r="R3103">
        <f>Table3[[#This Row],[Cruelty by Husband or his Relatives]]/Table3[[#This Row],[Population_in_lakhs]]</f>
        <v>14.804356595401371</v>
      </c>
    </row>
    <row r="3104" spans="1:18" x14ac:dyDescent="0.3">
      <c r="A3104" t="s">
        <v>385</v>
      </c>
      <c r="B3104" t="s">
        <v>392</v>
      </c>
      <c r="C3104">
        <v>2009</v>
      </c>
      <c r="D3104">
        <v>139</v>
      </c>
      <c r="E3104">
        <v>139</v>
      </c>
      <c r="F3104">
        <v>13</v>
      </c>
      <c r="G3104">
        <v>76</v>
      </c>
      <c r="H3104">
        <v>0</v>
      </c>
      <c r="I3104">
        <v>508</v>
      </c>
      <c r="J3104">
        <v>24.79</v>
      </c>
      <c r="K3104">
        <v>35.296490520371115</v>
      </c>
      <c r="L3104">
        <f t="shared" si="48"/>
        <v>875</v>
      </c>
      <c r="M3104" s="14">
        <f>Table3[[#This Row],[Rape]]/Table3[[#This Row],[Population_in_lakhs]]</f>
        <v>5.6070996369503838</v>
      </c>
      <c r="N3104">
        <f>Table3[[#This Row],[Kidnapping and Abduction]]/Table3[[#This Row],[Population_in_lakhs]]</f>
        <v>5.6070996369503838</v>
      </c>
      <c r="O3104">
        <f>Table3[[#This Row],[Dowry Deaths]]/Table3[[#This Row],[Population_in_lakhs]]</f>
        <v>0.52440500201694229</v>
      </c>
      <c r="P3104">
        <f>Table3[[#This Row],[Molestation]]/Table3[[#This Row],[Population_in_lakhs]]</f>
        <v>3.0657523194836629</v>
      </c>
      <c r="Q3104">
        <f>Table3[[#This Row],[Sexual_Harassment]]/Table3[[#This Row],[Population_in_lakhs]]</f>
        <v>0</v>
      </c>
      <c r="R3104">
        <f>Table3[[#This Row],[Cruelty by Husband or his Relatives]]/Table3[[#This Row],[Population_in_lakhs]]</f>
        <v>20.492133924969746</v>
      </c>
    </row>
    <row r="3105" spans="1:18" x14ac:dyDescent="0.3">
      <c r="A3105" t="s">
        <v>385</v>
      </c>
      <c r="B3105" t="s">
        <v>392</v>
      </c>
      <c r="C3105">
        <v>2010</v>
      </c>
      <c r="D3105">
        <v>143</v>
      </c>
      <c r="E3105">
        <v>170</v>
      </c>
      <c r="F3105">
        <v>12</v>
      </c>
      <c r="G3105">
        <v>62</v>
      </c>
      <c r="H3105">
        <v>0</v>
      </c>
      <c r="I3105">
        <v>535</v>
      </c>
      <c r="J3105">
        <v>24.79</v>
      </c>
      <c r="K3105">
        <v>37.19241629689391</v>
      </c>
      <c r="L3105">
        <f t="shared" si="48"/>
        <v>922</v>
      </c>
      <c r="M3105" s="14">
        <f>Table3[[#This Row],[Rape]]/Table3[[#This Row],[Population_in_lakhs]]</f>
        <v>5.768455022186366</v>
      </c>
      <c r="N3105">
        <f>Table3[[#This Row],[Kidnapping and Abduction]]/Table3[[#This Row],[Population_in_lakhs]]</f>
        <v>6.8576038725292463</v>
      </c>
      <c r="O3105">
        <f>Table3[[#This Row],[Dowry Deaths]]/Table3[[#This Row],[Population_in_lakhs]]</f>
        <v>0.48406615570794675</v>
      </c>
      <c r="P3105">
        <f>Table3[[#This Row],[Molestation]]/Table3[[#This Row],[Population_in_lakhs]]</f>
        <v>2.501008471157725</v>
      </c>
      <c r="Q3105">
        <f>Table3[[#This Row],[Sexual_Harassment]]/Table3[[#This Row],[Population_in_lakhs]]</f>
        <v>0</v>
      </c>
      <c r="R3105">
        <f>Table3[[#This Row],[Cruelty by Husband or his Relatives]]/Table3[[#This Row],[Population_in_lakhs]]</f>
        <v>21.581282775312626</v>
      </c>
    </row>
    <row r="3106" spans="1:18" x14ac:dyDescent="0.3">
      <c r="A3106" t="s">
        <v>385</v>
      </c>
      <c r="B3106" t="s">
        <v>392</v>
      </c>
      <c r="C3106">
        <v>2011</v>
      </c>
      <c r="D3106">
        <v>133</v>
      </c>
      <c r="E3106">
        <v>174</v>
      </c>
      <c r="F3106">
        <v>25</v>
      </c>
      <c r="G3106">
        <v>76</v>
      </c>
      <c r="H3106">
        <v>0</v>
      </c>
      <c r="I3106">
        <v>494</v>
      </c>
      <c r="J3106">
        <v>28.19</v>
      </c>
      <c r="K3106">
        <v>31.997162114224903</v>
      </c>
      <c r="L3106">
        <f t="shared" si="48"/>
        <v>902</v>
      </c>
      <c r="M3106" s="14">
        <f>Table3[[#This Row],[Rape]]/Table3[[#This Row],[Population_in_lakhs]]</f>
        <v>4.7179851010996803</v>
      </c>
      <c r="N3106">
        <f>Table3[[#This Row],[Kidnapping and Abduction]]/Table3[[#This Row],[Population_in_lakhs]]</f>
        <v>6.1724015608371756</v>
      </c>
      <c r="O3106">
        <f>Table3[[#This Row],[Dowry Deaths]]/Table3[[#This Row],[Population_in_lakhs]]</f>
        <v>0.88683930471798511</v>
      </c>
      <c r="P3106">
        <f>Table3[[#This Row],[Molestation]]/Table3[[#This Row],[Population_in_lakhs]]</f>
        <v>2.6959914863426744</v>
      </c>
      <c r="Q3106">
        <f>Table3[[#This Row],[Sexual_Harassment]]/Table3[[#This Row],[Population_in_lakhs]]</f>
        <v>0</v>
      </c>
      <c r="R3106">
        <f>Table3[[#This Row],[Cruelty by Husband or his Relatives]]/Table3[[#This Row],[Population_in_lakhs]]</f>
        <v>17.523944661227386</v>
      </c>
    </row>
    <row r="3107" spans="1:18" x14ac:dyDescent="0.3">
      <c r="A3107" t="s">
        <v>385</v>
      </c>
      <c r="B3107" t="s">
        <v>392</v>
      </c>
      <c r="C3107">
        <v>2012</v>
      </c>
      <c r="D3107">
        <v>113</v>
      </c>
      <c r="E3107">
        <v>280</v>
      </c>
      <c r="F3107">
        <v>28</v>
      </c>
      <c r="G3107">
        <v>152</v>
      </c>
      <c r="H3107">
        <v>20</v>
      </c>
      <c r="I3107">
        <v>909</v>
      </c>
      <c r="J3107">
        <v>28.19</v>
      </c>
      <c r="K3107">
        <v>53.281305427456545</v>
      </c>
      <c r="L3107">
        <f t="shared" si="48"/>
        <v>1502</v>
      </c>
      <c r="M3107" s="14">
        <f>Table3[[#This Row],[Rape]]/Table3[[#This Row],[Population_in_lakhs]]</f>
        <v>4.0085136573252926</v>
      </c>
      <c r="N3107">
        <f>Table3[[#This Row],[Kidnapping and Abduction]]/Table3[[#This Row],[Population_in_lakhs]]</f>
        <v>9.9326002128414324</v>
      </c>
      <c r="O3107">
        <f>Table3[[#This Row],[Dowry Deaths]]/Table3[[#This Row],[Population_in_lakhs]]</f>
        <v>0.99326002128414326</v>
      </c>
      <c r="P3107">
        <f>Table3[[#This Row],[Molestation]]/Table3[[#This Row],[Population_in_lakhs]]</f>
        <v>5.3919829726853488</v>
      </c>
      <c r="Q3107">
        <f>Table3[[#This Row],[Sexual_Harassment]]/Table3[[#This Row],[Population_in_lakhs]]</f>
        <v>0.70947144377438809</v>
      </c>
      <c r="R3107">
        <f>Table3[[#This Row],[Cruelty by Husband or his Relatives]]/Table3[[#This Row],[Population_in_lakhs]]</f>
        <v>32.245477119545939</v>
      </c>
    </row>
    <row r="3108" spans="1:18" x14ac:dyDescent="0.3">
      <c r="A3108" t="s">
        <v>385</v>
      </c>
      <c r="B3108" t="s">
        <v>392</v>
      </c>
      <c r="C3108">
        <v>2013</v>
      </c>
      <c r="D3108">
        <v>145</v>
      </c>
      <c r="E3108">
        <v>256</v>
      </c>
      <c r="F3108">
        <v>20</v>
      </c>
      <c r="G3108">
        <v>446</v>
      </c>
      <c r="H3108">
        <v>25</v>
      </c>
      <c r="I3108">
        <v>1247</v>
      </c>
      <c r="J3108">
        <v>28.19</v>
      </c>
      <c r="K3108">
        <v>75.877970911670801</v>
      </c>
      <c r="L3108">
        <f t="shared" si="48"/>
        <v>2139</v>
      </c>
      <c r="M3108" s="14">
        <f>Table3[[#This Row],[Rape]]/Table3[[#This Row],[Population_in_lakhs]]</f>
        <v>5.1436679673643138</v>
      </c>
      <c r="N3108">
        <f>Table3[[#This Row],[Kidnapping and Abduction]]/Table3[[#This Row],[Population_in_lakhs]]</f>
        <v>9.0812344803121672</v>
      </c>
      <c r="O3108">
        <f>Table3[[#This Row],[Dowry Deaths]]/Table3[[#This Row],[Population_in_lakhs]]</f>
        <v>0.70947144377438809</v>
      </c>
      <c r="P3108">
        <f>Table3[[#This Row],[Molestation]]/Table3[[#This Row],[Population_in_lakhs]]</f>
        <v>15.821213196168854</v>
      </c>
      <c r="Q3108">
        <f>Table3[[#This Row],[Sexual_Harassment]]/Table3[[#This Row],[Population_in_lakhs]]</f>
        <v>0.88683930471798511</v>
      </c>
      <c r="R3108">
        <f>Table3[[#This Row],[Cruelty by Husband or his Relatives]]/Table3[[#This Row],[Population_in_lakhs]]</f>
        <v>44.235544519333097</v>
      </c>
    </row>
    <row r="3109" spans="1:18" x14ac:dyDescent="0.3">
      <c r="A3109" t="s">
        <v>385</v>
      </c>
      <c r="B3109" t="s">
        <v>393</v>
      </c>
      <c r="C3109">
        <v>2001</v>
      </c>
      <c r="D3109">
        <v>10</v>
      </c>
      <c r="E3109">
        <v>28</v>
      </c>
      <c r="F3109">
        <v>4</v>
      </c>
      <c r="G3109">
        <v>37</v>
      </c>
      <c r="H3109">
        <v>0</v>
      </c>
      <c r="I3109">
        <v>101</v>
      </c>
      <c r="J3109">
        <v>15.03</v>
      </c>
      <c r="K3109">
        <v>11.976047904191617</v>
      </c>
      <c r="L3109">
        <f t="shared" si="48"/>
        <v>180</v>
      </c>
      <c r="M3109" s="14">
        <f>Table3[[#This Row],[Rape]]/Table3[[#This Row],[Population_in_lakhs]]</f>
        <v>0.66533599467731208</v>
      </c>
      <c r="N3109">
        <f>Table3[[#This Row],[Kidnapping and Abduction]]/Table3[[#This Row],[Population_in_lakhs]]</f>
        <v>1.8629407850964739</v>
      </c>
      <c r="O3109">
        <f>Table3[[#This Row],[Dowry Deaths]]/Table3[[#This Row],[Population_in_lakhs]]</f>
        <v>0.26613439787092485</v>
      </c>
      <c r="P3109">
        <f>Table3[[#This Row],[Molestation]]/Table3[[#This Row],[Population_in_lakhs]]</f>
        <v>2.4617431803060548</v>
      </c>
      <c r="Q3109">
        <f>Table3[[#This Row],[Sexual_Harassment]]/Table3[[#This Row],[Population_in_lakhs]]</f>
        <v>0</v>
      </c>
      <c r="R3109">
        <f>Table3[[#This Row],[Cruelty by Husband or his Relatives]]/Table3[[#This Row],[Population_in_lakhs]]</f>
        <v>6.7198935462408516</v>
      </c>
    </row>
    <row r="3110" spans="1:18" x14ac:dyDescent="0.3">
      <c r="A3110" t="s">
        <v>385</v>
      </c>
      <c r="B3110" t="s">
        <v>393</v>
      </c>
      <c r="C3110">
        <v>2002</v>
      </c>
      <c r="D3110">
        <v>20</v>
      </c>
      <c r="E3110">
        <v>24</v>
      </c>
      <c r="F3110">
        <v>14</v>
      </c>
      <c r="G3110">
        <v>31</v>
      </c>
      <c r="H3110">
        <v>0</v>
      </c>
      <c r="I3110">
        <v>61</v>
      </c>
      <c r="J3110">
        <v>15.03</v>
      </c>
      <c r="K3110">
        <v>9.9800399201596814</v>
      </c>
      <c r="L3110">
        <f t="shared" si="48"/>
        <v>150</v>
      </c>
      <c r="M3110" s="14">
        <f>Table3[[#This Row],[Rape]]/Table3[[#This Row],[Population_in_lakhs]]</f>
        <v>1.3306719893546242</v>
      </c>
      <c r="N3110">
        <f>Table3[[#This Row],[Kidnapping and Abduction]]/Table3[[#This Row],[Population_in_lakhs]]</f>
        <v>1.5968063872255489</v>
      </c>
      <c r="O3110">
        <f>Table3[[#This Row],[Dowry Deaths]]/Table3[[#This Row],[Population_in_lakhs]]</f>
        <v>0.93147039254823694</v>
      </c>
      <c r="P3110">
        <f>Table3[[#This Row],[Molestation]]/Table3[[#This Row],[Population_in_lakhs]]</f>
        <v>2.0625415834996672</v>
      </c>
      <c r="Q3110">
        <f>Table3[[#This Row],[Sexual_Harassment]]/Table3[[#This Row],[Population_in_lakhs]]</f>
        <v>0</v>
      </c>
      <c r="R3110">
        <f>Table3[[#This Row],[Cruelty by Husband or his Relatives]]/Table3[[#This Row],[Population_in_lakhs]]</f>
        <v>4.0585495675316032</v>
      </c>
    </row>
    <row r="3111" spans="1:18" x14ac:dyDescent="0.3">
      <c r="A3111" t="s">
        <v>385</v>
      </c>
      <c r="B3111" t="s">
        <v>393</v>
      </c>
      <c r="C3111">
        <v>2003</v>
      </c>
      <c r="D3111">
        <v>31</v>
      </c>
      <c r="E3111">
        <v>32</v>
      </c>
      <c r="F3111">
        <v>8</v>
      </c>
      <c r="G3111">
        <v>40</v>
      </c>
      <c r="H3111">
        <v>1</v>
      </c>
      <c r="I3111">
        <v>104</v>
      </c>
      <c r="J3111">
        <v>15.03</v>
      </c>
      <c r="K3111">
        <v>14.371257485029941</v>
      </c>
      <c r="L3111">
        <f t="shared" si="48"/>
        <v>216</v>
      </c>
      <c r="M3111" s="14">
        <f>Table3[[#This Row],[Rape]]/Table3[[#This Row],[Population_in_lakhs]]</f>
        <v>2.0625415834996672</v>
      </c>
      <c r="N3111">
        <f>Table3[[#This Row],[Kidnapping and Abduction]]/Table3[[#This Row],[Population_in_lakhs]]</f>
        <v>2.1290751829673988</v>
      </c>
      <c r="O3111">
        <f>Table3[[#This Row],[Dowry Deaths]]/Table3[[#This Row],[Population_in_lakhs]]</f>
        <v>0.53226879574184971</v>
      </c>
      <c r="P3111">
        <f>Table3[[#This Row],[Molestation]]/Table3[[#This Row],[Population_in_lakhs]]</f>
        <v>2.6613439787092483</v>
      </c>
      <c r="Q3111">
        <f>Table3[[#This Row],[Sexual_Harassment]]/Table3[[#This Row],[Population_in_lakhs]]</f>
        <v>6.6533599467731214E-2</v>
      </c>
      <c r="R3111">
        <f>Table3[[#This Row],[Cruelty by Husband or his Relatives]]/Table3[[#This Row],[Population_in_lakhs]]</f>
        <v>6.9194943446440451</v>
      </c>
    </row>
    <row r="3112" spans="1:18" x14ac:dyDescent="0.3">
      <c r="A3112" t="s">
        <v>385</v>
      </c>
      <c r="B3112" t="s">
        <v>393</v>
      </c>
      <c r="C3112">
        <v>2004</v>
      </c>
      <c r="D3112">
        <v>33</v>
      </c>
      <c r="E3112">
        <v>26</v>
      </c>
      <c r="F3112">
        <v>8</v>
      </c>
      <c r="G3112">
        <v>36</v>
      </c>
      <c r="H3112">
        <v>0</v>
      </c>
      <c r="I3112">
        <v>97</v>
      </c>
      <c r="J3112">
        <v>15.03</v>
      </c>
      <c r="K3112">
        <v>13.306719893546241</v>
      </c>
      <c r="L3112">
        <f t="shared" si="48"/>
        <v>200</v>
      </c>
      <c r="M3112" s="14">
        <f>Table3[[#This Row],[Rape]]/Table3[[#This Row],[Population_in_lakhs]]</f>
        <v>2.19560878243513</v>
      </c>
      <c r="N3112">
        <f>Table3[[#This Row],[Kidnapping and Abduction]]/Table3[[#This Row],[Population_in_lakhs]]</f>
        <v>1.7298735861610113</v>
      </c>
      <c r="O3112">
        <f>Table3[[#This Row],[Dowry Deaths]]/Table3[[#This Row],[Population_in_lakhs]]</f>
        <v>0.53226879574184971</v>
      </c>
      <c r="P3112">
        <f>Table3[[#This Row],[Molestation]]/Table3[[#This Row],[Population_in_lakhs]]</f>
        <v>2.3952095808383236</v>
      </c>
      <c r="Q3112">
        <f>Table3[[#This Row],[Sexual_Harassment]]/Table3[[#This Row],[Population_in_lakhs]]</f>
        <v>0</v>
      </c>
      <c r="R3112">
        <f>Table3[[#This Row],[Cruelty by Husband or his Relatives]]/Table3[[#This Row],[Population_in_lakhs]]</f>
        <v>6.4537591483699268</v>
      </c>
    </row>
    <row r="3113" spans="1:18" x14ac:dyDescent="0.3">
      <c r="A3113" t="s">
        <v>385</v>
      </c>
      <c r="B3113" t="s">
        <v>393</v>
      </c>
      <c r="C3113">
        <v>2005</v>
      </c>
      <c r="D3113">
        <v>28</v>
      </c>
      <c r="E3113">
        <v>27</v>
      </c>
      <c r="F3113">
        <v>20</v>
      </c>
      <c r="G3113">
        <v>45</v>
      </c>
      <c r="H3113">
        <v>1</v>
      </c>
      <c r="I3113">
        <v>141</v>
      </c>
      <c r="J3113">
        <v>15.03</v>
      </c>
      <c r="K3113">
        <v>17.431803060545576</v>
      </c>
      <c r="L3113">
        <f t="shared" si="48"/>
        <v>262</v>
      </c>
      <c r="M3113" s="14">
        <f>Table3[[#This Row],[Rape]]/Table3[[#This Row],[Population_in_lakhs]]</f>
        <v>1.8629407850964739</v>
      </c>
      <c r="N3113">
        <f>Table3[[#This Row],[Kidnapping and Abduction]]/Table3[[#This Row],[Population_in_lakhs]]</f>
        <v>1.7964071856287427</v>
      </c>
      <c r="O3113">
        <f>Table3[[#This Row],[Dowry Deaths]]/Table3[[#This Row],[Population_in_lakhs]]</f>
        <v>1.3306719893546242</v>
      </c>
      <c r="P3113">
        <f>Table3[[#This Row],[Molestation]]/Table3[[#This Row],[Population_in_lakhs]]</f>
        <v>2.9940119760479043</v>
      </c>
      <c r="Q3113">
        <f>Table3[[#This Row],[Sexual_Harassment]]/Table3[[#This Row],[Population_in_lakhs]]</f>
        <v>6.6533599467731214E-2</v>
      </c>
      <c r="R3113">
        <f>Table3[[#This Row],[Cruelty by Husband or his Relatives]]/Table3[[#This Row],[Population_in_lakhs]]</f>
        <v>9.3812375249500999</v>
      </c>
    </row>
    <row r="3114" spans="1:18" x14ac:dyDescent="0.3">
      <c r="A3114" t="s">
        <v>385</v>
      </c>
      <c r="B3114" t="s">
        <v>393</v>
      </c>
      <c r="C3114">
        <v>2006</v>
      </c>
      <c r="D3114">
        <v>32</v>
      </c>
      <c r="E3114">
        <v>37</v>
      </c>
      <c r="F3114">
        <v>11</v>
      </c>
      <c r="G3114">
        <v>60</v>
      </c>
      <c r="H3114">
        <v>0</v>
      </c>
      <c r="I3114">
        <v>140</v>
      </c>
      <c r="J3114">
        <v>15.03</v>
      </c>
      <c r="K3114">
        <v>18.629407850964739</v>
      </c>
      <c r="L3114">
        <f t="shared" si="48"/>
        <v>280</v>
      </c>
      <c r="M3114" s="14">
        <f>Table3[[#This Row],[Rape]]/Table3[[#This Row],[Population_in_lakhs]]</f>
        <v>2.1290751829673988</v>
      </c>
      <c r="N3114">
        <f>Table3[[#This Row],[Kidnapping and Abduction]]/Table3[[#This Row],[Population_in_lakhs]]</f>
        <v>2.4617431803060548</v>
      </c>
      <c r="O3114">
        <f>Table3[[#This Row],[Dowry Deaths]]/Table3[[#This Row],[Population_in_lakhs]]</f>
        <v>0.73186959414504327</v>
      </c>
      <c r="P3114">
        <f>Table3[[#This Row],[Molestation]]/Table3[[#This Row],[Population_in_lakhs]]</f>
        <v>3.9920159680638725</v>
      </c>
      <c r="Q3114">
        <f>Table3[[#This Row],[Sexual_Harassment]]/Table3[[#This Row],[Population_in_lakhs]]</f>
        <v>0</v>
      </c>
      <c r="R3114">
        <f>Table3[[#This Row],[Cruelty by Husband or his Relatives]]/Table3[[#This Row],[Population_in_lakhs]]</f>
        <v>9.3147039254823696</v>
      </c>
    </row>
    <row r="3115" spans="1:18" x14ac:dyDescent="0.3">
      <c r="A3115" t="s">
        <v>385</v>
      </c>
      <c r="B3115" t="s">
        <v>393</v>
      </c>
      <c r="C3115">
        <v>2007</v>
      </c>
      <c r="D3115">
        <v>46</v>
      </c>
      <c r="E3115">
        <v>34</v>
      </c>
      <c r="F3115">
        <v>10</v>
      </c>
      <c r="G3115">
        <v>93</v>
      </c>
      <c r="H3115">
        <v>2</v>
      </c>
      <c r="I3115">
        <v>199</v>
      </c>
      <c r="J3115">
        <v>15.03</v>
      </c>
      <c r="K3115">
        <v>25.548902195608783</v>
      </c>
      <c r="L3115">
        <f t="shared" si="48"/>
        <v>384</v>
      </c>
      <c r="M3115" s="14">
        <f>Table3[[#This Row],[Rape]]/Table3[[#This Row],[Population_in_lakhs]]</f>
        <v>3.0605455755156354</v>
      </c>
      <c r="N3115">
        <f>Table3[[#This Row],[Kidnapping and Abduction]]/Table3[[#This Row],[Population_in_lakhs]]</f>
        <v>2.2621423819028612</v>
      </c>
      <c r="O3115">
        <f>Table3[[#This Row],[Dowry Deaths]]/Table3[[#This Row],[Population_in_lakhs]]</f>
        <v>0.66533599467731208</v>
      </c>
      <c r="P3115">
        <f>Table3[[#This Row],[Molestation]]/Table3[[#This Row],[Population_in_lakhs]]</f>
        <v>6.1876247504990021</v>
      </c>
      <c r="Q3115">
        <f>Table3[[#This Row],[Sexual_Harassment]]/Table3[[#This Row],[Population_in_lakhs]]</f>
        <v>0.13306719893546243</v>
      </c>
      <c r="R3115">
        <f>Table3[[#This Row],[Cruelty by Husband or his Relatives]]/Table3[[#This Row],[Population_in_lakhs]]</f>
        <v>13.24018629407851</v>
      </c>
    </row>
    <row r="3116" spans="1:18" x14ac:dyDescent="0.3">
      <c r="A3116" t="s">
        <v>385</v>
      </c>
      <c r="B3116" t="s">
        <v>393</v>
      </c>
      <c r="C3116">
        <v>2008</v>
      </c>
      <c r="D3116">
        <v>47</v>
      </c>
      <c r="E3116">
        <v>36</v>
      </c>
      <c r="F3116">
        <v>8</v>
      </c>
      <c r="G3116">
        <v>78</v>
      </c>
      <c r="H3116">
        <v>0</v>
      </c>
      <c r="I3116">
        <v>206</v>
      </c>
      <c r="J3116">
        <v>15.03</v>
      </c>
      <c r="K3116">
        <v>24.950099800399201</v>
      </c>
      <c r="L3116">
        <f t="shared" si="48"/>
        <v>375</v>
      </c>
      <c r="M3116" s="14">
        <f>Table3[[#This Row],[Rape]]/Table3[[#This Row],[Population_in_lakhs]]</f>
        <v>3.1270791749833666</v>
      </c>
      <c r="N3116">
        <f>Table3[[#This Row],[Kidnapping and Abduction]]/Table3[[#This Row],[Population_in_lakhs]]</f>
        <v>2.3952095808383236</v>
      </c>
      <c r="O3116">
        <f>Table3[[#This Row],[Dowry Deaths]]/Table3[[#This Row],[Population_in_lakhs]]</f>
        <v>0.53226879574184971</v>
      </c>
      <c r="P3116">
        <f>Table3[[#This Row],[Molestation]]/Table3[[#This Row],[Population_in_lakhs]]</f>
        <v>5.1896207584830343</v>
      </c>
      <c r="Q3116">
        <f>Table3[[#This Row],[Sexual_Harassment]]/Table3[[#This Row],[Population_in_lakhs]]</f>
        <v>0</v>
      </c>
      <c r="R3116">
        <f>Table3[[#This Row],[Cruelty by Husband or his Relatives]]/Table3[[#This Row],[Population_in_lakhs]]</f>
        <v>13.705921490352628</v>
      </c>
    </row>
    <row r="3117" spans="1:18" x14ac:dyDescent="0.3">
      <c r="A3117" t="s">
        <v>385</v>
      </c>
      <c r="B3117" t="s">
        <v>393</v>
      </c>
      <c r="C3117">
        <v>2009</v>
      </c>
      <c r="D3117">
        <v>49</v>
      </c>
      <c r="E3117">
        <v>51</v>
      </c>
      <c r="F3117">
        <v>7</v>
      </c>
      <c r="G3117">
        <v>76</v>
      </c>
      <c r="H3117">
        <v>1</v>
      </c>
      <c r="I3117">
        <v>211</v>
      </c>
      <c r="J3117">
        <v>15.03</v>
      </c>
      <c r="K3117">
        <v>26.280771789753828</v>
      </c>
      <c r="L3117">
        <f t="shared" si="48"/>
        <v>395</v>
      </c>
      <c r="M3117" s="14">
        <f>Table3[[#This Row],[Rape]]/Table3[[#This Row],[Population_in_lakhs]]</f>
        <v>3.260146373918829</v>
      </c>
      <c r="N3117">
        <f>Table3[[#This Row],[Kidnapping and Abduction]]/Table3[[#This Row],[Population_in_lakhs]]</f>
        <v>3.3932135728542914</v>
      </c>
      <c r="O3117">
        <f>Table3[[#This Row],[Dowry Deaths]]/Table3[[#This Row],[Population_in_lakhs]]</f>
        <v>0.46573519627411847</v>
      </c>
      <c r="P3117">
        <f>Table3[[#This Row],[Molestation]]/Table3[[#This Row],[Population_in_lakhs]]</f>
        <v>5.0565535595475719</v>
      </c>
      <c r="Q3117">
        <f>Table3[[#This Row],[Sexual_Harassment]]/Table3[[#This Row],[Population_in_lakhs]]</f>
        <v>6.6533599467731214E-2</v>
      </c>
      <c r="R3117">
        <f>Table3[[#This Row],[Cruelty by Husband or his Relatives]]/Table3[[#This Row],[Population_in_lakhs]]</f>
        <v>14.038589487691285</v>
      </c>
    </row>
    <row r="3118" spans="1:18" x14ac:dyDescent="0.3">
      <c r="A3118" t="s">
        <v>385</v>
      </c>
      <c r="B3118" t="s">
        <v>393</v>
      </c>
      <c r="C3118">
        <v>2010</v>
      </c>
      <c r="D3118">
        <v>56</v>
      </c>
      <c r="E3118">
        <v>87</v>
      </c>
      <c r="F3118">
        <v>19</v>
      </c>
      <c r="G3118">
        <v>77</v>
      </c>
      <c r="H3118">
        <v>0</v>
      </c>
      <c r="I3118">
        <v>264</v>
      </c>
      <c r="J3118">
        <v>15.03</v>
      </c>
      <c r="K3118">
        <v>33.4664005322688</v>
      </c>
      <c r="L3118">
        <f t="shared" si="48"/>
        <v>503</v>
      </c>
      <c r="M3118" s="14">
        <f>Table3[[#This Row],[Rape]]/Table3[[#This Row],[Population_in_lakhs]]</f>
        <v>3.7258815701929477</v>
      </c>
      <c r="N3118">
        <f>Table3[[#This Row],[Kidnapping and Abduction]]/Table3[[#This Row],[Population_in_lakhs]]</f>
        <v>5.788423153692615</v>
      </c>
      <c r="O3118">
        <f>Table3[[#This Row],[Dowry Deaths]]/Table3[[#This Row],[Population_in_lakhs]]</f>
        <v>1.264138389886893</v>
      </c>
      <c r="P3118">
        <f>Table3[[#This Row],[Molestation]]/Table3[[#This Row],[Population_in_lakhs]]</f>
        <v>5.1230871590153031</v>
      </c>
      <c r="Q3118">
        <f>Table3[[#This Row],[Sexual_Harassment]]/Table3[[#This Row],[Population_in_lakhs]]</f>
        <v>0</v>
      </c>
      <c r="R3118">
        <f>Table3[[#This Row],[Cruelty by Husband or his Relatives]]/Table3[[#This Row],[Population_in_lakhs]]</f>
        <v>17.56487025948104</v>
      </c>
    </row>
    <row r="3119" spans="1:18" x14ac:dyDescent="0.3">
      <c r="A3119" t="s">
        <v>385</v>
      </c>
      <c r="B3119" t="s">
        <v>393</v>
      </c>
      <c r="C3119">
        <v>2011</v>
      </c>
      <c r="D3119">
        <v>55</v>
      </c>
      <c r="E3119">
        <v>111</v>
      </c>
      <c r="F3119">
        <v>11</v>
      </c>
      <c r="G3119">
        <v>77</v>
      </c>
      <c r="H3119">
        <v>5</v>
      </c>
      <c r="I3119">
        <v>283</v>
      </c>
      <c r="J3119">
        <v>16.760000000000002</v>
      </c>
      <c r="K3119">
        <v>32.338902147971361</v>
      </c>
      <c r="L3119">
        <f t="shared" si="48"/>
        <v>542</v>
      </c>
      <c r="M3119" s="14">
        <f>Table3[[#This Row],[Rape]]/Table3[[#This Row],[Population_in_lakhs]]</f>
        <v>3.2816229116945106</v>
      </c>
      <c r="N3119">
        <f>Table3[[#This Row],[Kidnapping and Abduction]]/Table3[[#This Row],[Population_in_lakhs]]</f>
        <v>6.6229116945107389</v>
      </c>
      <c r="O3119">
        <f>Table3[[#This Row],[Dowry Deaths]]/Table3[[#This Row],[Population_in_lakhs]]</f>
        <v>0.65632458233890212</v>
      </c>
      <c r="P3119">
        <f>Table3[[#This Row],[Molestation]]/Table3[[#This Row],[Population_in_lakhs]]</f>
        <v>4.5942720763723148</v>
      </c>
      <c r="Q3119">
        <f>Table3[[#This Row],[Sexual_Harassment]]/Table3[[#This Row],[Population_in_lakhs]]</f>
        <v>0.29832935560859186</v>
      </c>
      <c r="R3119">
        <f>Table3[[#This Row],[Cruelty by Husband or his Relatives]]/Table3[[#This Row],[Population_in_lakhs]]</f>
        <v>16.8854415274463</v>
      </c>
    </row>
    <row r="3120" spans="1:18" x14ac:dyDescent="0.3">
      <c r="A3120" t="s">
        <v>385</v>
      </c>
      <c r="B3120" t="s">
        <v>393</v>
      </c>
      <c r="C3120">
        <v>2012</v>
      </c>
      <c r="D3120">
        <v>66</v>
      </c>
      <c r="E3120">
        <v>107</v>
      </c>
      <c r="F3120">
        <v>18</v>
      </c>
      <c r="G3120">
        <v>83</v>
      </c>
      <c r="H3120">
        <v>3</v>
      </c>
      <c r="I3120">
        <v>342</v>
      </c>
      <c r="J3120">
        <v>16.760000000000002</v>
      </c>
      <c r="K3120">
        <v>36.933174224343674</v>
      </c>
      <c r="L3120">
        <f t="shared" si="48"/>
        <v>619</v>
      </c>
      <c r="M3120" s="14">
        <f>Table3[[#This Row],[Rape]]/Table3[[#This Row],[Population_in_lakhs]]</f>
        <v>3.9379474940334127</v>
      </c>
      <c r="N3120">
        <f>Table3[[#This Row],[Kidnapping and Abduction]]/Table3[[#This Row],[Population_in_lakhs]]</f>
        <v>6.3842482100238653</v>
      </c>
      <c r="O3120">
        <f>Table3[[#This Row],[Dowry Deaths]]/Table3[[#This Row],[Population_in_lakhs]]</f>
        <v>1.0739856801909307</v>
      </c>
      <c r="P3120">
        <f>Table3[[#This Row],[Molestation]]/Table3[[#This Row],[Population_in_lakhs]]</f>
        <v>4.9522673031026248</v>
      </c>
      <c r="Q3120">
        <f>Table3[[#This Row],[Sexual_Harassment]]/Table3[[#This Row],[Population_in_lakhs]]</f>
        <v>0.17899761336515513</v>
      </c>
      <c r="R3120">
        <f>Table3[[#This Row],[Cruelty by Husband or his Relatives]]/Table3[[#This Row],[Population_in_lakhs]]</f>
        <v>20.405727923627683</v>
      </c>
    </row>
    <row r="3121" spans="1:18" x14ac:dyDescent="0.3">
      <c r="A3121" t="s">
        <v>385</v>
      </c>
      <c r="B3121" t="s">
        <v>393</v>
      </c>
      <c r="C3121">
        <v>2013</v>
      </c>
      <c r="D3121">
        <v>35</v>
      </c>
      <c r="E3121">
        <v>100</v>
      </c>
      <c r="F3121">
        <v>32</v>
      </c>
      <c r="G3121">
        <v>69</v>
      </c>
      <c r="H3121">
        <v>0</v>
      </c>
      <c r="I3121">
        <v>345</v>
      </c>
      <c r="J3121">
        <v>16.760000000000002</v>
      </c>
      <c r="K3121">
        <v>34.665871121718375</v>
      </c>
      <c r="L3121">
        <f t="shared" si="48"/>
        <v>581</v>
      </c>
      <c r="M3121" s="14">
        <f>Table3[[#This Row],[Rape]]/Table3[[#This Row],[Population_in_lakhs]]</f>
        <v>2.0883054892601431</v>
      </c>
      <c r="N3121">
        <f>Table3[[#This Row],[Kidnapping and Abduction]]/Table3[[#This Row],[Population_in_lakhs]]</f>
        <v>5.9665871121718368</v>
      </c>
      <c r="O3121">
        <f>Table3[[#This Row],[Dowry Deaths]]/Table3[[#This Row],[Population_in_lakhs]]</f>
        <v>1.909307875894988</v>
      </c>
      <c r="P3121">
        <f>Table3[[#This Row],[Molestation]]/Table3[[#This Row],[Population_in_lakhs]]</f>
        <v>4.1169451073985677</v>
      </c>
      <c r="Q3121">
        <f>Table3[[#This Row],[Sexual_Harassment]]/Table3[[#This Row],[Population_in_lakhs]]</f>
        <v>0</v>
      </c>
      <c r="R3121">
        <f>Table3[[#This Row],[Cruelty by Husband or his Relatives]]/Table3[[#This Row],[Population_in_lakhs]]</f>
        <v>20.584725536992838</v>
      </c>
    </row>
    <row r="3122" spans="1:18" x14ac:dyDescent="0.3">
      <c r="A3122" t="s">
        <v>385</v>
      </c>
      <c r="B3122" t="s">
        <v>394</v>
      </c>
      <c r="C3122">
        <v>2001</v>
      </c>
      <c r="D3122">
        <v>20</v>
      </c>
      <c r="E3122">
        <v>20</v>
      </c>
      <c r="F3122">
        <v>2</v>
      </c>
      <c r="G3122">
        <v>26</v>
      </c>
      <c r="H3122">
        <v>0</v>
      </c>
      <c r="I3122">
        <v>56</v>
      </c>
      <c r="J3122">
        <v>16.09</v>
      </c>
      <c r="K3122">
        <v>7.7066500932256057</v>
      </c>
      <c r="L3122">
        <f t="shared" si="48"/>
        <v>124</v>
      </c>
      <c r="M3122" s="14">
        <f>Table3[[#This Row],[Rape]]/Table3[[#This Row],[Population_in_lakhs]]</f>
        <v>1.2430080795525171</v>
      </c>
      <c r="N3122">
        <f>Table3[[#This Row],[Kidnapping and Abduction]]/Table3[[#This Row],[Population_in_lakhs]]</f>
        <v>1.2430080795525171</v>
      </c>
      <c r="O3122">
        <f>Table3[[#This Row],[Dowry Deaths]]/Table3[[#This Row],[Population_in_lakhs]]</f>
        <v>0.12430080795525171</v>
      </c>
      <c r="P3122">
        <f>Table3[[#This Row],[Molestation]]/Table3[[#This Row],[Population_in_lakhs]]</f>
        <v>1.6159105034182721</v>
      </c>
      <c r="Q3122">
        <f>Table3[[#This Row],[Sexual_Harassment]]/Table3[[#This Row],[Population_in_lakhs]]</f>
        <v>0</v>
      </c>
      <c r="R3122">
        <f>Table3[[#This Row],[Cruelty by Husband or his Relatives]]/Table3[[#This Row],[Population_in_lakhs]]</f>
        <v>3.4804226227470481</v>
      </c>
    </row>
    <row r="3123" spans="1:18" x14ac:dyDescent="0.3">
      <c r="A3123" t="s">
        <v>385</v>
      </c>
      <c r="B3123" t="s">
        <v>394</v>
      </c>
      <c r="C3123">
        <v>2002</v>
      </c>
      <c r="D3123">
        <v>22</v>
      </c>
      <c r="E3123">
        <v>23</v>
      </c>
      <c r="F3123">
        <v>1</v>
      </c>
      <c r="G3123">
        <v>21</v>
      </c>
      <c r="H3123">
        <v>1</v>
      </c>
      <c r="I3123">
        <v>55</v>
      </c>
      <c r="J3123">
        <v>16.09</v>
      </c>
      <c r="K3123">
        <v>7.6444996892479802</v>
      </c>
      <c r="L3123">
        <f t="shared" si="48"/>
        <v>123</v>
      </c>
      <c r="M3123" s="14">
        <f>Table3[[#This Row],[Rape]]/Table3[[#This Row],[Population_in_lakhs]]</f>
        <v>1.3673088875077688</v>
      </c>
      <c r="N3123">
        <f>Table3[[#This Row],[Kidnapping and Abduction]]/Table3[[#This Row],[Population_in_lakhs]]</f>
        <v>1.4294592914853947</v>
      </c>
      <c r="O3123">
        <f>Table3[[#This Row],[Dowry Deaths]]/Table3[[#This Row],[Population_in_lakhs]]</f>
        <v>6.2150403977625855E-2</v>
      </c>
      <c r="P3123">
        <f>Table3[[#This Row],[Molestation]]/Table3[[#This Row],[Population_in_lakhs]]</f>
        <v>1.3051584835301429</v>
      </c>
      <c r="Q3123">
        <f>Table3[[#This Row],[Sexual_Harassment]]/Table3[[#This Row],[Population_in_lakhs]]</f>
        <v>6.2150403977625855E-2</v>
      </c>
      <c r="R3123">
        <f>Table3[[#This Row],[Cruelty by Husband or his Relatives]]/Table3[[#This Row],[Population_in_lakhs]]</f>
        <v>3.4182722187694221</v>
      </c>
    </row>
    <row r="3124" spans="1:18" x14ac:dyDescent="0.3">
      <c r="A3124" t="s">
        <v>385</v>
      </c>
      <c r="B3124" t="s">
        <v>394</v>
      </c>
      <c r="C3124">
        <v>2003</v>
      </c>
      <c r="D3124">
        <v>24</v>
      </c>
      <c r="E3124">
        <v>26</v>
      </c>
      <c r="F3124">
        <v>3</v>
      </c>
      <c r="G3124">
        <v>20</v>
      </c>
      <c r="H3124">
        <v>0</v>
      </c>
      <c r="I3124">
        <v>58</v>
      </c>
      <c r="J3124">
        <v>16.09</v>
      </c>
      <c r="K3124">
        <v>8.1417029210689869</v>
      </c>
      <c r="L3124">
        <f t="shared" si="48"/>
        <v>131</v>
      </c>
      <c r="M3124" s="14">
        <f>Table3[[#This Row],[Rape]]/Table3[[#This Row],[Population_in_lakhs]]</f>
        <v>1.4916096954630205</v>
      </c>
      <c r="N3124">
        <f>Table3[[#This Row],[Kidnapping and Abduction]]/Table3[[#This Row],[Population_in_lakhs]]</f>
        <v>1.6159105034182721</v>
      </c>
      <c r="O3124">
        <f>Table3[[#This Row],[Dowry Deaths]]/Table3[[#This Row],[Population_in_lakhs]]</f>
        <v>0.18645121193287756</v>
      </c>
      <c r="P3124">
        <f>Table3[[#This Row],[Molestation]]/Table3[[#This Row],[Population_in_lakhs]]</f>
        <v>1.2430080795525171</v>
      </c>
      <c r="Q3124">
        <f>Table3[[#This Row],[Sexual_Harassment]]/Table3[[#This Row],[Population_in_lakhs]]</f>
        <v>0</v>
      </c>
      <c r="R3124">
        <f>Table3[[#This Row],[Cruelty by Husband or his Relatives]]/Table3[[#This Row],[Population_in_lakhs]]</f>
        <v>3.6047234307022995</v>
      </c>
    </row>
    <row r="3125" spans="1:18" x14ac:dyDescent="0.3">
      <c r="A3125" t="s">
        <v>385</v>
      </c>
      <c r="B3125" t="s">
        <v>394</v>
      </c>
      <c r="C3125">
        <v>2004</v>
      </c>
      <c r="D3125">
        <v>21</v>
      </c>
      <c r="E3125">
        <v>17</v>
      </c>
      <c r="F3125">
        <v>8</v>
      </c>
      <c r="G3125">
        <v>24</v>
      </c>
      <c r="H3125">
        <v>3</v>
      </c>
      <c r="I3125">
        <v>56</v>
      </c>
      <c r="J3125">
        <v>16.09</v>
      </c>
      <c r="K3125">
        <v>8.0174021131137359</v>
      </c>
      <c r="L3125">
        <f t="shared" si="48"/>
        <v>129</v>
      </c>
      <c r="M3125" s="14">
        <f>Table3[[#This Row],[Rape]]/Table3[[#This Row],[Population_in_lakhs]]</f>
        <v>1.3051584835301429</v>
      </c>
      <c r="N3125">
        <f>Table3[[#This Row],[Kidnapping and Abduction]]/Table3[[#This Row],[Population_in_lakhs]]</f>
        <v>1.0565568676196395</v>
      </c>
      <c r="O3125">
        <f>Table3[[#This Row],[Dowry Deaths]]/Table3[[#This Row],[Population_in_lakhs]]</f>
        <v>0.49720323182100684</v>
      </c>
      <c r="P3125">
        <f>Table3[[#This Row],[Molestation]]/Table3[[#This Row],[Population_in_lakhs]]</f>
        <v>1.4916096954630205</v>
      </c>
      <c r="Q3125">
        <f>Table3[[#This Row],[Sexual_Harassment]]/Table3[[#This Row],[Population_in_lakhs]]</f>
        <v>0.18645121193287756</v>
      </c>
      <c r="R3125">
        <f>Table3[[#This Row],[Cruelty by Husband or his Relatives]]/Table3[[#This Row],[Population_in_lakhs]]</f>
        <v>3.4804226227470481</v>
      </c>
    </row>
    <row r="3126" spans="1:18" x14ac:dyDescent="0.3">
      <c r="A3126" t="s">
        <v>385</v>
      </c>
      <c r="B3126" t="s">
        <v>394</v>
      </c>
      <c r="C3126">
        <v>2005</v>
      </c>
      <c r="D3126">
        <v>39</v>
      </c>
      <c r="E3126">
        <v>17</v>
      </c>
      <c r="F3126">
        <v>1</v>
      </c>
      <c r="G3126">
        <v>39</v>
      </c>
      <c r="H3126">
        <v>2</v>
      </c>
      <c r="I3126">
        <v>81</v>
      </c>
      <c r="J3126">
        <v>16.09</v>
      </c>
      <c r="K3126">
        <v>11.124922311995029</v>
      </c>
      <c r="L3126">
        <f t="shared" si="48"/>
        <v>179</v>
      </c>
      <c r="M3126" s="14">
        <f>Table3[[#This Row],[Rape]]/Table3[[#This Row],[Population_in_lakhs]]</f>
        <v>2.4238657551274083</v>
      </c>
      <c r="N3126">
        <f>Table3[[#This Row],[Kidnapping and Abduction]]/Table3[[#This Row],[Population_in_lakhs]]</f>
        <v>1.0565568676196395</v>
      </c>
      <c r="O3126">
        <f>Table3[[#This Row],[Dowry Deaths]]/Table3[[#This Row],[Population_in_lakhs]]</f>
        <v>6.2150403977625855E-2</v>
      </c>
      <c r="P3126">
        <f>Table3[[#This Row],[Molestation]]/Table3[[#This Row],[Population_in_lakhs]]</f>
        <v>2.4238657551274083</v>
      </c>
      <c r="Q3126">
        <f>Table3[[#This Row],[Sexual_Harassment]]/Table3[[#This Row],[Population_in_lakhs]]</f>
        <v>0.12430080795525171</v>
      </c>
      <c r="R3126">
        <f>Table3[[#This Row],[Cruelty by Husband or his Relatives]]/Table3[[#This Row],[Population_in_lakhs]]</f>
        <v>5.034182722187694</v>
      </c>
    </row>
    <row r="3127" spans="1:18" x14ac:dyDescent="0.3">
      <c r="A3127" t="s">
        <v>385</v>
      </c>
      <c r="B3127" t="s">
        <v>394</v>
      </c>
      <c r="C3127">
        <v>2006</v>
      </c>
      <c r="D3127">
        <v>30</v>
      </c>
      <c r="E3127">
        <v>43</v>
      </c>
      <c r="F3127">
        <v>1</v>
      </c>
      <c r="G3127">
        <v>44</v>
      </c>
      <c r="H3127">
        <v>0</v>
      </c>
      <c r="I3127">
        <v>79</v>
      </c>
      <c r="J3127">
        <v>16.09</v>
      </c>
      <c r="K3127">
        <v>12.243629583592293</v>
      </c>
      <c r="L3127">
        <f t="shared" si="48"/>
        <v>197</v>
      </c>
      <c r="M3127" s="14">
        <f>Table3[[#This Row],[Rape]]/Table3[[#This Row],[Population_in_lakhs]]</f>
        <v>1.8645121193287757</v>
      </c>
      <c r="N3127">
        <f>Table3[[#This Row],[Kidnapping and Abduction]]/Table3[[#This Row],[Population_in_lakhs]]</f>
        <v>2.6724673710379117</v>
      </c>
      <c r="O3127">
        <f>Table3[[#This Row],[Dowry Deaths]]/Table3[[#This Row],[Population_in_lakhs]]</f>
        <v>6.2150403977625855E-2</v>
      </c>
      <c r="P3127">
        <f>Table3[[#This Row],[Molestation]]/Table3[[#This Row],[Population_in_lakhs]]</f>
        <v>2.7346177750155376</v>
      </c>
      <c r="Q3127">
        <f>Table3[[#This Row],[Sexual_Harassment]]/Table3[[#This Row],[Population_in_lakhs]]</f>
        <v>0</v>
      </c>
      <c r="R3127">
        <f>Table3[[#This Row],[Cruelty by Husband or his Relatives]]/Table3[[#This Row],[Population_in_lakhs]]</f>
        <v>4.9098819142324421</v>
      </c>
    </row>
    <row r="3128" spans="1:18" x14ac:dyDescent="0.3">
      <c r="A3128" t="s">
        <v>385</v>
      </c>
      <c r="B3128" t="s">
        <v>394</v>
      </c>
      <c r="C3128">
        <v>2007</v>
      </c>
      <c r="D3128">
        <v>48</v>
      </c>
      <c r="E3128">
        <v>34</v>
      </c>
      <c r="F3128">
        <v>2</v>
      </c>
      <c r="G3128">
        <v>37</v>
      </c>
      <c r="H3128">
        <v>2</v>
      </c>
      <c r="I3128">
        <v>84</v>
      </c>
      <c r="J3128">
        <v>16.09</v>
      </c>
      <c r="K3128">
        <v>12.865133623368552</v>
      </c>
      <c r="L3128">
        <f t="shared" si="48"/>
        <v>207</v>
      </c>
      <c r="M3128" s="14">
        <f>Table3[[#This Row],[Rape]]/Table3[[#This Row],[Population_in_lakhs]]</f>
        <v>2.9832193909260409</v>
      </c>
      <c r="N3128">
        <f>Table3[[#This Row],[Kidnapping and Abduction]]/Table3[[#This Row],[Population_in_lakhs]]</f>
        <v>2.113113735239279</v>
      </c>
      <c r="O3128">
        <f>Table3[[#This Row],[Dowry Deaths]]/Table3[[#This Row],[Population_in_lakhs]]</f>
        <v>0.12430080795525171</v>
      </c>
      <c r="P3128">
        <f>Table3[[#This Row],[Molestation]]/Table3[[#This Row],[Population_in_lakhs]]</f>
        <v>2.2995649471721564</v>
      </c>
      <c r="Q3128">
        <f>Table3[[#This Row],[Sexual_Harassment]]/Table3[[#This Row],[Population_in_lakhs]]</f>
        <v>0.12430080795525171</v>
      </c>
      <c r="R3128">
        <f>Table3[[#This Row],[Cruelty by Husband or his Relatives]]/Table3[[#This Row],[Population_in_lakhs]]</f>
        <v>5.2206339341205714</v>
      </c>
    </row>
    <row r="3129" spans="1:18" x14ac:dyDescent="0.3">
      <c r="A3129" t="s">
        <v>385</v>
      </c>
      <c r="B3129" t="s">
        <v>394</v>
      </c>
      <c r="C3129">
        <v>2008</v>
      </c>
      <c r="D3129">
        <v>47</v>
      </c>
      <c r="E3129">
        <v>40</v>
      </c>
      <c r="F3129">
        <v>5</v>
      </c>
      <c r="G3129">
        <v>60</v>
      </c>
      <c r="H3129">
        <v>0</v>
      </c>
      <c r="I3129">
        <v>135</v>
      </c>
      <c r="J3129">
        <v>16.09</v>
      </c>
      <c r="K3129">
        <v>17.837165941578622</v>
      </c>
      <c r="L3129">
        <f t="shared" si="48"/>
        <v>287</v>
      </c>
      <c r="M3129" s="14">
        <f>Table3[[#This Row],[Rape]]/Table3[[#This Row],[Population_in_lakhs]]</f>
        <v>2.921068986948415</v>
      </c>
      <c r="N3129">
        <f>Table3[[#This Row],[Kidnapping and Abduction]]/Table3[[#This Row],[Population_in_lakhs]]</f>
        <v>2.4860161591050343</v>
      </c>
      <c r="O3129">
        <f>Table3[[#This Row],[Dowry Deaths]]/Table3[[#This Row],[Population_in_lakhs]]</f>
        <v>0.31075201988812928</v>
      </c>
      <c r="P3129">
        <f>Table3[[#This Row],[Molestation]]/Table3[[#This Row],[Population_in_lakhs]]</f>
        <v>3.7290242386575514</v>
      </c>
      <c r="Q3129">
        <f>Table3[[#This Row],[Sexual_Harassment]]/Table3[[#This Row],[Population_in_lakhs]]</f>
        <v>0</v>
      </c>
      <c r="R3129">
        <f>Table3[[#This Row],[Cruelty by Husband or his Relatives]]/Table3[[#This Row],[Population_in_lakhs]]</f>
        <v>8.3903045369794906</v>
      </c>
    </row>
    <row r="3130" spans="1:18" x14ac:dyDescent="0.3">
      <c r="A3130" t="s">
        <v>385</v>
      </c>
      <c r="B3130" t="s">
        <v>394</v>
      </c>
      <c r="C3130">
        <v>2009</v>
      </c>
      <c r="D3130">
        <v>54</v>
      </c>
      <c r="E3130">
        <v>40</v>
      </c>
      <c r="F3130">
        <v>2</v>
      </c>
      <c r="G3130">
        <v>55</v>
      </c>
      <c r="H3130">
        <v>2</v>
      </c>
      <c r="I3130">
        <v>141</v>
      </c>
      <c r="J3130">
        <v>16.09</v>
      </c>
      <c r="K3130">
        <v>18.272218769422</v>
      </c>
      <c r="L3130">
        <f t="shared" si="48"/>
        <v>294</v>
      </c>
      <c r="M3130" s="14">
        <f>Table3[[#This Row],[Rape]]/Table3[[#This Row],[Population_in_lakhs]]</f>
        <v>3.3561218147917962</v>
      </c>
      <c r="N3130">
        <f>Table3[[#This Row],[Kidnapping and Abduction]]/Table3[[#This Row],[Population_in_lakhs]]</f>
        <v>2.4860161591050343</v>
      </c>
      <c r="O3130">
        <f>Table3[[#This Row],[Dowry Deaths]]/Table3[[#This Row],[Population_in_lakhs]]</f>
        <v>0.12430080795525171</v>
      </c>
      <c r="P3130">
        <f>Table3[[#This Row],[Molestation]]/Table3[[#This Row],[Population_in_lakhs]]</f>
        <v>3.4182722187694221</v>
      </c>
      <c r="Q3130">
        <f>Table3[[#This Row],[Sexual_Harassment]]/Table3[[#This Row],[Population_in_lakhs]]</f>
        <v>0.12430080795525171</v>
      </c>
      <c r="R3130">
        <f>Table3[[#This Row],[Cruelty by Husband or his Relatives]]/Table3[[#This Row],[Population_in_lakhs]]</f>
        <v>8.7632069608452454</v>
      </c>
    </row>
    <row r="3131" spans="1:18" x14ac:dyDescent="0.3">
      <c r="A3131" t="s">
        <v>385</v>
      </c>
      <c r="B3131" t="s">
        <v>394</v>
      </c>
      <c r="C3131">
        <v>2010</v>
      </c>
      <c r="D3131">
        <v>36</v>
      </c>
      <c r="E3131">
        <v>75</v>
      </c>
      <c r="F3131">
        <v>2</v>
      </c>
      <c r="G3131">
        <v>57</v>
      </c>
      <c r="H3131">
        <v>7</v>
      </c>
      <c r="I3131">
        <v>158</v>
      </c>
      <c r="J3131">
        <v>16.09</v>
      </c>
      <c r="K3131">
        <v>20.82038533250466</v>
      </c>
      <c r="L3131">
        <f t="shared" si="48"/>
        <v>335</v>
      </c>
      <c r="M3131" s="14">
        <f>Table3[[#This Row],[Rape]]/Table3[[#This Row],[Population_in_lakhs]]</f>
        <v>2.2374145431945309</v>
      </c>
      <c r="N3131">
        <f>Table3[[#This Row],[Kidnapping and Abduction]]/Table3[[#This Row],[Population_in_lakhs]]</f>
        <v>4.6612802983219392</v>
      </c>
      <c r="O3131">
        <f>Table3[[#This Row],[Dowry Deaths]]/Table3[[#This Row],[Population_in_lakhs]]</f>
        <v>0.12430080795525171</v>
      </c>
      <c r="P3131">
        <f>Table3[[#This Row],[Molestation]]/Table3[[#This Row],[Population_in_lakhs]]</f>
        <v>3.5425730267246736</v>
      </c>
      <c r="Q3131">
        <f>Table3[[#This Row],[Sexual_Harassment]]/Table3[[#This Row],[Population_in_lakhs]]</f>
        <v>0.43505282784338101</v>
      </c>
      <c r="R3131">
        <f>Table3[[#This Row],[Cruelty by Husband or his Relatives]]/Table3[[#This Row],[Population_in_lakhs]]</f>
        <v>9.8197638284648843</v>
      </c>
    </row>
    <row r="3132" spans="1:18" x14ac:dyDescent="0.3">
      <c r="A3132" t="s">
        <v>385</v>
      </c>
      <c r="B3132" t="s">
        <v>394</v>
      </c>
      <c r="C3132">
        <v>2011</v>
      </c>
      <c r="D3132">
        <v>49</v>
      </c>
      <c r="E3132">
        <v>88</v>
      </c>
      <c r="F3132">
        <v>4</v>
      </c>
      <c r="G3132">
        <v>51</v>
      </c>
      <c r="H3132">
        <v>6</v>
      </c>
      <c r="I3132">
        <v>337</v>
      </c>
      <c r="J3132">
        <v>18.47</v>
      </c>
      <c r="K3132">
        <v>28.965890633459665</v>
      </c>
      <c r="L3132">
        <f t="shared" si="48"/>
        <v>535</v>
      </c>
      <c r="M3132" s="14">
        <f>Table3[[#This Row],[Rape]]/Table3[[#This Row],[Population_in_lakhs]]</f>
        <v>2.6529507309149976</v>
      </c>
      <c r="N3132">
        <f>Table3[[#This Row],[Kidnapping and Abduction]]/Table3[[#This Row],[Population_in_lakhs]]</f>
        <v>4.7644829453167299</v>
      </c>
      <c r="O3132">
        <f>Table3[[#This Row],[Dowry Deaths]]/Table3[[#This Row],[Population_in_lakhs]]</f>
        <v>0.21656740660530591</v>
      </c>
      <c r="P3132">
        <f>Table3[[#This Row],[Molestation]]/Table3[[#This Row],[Population_in_lakhs]]</f>
        <v>2.7612344342176502</v>
      </c>
      <c r="Q3132">
        <f>Table3[[#This Row],[Sexual_Harassment]]/Table3[[#This Row],[Population_in_lakhs]]</f>
        <v>0.32485110990795885</v>
      </c>
      <c r="R3132">
        <f>Table3[[#This Row],[Cruelty by Husband or his Relatives]]/Table3[[#This Row],[Population_in_lakhs]]</f>
        <v>18.245804006497025</v>
      </c>
    </row>
    <row r="3133" spans="1:18" x14ac:dyDescent="0.3">
      <c r="A3133" t="s">
        <v>385</v>
      </c>
      <c r="B3133" t="s">
        <v>394</v>
      </c>
      <c r="C3133">
        <v>2012</v>
      </c>
      <c r="D3133">
        <v>10</v>
      </c>
      <c r="E3133">
        <v>39</v>
      </c>
      <c r="F3133">
        <v>2</v>
      </c>
      <c r="G3133">
        <v>52</v>
      </c>
      <c r="H3133">
        <v>4</v>
      </c>
      <c r="I3133">
        <v>106</v>
      </c>
      <c r="J3133">
        <v>18.47</v>
      </c>
      <c r="K3133">
        <v>11.53221440173254</v>
      </c>
      <c r="L3133">
        <f t="shared" si="48"/>
        <v>213</v>
      </c>
      <c r="M3133" s="14">
        <f>Table3[[#This Row],[Rape]]/Table3[[#This Row],[Population_in_lakhs]]</f>
        <v>0.54141851651326478</v>
      </c>
      <c r="N3133">
        <f>Table3[[#This Row],[Kidnapping and Abduction]]/Table3[[#This Row],[Population_in_lakhs]]</f>
        <v>2.1115322144017328</v>
      </c>
      <c r="O3133">
        <f>Table3[[#This Row],[Dowry Deaths]]/Table3[[#This Row],[Population_in_lakhs]]</f>
        <v>0.10828370330265295</v>
      </c>
      <c r="P3133">
        <f>Table3[[#This Row],[Molestation]]/Table3[[#This Row],[Population_in_lakhs]]</f>
        <v>2.815376285868977</v>
      </c>
      <c r="Q3133">
        <f>Table3[[#This Row],[Sexual_Harassment]]/Table3[[#This Row],[Population_in_lakhs]]</f>
        <v>0.21656740660530591</v>
      </c>
      <c r="R3133">
        <f>Table3[[#This Row],[Cruelty by Husband or his Relatives]]/Table3[[#This Row],[Population_in_lakhs]]</f>
        <v>5.7390362750406068</v>
      </c>
    </row>
    <row r="3134" spans="1:18" x14ac:dyDescent="0.3">
      <c r="A3134" t="s">
        <v>385</v>
      </c>
      <c r="B3134" t="s">
        <v>394</v>
      </c>
      <c r="C3134">
        <v>2013</v>
      </c>
      <c r="D3134">
        <v>30</v>
      </c>
      <c r="E3134">
        <v>35</v>
      </c>
      <c r="F3134">
        <v>0</v>
      </c>
      <c r="G3134">
        <v>54</v>
      </c>
      <c r="H3134">
        <v>2</v>
      </c>
      <c r="I3134">
        <v>158</v>
      </c>
      <c r="J3134">
        <v>18.47</v>
      </c>
      <c r="K3134">
        <v>15.105576610720087</v>
      </c>
      <c r="L3134">
        <f t="shared" si="48"/>
        <v>279</v>
      </c>
      <c r="M3134" s="14">
        <f>Table3[[#This Row],[Rape]]/Table3[[#This Row],[Population_in_lakhs]]</f>
        <v>1.6242555495397943</v>
      </c>
      <c r="N3134">
        <f>Table3[[#This Row],[Kidnapping and Abduction]]/Table3[[#This Row],[Population_in_lakhs]]</f>
        <v>1.8949648077964267</v>
      </c>
      <c r="O3134">
        <f>Table3[[#This Row],[Dowry Deaths]]/Table3[[#This Row],[Population_in_lakhs]]</f>
        <v>0</v>
      </c>
      <c r="P3134">
        <f>Table3[[#This Row],[Molestation]]/Table3[[#This Row],[Population_in_lakhs]]</f>
        <v>2.9236599891716297</v>
      </c>
      <c r="Q3134">
        <f>Table3[[#This Row],[Sexual_Harassment]]/Table3[[#This Row],[Population_in_lakhs]]</f>
        <v>0.10828370330265295</v>
      </c>
      <c r="R3134">
        <f>Table3[[#This Row],[Cruelty by Husband or his Relatives]]/Table3[[#This Row],[Population_in_lakhs]]</f>
        <v>8.5544125609095829</v>
      </c>
    </row>
    <row r="3135" spans="1:18" x14ac:dyDescent="0.3">
      <c r="A3135" t="s">
        <v>385</v>
      </c>
      <c r="B3135" t="s">
        <v>395</v>
      </c>
      <c r="C3135">
        <v>2001</v>
      </c>
      <c r="D3135">
        <v>29</v>
      </c>
      <c r="E3135">
        <v>38</v>
      </c>
      <c r="F3135">
        <v>10</v>
      </c>
      <c r="G3135">
        <v>39</v>
      </c>
      <c r="H3135">
        <v>0</v>
      </c>
      <c r="I3135">
        <v>372</v>
      </c>
      <c r="J3135">
        <v>50.42</v>
      </c>
      <c r="K3135">
        <v>9.6786989289964289</v>
      </c>
      <c r="L3135">
        <f t="shared" si="48"/>
        <v>488</v>
      </c>
      <c r="M3135" s="14">
        <f>Table3[[#This Row],[Rape]]/Table3[[#This Row],[Population_in_lakhs]]</f>
        <v>0.57516858389527958</v>
      </c>
      <c r="N3135">
        <f>Table3[[#This Row],[Kidnapping and Abduction]]/Table3[[#This Row],[Population_in_lakhs]]</f>
        <v>0.75366917889726293</v>
      </c>
      <c r="O3135">
        <f>Table3[[#This Row],[Dowry Deaths]]/Table3[[#This Row],[Population_in_lakhs]]</f>
        <v>0.19833399444664815</v>
      </c>
      <c r="P3135">
        <f>Table3[[#This Row],[Molestation]]/Table3[[#This Row],[Population_in_lakhs]]</f>
        <v>0.77350257834192782</v>
      </c>
      <c r="Q3135">
        <f>Table3[[#This Row],[Sexual_Harassment]]/Table3[[#This Row],[Population_in_lakhs]]</f>
        <v>0</v>
      </c>
      <c r="R3135">
        <f>Table3[[#This Row],[Cruelty by Husband or his Relatives]]/Table3[[#This Row],[Population_in_lakhs]]</f>
        <v>7.3780245934153115</v>
      </c>
    </row>
    <row r="3136" spans="1:18" x14ac:dyDescent="0.3">
      <c r="A3136" t="s">
        <v>385</v>
      </c>
      <c r="B3136" t="s">
        <v>395</v>
      </c>
      <c r="C3136">
        <v>2002</v>
      </c>
      <c r="D3136">
        <v>32</v>
      </c>
      <c r="E3136">
        <v>35</v>
      </c>
      <c r="F3136">
        <v>5</v>
      </c>
      <c r="G3136">
        <v>26</v>
      </c>
      <c r="H3136">
        <v>2</v>
      </c>
      <c r="I3136">
        <v>328</v>
      </c>
      <c r="J3136">
        <v>50.42</v>
      </c>
      <c r="K3136">
        <v>8.48869496231654</v>
      </c>
      <c r="L3136">
        <f t="shared" si="48"/>
        <v>428</v>
      </c>
      <c r="M3136" s="14">
        <f>Table3[[#This Row],[Rape]]/Table3[[#This Row],[Population_in_lakhs]]</f>
        <v>0.63466878222927403</v>
      </c>
      <c r="N3136">
        <f>Table3[[#This Row],[Kidnapping and Abduction]]/Table3[[#This Row],[Population_in_lakhs]]</f>
        <v>0.69416898056326848</v>
      </c>
      <c r="O3136">
        <f>Table3[[#This Row],[Dowry Deaths]]/Table3[[#This Row],[Population_in_lakhs]]</f>
        <v>9.9166997223324074E-2</v>
      </c>
      <c r="P3136">
        <f>Table3[[#This Row],[Molestation]]/Table3[[#This Row],[Population_in_lakhs]]</f>
        <v>0.51566838556128514</v>
      </c>
      <c r="Q3136">
        <f>Table3[[#This Row],[Sexual_Harassment]]/Table3[[#This Row],[Population_in_lakhs]]</f>
        <v>3.9666798889329627E-2</v>
      </c>
      <c r="R3136">
        <f>Table3[[#This Row],[Cruelty by Husband or his Relatives]]/Table3[[#This Row],[Population_in_lakhs]]</f>
        <v>6.505355017850059</v>
      </c>
    </row>
    <row r="3137" spans="1:18" x14ac:dyDescent="0.3">
      <c r="A3137" t="s">
        <v>385</v>
      </c>
      <c r="B3137" t="s">
        <v>395</v>
      </c>
      <c r="C3137">
        <v>2003</v>
      </c>
      <c r="D3137">
        <v>39</v>
      </c>
      <c r="E3137">
        <v>31</v>
      </c>
      <c r="F3137">
        <v>14</v>
      </c>
      <c r="G3137">
        <v>25</v>
      </c>
      <c r="H3137">
        <v>0</v>
      </c>
      <c r="I3137">
        <v>383</v>
      </c>
      <c r="J3137">
        <v>50.42</v>
      </c>
      <c r="K3137">
        <v>9.7580325267750894</v>
      </c>
      <c r="L3137">
        <f t="shared" si="48"/>
        <v>492</v>
      </c>
      <c r="M3137" s="14">
        <f>Table3[[#This Row],[Rape]]/Table3[[#This Row],[Population_in_lakhs]]</f>
        <v>0.77350257834192782</v>
      </c>
      <c r="N3137">
        <f>Table3[[#This Row],[Kidnapping and Abduction]]/Table3[[#This Row],[Population_in_lakhs]]</f>
        <v>0.61483538278460925</v>
      </c>
      <c r="O3137">
        <f>Table3[[#This Row],[Dowry Deaths]]/Table3[[#This Row],[Population_in_lakhs]]</f>
        <v>0.2776675922253074</v>
      </c>
      <c r="P3137">
        <f>Table3[[#This Row],[Molestation]]/Table3[[#This Row],[Population_in_lakhs]]</f>
        <v>0.49583498611662036</v>
      </c>
      <c r="Q3137">
        <f>Table3[[#This Row],[Sexual_Harassment]]/Table3[[#This Row],[Population_in_lakhs]]</f>
        <v>0</v>
      </c>
      <c r="R3137">
        <f>Table3[[#This Row],[Cruelty by Husband or his Relatives]]/Table3[[#This Row],[Population_in_lakhs]]</f>
        <v>7.5961919873066241</v>
      </c>
    </row>
    <row r="3138" spans="1:18" x14ac:dyDescent="0.3">
      <c r="A3138" t="s">
        <v>385</v>
      </c>
      <c r="B3138" t="s">
        <v>395</v>
      </c>
      <c r="C3138">
        <v>2004</v>
      </c>
      <c r="D3138">
        <v>56</v>
      </c>
      <c r="E3138">
        <v>38</v>
      </c>
      <c r="F3138">
        <v>23</v>
      </c>
      <c r="G3138">
        <v>37</v>
      </c>
      <c r="H3138">
        <v>3</v>
      </c>
      <c r="I3138">
        <v>501</v>
      </c>
      <c r="J3138">
        <v>50.42</v>
      </c>
      <c r="K3138">
        <v>13.050376834589448</v>
      </c>
      <c r="L3138">
        <f t="shared" ref="L3138:L3201" si="49">SUM(D3138,E3138,F3138,G3138,H3138,I3138)</f>
        <v>658</v>
      </c>
      <c r="M3138" s="14">
        <f>Table3[[#This Row],[Rape]]/Table3[[#This Row],[Population_in_lakhs]]</f>
        <v>1.1106703689012296</v>
      </c>
      <c r="N3138">
        <f>Table3[[#This Row],[Kidnapping and Abduction]]/Table3[[#This Row],[Population_in_lakhs]]</f>
        <v>0.75366917889726293</v>
      </c>
      <c r="O3138">
        <f>Table3[[#This Row],[Dowry Deaths]]/Table3[[#This Row],[Population_in_lakhs]]</f>
        <v>0.45616818722729074</v>
      </c>
      <c r="P3138">
        <f>Table3[[#This Row],[Molestation]]/Table3[[#This Row],[Population_in_lakhs]]</f>
        <v>0.73383577945259815</v>
      </c>
      <c r="Q3138">
        <f>Table3[[#This Row],[Sexual_Harassment]]/Table3[[#This Row],[Population_in_lakhs]]</f>
        <v>5.9500198333994447E-2</v>
      </c>
      <c r="R3138">
        <f>Table3[[#This Row],[Cruelty by Husband or his Relatives]]/Table3[[#This Row],[Population_in_lakhs]]</f>
        <v>9.9365331217770727</v>
      </c>
    </row>
    <row r="3139" spans="1:18" x14ac:dyDescent="0.3">
      <c r="A3139" t="s">
        <v>385</v>
      </c>
      <c r="B3139" t="s">
        <v>395</v>
      </c>
      <c r="C3139">
        <v>2005</v>
      </c>
      <c r="D3139">
        <v>42</v>
      </c>
      <c r="E3139">
        <v>30</v>
      </c>
      <c r="F3139">
        <v>5</v>
      </c>
      <c r="G3139">
        <v>31</v>
      </c>
      <c r="H3139">
        <v>0</v>
      </c>
      <c r="I3139">
        <v>539</v>
      </c>
      <c r="J3139">
        <v>50.42</v>
      </c>
      <c r="K3139">
        <v>12.832209440698135</v>
      </c>
      <c r="L3139">
        <f t="shared" si="49"/>
        <v>647</v>
      </c>
      <c r="M3139" s="14">
        <f>Table3[[#This Row],[Rape]]/Table3[[#This Row],[Population_in_lakhs]]</f>
        <v>0.83300277667592226</v>
      </c>
      <c r="N3139">
        <f>Table3[[#This Row],[Kidnapping and Abduction]]/Table3[[#This Row],[Population_in_lakhs]]</f>
        <v>0.59500198333994447</v>
      </c>
      <c r="O3139">
        <f>Table3[[#This Row],[Dowry Deaths]]/Table3[[#This Row],[Population_in_lakhs]]</f>
        <v>9.9166997223324074E-2</v>
      </c>
      <c r="P3139">
        <f>Table3[[#This Row],[Molestation]]/Table3[[#This Row],[Population_in_lakhs]]</f>
        <v>0.61483538278460925</v>
      </c>
      <c r="Q3139">
        <f>Table3[[#This Row],[Sexual_Harassment]]/Table3[[#This Row],[Population_in_lakhs]]</f>
        <v>0</v>
      </c>
      <c r="R3139">
        <f>Table3[[#This Row],[Cruelty by Husband or his Relatives]]/Table3[[#This Row],[Population_in_lakhs]]</f>
        <v>10.690202300674335</v>
      </c>
    </row>
    <row r="3140" spans="1:18" x14ac:dyDescent="0.3">
      <c r="A3140" t="s">
        <v>385</v>
      </c>
      <c r="B3140" t="s">
        <v>395</v>
      </c>
      <c r="C3140">
        <v>2006</v>
      </c>
      <c r="D3140">
        <v>43</v>
      </c>
      <c r="E3140">
        <v>28</v>
      </c>
      <c r="F3140">
        <v>8</v>
      </c>
      <c r="G3140">
        <v>37</v>
      </c>
      <c r="H3140">
        <v>0</v>
      </c>
      <c r="I3140">
        <v>467</v>
      </c>
      <c r="J3140">
        <v>50.42</v>
      </c>
      <c r="K3140">
        <v>11.562871876239587</v>
      </c>
      <c r="L3140">
        <f t="shared" si="49"/>
        <v>583</v>
      </c>
      <c r="M3140" s="14">
        <f>Table3[[#This Row],[Rape]]/Table3[[#This Row],[Population_in_lakhs]]</f>
        <v>0.85283617612058704</v>
      </c>
      <c r="N3140">
        <f>Table3[[#This Row],[Kidnapping and Abduction]]/Table3[[#This Row],[Population_in_lakhs]]</f>
        <v>0.5553351844506148</v>
      </c>
      <c r="O3140">
        <f>Table3[[#This Row],[Dowry Deaths]]/Table3[[#This Row],[Population_in_lakhs]]</f>
        <v>0.15866719555731851</v>
      </c>
      <c r="P3140">
        <f>Table3[[#This Row],[Molestation]]/Table3[[#This Row],[Population_in_lakhs]]</f>
        <v>0.73383577945259815</v>
      </c>
      <c r="Q3140">
        <f>Table3[[#This Row],[Sexual_Harassment]]/Table3[[#This Row],[Population_in_lakhs]]</f>
        <v>0</v>
      </c>
      <c r="R3140">
        <f>Table3[[#This Row],[Cruelty by Husband or his Relatives]]/Table3[[#This Row],[Population_in_lakhs]]</f>
        <v>9.2621975406584678</v>
      </c>
    </row>
    <row r="3141" spans="1:18" x14ac:dyDescent="0.3">
      <c r="A3141" t="s">
        <v>385</v>
      </c>
      <c r="B3141" t="s">
        <v>395</v>
      </c>
      <c r="C3141">
        <v>2007</v>
      </c>
      <c r="D3141">
        <v>57</v>
      </c>
      <c r="E3141">
        <v>45</v>
      </c>
      <c r="F3141">
        <v>16</v>
      </c>
      <c r="G3141">
        <v>48</v>
      </c>
      <c r="H3141">
        <v>0</v>
      </c>
      <c r="I3141">
        <v>549</v>
      </c>
      <c r="J3141">
        <v>50.42</v>
      </c>
      <c r="K3141">
        <v>14.180880602935343</v>
      </c>
      <c r="L3141">
        <f t="shared" si="49"/>
        <v>715</v>
      </c>
      <c r="M3141" s="14">
        <f>Table3[[#This Row],[Rape]]/Table3[[#This Row],[Population_in_lakhs]]</f>
        <v>1.1305037683458945</v>
      </c>
      <c r="N3141">
        <f>Table3[[#This Row],[Kidnapping and Abduction]]/Table3[[#This Row],[Population_in_lakhs]]</f>
        <v>0.89250297500991671</v>
      </c>
      <c r="O3141">
        <f>Table3[[#This Row],[Dowry Deaths]]/Table3[[#This Row],[Population_in_lakhs]]</f>
        <v>0.31733439111463702</v>
      </c>
      <c r="P3141">
        <f>Table3[[#This Row],[Molestation]]/Table3[[#This Row],[Population_in_lakhs]]</f>
        <v>0.95200317334391116</v>
      </c>
      <c r="Q3141">
        <f>Table3[[#This Row],[Sexual_Harassment]]/Table3[[#This Row],[Population_in_lakhs]]</f>
        <v>0</v>
      </c>
      <c r="R3141">
        <f>Table3[[#This Row],[Cruelty by Husband or his Relatives]]/Table3[[#This Row],[Population_in_lakhs]]</f>
        <v>10.888536295120984</v>
      </c>
    </row>
    <row r="3142" spans="1:18" x14ac:dyDescent="0.3">
      <c r="A3142" t="s">
        <v>385</v>
      </c>
      <c r="B3142" t="s">
        <v>395</v>
      </c>
      <c r="C3142">
        <v>2008</v>
      </c>
      <c r="D3142">
        <v>54</v>
      </c>
      <c r="E3142">
        <v>50</v>
      </c>
      <c r="F3142">
        <v>17</v>
      </c>
      <c r="G3142">
        <v>19</v>
      </c>
      <c r="H3142">
        <v>0</v>
      </c>
      <c r="I3142">
        <v>567</v>
      </c>
      <c r="J3142">
        <v>50.42</v>
      </c>
      <c r="K3142">
        <v>14.022213407378024</v>
      </c>
      <c r="L3142">
        <f t="shared" si="49"/>
        <v>707</v>
      </c>
      <c r="M3142" s="14">
        <f>Table3[[#This Row],[Rape]]/Table3[[#This Row],[Population_in_lakhs]]</f>
        <v>1.0710035700119001</v>
      </c>
      <c r="N3142">
        <f>Table3[[#This Row],[Kidnapping and Abduction]]/Table3[[#This Row],[Population_in_lakhs]]</f>
        <v>0.99166997223324072</v>
      </c>
      <c r="O3142">
        <f>Table3[[#This Row],[Dowry Deaths]]/Table3[[#This Row],[Population_in_lakhs]]</f>
        <v>0.33716779055930185</v>
      </c>
      <c r="P3142">
        <f>Table3[[#This Row],[Molestation]]/Table3[[#This Row],[Population_in_lakhs]]</f>
        <v>0.37683458944863146</v>
      </c>
      <c r="Q3142">
        <f>Table3[[#This Row],[Sexual_Harassment]]/Table3[[#This Row],[Population_in_lakhs]]</f>
        <v>0</v>
      </c>
      <c r="R3142">
        <f>Table3[[#This Row],[Cruelty by Husband or his Relatives]]/Table3[[#This Row],[Population_in_lakhs]]</f>
        <v>11.245537485124951</v>
      </c>
    </row>
    <row r="3143" spans="1:18" x14ac:dyDescent="0.3">
      <c r="A3143" t="s">
        <v>385</v>
      </c>
      <c r="B3143" t="s">
        <v>395</v>
      </c>
      <c r="C3143">
        <v>2009</v>
      </c>
      <c r="D3143">
        <v>48</v>
      </c>
      <c r="E3143">
        <v>79</v>
      </c>
      <c r="F3143">
        <v>25</v>
      </c>
      <c r="G3143">
        <v>24</v>
      </c>
      <c r="H3143">
        <v>0</v>
      </c>
      <c r="I3143">
        <v>629</v>
      </c>
      <c r="J3143">
        <v>50.42</v>
      </c>
      <c r="K3143">
        <v>15.965886552955176</v>
      </c>
      <c r="L3143">
        <f t="shared" si="49"/>
        <v>805</v>
      </c>
      <c r="M3143" s="14">
        <f>Table3[[#This Row],[Rape]]/Table3[[#This Row],[Population_in_lakhs]]</f>
        <v>0.95200317334391116</v>
      </c>
      <c r="N3143">
        <f>Table3[[#This Row],[Kidnapping and Abduction]]/Table3[[#This Row],[Population_in_lakhs]]</f>
        <v>1.5668385561285203</v>
      </c>
      <c r="O3143">
        <f>Table3[[#This Row],[Dowry Deaths]]/Table3[[#This Row],[Population_in_lakhs]]</f>
        <v>0.49583498611662036</v>
      </c>
      <c r="P3143">
        <f>Table3[[#This Row],[Molestation]]/Table3[[#This Row],[Population_in_lakhs]]</f>
        <v>0.47600158667195558</v>
      </c>
      <c r="Q3143">
        <f>Table3[[#This Row],[Sexual_Harassment]]/Table3[[#This Row],[Population_in_lakhs]]</f>
        <v>0</v>
      </c>
      <c r="R3143">
        <f>Table3[[#This Row],[Cruelty by Husband or his Relatives]]/Table3[[#This Row],[Population_in_lakhs]]</f>
        <v>12.475208250694168</v>
      </c>
    </row>
    <row r="3144" spans="1:18" x14ac:dyDescent="0.3">
      <c r="A3144" t="s">
        <v>385</v>
      </c>
      <c r="B3144" t="s">
        <v>395</v>
      </c>
      <c r="C3144">
        <v>2010</v>
      </c>
      <c r="D3144">
        <v>52</v>
      </c>
      <c r="E3144">
        <v>87</v>
      </c>
      <c r="F3144">
        <v>12</v>
      </c>
      <c r="G3144">
        <v>47</v>
      </c>
      <c r="H3144">
        <v>0</v>
      </c>
      <c r="I3144">
        <v>694</v>
      </c>
      <c r="J3144">
        <v>50.42</v>
      </c>
      <c r="K3144">
        <v>17.691392304641013</v>
      </c>
      <c r="L3144">
        <f t="shared" si="49"/>
        <v>892</v>
      </c>
      <c r="M3144" s="14">
        <f>Table3[[#This Row],[Rape]]/Table3[[#This Row],[Population_in_lakhs]]</f>
        <v>1.0313367711225703</v>
      </c>
      <c r="N3144">
        <f>Table3[[#This Row],[Kidnapping and Abduction]]/Table3[[#This Row],[Population_in_lakhs]]</f>
        <v>1.725505751685839</v>
      </c>
      <c r="O3144">
        <f>Table3[[#This Row],[Dowry Deaths]]/Table3[[#This Row],[Population_in_lakhs]]</f>
        <v>0.23800079333597779</v>
      </c>
      <c r="P3144">
        <f>Table3[[#This Row],[Molestation]]/Table3[[#This Row],[Population_in_lakhs]]</f>
        <v>0.93216977389924627</v>
      </c>
      <c r="Q3144">
        <f>Table3[[#This Row],[Sexual_Harassment]]/Table3[[#This Row],[Population_in_lakhs]]</f>
        <v>0</v>
      </c>
      <c r="R3144">
        <f>Table3[[#This Row],[Cruelty by Husband or his Relatives]]/Table3[[#This Row],[Population_in_lakhs]]</f>
        <v>13.764379214597382</v>
      </c>
    </row>
    <row r="3145" spans="1:18" x14ac:dyDescent="0.3">
      <c r="A3145" t="s">
        <v>385</v>
      </c>
      <c r="B3145" t="s">
        <v>395</v>
      </c>
      <c r="C3145">
        <v>2011</v>
      </c>
      <c r="D3145">
        <v>54</v>
      </c>
      <c r="E3145">
        <v>109</v>
      </c>
      <c r="F3145">
        <v>21</v>
      </c>
      <c r="G3145">
        <v>38</v>
      </c>
      <c r="H3145">
        <v>0</v>
      </c>
      <c r="I3145">
        <v>816</v>
      </c>
      <c r="J3145">
        <v>55.19</v>
      </c>
      <c r="K3145">
        <v>18.807755028084799</v>
      </c>
      <c r="L3145">
        <f t="shared" si="49"/>
        <v>1038</v>
      </c>
      <c r="M3145" s="14">
        <f>Table3[[#This Row],[Rape]]/Table3[[#This Row],[Population_in_lakhs]]</f>
        <v>0.97843812284834208</v>
      </c>
      <c r="N3145">
        <f>Table3[[#This Row],[Kidnapping and Abduction]]/Table3[[#This Row],[Population_in_lakhs]]</f>
        <v>1.9749954701938759</v>
      </c>
      <c r="O3145">
        <f>Table3[[#This Row],[Dowry Deaths]]/Table3[[#This Row],[Population_in_lakhs]]</f>
        <v>0.38050371444102193</v>
      </c>
      <c r="P3145">
        <f>Table3[[#This Row],[Molestation]]/Table3[[#This Row],[Population_in_lakhs]]</f>
        <v>0.68853053089327776</v>
      </c>
      <c r="Q3145">
        <f>Table3[[#This Row],[Sexual_Harassment]]/Table3[[#This Row],[Population_in_lakhs]]</f>
        <v>0</v>
      </c>
      <c r="R3145">
        <f>Table3[[#This Row],[Cruelty by Husband or his Relatives]]/Table3[[#This Row],[Population_in_lakhs]]</f>
        <v>14.785287189708281</v>
      </c>
    </row>
    <row r="3146" spans="1:18" x14ac:dyDescent="0.3">
      <c r="A3146" t="s">
        <v>385</v>
      </c>
      <c r="B3146" t="s">
        <v>395</v>
      </c>
      <c r="C3146">
        <v>2012</v>
      </c>
      <c r="D3146">
        <v>68</v>
      </c>
      <c r="E3146">
        <v>145</v>
      </c>
      <c r="F3146">
        <v>32</v>
      </c>
      <c r="G3146">
        <v>86</v>
      </c>
      <c r="H3146">
        <v>5</v>
      </c>
      <c r="I3146">
        <v>1195</v>
      </c>
      <c r="J3146">
        <v>55.19</v>
      </c>
      <c r="K3146">
        <v>27.74053270520022</v>
      </c>
      <c r="L3146">
        <f t="shared" si="49"/>
        <v>1531</v>
      </c>
      <c r="M3146" s="14">
        <f>Table3[[#This Row],[Rape]]/Table3[[#This Row],[Population_in_lakhs]]</f>
        <v>1.2321072658090235</v>
      </c>
      <c r="N3146">
        <f>Table3[[#This Row],[Kidnapping and Abduction]]/Table3[[#This Row],[Population_in_lakhs]]</f>
        <v>2.6272875520927705</v>
      </c>
      <c r="O3146">
        <f>Table3[[#This Row],[Dowry Deaths]]/Table3[[#This Row],[Population_in_lakhs]]</f>
        <v>0.57981518391012865</v>
      </c>
      <c r="P3146">
        <f>Table3[[#This Row],[Molestation]]/Table3[[#This Row],[Population_in_lakhs]]</f>
        <v>1.5582533067584707</v>
      </c>
      <c r="Q3146">
        <f>Table3[[#This Row],[Sexual_Harassment]]/Table3[[#This Row],[Population_in_lakhs]]</f>
        <v>9.0596122485957609E-2</v>
      </c>
      <c r="R3146">
        <f>Table3[[#This Row],[Cruelty by Husband or his Relatives]]/Table3[[#This Row],[Population_in_lakhs]]</f>
        <v>21.652473274143869</v>
      </c>
    </row>
    <row r="3147" spans="1:18" x14ac:dyDescent="0.3">
      <c r="A3147" t="s">
        <v>385</v>
      </c>
      <c r="B3147" t="s">
        <v>395</v>
      </c>
      <c r="C3147">
        <v>2013</v>
      </c>
      <c r="D3147">
        <v>54</v>
      </c>
      <c r="E3147">
        <v>163</v>
      </c>
      <c r="F3147">
        <v>19</v>
      </c>
      <c r="G3147">
        <v>143</v>
      </c>
      <c r="H3147">
        <v>11</v>
      </c>
      <c r="I3147">
        <v>922</v>
      </c>
      <c r="J3147">
        <v>55.19</v>
      </c>
      <c r="K3147">
        <v>23.772422540315276</v>
      </c>
      <c r="L3147">
        <f t="shared" si="49"/>
        <v>1312</v>
      </c>
      <c r="M3147" s="14">
        <f>Table3[[#This Row],[Rape]]/Table3[[#This Row],[Population_in_lakhs]]</f>
        <v>0.97843812284834208</v>
      </c>
      <c r="N3147">
        <f>Table3[[#This Row],[Kidnapping and Abduction]]/Table3[[#This Row],[Population_in_lakhs]]</f>
        <v>2.953433593042218</v>
      </c>
      <c r="O3147">
        <f>Table3[[#This Row],[Dowry Deaths]]/Table3[[#This Row],[Population_in_lakhs]]</f>
        <v>0.34426526544663888</v>
      </c>
      <c r="P3147">
        <f>Table3[[#This Row],[Molestation]]/Table3[[#This Row],[Population_in_lakhs]]</f>
        <v>2.5910491030983875</v>
      </c>
      <c r="Q3147">
        <f>Table3[[#This Row],[Sexual_Harassment]]/Table3[[#This Row],[Population_in_lakhs]]</f>
        <v>0.19931146946910672</v>
      </c>
      <c r="R3147">
        <f>Table3[[#This Row],[Cruelty by Husband or his Relatives]]/Table3[[#This Row],[Population_in_lakhs]]</f>
        <v>16.705924986410583</v>
      </c>
    </row>
    <row r="3148" spans="1:18" x14ac:dyDescent="0.3">
      <c r="A3148" t="s">
        <v>385</v>
      </c>
      <c r="B3148" t="s">
        <v>396</v>
      </c>
      <c r="C3148">
        <v>2001</v>
      </c>
      <c r="D3148">
        <v>10</v>
      </c>
      <c r="E3148">
        <v>19</v>
      </c>
      <c r="F3148">
        <v>13</v>
      </c>
      <c r="G3148">
        <v>28</v>
      </c>
      <c r="H3148">
        <v>1</v>
      </c>
      <c r="I3148">
        <v>127</v>
      </c>
      <c r="J3148">
        <v>42.73</v>
      </c>
      <c r="K3148">
        <v>4.6337467821202907</v>
      </c>
      <c r="L3148">
        <f t="shared" si="49"/>
        <v>198</v>
      </c>
      <c r="M3148" s="14">
        <f>Table3[[#This Row],[Rape]]/Table3[[#This Row],[Population_in_lakhs]]</f>
        <v>0.23402761525860052</v>
      </c>
      <c r="N3148">
        <f>Table3[[#This Row],[Kidnapping and Abduction]]/Table3[[#This Row],[Population_in_lakhs]]</f>
        <v>0.44465246899134103</v>
      </c>
      <c r="O3148">
        <f>Table3[[#This Row],[Dowry Deaths]]/Table3[[#This Row],[Population_in_lakhs]]</f>
        <v>0.30423589983618071</v>
      </c>
      <c r="P3148">
        <f>Table3[[#This Row],[Molestation]]/Table3[[#This Row],[Population_in_lakhs]]</f>
        <v>0.65527732272408146</v>
      </c>
      <c r="Q3148">
        <f>Table3[[#This Row],[Sexual_Harassment]]/Table3[[#This Row],[Population_in_lakhs]]</f>
        <v>2.3402761525860055E-2</v>
      </c>
      <c r="R3148">
        <f>Table3[[#This Row],[Cruelty by Husband or his Relatives]]/Table3[[#This Row],[Population_in_lakhs]]</f>
        <v>2.9721507137842269</v>
      </c>
    </row>
    <row r="3149" spans="1:18" x14ac:dyDescent="0.3">
      <c r="A3149" t="s">
        <v>385</v>
      </c>
      <c r="B3149" t="s">
        <v>396</v>
      </c>
      <c r="C3149">
        <v>2002</v>
      </c>
      <c r="D3149">
        <v>19</v>
      </c>
      <c r="E3149">
        <v>26</v>
      </c>
      <c r="F3149">
        <v>14</v>
      </c>
      <c r="G3149">
        <v>21</v>
      </c>
      <c r="H3149">
        <v>0</v>
      </c>
      <c r="I3149">
        <v>137</v>
      </c>
      <c r="J3149">
        <v>42.73</v>
      </c>
      <c r="K3149">
        <v>5.0783992511116312</v>
      </c>
      <c r="L3149">
        <f t="shared" si="49"/>
        <v>217</v>
      </c>
      <c r="M3149" s="14">
        <f>Table3[[#This Row],[Rape]]/Table3[[#This Row],[Population_in_lakhs]]</f>
        <v>0.44465246899134103</v>
      </c>
      <c r="N3149">
        <f>Table3[[#This Row],[Kidnapping and Abduction]]/Table3[[#This Row],[Population_in_lakhs]]</f>
        <v>0.60847179967236142</v>
      </c>
      <c r="O3149">
        <f>Table3[[#This Row],[Dowry Deaths]]/Table3[[#This Row],[Population_in_lakhs]]</f>
        <v>0.32763866136204073</v>
      </c>
      <c r="P3149">
        <f>Table3[[#This Row],[Molestation]]/Table3[[#This Row],[Population_in_lakhs]]</f>
        <v>0.49145799204306112</v>
      </c>
      <c r="Q3149">
        <f>Table3[[#This Row],[Sexual_Harassment]]/Table3[[#This Row],[Population_in_lakhs]]</f>
        <v>0</v>
      </c>
      <c r="R3149">
        <f>Table3[[#This Row],[Cruelty by Husband or his Relatives]]/Table3[[#This Row],[Population_in_lakhs]]</f>
        <v>3.2061783290428272</v>
      </c>
    </row>
    <row r="3150" spans="1:18" x14ac:dyDescent="0.3">
      <c r="A3150" t="s">
        <v>385</v>
      </c>
      <c r="B3150" t="s">
        <v>396</v>
      </c>
      <c r="C3150">
        <v>2003</v>
      </c>
      <c r="D3150">
        <v>15</v>
      </c>
      <c r="E3150">
        <v>17</v>
      </c>
      <c r="F3150">
        <v>17</v>
      </c>
      <c r="G3150">
        <v>23</v>
      </c>
      <c r="H3150">
        <v>1</v>
      </c>
      <c r="I3150">
        <v>125</v>
      </c>
      <c r="J3150">
        <v>42.73</v>
      </c>
      <c r="K3150">
        <v>4.6337467821202907</v>
      </c>
      <c r="L3150">
        <f t="shared" si="49"/>
        <v>198</v>
      </c>
      <c r="M3150" s="14">
        <f>Table3[[#This Row],[Rape]]/Table3[[#This Row],[Population_in_lakhs]]</f>
        <v>0.3510414228879008</v>
      </c>
      <c r="N3150">
        <f>Table3[[#This Row],[Kidnapping and Abduction]]/Table3[[#This Row],[Population_in_lakhs]]</f>
        <v>0.39784694593962089</v>
      </c>
      <c r="O3150">
        <f>Table3[[#This Row],[Dowry Deaths]]/Table3[[#This Row],[Population_in_lakhs]]</f>
        <v>0.39784694593962089</v>
      </c>
      <c r="P3150">
        <f>Table3[[#This Row],[Molestation]]/Table3[[#This Row],[Population_in_lakhs]]</f>
        <v>0.53826351509478121</v>
      </c>
      <c r="Q3150">
        <f>Table3[[#This Row],[Sexual_Harassment]]/Table3[[#This Row],[Population_in_lakhs]]</f>
        <v>2.3402761525860055E-2</v>
      </c>
      <c r="R3150">
        <f>Table3[[#This Row],[Cruelty by Husband or his Relatives]]/Table3[[#This Row],[Population_in_lakhs]]</f>
        <v>2.9253451907325068</v>
      </c>
    </row>
    <row r="3151" spans="1:18" x14ac:dyDescent="0.3">
      <c r="A3151" t="s">
        <v>385</v>
      </c>
      <c r="B3151" t="s">
        <v>396</v>
      </c>
      <c r="C3151">
        <v>2004</v>
      </c>
      <c r="D3151">
        <v>37</v>
      </c>
      <c r="E3151">
        <v>29</v>
      </c>
      <c r="F3151">
        <v>20</v>
      </c>
      <c r="G3151">
        <v>52</v>
      </c>
      <c r="H3151">
        <v>3</v>
      </c>
      <c r="I3151">
        <v>242</v>
      </c>
      <c r="J3151">
        <v>42.73</v>
      </c>
      <c r="K3151">
        <v>8.9632576644044004</v>
      </c>
      <c r="L3151">
        <f t="shared" si="49"/>
        <v>383</v>
      </c>
      <c r="M3151" s="14">
        <f>Table3[[#This Row],[Rape]]/Table3[[#This Row],[Population_in_lakhs]]</f>
        <v>0.86590217645682199</v>
      </c>
      <c r="N3151">
        <f>Table3[[#This Row],[Kidnapping and Abduction]]/Table3[[#This Row],[Population_in_lakhs]]</f>
        <v>0.67868008424994153</v>
      </c>
      <c r="O3151">
        <f>Table3[[#This Row],[Dowry Deaths]]/Table3[[#This Row],[Population_in_lakhs]]</f>
        <v>0.46805523051720105</v>
      </c>
      <c r="P3151">
        <f>Table3[[#This Row],[Molestation]]/Table3[[#This Row],[Population_in_lakhs]]</f>
        <v>1.2169435993447228</v>
      </c>
      <c r="Q3151">
        <f>Table3[[#This Row],[Sexual_Harassment]]/Table3[[#This Row],[Population_in_lakhs]]</f>
        <v>7.020828457758016E-2</v>
      </c>
      <c r="R3151">
        <f>Table3[[#This Row],[Cruelty by Husband or his Relatives]]/Table3[[#This Row],[Population_in_lakhs]]</f>
        <v>5.6634682892581329</v>
      </c>
    </row>
    <row r="3152" spans="1:18" x14ac:dyDescent="0.3">
      <c r="A3152" t="s">
        <v>385</v>
      </c>
      <c r="B3152" t="s">
        <v>396</v>
      </c>
      <c r="C3152">
        <v>2005</v>
      </c>
      <c r="D3152">
        <v>61</v>
      </c>
      <c r="E3152">
        <v>43</v>
      </c>
      <c r="F3152">
        <v>18</v>
      </c>
      <c r="G3152">
        <v>60</v>
      </c>
      <c r="H3152">
        <v>4</v>
      </c>
      <c r="I3152">
        <v>400</v>
      </c>
      <c r="J3152">
        <v>42.73</v>
      </c>
      <c r="K3152">
        <v>13.714018254153991</v>
      </c>
      <c r="L3152">
        <f t="shared" si="49"/>
        <v>586</v>
      </c>
      <c r="M3152" s="14">
        <f>Table3[[#This Row],[Rape]]/Table3[[#This Row],[Population_in_lakhs]]</f>
        <v>1.4275684530774633</v>
      </c>
      <c r="N3152">
        <f>Table3[[#This Row],[Kidnapping and Abduction]]/Table3[[#This Row],[Population_in_lakhs]]</f>
        <v>1.0063187456119822</v>
      </c>
      <c r="O3152">
        <f>Table3[[#This Row],[Dowry Deaths]]/Table3[[#This Row],[Population_in_lakhs]]</f>
        <v>0.42124970746548096</v>
      </c>
      <c r="P3152">
        <f>Table3[[#This Row],[Molestation]]/Table3[[#This Row],[Population_in_lakhs]]</f>
        <v>1.4041656915516032</v>
      </c>
      <c r="Q3152">
        <f>Table3[[#This Row],[Sexual_Harassment]]/Table3[[#This Row],[Population_in_lakhs]]</f>
        <v>9.3611046103440218E-2</v>
      </c>
      <c r="R3152">
        <f>Table3[[#This Row],[Cruelty by Husband or his Relatives]]/Table3[[#This Row],[Population_in_lakhs]]</f>
        <v>9.3611046103440216</v>
      </c>
    </row>
    <row r="3153" spans="1:18" x14ac:dyDescent="0.3">
      <c r="A3153" t="s">
        <v>385</v>
      </c>
      <c r="B3153" t="s">
        <v>396</v>
      </c>
      <c r="C3153">
        <v>2006</v>
      </c>
      <c r="D3153">
        <v>60</v>
      </c>
      <c r="E3153">
        <v>60</v>
      </c>
      <c r="F3153">
        <v>28</v>
      </c>
      <c r="G3153">
        <v>80</v>
      </c>
      <c r="H3153">
        <v>6</v>
      </c>
      <c r="I3153">
        <v>368</v>
      </c>
      <c r="J3153">
        <v>42.73</v>
      </c>
      <c r="K3153">
        <v>14.088462438567753</v>
      </c>
      <c r="L3153">
        <f t="shared" si="49"/>
        <v>602</v>
      </c>
      <c r="M3153" s="14">
        <f>Table3[[#This Row],[Rape]]/Table3[[#This Row],[Population_in_lakhs]]</f>
        <v>1.4041656915516032</v>
      </c>
      <c r="N3153">
        <f>Table3[[#This Row],[Kidnapping and Abduction]]/Table3[[#This Row],[Population_in_lakhs]]</f>
        <v>1.4041656915516032</v>
      </c>
      <c r="O3153">
        <f>Table3[[#This Row],[Dowry Deaths]]/Table3[[#This Row],[Population_in_lakhs]]</f>
        <v>0.65527732272408146</v>
      </c>
      <c r="P3153">
        <f>Table3[[#This Row],[Molestation]]/Table3[[#This Row],[Population_in_lakhs]]</f>
        <v>1.8722209220688042</v>
      </c>
      <c r="Q3153">
        <f>Table3[[#This Row],[Sexual_Harassment]]/Table3[[#This Row],[Population_in_lakhs]]</f>
        <v>0.14041656915516032</v>
      </c>
      <c r="R3153">
        <f>Table3[[#This Row],[Cruelty by Husband or his Relatives]]/Table3[[#This Row],[Population_in_lakhs]]</f>
        <v>8.6122162415164993</v>
      </c>
    </row>
    <row r="3154" spans="1:18" x14ac:dyDescent="0.3">
      <c r="A3154" t="s">
        <v>385</v>
      </c>
      <c r="B3154" t="s">
        <v>396</v>
      </c>
      <c r="C3154">
        <v>2007</v>
      </c>
      <c r="D3154">
        <v>46</v>
      </c>
      <c r="E3154">
        <v>72</v>
      </c>
      <c r="F3154">
        <v>33</v>
      </c>
      <c r="G3154">
        <v>91</v>
      </c>
      <c r="H3154">
        <v>6</v>
      </c>
      <c r="I3154">
        <v>422</v>
      </c>
      <c r="J3154">
        <v>42.73</v>
      </c>
      <c r="K3154">
        <v>15.679850222326236</v>
      </c>
      <c r="L3154">
        <f t="shared" si="49"/>
        <v>670</v>
      </c>
      <c r="M3154" s="14">
        <f>Table3[[#This Row],[Rape]]/Table3[[#This Row],[Population_in_lakhs]]</f>
        <v>1.0765270301895624</v>
      </c>
      <c r="N3154">
        <f>Table3[[#This Row],[Kidnapping and Abduction]]/Table3[[#This Row],[Population_in_lakhs]]</f>
        <v>1.6849988298619238</v>
      </c>
      <c r="O3154">
        <f>Table3[[#This Row],[Dowry Deaths]]/Table3[[#This Row],[Population_in_lakhs]]</f>
        <v>0.77229113035338171</v>
      </c>
      <c r="P3154">
        <f>Table3[[#This Row],[Molestation]]/Table3[[#This Row],[Population_in_lakhs]]</f>
        <v>2.1296512988532648</v>
      </c>
      <c r="Q3154">
        <f>Table3[[#This Row],[Sexual_Harassment]]/Table3[[#This Row],[Population_in_lakhs]]</f>
        <v>0.14041656915516032</v>
      </c>
      <c r="R3154">
        <f>Table3[[#This Row],[Cruelty by Husband or his Relatives]]/Table3[[#This Row],[Population_in_lakhs]]</f>
        <v>9.8759653639129432</v>
      </c>
    </row>
    <row r="3155" spans="1:18" x14ac:dyDescent="0.3">
      <c r="A3155" t="s">
        <v>385</v>
      </c>
      <c r="B3155" t="s">
        <v>396</v>
      </c>
      <c r="C3155">
        <v>2008</v>
      </c>
      <c r="D3155">
        <v>46</v>
      </c>
      <c r="E3155">
        <v>91</v>
      </c>
      <c r="F3155">
        <v>20</v>
      </c>
      <c r="G3155">
        <v>68</v>
      </c>
      <c r="H3155">
        <v>0</v>
      </c>
      <c r="I3155">
        <v>595</v>
      </c>
      <c r="J3155">
        <v>42.73</v>
      </c>
      <c r="K3155">
        <v>19.190264451205245</v>
      </c>
      <c r="L3155">
        <f t="shared" si="49"/>
        <v>820</v>
      </c>
      <c r="M3155" s="14">
        <f>Table3[[#This Row],[Rape]]/Table3[[#This Row],[Population_in_lakhs]]</f>
        <v>1.0765270301895624</v>
      </c>
      <c r="N3155">
        <f>Table3[[#This Row],[Kidnapping and Abduction]]/Table3[[#This Row],[Population_in_lakhs]]</f>
        <v>2.1296512988532648</v>
      </c>
      <c r="O3155">
        <f>Table3[[#This Row],[Dowry Deaths]]/Table3[[#This Row],[Population_in_lakhs]]</f>
        <v>0.46805523051720105</v>
      </c>
      <c r="P3155">
        <f>Table3[[#This Row],[Molestation]]/Table3[[#This Row],[Population_in_lakhs]]</f>
        <v>1.5913877837584836</v>
      </c>
      <c r="Q3155">
        <f>Table3[[#This Row],[Sexual_Harassment]]/Table3[[#This Row],[Population_in_lakhs]]</f>
        <v>0</v>
      </c>
      <c r="R3155">
        <f>Table3[[#This Row],[Cruelty by Husband or his Relatives]]/Table3[[#This Row],[Population_in_lakhs]]</f>
        <v>13.924643107886732</v>
      </c>
    </row>
    <row r="3156" spans="1:18" x14ac:dyDescent="0.3">
      <c r="A3156" t="s">
        <v>385</v>
      </c>
      <c r="B3156" t="s">
        <v>396</v>
      </c>
      <c r="C3156">
        <v>2009</v>
      </c>
      <c r="D3156">
        <v>40</v>
      </c>
      <c r="E3156">
        <v>113</v>
      </c>
      <c r="F3156">
        <v>22</v>
      </c>
      <c r="G3156">
        <v>78</v>
      </c>
      <c r="H3156">
        <v>0</v>
      </c>
      <c r="I3156">
        <v>744</v>
      </c>
      <c r="J3156">
        <v>42.73</v>
      </c>
      <c r="K3156">
        <v>23.332553241282472</v>
      </c>
      <c r="L3156">
        <f t="shared" si="49"/>
        <v>997</v>
      </c>
      <c r="M3156" s="14">
        <f>Table3[[#This Row],[Rape]]/Table3[[#This Row],[Population_in_lakhs]]</f>
        <v>0.9361104610344021</v>
      </c>
      <c r="N3156">
        <f>Table3[[#This Row],[Kidnapping and Abduction]]/Table3[[#This Row],[Population_in_lakhs]]</f>
        <v>2.6445120524221859</v>
      </c>
      <c r="O3156">
        <f>Table3[[#This Row],[Dowry Deaths]]/Table3[[#This Row],[Population_in_lakhs]]</f>
        <v>0.51486075356892114</v>
      </c>
      <c r="P3156">
        <f>Table3[[#This Row],[Molestation]]/Table3[[#This Row],[Population_in_lakhs]]</f>
        <v>1.8254153990170841</v>
      </c>
      <c r="Q3156">
        <f>Table3[[#This Row],[Sexual_Harassment]]/Table3[[#This Row],[Population_in_lakhs]]</f>
        <v>0</v>
      </c>
      <c r="R3156">
        <f>Table3[[#This Row],[Cruelty by Husband or his Relatives]]/Table3[[#This Row],[Population_in_lakhs]]</f>
        <v>17.411654575239879</v>
      </c>
    </row>
    <row r="3157" spans="1:18" x14ac:dyDescent="0.3">
      <c r="A3157" t="s">
        <v>385</v>
      </c>
      <c r="B3157" t="s">
        <v>396</v>
      </c>
      <c r="C3157">
        <v>2010</v>
      </c>
      <c r="D3157">
        <v>59</v>
      </c>
      <c r="E3157">
        <v>158</v>
      </c>
      <c r="F3157">
        <v>31</v>
      </c>
      <c r="G3157">
        <v>129</v>
      </c>
      <c r="H3157">
        <v>0</v>
      </c>
      <c r="I3157">
        <v>1078</v>
      </c>
      <c r="J3157">
        <v>42.73</v>
      </c>
      <c r="K3157">
        <v>34.051018020126378</v>
      </c>
      <c r="L3157">
        <f t="shared" si="49"/>
        <v>1455</v>
      </c>
      <c r="M3157" s="14">
        <f>Table3[[#This Row],[Rape]]/Table3[[#This Row],[Population_in_lakhs]]</f>
        <v>1.3807629300257431</v>
      </c>
      <c r="N3157">
        <f>Table3[[#This Row],[Kidnapping and Abduction]]/Table3[[#This Row],[Population_in_lakhs]]</f>
        <v>3.6976363210858882</v>
      </c>
      <c r="O3157">
        <f>Table3[[#This Row],[Dowry Deaths]]/Table3[[#This Row],[Population_in_lakhs]]</f>
        <v>0.72548560730166167</v>
      </c>
      <c r="P3157">
        <f>Table3[[#This Row],[Molestation]]/Table3[[#This Row],[Population_in_lakhs]]</f>
        <v>3.018956236835947</v>
      </c>
      <c r="Q3157">
        <f>Table3[[#This Row],[Sexual_Harassment]]/Table3[[#This Row],[Population_in_lakhs]]</f>
        <v>0</v>
      </c>
      <c r="R3157">
        <f>Table3[[#This Row],[Cruelty by Husband or his Relatives]]/Table3[[#This Row],[Population_in_lakhs]]</f>
        <v>25.228176924877136</v>
      </c>
    </row>
    <row r="3158" spans="1:18" x14ac:dyDescent="0.3">
      <c r="A3158" t="s">
        <v>385</v>
      </c>
      <c r="B3158" t="s">
        <v>396</v>
      </c>
      <c r="C3158">
        <v>2011</v>
      </c>
      <c r="D3158">
        <v>60</v>
      </c>
      <c r="E3158">
        <v>223</v>
      </c>
      <c r="F3158">
        <v>28</v>
      </c>
      <c r="G3158">
        <v>82</v>
      </c>
      <c r="H3158">
        <v>16</v>
      </c>
      <c r="I3158">
        <v>1056</v>
      </c>
      <c r="J3158">
        <v>48.5</v>
      </c>
      <c r="K3158">
        <v>30.206185567010309</v>
      </c>
      <c r="L3158">
        <f t="shared" si="49"/>
        <v>1465</v>
      </c>
      <c r="M3158" s="14">
        <f>Table3[[#This Row],[Rape]]/Table3[[#This Row],[Population_in_lakhs]]</f>
        <v>1.2371134020618557</v>
      </c>
      <c r="N3158">
        <f>Table3[[#This Row],[Kidnapping and Abduction]]/Table3[[#This Row],[Population_in_lakhs]]</f>
        <v>4.5979381443298966</v>
      </c>
      <c r="O3158">
        <f>Table3[[#This Row],[Dowry Deaths]]/Table3[[#This Row],[Population_in_lakhs]]</f>
        <v>0.57731958762886593</v>
      </c>
      <c r="P3158">
        <f>Table3[[#This Row],[Molestation]]/Table3[[#This Row],[Population_in_lakhs]]</f>
        <v>1.6907216494845361</v>
      </c>
      <c r="Q3158">
        <f>Table3[[#This Row],[Sexual_Harassment]]/Table3[[#This Row],[Population_in_lakhs]]</f>
        <v>0.32989690721649484</v>
      </c>
      <c r="R3158">
        <f>Table3[[#This Row],[Cruelty by Husband or his Relatives]]/Table3[[#This Row],[Population_in_lakhs]]</f>
        <v>21.773195876288661</v>
      </c>
    </row>
    <row r="3159" spans="1:18" x14ac:dyDescent="0.3">
      <c r="A3159" t="s">
        <v>385</v>
      </c>
      <c r="B3159" t="s">
        <v>396</v>
      </c>
      <c r="C3159">
        <v>2012</v>
      </c>
      <c r="D3159">
        <v>86</v>
      </c>
      <c r="E3159">
        <v>257</v>
      </c>
      <c r="F3159">
        <v>32</v>
      </c>
      <c r="G3159">
        <v>302</v>
      </c>
      <c r="H3159">
        <v>102</v>
      </c>
      <c r="I3159">
        <v>1434</v>
      </c>
      <c r="J3159">
        <v>48.5</v>
      </c>
      <c r="K3159">
        <v>45.628865979381445</v>
      </c>
      <c r="L3159">
        <f t="shared" si="49"/>
        <v>2213</v>
      </c>
      <c r="M3159" s="14">
        <f>Table3[[#This Row],[Rape]]/Table3[[#This Row],[Population_in_lakhs]]</f>
        <v>1.7731958762886597</v>
      </c>
      <c r="N3159">
        <f>Table3[[#This Row],[Kidnapping and Abduction]]/Table3[[#This Row],[Population_in_lakhs]]</f>
        <v>5.2989690721649483</v>
      </c>
      <c r="O3159">
        <f>Table3[[#This Row],[Dowry Deaths]]/Table3[[#This Row],[Population_in_lakhs]]</f>
        <v>0.65979381443298968</v>
      </c>
      <c r="P3159">
        <f>Table3[[#This Row],[Molestation]]/Table3[[#This Row],[Population_in_lakhs]]</f>
        <v>6.2268041237113403</v>
      </c>
      <c r="Q3159">
        <f>Table3[[#This Row],[Sexual_Harassment]]/Table3[[#This Row],[Population_in_lakhs]]</f>
        <v>2.1030927835051547</v>
      </c>
      <c r="R3159">
        <f>Table3[[#This Row],[Cruelty by Husband or his Relatives]]/Table3[[#This Row],[Population_in_lakhs]]</f>
        <v>29.567010309278352</v>
      </c>
    </row>
    <row r="3160" spans="1:18" x14ac:dyDescent="0.3">
      <c r="A3160" t="s">
        <v>385</v>
      </c>
      <c r="B3160" t="s">
        <v>396</v>
      </c>
      <c r="C3160">
        <v>2013</v>
      </c>
      <c r="D3160">
        <v>46</v>
      </c>
      <c r="E3160">
        <v>239</v>
      </c>
      <c r="F3160">
        <v>15</v>
      </c>
      <c r="G3160">
        <v>355</v>
      </c>
      <c r="H3160">
        <v>54</v>
      </c>
      <c r="I3160">
        <v>1292</v>
      </c>
      <c r="J3160">
        <v>48.5</v>
      </c>
      <c r="K3160">
        <v>41.257731958762889</v>
      </c>
      <c r="L3160">
        <f t="shared" si="49"/>
        <v>2001</v>
      </c>
      <c r="M3160" s="14">
        <f>Table3[[#This Row],[Rape]]/Table3[[#This Row],[Population_in_lakhs]]</f>
        <v>0.94845360824742264</v>
      </c>
      <c r="N3160">
        <f>Table3[[#This Row],[Kidnapping and Abduction]]/Table3[[#This Row],[Population_in_lakhs]]</f>
        <v>4.927835051546392</v>
      </c>
      <c r="O3160">
        <f>Table3[[#This Row],[Dowry Deaths]]/Table3[[#This Row],[Population_in_lakhs]]</f>
        <v>0.30927835051546393</v>
      </c>
      <c r="P3160">
        <f>Table3[[#This Row],[Molestation]]/Table3[[#This Row],[Population_in_lakhs]]</f>
        <v>7.3195876288659791</v>
      </c>
      <c r="Q3160">
        <f>Table3[[#This Row],[Sexual_Harassment]]/Table3[[#This Row],[Population_in_lakhs]]</f>
        <v>1.1134020618556701</v>
      </c>
      <c r="R3160">
        <f>Table3[[#This Row],[Cruelty by Husband or his Relatives]]/Table3[[#This Row],[Population_in_lakhs]]</f>
        <v>26.63917525773196</v>
      </c>
    </row>
    <row r="3161" spans="1:18" x14ac:dyDescent="0.3">
      <c r="A3161" t="s">
        <v>385</v>
      </c>
      <c r="B3161" t="s">
        <v>397</v>
      </c>
      <c r="C3161">
        <v>2001</v>
      </c>
      <c r="D3161">
        <v>54</v>
      </c>
      <c r="E3161">
        <v>24</v>
      </c>
      <c r="F3161">
        <v>2</v>
      </c>
      <c r="G3161">
        <v>47</v>
      </c>
      <c r="H3161">
        <v>0</v>
      </c>
      <c r="I3161">
        <v>150</v>
      </c>
      <c r="J3161">
        <v>34.01</v>
      </c>
      <c r="K3161">
        <v>8.1446633343134369</v>
      </c>
      <c r="L3161">
        <f t="shared" si="49"/>
        <v>277</v>
      </c>
      <c r="M3161" s="14">
        <f>Table3[[#This Row],[Rape]]/Table3[[#This Row],[Population_in_lakhs]]</f>
        <v>1.5877683034401648</v>
      </c>
      <c r="N3161">
        <f>Table3[[#This Row],[Kidnapping and Abduction]]/Table3[[#This Row],[Population_in_lakhs]]</f>
        <v>0.70567480152896211</v>
      </c>
      <c r="O3161">
        <f>Table3[[#This Row],[Dowry Deaths]]/Table3[[#This Row],[Population_in_lakhs]]</f>
        <v>5.8806233460746843E-2</v>
      </c>
      <c r="P3161">
        <f>Table3[[#This Row],[Molestation]]/Table3[[#This Row],[Population_in_lakhs]]</f>
        <v>1.3819464863275508</v>
      </c>
      <c r="Q3161">
        <f>Table3[[#This Row],[Sexual_Harassment]]/Table3[[#This Row],[Population_in_lakhs]]</f>
        <v>0</v>
      </c>
      <c r="R3161">
        <f>Table3[[#This Row],[Cruelty by Husband or his Relatives]]/Table3[[#This Row],[Population_in_lakhs]]</f>
        <v>4.4104675095560131</v>
      </c>
    </row>
    <row r="3162" spans="1:18" x14ac:dyDescent="0.3">
      <c r="A3162" t="s">
        <v>385</v>
      </c>
      <c r="B3162" t="s">
        <v>397</v>
      </c>
      <c r="C3162">
        <v>2002</v>
      </c>
      <c r="D3162">
        <v>38</v>
      </c>
      <c r="E3162">
        <v>14</v>
      </c>
      <c r="F3162">
        <v>3</v>
      </c>
      <c r="G3162">
        <v>54</v>
      </c>
      <c r="H3162">
        <v>0</v>
      </c>
      <c r="I3162">
        <v>154</v>
      </c>
      <c r="J3162">
        <v>34.01</v>
      </c>
      <c r="K3162">
        <v>7.7330197000882102</v>
      </c>
      <c r="L3162">
        <f t="shared" si="49"/>
        <v>263</v>
      </c>
      <c r="M3162" s="14">
        <f>Table3[[#This Row],[Rape]]/Table3[[#This Row],[Population_in_lakhs]]</f>
        <v>1.1173184357541901</v>
      </c>
      <c r="N3162">
        <f>Table3[[#This Row],[Kidnapping and Abduction]]/Table3[[#This Row],[Population_in_lakhs]]</f>
        <v>0.41164363422522787</v>
      </c>
      <c r="O3162">
        <f>Table3[[#This Row],[Dowry Deaths]]/Table3[[#This Row],[Population_in_lakhs]]</f>
        <v>8.8209350191120264E-2</v>
      </c>
      <c r="P3162">
        <f>Table3[[#This Row],[Molestation]]/Table3[[#This Row],[Population_in_lakhs]]</f>
        <v>1.5877683034401648</v>
      </c>
      <c r="Q3162">
        <f>Table3[[#This Row],[Sexual_Harassment]]/Table3[[#This Row],[Population_in_lakhs]]</f>
        <v>0</v>
      </c>
      <c r="R3162">
        <f>Table3[[#This Row],[Cruelty by Husband or his Relatives]]/Table3[[#This Row],[Population_in_lakhs]]</f>
        <v>4.5280799764775068</v>
      </c>
    </row>
    <row r="3163" spans="1:18" x14ac:dyDescent="0.3">
      <c r="A3163" t="s">
        <v>385</v>
      </c>
      <c r="B3163" t="s">
        <v>397</v>
      </c>
      <c r="C3163">
        <v>2003</v>
      </c>
      <c r="D3163">
        <v>60</v>
      </c>
      <c r="E3163">
        <v>23</v>
      </c>
      <c r="F3163">
        <v>4</v>
      </c>
      <c r="G3163">
        <v>75</v>
      </c>
      <c r="H3163">
        <v>1</v>
      </c>
      <c r="I3163">
        <v>164</v>
      </c>
      <c r="J3163">
        <v>34.01</v>
      </c>
      <c r="K3163">
        <v>9.6148191708321082</v>
      </c>
      <c r="L3163">
        <f t="shared" si="49"/>
        <v>327</v>
      </c>
      <c r="M3163" s="14">
        <f>Table3[[#This Row],[Rape]]/Table3[[#This Row],[Population_in_lakhs]]</f>
        <v>1.7641870038224052</v>
      </c>
      <c r="N3163">
        <f>Table3[[#This Row],[Kidnapping and Abduction]]/Table3[[#This Row],[Population_in_lakhs]]</f>
        <v>0.67627168479858868</v>
      </c>
      <c r="O3163">
        <f>Table3[[#This Row],[Dowry Deaths]]/Table3[[#This Row],[Population_in_lakhs]]</f>
        <v>0.11761246692149369</v>
      </c>
      <c r="P3163">
        <f>Table3[[#This Row],[Molestation]]/Table3[[#This Row],[Population_in_lakhs]]</f>
        <v>2.2052337547780065</v>
      </c>
      <c r="Q3163">
        <f>Table3[[#This Row],[Sexual_Harassment]]/Table3[[#This Row],[Population_in_lakhs]]</f>
        <v>2.9403116730373421E-2</v>
      </c>
      <c r="R3163">
        <f>Table3[[#This Row],[Cruelty by Husband or his Relatives]]/Table3[[#This Row],[Population_in_lakhs]]</f>
        <v>4.8221111437812407</v>
      </c>
    </row>
    <row r="3164" spans="1:18" x14ac:dyDescent="0.3">
      <c r="A3164" t="s">
        <v>385</v>
      </c>
      <c r="B3164" t="s">
        <v>397</v>
      </c>
      <c r="C3164">
        <v>2004</v>
      </c>
      <c r="D3164">
        <v>83</v>
      </c>
      <c r="E3164">
        <v>49</v>
      </c>
      <c r="F3164">
        <v>8</v>
      </c>
      <c r="G3164">
        <v>112</v>
      </c>
      <c r="H3164">
        <v>2</v>
      </c>
      <c r="I3164">
        <v>229</v>
      </c>
      <c r="J3164">
        <v>34.01</v>
      </c>
      <c r="K3164">
        <v>14.201705380770363</v>
      </c>
      <c r="L3164">
        <f t="shared" si="49"/>
        <v>483</v>
      </c>
      <c r="M3164" s="14">
        <f>Table3[[#This Row],[Rape]]/Table3[[#This Row],[Population_in_lakhs]]</f>
        <v>2.440458688620994</v>
      </c>
      <c r="N3164">
        <f>Table3[[#This Row],[Kidnapping and Abduction]]/Table3[[#This Row],[Population_in_lakhs]]</f>
        <v>1.4407527197882977</v>
      </c>
      <c r="O3164">
        <f>Table3[[#This Row],[Dowry Deaths]]/Table3[[#This Row],[Population_in_lakhs]]</f>
        <v>0.23522493384298737</v>
      </c>
      <c r="P3164">
        <f>Table3[[#This Row],[Molestation]]/Table3[[#This Row],[Population_in_lakhs]]</f>
        <v>3.293149073801823</v>
      </c>
      <c r="Q3164">
        <f>Table3[[#This Row],[Sexual_Harassment]]/Table3[[#This Row],[Population_in_lakhs]]</f>
        <v>5.8806233460746843E-2</v>
      </c>
      <c r="R3164">
        <f>Table3[[#This Row],[Cruelty by Husband or his Relatives]]/Table3[[#This Row],[Population_in_lakhs]]</f>
        <v>6.7333137312555138</v>
      </c>
    </row>
    <row r="3165" spans="1:18" x14ac:dyDescent="0.3">
      <c r="A3165" t="s">
        <v>385</v>
      </c>
      <c r="B3165" t="s">
        <v>397</v>
      </c>
      <c r="C3165">
        <v>2005</v>
      </c>
      <c r="D3165">
        <v>108</v>
      </c>
      <c r="E3165">
        <v>48</v>
      </c>
      <c r="F3165">
        <v>15</v>
      </c>
      <c r="G3165">
        <v>103</v>
      </c>
      <c r="H3165">
        <v>1</v>
      </c>
      <c r="I3165">
        <v>237</v>
      </c>
      <c r="J3165">
        <v>34.01</v>
      </c>
      <c r="K3165">
        <v>15.054395765951192</v>
      </c>
      <c r="L3165">
        <f t="shared" si="49"/>
        <v>512</v>
      </c>
      <c r="M3165" s="14">
        <f>Table3[[#This Row],[Rape]]/Table3[[#This Row],[Population_in_lakhs]]</f>
        <v>3.1755366068803297</v>
      </c>
      <c r="N3165">
        <f>Table3[[#This Row],[Kidnapping and Abduction]]/Table3[[#This Row],[Population_in_lakhs]]</f>
        <v>1.4113496030579242</v>
      </c>
      <c r="O3165">
        <f>Table3[[#This Row],[Dowry Deaths]]/Table3[[#This Row],[Population_in_lakhs]]</f>
        <v>0.44104675095560131</v>
      </c>
      <c r="P3165">
        <f>Table3[[#This Row],[Molestation]]/Table3[[#This Row],[Population_in_lakhs]]</f>
        <v>3.0285210232284623</v>
      </c>
      <c r="Q3165">
        <f>Table3[[#This Row],[Sexual_Harassment]]/Table3[[#This Row],[Population_in_lakhs]]</f>
        <v>2.9403116730373421E-2</v>
      </c>
      <c r="R3165">
        <f>Table3[[#This Row],[Cruelty by Husband or his Relatives]]/Table3[[#This Row],[Population_in_lakhs]]</f>
        <v>6.9685386650985013</v>
      </c>
    </row>
    <row r="3166" spans="1:18" x14ac:dyDescent="0.3">
      <c r="A3166" t="s">
        <v>385</v>
      </c>
      <c r="B3166" t="s">
        <v>397</v>
      </c>
      <c r="C3166">
        <v>2006</v>
      </c>
      <c r="D3166">
        <v>118</v>
      </c>
      <c r="E3166">
        <v>50</v>
      </c>
      <c r="F3166">
        <v>6</v>
      </c>
      <c r="G3166">
        <v>102</v>
      </c>
      <c r="H3166">
        <v>0</v>
      </c>
      <c r="I3166">
        <v>250</v>
      </c>
      <c r="J3166">
        <v>34.01</v>
      </c>
      <c r="K3166">
        <v>15.46603940017642</v>
      </c>
      <c r="L3166">
        <f t="shared" si="49"/>
        <v>526</v>
      </c>
      <c r="M3166" s="14">
        <f>Table3[[#This Row],[Rape]]/Table3[[#This Row],[Population_in_lakhs]]</f>
        <v>3.4695677741840636</v>
      </c>
      <c r="N3166">
        <f>Table3[[#This Row],[Kidnapping and Abduction]]/Table3[[#This Row],[Population_in_lakhs]]</f>
        <v>1.4701558365186711</v>
      </c>
      <c r="O3166">
        <f>Table3[[#This Row],[Dowry Deaths]]/Table3[[#This Row],[Population_in_lakhs]]</f>
        <v>0.17641870038224053</v>
      </c>
      <c r="P3166">
        <f>Table3[[#This Row],[Molestation]]/Table3[[#This Row],[Population_in_lakhs]]</f>
        <v>2.9991179064980891</v>
      </c>
      <c r="Q3166">
        <f>Table3[[#This Row],[Sexual_Harassment]]/Table3[[#This Row],[Population_in_lakhs]]</f>
        <v>0</v>
      </c>
      <c r="R3166">
        <f>Table3[[#This Row],[Cruelty by Husband or his Relatives]]/Table3[[#This Row],[Population_in_lakhs]]</f>
        <v>7.3507791825933557</v>
      </c>
    </row>
    <row r="3167" spans="1:18" x14ac:dyDescent="0.3">
      <c r="A3167" t="s">
        <v>385</v>
      </c>
      <c r="B3167" t="s">
        <v>397</v>
      </c>
      <c r="C3167">
        <v>2007</v>
      </c>
      <c r="D3167">
        <v>235</v>
      </c>
      <c r="E3167">
        <v>170</v>
      </c>
      <c r="F3167">
        <v>14</v>
      </c>
      <c r="G3167">
        <v>211</v>
      </c>
      <c r="H3167">
        <v>1</v>
      </c>
      <c r="I3167">
        <v>632</v>
      </c>
      <c r="J3167">
        <v>34.01</v>
      </c>
      <c r="K3167">
        <v>37.136136430461633</v>
      </c>
      <c r="L3167">
        <f t="shared" si="49"/>
        <v>1263</v>
      </c>
      <c r="M3167" s="14">
        <f>Table3[[#This Row],[Rape]]/Table3[[#This Row],[Population_in_lakhs]]</f>
        <v>6.909732431637754</v>
      </c>
      <c r="N3167">
        <f>Table3[[#This Row],[Kidnapping and Abduction]]/Table3[[#This Row],[Population_in_lakhs]]</f>
        <v>4.9985298441634818</v>
      </c>
      <c r="O3167">
        <f>Table3[[#This Row],[Dowry Deaths]]/Table3[[#This Row],[Population_in_lakhs]]</f>
        <v>0.41164363422522787</v>
      </c>
      <c r="P3167">
        <f>Table3[[#This Row],[Molestation]]/Table3[[#This Row],[Population_in_lakhs]]</f>
        <v>6.2040576301087915</v>
      </c>
      <c r="Q3167">
        <f>Table3[[#This Row],[Sexual_Harassment]]/Table3[[#This Row],[Population_in_lakhs]]</f>
        <v>2.9403116730373421E-2</v>
      </c>
      <c r="R3167">
        <f>Table3[[#This Row],[Cruelty by Husband or his Relatives]]/Table3[[#This Row],[Population_in_lakhs]]</f>
        <v>18.582769773596002</v>
      </c>
    </row>
    <row r="3168" spans="1:18" x14ac:dyDescent="0.3">
      <c r="A3168" t="s">
        <v>385</v>
      </c>
      <c r="B3168" t="s">
        <v>397</v>
      </c>
      <c r="C3168">
        <v>2008</v>
      </c>
      <c r="D3168">
        <v>334</v>
      </c>
      <c r="E3168">
        <v>239</v>
      </c>
      <c r="F3168">
        <v>18</v>
      </c>
      <c r="G3168">
        <v>376</v>
      </c>
      <c r="H3168">
        <v>0</v>
      </c>
      <c r="I3168">
        <v>1062</v>
      </c>
      <c r="J3168">
        <v>34.01</v>
      </c>
      <c r="K3168">
        <v>59.658923845927674</v>
      </c>
      <c r="L3168">
        <f t="shared" si="49"/>
        <v>2029</v>
      </c>
      <c r="M3168" s="14">
        <f>Table3[[#This Row],[Rape]]/Table3[[#This Row],[Population_in_lakhs]]</f>
        <v>9.8206409879447225</v>
      </c>
      <c r="N3168">
        <f>Table3[[#This Row],[Kidnapping and Abduction]]/Table3[[#This Row],[Population_in_lakhs]]</f>
        <v>7.0273448985592477</v>
      </c>
      <c r="O3168">
        <f>Table3[[#This Row],[Dowry Deaths]]/Table3[[#This Row],[Population_in_lakhs]]</f>
        <v>0.52925610114672161</v>
      </c>
      <c r="P3168">
        <f>Table3[[#This Row],[Molestation]]/Table3[[#This Row],[Population_in_lakhs]]</f>
        <v>11.055571890620406</v>
      </c>
      <c r="Q3168">
        <f>Table3[[#This Row],[Sexual_Harassment]]/Table3[[#This Row],[Population_in_lakhs]]</f>
        <v>0</v>
      </c>
      <c r="R3168">
        <f>Table3[[#This Row],[Cruelty by Husband or his Relatives]]/Table3[[#This Row],[Population_in_lakhs]]</f>
        <v>31.226109967656573</v>
      </c>
    </row>
    <row r="3169" spans="1:18" x14ac:dyDescent="0.3">
      <c r="A3169" t="s">
        <v>385</v>
      </c>
      <c r="B3169" t="s">
        <v>397</v>
      </c>
      <c r="C3169">
        <v>2009</v>
      </c>
      <c r="D3169">
        <v>193</v>
      </c>
      <c r="E3169">
        <v>177</v>
      </c>
      <c r="F3169">
        <v>11</v>
      </c>
      <c r="G3169">
        <v>136</v>
      </c>
      <c r="H3169">
        <v>0</v>
      </c>
      <c r="I3169">
        <v>646</v>
      </c>
      <c r="J3169">
        <v>34.01</v>
      </c>
      <c r="K3169">
        <v>34.19582475742429</v>
      </c>
      <c r="L3169">
        <f t="shared" si="49"/>
        <v>1163</v>
      </c>
      <c r="M3169" s="14">
        <f>Table3[[#This Row],[Rape]]/Table3[[#This Row],[Population_in_lakhs]]</f>
        <v>5.6748015289620701</v>
      </c>
      <c r="N3169">
        <f>Table3[[#This Row],[Kidnapping and Abduction]]/Table3[[#This Row],[Population_in_lakhs]]</f>
        <v>5.2043516612760952</v>
      </c>
      <c r="O3169">
        <f>Table3[[#This Row],[Dowry Deaths]]/Table3[[#This Row],[Population_in_lakhs]]</f>
        <v>0.32343428403410762</v>
      </c>
      <c r="P3169">
        <f>Table3[[#This Row],[Molestation]]/Table3[[#This Row],[Population_in_lakhs]]</f>
        <v>3.9988238753307854</v>
      </c>
      <c r="Q3169">
        <f>Table3[[#This Row],[Sexual_Harassment]]/Table3[[#This Row],[Population_in_lakhs]]</f>
        <v>0</v>
      </c>
      <c r="R3169">
        <f>Table3[[#This Row],[Cruelty by Husband or his Relatives]]/Table3[[#This Row],[Population_in_lakhs]]</f>
        <v>18.994413407821231</v>
      </c>
    </row>
    <row r="3170" spans="1:18" x14ac:dyDescent="0.3">
      <c r="A3170" t="s">
        <v>385</v>
      </c>
      <c r="B3170" t="s">
        <v>397</v>
      </c>
      <c r="C3170">
        <v>2010</v>
      </c>
      <c r="D3170">
        <v>180</v>
      </c>
      <c r="E3170">
        <v>206</v>
      </c>
      <c r="F3170">
        <v>12</v>
      </c>
      <c r="G3170">
        <v>269</v>
      </c>
      <c r="H3170">
        <v>0</v>
      </c>
      <c r="I3170">
        <v>649</v>
      </c>
      <c r="J3170">
        <v>34.01</v>
      </c>
      <c r="K3170">
        <v>38.694501617171426</v>
      </c>
      <c r="L3170">
        <f t="shared" si="49"/>
        <v>1316</v>
      </c>
      <c r="M3170" s="14">
        <f>Table3[[#This Row],[Rape]]/Table3[[#This Row],[Population_in_lakhs]]</f>
        <v>5.2925610114672157</v>
      </c>
      <c r="N3170">
        <f>Table3[[#This Row],[Kidnapping and Abduction]]/Table3[[#This Row],[Population_in_lakhs]]</f>
        <v>6.0570420464569246</v>
      </c>
      <c r="O3170">
        <f>Table3[[#This Row],[Dowry Deaths]]/Table3[[#This Row],[Population_in_lakhs]]</f>
        <v>0.35283740076448106</v>
      </c>
      <c r="P3170">
        <f>Table3[[#This Row],[Molestation]]/Table3[[#This Row],[Population_in_lakhs]]</f>
        <v>7.9094384004704503</v>
      </c>
      <c r="Q3170">
        <f>Table3[[#This Row],[Sexual_Harassment]]/Table3[[#This Row],[Population_in_lakhs]]</f>
        <v>0</v>
      </c>
      <c r="R3170">
        <f>Table3[[#This Row],[Cruelty by Husband or his Relatives]]/Table3[[#This Row],[Population_in_lakhs]]</f>
        <v>19.082622758012352</v>
      </c>
    </row>
    <row r="3171" spans="1:18" x14ac:dyDescent="0.3">
      <c r="A3171" t="s">
        <v>385</v>
      </c>
      <c r="B3171" t="s">
        <v>397</v>
      </c>
      <c r="C3171">
        <v>2011</v>
      </c>
      <c r="D3171">
        <v>211</v>
      </c>
      <c r="E3171">
        <v>257</v>
      </c>
      <c r="F3171">
        <v>13</v>
      </c>
      <c r="G3171">
        <v>223</v>
      </c>
      <c r="H3171">
        <v>0</v>
      </c>
      <c r="I3171">
        <v>947</v>
      </c>
      <c r="J3171">
        <v>38.729999999999997</v>
      </c>
      <c r="K3171">
        <v>42.628453395300802</v>
      </c>
      <c r="L3171">
        <f t="shared" si="49"/>
        <v>1651</v>
      </c>
      <c r="M3171" s="14">
        <f>Table3[[#This Row],[Rape]]/Table3[[#This Row],[Population_in_lakhs]]</f>
        <v>5.4479731474309325</v>
      </c>
      <c r="N3171">
        <f>Table3[[#This Row],[Kidnapping and Abduction]]/Table3[[#This Row],[Population_in_lakhs]]</f>
        <v>6.6356829331267759</v>
      </c>
      <c r="O3171">
        <f>Table3[[#This Row],[Dowry Deaths]]/Table3[[#This Row],[Population_in_lakhs]]</f>
        <v>0.33565711334882525</v>
      </c>
      <c r="P3171">
        <f>Table3[[#This Row],[Molestation]]/Table3[[#This Row],[Population_in_lakhs]]</f>
        <v>5.7578104828298482</v>
      </c>
      <c r="Q3171">
        <f>Table3[[#This Row],[Sexual_Harassment]]/Table3[[#This Row],[Population_in_lakhs]]</f>
        <v>0</v>
      </c>
      <c r="R3171">
        <f>Table3[[#This Row],[Cruelty by Husband or his Relatives]]/Table3[[#This Row],[Population_in_lakhs]]</f>
        <v>24.451329718564423</v>
      </c>
    </row>
    <row r="3172" spans="1:18" x14ac:dyDescent="0.3">
      <c r="A3172" t="s">
        <v>385</v>
      </c>
      <c r="B3172" t="s">
        <v>397</v>
      </c>
      <c r="C3172">
        <v>2012</v>
      </c>
      <c r="D3172">
        <v>163</v>
      </c>
      <c r="E3172">
        <v>279</v>
      </c>
      <c r="F3172">
        <v>17</v>
      </c>
      <c r="G3172">
        <v>179</v>
      </c>
      <c r="H3172">
        <v>0</v>
      </c>
      <c r="I3172">
        <v>1625</v>
      </c>
      <c r="J3172">
        <v>38.729999999999997</v>
      </c>
      <c r="K3172">
        <v>58.4301575006455</v>
      </c>
      <c r="L3172">
        <f t="shared" si="49"/>
        <v>2263</v>
      </c>
      <c r="M3172" s="14">
        <f>Table3[[#This Row],[Rape]]/Table3[[#This Row],[Population_in_lakhs]]</f>
        <v>4.2086238058352698</v>
      </c>
      <c r="N3172">
        <f>Table3[[#This Row],[Kidnapping and Abduction]]/Table3[[#This Row],[Population_in_lakhs]]</f>
        <v>7.203718048024788</v>
      </c>
      <c r="O3172">
        <f>Table3[[#This Row],[Dowry Deaths]]/Table3[[#This Row],[Population_in_lakhs]]</f>
        <v>0.43893622514846375</v>
      </c>
      <c r="P3172">
        <f>Table3[[#This Row],[Molestation]]/Table3[[#This Row],[Population_in_lakhs]]</f>
        <v>4.6217402530338241</v>
      </c>
      <c r="Q3172">
        <f>Table3[[#This Row],[Sexual_Harassment]]/Table3[[#This Row],[Population_in_lakhs]]</f>
        <v>0</v>
      </c>
      <c r="R3172">
        <f>Table3[[#This Row],[Cruelty by Husband or his Relatives]]/Table3[[#This Row],[Population_in_lakhs]]</f>
        <v>41.957139168603156</v>
      </c>
    </row>
    <row r="3173" spans="1:18" x14ac:dyDescent="0.3">
      <c r="A3173" t="s">
        <v>385</v>
      </c>
      <c r="B3173" t="s">
        <v>397</v>
      </c>
      <c r="C3173">
        <v>2013</v>
      </c>
      <c r="D3173">
        <v>121</v>
      </c>
      <c r="E3173">
        <v>263</v>
      </c>
      <c r="F3173">
        <v>12</v>
      </c>
      <c r="G3173">
        <v>305</v>
      </c>
      <c r="H3173">
        <v>2</v>
      </c>
      <c r="I3173">
        <v>779</v>
      </c>
      <c r="J3173">
        <v>38.729999999999997</v>
      </c>
      <c r="K3173">
        <v>38.264910921766074</v>
      </c>
      <c r="L3173">
        <f t="shared" si="49"/>
        <v>1482</v>
      </c>
      <c r="M3173" s="14">
        <f>Table3[[#This Row],[Rape]]/Table3[[#This Row],[Population_in_lakhs]]</f>
        <v>3.1241931319390654</v>
      </c>
      <c r="N3173">
        <f>Table3[[#This Row],[Kidnapping and Abduction]]/Table3[[#This Row],[Population_in_lakhs]]</f>
        <v>6.7906016008262338</v>
      </c>
      <c r="O3173">
        <f>Table3[[#This Row],[Dowry Deaths]]/Table3[[#This Row],[Population_in_lakhs]]</f>
        <v>0.30983733539891561</v>
      </c>
      <c r="P3173">
        <f>Table3[[#This Row],[Molestation]]/Table3[[#This Row],[Population_in_lakhs]]</f>
        <v>7.8750322747224377</v>
      </c>
      <c r="Q3173">
        <f>Table3[[#This Row],[Sexual_Harassment]]/Table3[[#This Row],[Population_in_lakhs]]</f>
        <v>5.1639555899819264E-2</v>
      </c>
      <c r="R3173">
        <f>Table3[[#This Row],[Cruelty by Husband or his Relatives]]/Table3[[#This Row],[Population_in_lakhs]]</f>
        <v>20.113607022979604</v>
      </c>
    </row>
    <row r="3174" spans="1:18" x14ac:dyDescent="0.3">
      <c r="A3174" t="s">
        <v>385</v>
      </c>
      <c r="B3174" t="s">
        <v>398</v>
      </c>
      <c r="C3174">
        <v>2001</v>
      </c>
      <c r="D3174">
        <v>19</v>
      </c>
      <c r="E3174">
        <v>78</v>
      </c>
      <c r="F3174">
        <v>6</v>
      </c>
      <c r="G3174">
        <v>165</v>
      </c>
      <c r="H3174">
        <v>37</v>
      </c>
      <c r="I3174">
        <v>207</v>
      </c>
      <c r="J3174">
        <v>45.73</v>
      </c>
      <c r="K3174">
        <v>11.196151322982725</v>
      </c>
      <c r="L3174">
        <f t="shared" si="49"/>
        <v>512</v>
      </c>
      <c r="M3174" s="14">
        <f>Table3[[#This Row],[Rape]]/Table3[[#This Row],[Population_in_lakhs]]</f>
        <v>0.4154821780013121</v>
      </c>
      <c r="N3174">
        <f>Table3[[#This Row],[Kidnapping and Abduction]]/Table3[[#This Row],[Population_in_lakhs]]</f>
        <v>1.7056636781106496</v>
      </c>
      <c r="O3174">
        <f>Table3[[#This Row],[Dowry Deaths]]/Table3[[#This Row],[Population_in_lakhs]]</f>
        <v>0.13120489831620383</v>
      </c>
      <c r="P3174">
        <f>Table3[[#This Row],[Molestation]]/Table3[[#This Row],[Population_in_lakhs]]</f>
        <v>3.6081347036956051</v>
      </c>
      <c r="Q3174">
        <f>Table3[[#This Row],[Sexual_Harassment]]/Table3[[#This Row],[Population_in_lakhs]]</f>
        <v>0.8090968729499235</v>
      </c>
      <c r="R3174">
        <f>Table3[[#This Row],[Cruelty by Husband or his Relatives]]/Table3[[#This Row],[Population_in_lakhs]]</f>
        <v>4.5265689919090315</v>
      </c>
    </row>
    <row r="3175" spans="1:18" x14ac:dyDescent="0.3">
      <c r="A3175" t="s">
        <v>385</v>
      </c>
      <c r="B3175" t="s">
        <v>398</v>
      </c>
      <c r="C3175">
        <v>2002</v>
      </c>
      <c r="D3175">
        <v>33</v>
      </c>
      <c r="E3175">
        <v>74</v>
      </c>
      <c r="F3175">
        <v>4</v>
      </c>
      <c r="G3175">
        <v>160</v>
      </c>
      <c r="H3175">
        <v>24</v>
      </c>
      <c r="I3175">
        <v>235</v>
      </c>
      <c r="J3175">
        <v>45.73</v>
      </c>
      <c r="K3175">
        <v>11.589766017931337</v>
      </c>
      <c r="L3175">
        <f t="shared" si="49"/>
        <v>530</v>
      </c>
      <c r="M3175" s="14">
        <f>Table3[[#This Row],[Rape]]/Table3[[#This Row],[Population_in_lakhs]]</f>
        <v>0.72162694073912093</v>
      </c>
      <c r="N3175">
        <f>Table3[[#This Row],[Kidnapping and Abduction]]/Table3[[#This Row],[Population_in_lakhs]]</f>
        <v>1.618193745899847</v>
      </c>
      <c r="O3175">
        <f>Table3[[#This Row],[Dowry Deaths]]/Table3[[#This Row],[Population_in_lakhs]]</f>
        <v>8.7469932210802542E-2</v>
      </c>
      <c r="P3175">
        <f>Table3[[#This Row],[Molestation]]/Table3[[#This Row],[Population_in_lakhs]]</f>
        <v>3.4987972884321019</v>
      </c>
      <c r="Q3175">
        <f>Table3[[#This Row],[Sexual_Harassment]]/Table3[[#This Row],[Population_in_lakhs]]</f>
        <v>0.52481959326481531</v>
      </c>
      <c r="R3175">
        <f>Table3[[#This Row],[Cruelty by Husband or his Relatives]]/Table3[[#This Row],[Population_in_lakhs]]</f>
        <v>5.1388585173846497</v>
      </c>
    </row>
    <row r="3176" spans="1:18" x14ac:dyDescent="0.3">
      <c r="A3176" t="s">
        <v>385</v>
      </c>
      <c r="B3176" t="s">
        <v>398</v>
      </c>
      <c r="C3176">
        <v>2003</v>
      </c>
      <c r="D3176">
        <v>36</v>
      </c>
      <c r="E3176">
        <v>85</v>
      </c>
      <c r="F3176">
        <v>16</v>
      </c>
      <c r="G3176">
        <v>185</v>
      </c>
      <c r="H3176">
        <v>57</v>
      </c>
      <c r="I3176">
        <v>222</v>
      </c>
      <c r="J3176">
        <v>45.73</v>
      </c>
      <c r="K3176">
        <v>13.142357314673083</v>
      </c>
      <c r="L3176">
        <f t="shared" si="49"/>
        <v>601</v>
      </c>
      <c r="M3176" s="14">
        <f>Table3[[#This Row],[Rape]]/Table3[[#This Row],[Population_in_lakhs]]</f>
        <v>0.78722938989722291</v>
      </c>
      <c r="N3176">
        <f>Table3[[#This Row],[Kidnapping and Abduction]]/Table3[[#This Row],[Population_in_lakhs]]</f>
        <v>1.8587360594795541</v>
      </c>
      <c r="O3176">
        <f>Table3[[#This Row],[Dowry Deaths]]/Table3[[#This Row],[Population_in_lakhs]]</f>
        <v>0.34987972884321017</v>
      </c>
      <c r="P3176">
        <f>Table3[[#This Row],[Molestation]]/Table3[[#This Row],[Population_in_lakhs]]</f>
        <v>4.0454843647496173</v>
      </c>
      <c r="Q3176">
        <f>Table3[[#This Row],[Sexual_Harassment]]/Table3[[#This Row],[Population_in_lakhs]]</f>
        <v>1.2464465340039361</v>
      </c>
      <c r="R3176">
        <f>Table3[[#This Row],[Cruelty by Husband or his Relatives]]/Table3[[#This Row],[Population_in_lakhs]]</f>
        <v>4.8545812376995414</v>
      </c>
    </row>
    <row r="3177" spans="1:18" x14ac:dyDescent="0.3">
      <c r="A3177" t="s">
        <v>385</v>
      </c>
      <c r="B3177" t="s">
        <v>398</v>
      </c>
      <c r="C3177">
        <v>2004</v>
      </c>
      <c r="D3177">
        <v>27</v>
      </c>
      <c r="E3177">
        <v>95</v>
      </c>
      <c r="F3177">
        <v>10</v>
      </c>
      <c r="G3177">
        <v>174</v>
      </c>
      <c r="H3177">
        <v>34</v>
      </c>
      <c r="I3177">
        <v>252</v>
      </c>
      <c r="J3177">
        <v>45.73</v>
      </c>
      <c r="K3177">
        <v>12.945549967198776</v>
      </c>
      <c r="L3177">
        <f t="shared" si="49"/>
        <v>592</v>
      </c>
      <c r="M3177" s="14">
        <f>Table3[[#This Row],[Rape]]/Table3[[#This Row],[Population_in_lakhs]]</f>
        <v>0.59042204242291718</v>
      </c>
      <c r="N3177">
        <f>Table3[[#This Row],[Kidnapping and Abduction]]/Table3[[#This Row],[Population_in_lakhs]]</f>
        <v>2.0774108900065604</v>
      </c>
      <c r="O3177">
        <f>Table3[[#This Row],[Dowry Deaths]]/Table3[[#This Row],[Population_in_lakhs]]</f>
        <v>0.21867483052700637</v>
      </c>
      <c r="P3177">
        <f>Table3[[#This Row],[Molestation]]/Table3[[#This Row],[Population_in_lakhs]]</f>
        <v>3.8049420511699106</v>
      </c>
      <c r="Q3177">
        <f>Table3[[#This Row],[Sexual_Harassment]]/Table3[[#This Row],[Population_in_lakhs]]</f>
        <v>0.74349442379182162</v>
      </c>
      <c r="R3177">
        <f>Table3[[#This Row],[Cruelty by Husband or his Relatives]]/Table3[[#This Row],[Population_in_lakhs]]</f>
        <v>5.5106057292805604</v>
      </c>
    </row>
    <row r="3178" spans="1:18" x14ac:dyDescent="0.3">
      <c r="A3178" t="s">
        <v>385</v>
      </c>
      <c r="B3178" t="s">
        <v>398</v>
      </c>
      <c r="C3178">
        <v>2005</v>
      </c>
      <c r="D3178">
        <v>13</v>
      </c>
      <c r="E3178">
        <v>66</v>
      </c>
      <c r="F3178">
        <v>6</v>
      </c>
      <c r="G3178">
        <v>148</v>
      </c>
      <c r="H3178">
        <v>35</v>
      </c>
      <c r="I3178">
        <v>236</v>
      </c>
      <c r="J3178">
        <v>45.73</v>
      </c>
      <c r="K3178">
        <v>11.021211458561121</v>
      </c>
      <c r="L3178">
        <f t="shared" si="49"/>
        <v>504</v>
      </c>
      <c r="M3178" s="14">
        <f>Table3[[#This Row],[Rape]]/Table3[[#This Row],[Population_in_lakhs]]</f>
        <v>0.28427727968510824</v>
      </c>
      <c r="N3178">
        <f>Table3[[#This Row],[Kidnapping and Abduction]]/Table3[[#This Row],[Population_in_lakhs]]</f>
        <v>1.4432538814782419</v>
      </c>
      <c r="O3178">
        <f>Table3[[#This Row],[Dowry Deaths]]/Table3[[#This Row],[Population_in_lakhs]]</f>
        <v>0.13120489831620383</v>
      </c>
      <c r="P3178">
        <f>Table3[[#This Row],[Molestation]]/Table3[[#This Row],[Population_in_lakhs]]</f>
        <v>3.236387491799694</v>
      </c>
      <c r="Q3178">
        <f>Table3[[#This Row],[Sexual_Harassment]]/Table3[[#This Row],[Population_in_lakhs]]</f>
        <v>0.76536190684452221</v>
      </c>
      <c r="R3178">
        <f>Table3[[#This Row],[Cruelty by Husband or his Relatives]]/Table3[[#This Row],[Population_in_lakhs]]</f>
        <v>5.1607260004373501</v>
      </c>
    </row>
    <row r="3179" spans="1:18" x14ac:dyDescent="0.3">
      <c r="A3179" t="s">
        <v>385</v>
      </c>
      <c r="B3179" t="s">
        <v>398</v>
      </c>
      <c r="C3179">
        <v>2006</v>
      </c>
      <c r="D3179">
        <v>38</v>
      </c>
      <c r="E3179">
        <v>76</v>
      </c>
      <c r="F3179">
        <v>4</v>
      </c>
      <c r="G3179">
        <v>173</v>
      </c>
      <c r="H3179">
        <v>37</v>
      </c>
      <c r="I3179">
        <v>276</v>
      </c>
      <c r="J3179">
        <v>45.73</v>
      </c>
      <c r="K3179">
        <v>13.207959763831184</v>
      </c>
      <c r="L3179">
        <f t="shared" si="49"/>
        <v>604</v>
      </c>
      <c r="M3179" s="14">
        <f>Table3[[#This Row],[Rape]]/Table3[[#This Row],[Population_in_lakhs]]</f>
        <v>0.83096435600262419</v>
      </c>
      <c r="N3179">
        <f>Table3[[#This Row],[Kidnapping and Abduction]]/Table3[[#This Row],[Population_in_lakhs]]</f>
        <v>1.6619287120052484</v>
      </c>
      <c r="O3179">
        <f>Table3[[#This Row],[Dowry Deaths]]/Table3[[#This Row],[Population_in_lakhs]]</f>
        <v>8.7469932210802542E-2</v>
      </c>
      <c r="P3179">
        <f>Table3[[#This Row],[Molestation]]/Table3[[#This Row],[Population_in_lakhs]]</f>
        <v>3.7830745681172098</v>
      </c>
      <c r="Q3179">
        <f>Table3[[#This Row],[Sexual_Harassment]]/Table3[[#This Row],[Population_in_lakhs]]</f>
        <v>0.8090968729499235</v>
      </c>
      <c r="R3179">
        <f>Table3[[#This Row],[Cruelty by Husband or his Relatives]]/Table3[[#This Row],[Population_in_lakhs]]</f>
        <v>6.0354253225453753</v>
      </c>
    </row>
    <row r="3180" spans="1:18" x14ac:dyDescent="0.3">
      <c r="A3180" t="s">
        <v>385</v>
      </c>
      <c r="B3180" t="s">
        <v>398</v>
      </c>
      <c r="C3180">
        <v>2007</v>
      </c>
      <c r="D3180">
        <v>44</v>
      </c>
      <c r="E3180">
        <v>88</v>
      </c>
      <c r="F3180">
        <v>8</v>
      </c>
      <c r="G3180">
        <v>189</v>
      </c>
      <c r="H3180">
        <v>58</v>
      </c>
      <c r="I3180">
        <v>296</v>
      </c>
      <c r="J3180">
        <v>45.73</v>
      </c>
      <c r="K3180">
        <v>14.935490924994534</v>
      </c>
      <c r="L3180">
        <f t="shared" si="49"/>
        <v>683</v>
      </c>
      <c r="M3180" s="14">
        <f>Table3[[#This Row],[Rape]]/Table3[[#This Row],[Population_in_lakhs]]</f>
        <v>0.96216925431882794</v>
      </c>
      <c r="N3180">
        <f>Table3[[#This Row],[Kidnapping and Abduction]]/Table3[[#This Row],[Population_in_lakhs]]</f>
        <v>1.9243385086376559</v>
      </c>
      <c r="O3180">
        <f>Table3[[#This Row],[Dowry Deaths]]/Table3[[#This Row],[Population_in_lakhs]]</f>
        <v>0.17493986442160508</v>
      </c>
      <c r="P3180">
        <f>Table3[[#This Row],[Molestation]]/Table3[[#This Row],[Population_in_lakhs]]</f>
        <v>4.1329542969604205</v>
      </c>
      <c r="Q3180">
        <f>Table3[[#This Row],[Sexual_Harassment]]/Table3[[#This Row],[Population_in_lakhs]]</f>
        <v>1.2683140170566369</v>
      </c>
      <c r="R3180">
        <f>Table3[[#This Row],[Cruelty by Husband or his Relatives]]/Table3[[#This Row],[Population_in_lakhs]]</f>
        <v>6.472774983599388</v>
      </c>
    </row>
    <row r="3181" spans="1:18" x14ac:dyDescent="0.3">
      <c r="A3181" t="s">
        <v>385</v>
      </c>
      <c r="B3181" t="s">
        <v>398</v>
      </c>
      <c r="C3181">
        <v>2008</v>
      </c>
      <c r="D3181">
        <v>35</v>
      </c>
      <c r="E3181">
        <v>92</v>
      </c>
      <c r="F3181">
        <v>12</v>
      </c>
      <c r="G3181">
        <v>211</v>
      </c>
      <c r="H3181">
        <v>81</v>
      </c>
      <c r="I3181">
        <v>405</v>
      </c>
      <c r="J3181">
        <v>45.73</v>
      </c>
      <c r="K3181">
        <v>18.281215832057732</v>
      </c>
      <c r="L3181">
        <f t="shared" si="49"/>
        <v>836</v>
      </c>
      <c r="M3181" s="14">
        <f>Table3[[#This Row],[Rape]]/Table3[[#This Row],[Population_in_lakhs]]</f>
        <v>0.76536190684452221</v>
      </c>
      <c r="N3181">
        <f>Table3[[#This Row],[Kidnapping and Abduction]]/Table3[[#This Row],[Population_in_lakhs]]</f>
        <v>2.0118084408484584</v>
      </c>
      <c r="O3181">
        <f>Table3[[#This Row],[Dowry Deaths]]/Table3[[#This Row],[Population_in_lakhs]]</f>
        <v>0.26240979663240765</v>
      </c>
      <c r="P3181">
        <f>Table3[[#This Row],[Molestation]]/Table3[[#This Row],[Population_in_lakhs]]</f>
        <v>4.6140389241198339</v>
      </c>
      <c r="Q3181">
        <f>Table3[[#This Row],[Sexual_Harassment]]/Table3[[#This Row],[Population_in_lakhs]]</f>
        <v>1.7712661272687515</v>
      </c>
      <c r="R3181">
        <f>Table3[[#This Row],[Cruelty by Husband or his Relatives]]/Table3[[#This Row],[Population_in_lakhs]]</f>
        <v>8.8563306363437579</v>
      </c>
    </row>
    <row r="3182" spans="1:18" x14ac:dyDescent="0.3">
      <c r="A3182" t="s">
        <v>385</v>
      </c>
      <c r="B3182" t="s">
        <v>398</v>
      </c>
      <c r="C3182">
        <v>2009</v>
      </c>
      <c r="D3182">
        <v>42</v>
      </c>
      <c r="E3182">
        <v>107</v>
      </c>
      <c r="F3182">
        <v>10</v>
      </c>
      <c r="G3182">
        <v>201</v>
      </c>
      <c r="H3182">
        <v>90</v>
      </c>
      <c r="I3182">
        <v>411</v>
      </c>
      <c r="J3182">
        <v>45.73</v>
      </c>
      <c r="K3182">
        <v>18.827902908375247</v>
      </c>
      <c r="L3182">
        <f t="shared" si="49"/>
        <v>861</v>
      </c>
      <c r="M3182" s="14">
        <f>Table3[[#This Row],[Rape]]/Table3[[#This Row],[Population_in_lakhs]]</f>
        <v>0.91843428821342665</v>
      </c>
      <c r="N3182">
        <f>Table3[[#This Row],[Kidnapping and Abduction]]/Table3[[#This Row],[Population_in_lakhs]]</f>
        <v>2.3398206866389679</v>
      </c>
      <c r="O3182">
        <f>Table3[[#This Row],[Dowry Deaths]]/Table3[[#This Row],[Population_in_lakhs]]</f>
        <v>0.21867483052700637</v>
      </c>
      <c r="P3182">
        <f>Table3[[#This Row],[Molestation]]/Table3[[#This Row],[Population_in_lakhs]]</f>
        <v>4.3953640935928275</v>
      </c>
      <c r="Q3182">
        <f>Table3[[#This Row],[Sexual_Harassment]]/Table3[[#This Row],[Population_in_lakhs]]</f>
        <v>1.9680734747430573</v>
      </c>
      <c r="R3182">
        <f>Table3[[#This Row],[Cruelty by Husband or his Relatives]]/Table3[[#This Row],[Population_in_lakhs]]</f>
        <v>8.9875355346599619</v>
      </c>
    </row>
    <row r="3183" spans="1:18" x14ac:dyDescent="0.3">
      <c r="A3183" t="s">
        <v>385</v>
      </c>
      <c r="B3183" t="s">
        <v>398</v>
      </c>
      <c r="C3183">
        <v>2010</v>
      </c>
      <c r="D3183">
        <v>32</v>
      </c>
      <c r="E3183">
        <v>91</v>
      </c>
      <c r="F3183">
        <v>12</v>
      </c>
      <c r="G3183">
        <v>226</v>
      </c>
      <c r="H3183">
        <v>133</v>
      </c>
      <c r="I3183">
        <v>400</v>
      </c>
      <c r="J3183">
        <v>45.73</v>
      </c>
      <c r="K3183">
        <v>19.549529849114368</v>
      </c>
      <c r="L3183">
        <f t="shared" si="49"/>
        <v>894</v>
      </c>
      <c r="M3183" s="14">
        <f>Table3[[#This Row],[Rape]]/Table3[[#This Row],[Population_in_lakhs]]</f>
        <v>0.69975945768642034</v>
      </c>
      <c r="N3183">
        <f>Table3[[#This Row],[Kidnapping and Abduction]]/Table3[[#This Row],[Population_in_lakhs]]</f>
        <v>1.9899409577957579</v>
      </c>
      <c r="O3183">
        <f>Table3[[#This Row],[Dowry Deaths]]/Table3[[#This Row],[Population_in_lakhs]]</f>
        <v>0.26240979663240765</v>
      </c>
      <c r="P3183">
        <f>Table3[[#This Row],[Molestation]]/Table3[[#This Row],[Population_in_lakhs]]</f>
        <v>4.9420511699103438</v>
      </c>
      <c r="Q3183">
        <f>Table3[[#This Row],[Sexual_Harassment]]/Table3[[#This Row],[Population_in_lakhs]]</f>
        <v>2.9083752460091845</v>
      </c>
      <c r="R3183">
        <f>Table3[[#This Row],[Cruelty by Husband or his Relatives]]/Table3[[#This Row],[Population_in_lakhs]]</f>
        <v>8.7469932210802543</v>
      </c>
    </row>
    <row r="3184" spans="1:18" x14ac:dyDescent="0.3">
      <c r="A3184" t="s">
        <v>385</v>
      </c>
      <c r="B3184" t="s">
        <v>398</v>
      </c>
      <c r="C3184">
        <v>2011</v>
      </c>
      <c r="D3184">
        <v>46</v>
      </c>
      <c r="E3184">
        <v>116</v>
      </c>
      <c r="F3184">
        <v>11</v>
      </c>
      <c r="G3184">
        <v>254</v>
      </c>
      <c r="H3184">
        <v>144</v>
      </c>
      <c r="I3184">
        <v>557</v>
      </c>
      <c r="J3184">
        <v>44.97</v>
      </c>
      <c r="K3184">
        <v>25.083388925950633</v>
      </c>
      <c r="L3184">
        <f t="shared" si="49"/>
        <v>1128</v>
      </c>
      <c r="M3184" s="14">
        <f>Table3[[#This Row],[Rape]]/Table3[[#This Row],[Population_in_lakhs]]</f>
        <v>1.022904158327774</v>
      </c>
      <c r="N3184">
        <f>Table3[[#This Row],[Kidnapping and Abduction]]/Table3[[#This Row],[Population_in_lakhs]]</f>
        <v>2.5794974427396045</v>
      </c>
      <c r="O3184">
        <f>Table3[[#This Row],[Dowry Deaths]]/Table3[[#This Row],[Population_in_lakhs]]</f>
        <v>0.24460751612185902</v>
      </c>
      <c r="P3184">
        <f>Table3[[#This Row],[Molestation]]/Table3[[#This Row],[Population_in_lakhs]]</f>
        <v>5.6482099177229266</v>
      </c>
      <c r="Q3184">
        <f>Table3[[#This Row],[Sexual_Harassment]]/Table3[[#This Row],[Population_in_lakhs]]</f>
        <v>3.2021347565043361</v>
      </c>
      <c r="R3184">
        <f>Table3[[#This Row],[Cruelty by Husband or his Relatives]]/Table3[[#This Row],[Population_in_lakhs]]</f>
        <v>12.386035134534135</v>
      </c>
    </row>
    <row r="3185" spans="1:18" x14ac:dyDescent="0.3">
      <c r="A3185" t="s">
        <v>385</v>
      </c>
      <c r="B3185" t="s">
        <v>398</v>
      </c>
      <c r="C3185">
        <v>2012</v>
      </c>
      <c r="D3185">
        <v>68</v>
      </c>
      <c r="E3185">
        <v>210</v>
      </c>
      <c r="F3185">
        <v>19</v>
      </c>
      <c r="G3185">
        <v>486</v>
      </c>
      <c r="H3185">
        <v>377</v>
      </c>
      <c r="I3185">
        <v>865</v>
      </c>
      <c r="J3185">
        <v>44.97</v>
      </c>
      <c r="K3185">
        <v>45.030020013342231</v>
      </c>
      <c r="L3185">
        <f t="shared" si="49"/>
        <v>2025</v>
      </c>
      <c r="M3185" s="14">
        <f>Table3[[#This Row],[Rape]]/Table3[[#This Row],[Population_in_lakhs]]</f>
        <v>1.5121191905714921</v>
      </c>
      <c r="N3185">
        <f>Table3[[#This Row],[Kidnapping and Abduction]]/Table3[[#This Row],[Population_in_lakhs]]</f>
        <v>4.6697798532354904</v>
      </c>
      <c r="O3185">
        <f>Table3[[#This Row],[Dowry Deaths]]/Table3[[#This Row],[Population_in_lakhs]]</f>
        <v>0.42250389148321105</v>
      </c>
      <c r="P3185">
        <f>Table3[[#This Row],[Molestation]]/Table3[[#This Row],[Population_in_lakhs]]</f>
        <v>10.807204803202135</v>
      </c>
      <c r="Q3185">
        <f>Table3[[#This Row],[Sexual_Harassment]]/Table3[[#This Row],[Population_in_lakhs]]</f>
        <v>8.3833666889037133</v>
      </c>
      <c r="R3185">
        <f>Table3[[#This Row],[Cruelty by Husband or his Relatives]]/Table3[[#This Row],[Population_in_lakhs]]</f>
        <v>19.235045585946185</v>
      </c>
    </row>
    <row r="3186" spans="1:18" x14ac:dyDescent="0.3">
      <c r="A3186" t="s">
        <v>385</v>
      </c>
      <c r="B3186" t="s">
        <v>398</v>
      </c>
      <c r="C3186">
        <v>2013</v>
      </c>
      <c r="D3186">
        <v>75</v>
      </c>
      <c r="E3186">
        <v>145</v>
      </c>
      <c r="F3186">
        <v>15</v>
      </c>
      <c r="G3186">
        <v>707</v>
      </c>
      <c r="H3186">
        <v>412</v>
      </c>
      <c r="I3186">
        <v>1005</v>
      </c>
      <c r="J3186">
        <v>44.97</v>
      </c>
      <c r="K3186">
        <v>52.457193684678678</v>
      </c>
      <c r="L3186">
        <f t="shared" si="49"/>
        <v>2359</v>
      </c>
      <c r="M3186" s="14">
        <f>Table3[[#This Row],[Rape]]/Table3[[#This Row],[Population_in_lakhs]]</f>
        <v>1.6677785190126753</v>
      </c>
      <c r="N3186">
        <f>Table3[[#This Row],[Kidnapping and Abduction]]/Table3[[#This Row],[Population_in_lakhs]]</f>
        <v>3.2243718034245052</v>
      </c>
      <c r="O3186">
        <f>Table3[[#This Row],[Dowry Deaths]]/Table3[[#This Row],[Population_in_lakhs]]</f>
        <v>0.33355570380253502</v>
      </c>
      <c r="P3186">
        <f>Table3[[#This Row],[Molestation]]/Table3[[#This Row],[Population_in_lakhs]]</f>
        <v>15.721592172559484</v>
      </c>
      <c r="Q3186">
        <f>Table3[[#This Row],[Sexual_Harassment]]/Table3[[#This Row],[Population_in_lakhs]]</f>
        <v>9.1616633311096294</v>
      </c>
      <c r="R3186">
        <f>Table3[[#This Row],[Cruelty by Husband or his Relatives]]/Table3[[#This Row],[Population_in_lakhs]]</f>
        <v>22.348232154769846</v>
      </c>
    </row>
    <row r="3187" spans="1:18" x14ac:dyDescent="0.3">
      <c r="A3187" t="s">
        <v>385</v>
      </c>
      <c r="B3187" t="s">
        <v>399</v>
      </c>
      <c r="C3187">
        <v>2001</v>
      </c>
      <c r="D3187">
        <v>40</v>
      </c>
      <c r="E3187">
        <v>23</v>
      </c>
      <c r="F3187">
        <v>5</v>
      </c>
      <c r="G3187">
        <v>48</v>
      </c>
      <c r="H3187">
        <v>0</v>
      </c>
      <c r="I3187">
        <v>92</v>
      </c>
      <c r="J3187">
        <v>32.9</v>
      </c>
      <c r="K3187">
        <v>6.3221884498480243</v>
      </c>
      <c r="L3187">
        <f t="shared" si="49"/>
        <v>208</v>
      </c>
      <c r="M3187" s="14">
        <f>Table3[[#This Row],[Rape]]/Table3[[#This Row],[Population_in_lakhs]]</f>
        <v>1.21580547112462</v>
      </c>
      <c r="N3187">
        <f>Table3[[#This Row],[Kidnapping and Abduction]]/Table3[[#This Row],[Population_in_lakhs]]</f>
        <v>0.69908814589665658</v>
      </c>
      <c r="O3187">
        <f>Table3[[#This Row],[Dowry Deaths]]/Table3[[#This Row],[Population_in_lakhs]]</f>
        <v>0.1519756838905775</v>
      </c>
      <c r="P3187">
        <f>Table3[[#This Row],[Molestation]]/Table3[[#This Row],[Population_in_lakhs]]</f>
        <v>1.4589665653495441</v>
      </c>
      <c r="Q3187">
        <f>Table3[[#This Row],[Sexual_Harassment]]/Table3[[#This Row],[Population_in_lakhs]]</f>
        <v>0</v>
      </c>
      <c r="R3187">
        <f>Table3[[#This Row],[Cruelty by Husband or his Relatives]]/Table3[[#This Row],[Population_in_lakhs]]</f>
        <v>2.7963525835866263</v>
      </c>
    </row>
    <row r="3188" spans="1:18" x14ac:dyDescent="0.3">
      <c r="A3188" t="s">
        <v>385</v>
      </c>
      <c r="B3188" t="s">
        <v>399</v>
      </c>
      <c r="C3188">
        <v>2002</v>
      </c>
      <c r="D3188">
        <v>33</v>
      </c>
      <c r="E3188">
        <v>15</v>
      </c>
      <c r="F3188">
        <v>5</v>
      </c>
      <c r="G3188">
        <v>60</v>
      </c>
      <c r="H3188">
        <v>3</v>
      </c>
      <c r="I3188">
        <v>69</v>
      </c>
      <c r="J3188">
        <v>32.9</v>
      </c>
      <c r="K3188">
        <v>5.6231003039513681</v>
      </c>
      <c r="L3188">
        <f t="shared" si="49"/>
        <v>185</v>
      </c>
      <c r="M3188" s="14">
        <f>Table3[[#This Row],[Rape]]/Table3[[#This Row],[Population_in_lakhs]]</f>
        <v>1.0030395136778116</v>
      </c>
      <c r="N3188">
        <f>Table3[[#This Row],[Kidnapping and Abduction]]/Table3[[#This Row],[Population_in_lakhs]]</f>
        <v>0.45592705167173253</v>
      </c>
      <c r="O3188">
        <f>Table3[[#This Row],[Dowry Deaths]]/Table3[[#This Row],[Population_in_lakhs]]</f>
        <v>0.1519756838905775</v>
      </c>
      <c r="P3188">
        <f>Table3[[#This Row],[Molestation]]/Table3[[#This Row],[Population_in_lakhs]]</f>
        <v>1.8237082066869301</v>
      </c>
      <c r="Q3188">
        <f>Table3[[#This Row],[Sexual_Harassment]]/Table3[[#This Row],[Population_in_lakhs]]</f>
        <v>9.1185410334346503E-2</v>
      </c>
      <c r="R3188">
        <f>Table3[[#This Row],[Cruelty by Husband or his Relatives]]/Table3[[#This Row],[Population_in_lakhs]]</f>
        <v>2.0972644376899696</v>
      </c>
    </row>
    <row r="3189" spans="1:18" x14ac:dyDescent="0.3">
      <c r="A3189" t="s">
        <v>385</v>
      </c>
      <c r="B3189" t="s">
        <v>399</v>
      </c>
      <c r="C3189">
        <v>2003</v>
      </c>
      <c r="D3189">
        <v>57</v>
      </c>
      <c r="E3189">
        <v>20</v>
      </c>
      <c r="F3189">
        <v>4</v>
      </c>
      <c r="G3189">
        <v>67</v>
      </c>
      <c r="H3189">
        <v>1</v>
      </c>
      <c r="I3189">
        <v>99</v>
      </c>
      <c r="J3189">
        <v>32.9</v>
      </c>
      <c r="K3189">
        <v>7.537993920972645</v>
      </c>
      <c r="L3189">
        <f t="shared" si="49"/>
        <v>248</v>
      </c>
      <c r="M3189" s="14">
        <f>Table3[[#This Row],[Rape]]/Table3[[#This Row],[Population_in_lakhs]]</f>
        <v>1.7325227963525838</v>
      </c>
      <c r="N3189">
        <f>Table3[[#This Row],[Kidnapping and Abduction]]/Table3[[#This Row],[Population_in_lakhs]]</f>
        <v>0.60790273556231</v>
      </c>
      <c r="O3189">
        <f>Table3[[#This Row],[Dowry Deaths]]/Table3[[#This Row],[Population_in_lakhs]]</f>
        <v>0.12158054711246201</v>
      </c>
      <c r="P3189">
        <f>Table3[[#This Row],[Molestation]]/Table3[[#This Row],[Population_in_lakhs]]</f>
        <v>2.0364741641337387</v>
      </c>
      <c r="Q3189">
        <f>Table3[[#This Row],[Sexual_Harassment]]/Table3[[#This Row],[Population_in_lakhs]]</f>
        <v>3.0395136778115502E-2</v>
      </c>
      <c r="R3189">
        <f>Table3[[#This Row],[Cruelty by Husband or his Relatives]]/Table3[[#This Row],[Population_in_lakhs]]</f>
        <v>3.0091185410334349</v>
      </c>
    </row>
    <row r="3190" spans="1:18" x14ac:dyDescent="0.3">
      <c r="A3190" t="s">
        <v>385</v>
      </c>
      <c r="B3190" t="s">
        <v>399</v>
      </c>
      <c r="C3190">
        <v>2004</v>
      </c>
      <c r="D3190">
        <v>97</v>
      </c>
      <c r="E3190">
        <v>46</v>
      </c>
      <c r="F3190">
        <v>4</v>
      </c>
      <c r="G3190">
        <v>112</v>
      </c>
      <c r="H3190">
        <v>0</v>
      </c>
      <c r="I3190">
        <v>245</v>
      </c>
      <c r="J3190">
        <v>32.9</v>
      </c>
      <c r="K3190">
        <v>15.319148936170214</v>
      </c>
      <c r="L3190">
        <f t="shared" si="49"/>
        <v>504</v>
      </c>
      <c r="M3190" s="14">
        <f>Table3[[#This Row],[Rape]]/Table3[[#This Row],[Population_in_lakhs]]</f>
        <v>2.9483282674772036</v>
      </c>
      <c r="N3190">
        <f>Table3[[#This Row],[Kidnapping and Abduction]]/Table3[[#This Row],[Population_in_lakhs]]</f>
        <v>1.3981762917933132</v>
      </c>
      <c r="O3190">
        <f>Table3[[#This Row],[Dowry Deaths]]/Table3[[#This Row],[Population_in_lakhs]]</f>
        <v>0.12158054711246201</v>
      </c>
      <c r="P3190">
        <f>Table3[[#This Row],[Molestation]]/Table3[[#This Row],[Population_in_lakhs]]</f>
        <v>3.4042553191489362</v>
      </c>
      <c r="Q3190">
        <f>Table3[[#This Row],[Sexual_Harassment]]/Table3[[#This Row],[Population_in_lakhs]]</f>
        <v>0</v>
      </c>
      <c r="R3190">
        <f>Table3[[#This Row],[Cruelty by Husband or his Relatives]]/Table3[[#This Row],[Population_in_lakhs]]</f>
        <v>7.4468085106382986</v>
      </c>
    </row>
    <row r="3191" spans="1:18" x14ac:dyDescent="0.3">
      <c r="A3191" t="s">
        <v>385</v>
      </c>
      <c r="B3191" t="s">
        <v>399</v>
      </c>
      <c r="C3191">
        <v>2005</v>
      </c>
      <c r="D3191">
        <v>96</v>
      </c>
      <c r="E3191">
        <v>36</v>
      </c>
      <c r="F3191">
        <v>3</v>
      </c>
      <c r="G3191">
        <v>137</v>
      </c>
      <c r="H3191">
        <v>0</v>
      </c>
      <c r="I3191">
        <v>287</v>
      </c>
      <c r="J3191">
        <v>32.9</v>
      </c>
      <c r="K3191">
        <v>16.990881458966566</v>
      </c>
      <c r="L3191">
        <f t="shared" si="49"/>
        <v>559</v>
      </c>
      <c r="M3191" s="14">
        <f>Table3[[#This Row],[Rape]]/Table3[[#This Row],[Population_in_lakhs]]</f>
        <v>2.9179331306990881</v>
      </c>
      <c r="N3191">
        <f>Table3[[#This Row],[Kidnapping and Abduction]]/Table3[[#This Row],[Population_in_lakhs]]</f>
        <v>1.0942249240121582</v>
      </c>
      <c r="O3191">
        <f>Table3[[#This Row],[Dowry Deaths]]/Table3[[#This Row],[Population_in_lakhs]]</f>
        <v>9.1185410334346503E-2</v>
      </c>
      <c r="P3191">
        <f>Table3[[#This Row],[Molestation]]/Table3[[#This Row],[Population_in_lakhs]]</f>
        <v>4.1641337386018238</v>
      </c>
      <c r="Q3191">
        <f>Table3[[#This Row],[Sexual_Harassment]]/Table3[[#This Row],[Population_in_lakhs]]</f>
        <v>0</v>
      </c>
      <c r="R3191">
        <f>Table3[[#This Row],[Cruelty by Husband or his Relatives]]/Table3[[#This Row],[Population_in_lakhs]]</f>
        <v>8.7234042553191493</v>
      </c>
    </row>
    <row r="3192" spans="1:18" x14ac:dyDescent="0.3">
      <c r="A3192" t="s">
        <v>385</v>
      </c>
      <c r="B3192" t="s">
        <v>399</v>
      </c>
      <c r="C3192">
        <v>2006</v>
      </c>
      <c r="D3192">
        <v>74</v>
      </c>
      <c r="E3192">
        <v>40</v>
      </c>
      <c r="F3192">
        <v>5</v>
      </c>
      <c r="G3192">
        <v>110</v>
      </c>
      <c r="H3192">
        <v>1</v>
      </c>
      <c r="I3192">
        <v>152</v>
      </c>
      <c r="J3192">
        <v>32.9</v>
      </c>
      <c r="K3192">
        <v>11.610942249240122</v>
      </c>
      <c r="L3192">
        <f t="shared" si="49"/>
        <v>382</v>
      </c>
      <c r="M3192" s="14">
        <f>Table3[[#This Row],[Rape]]/Table3[[#This Row],[Population_in_lakhs]]</f>
        <v>2.2492401215805473</v>
      </c>
      <c r="N3192">
        <f>Table3[[#This Row],[Kidnapping and Abduction]]/Table3[[#This Row],[Population_in_lakhs]]</f>
        <v>1.21580547112462</v>
      </c>
      <c r="O3192">
        <f>Table3[[#This Row],[Dowry Deaths]]/Table3[[#This Row],[Population_in_lakhs]]</f>
        <v>0.1519756838905775</v>
      </c>
      <c r="P3192">
        <f>Table3[[#This Row],[Molestation]]/Table3[[#This Row],[Population_in_lakhs]]</f>
        <v>3.3434650455927053</v>
      </c>
      <c r="Q3192">
        <f>Table3[[#This Row],[Sexual_Harassment]]/Table3[[#This Row],[Population_in_lakhs]]</f>
        <v>3.0395136778115502E-2</v>
      </c>
      <c r="R3192">
        <f>Table3[[#This Row],[Cruelty by Husband or his Relatives]]/Table3[[#This Row],[Population_in_lakhs]]</f>
        <v>4.6200607902735564</v>
      </c>
    </row>
    <row r="3193" spans="1:18" x14ac:dyDescent="0.3">
      <c r="A3193" t="s">
        <v>385</v>
      </c>
      <c r="B3193" t="s">
        <v>399</v>
      </c>
      <c r="C3193">
        <v>2007</v>
      </c>
      <c r="D3193">
        <v>103</v>
      </c>
      <c r="E3193">
        <v>67</v>
      </c>
      <c r="F3193">
        <v>11</v>
      </c>
      <c r="G3193">
        <v>103</v>
      </c>
      <c r="H3193">
        <v>13</v>
      </c>
      <c r="I3193">
        <v>266</v>
      </c>
      <c r="J3193">
        <v>32.9</v>
      </c>
      <c r="K3193">
        <v>17.112462006079028</v>
      </c>
      <c r="L3193">
        <f t="shared" si="49"/>
        <v>563</v>
      </c>
      <c r="M3193" s="14">
        <f>Table3[[#This Row],[Rape]]/Table3[[#This Row],[Population_in_lakhs]]</f>
        <v>3.1306990881458967</v>
      </c>
      <c r="N3193">
        <f>Table3[[#This Row],[Kidnapping and Abduction]]/Table3[[#This Row],[Population_in_lakhs]]</f>
        <v>2.0364741641337387</v>
      </c>
      <c r="O3193">
        <f>Table3[[#This Row],[Dowry Deaths]]/Table3[[#This Row],[Population_in_lakhs]]</f>
        <v>0.33434650455927051</v>
      </c>
      <c r="P3193">
        <f>Table3[[#This Row],[Molestation]]/Table3[[#This Row],[Population_in_lakhs]]</f>
        <v>3.1306990881458967</v>
      </c>
      <c r="Q3193">
        <f>Table3[[#This Row],[Sexual_Harassment]]/Table3[[#This Row],[Population_in_lakhs]]</f>
        <v>0.39513677811550152</v>
      </c>
      <c r="R3193">
        <f>Table3[[#This Row],[Cruelty by Husband or his Relatives]]/Table3[[#This Row],[Population_in_lakhs]]</f>
        <v>8.085106382978724</v>
      </c>
    </row>
    <row r="3194" spans="1:18" x14ac:dyDescent="0.3">
      <c r="A3194" t="s">
        <v>385</v>
      </c>
      <c r="B3194" t="s">
        <v>399</v>
      </c>
      <c r="C3194">
        <v>2008</v>
      </c>
      <c r="D3194">
        <v>130</v>
      </c>
      <c r="E3194">
        <v>57</v>
      </c>
      <c r="F3194">
        <v>12</v>
      </c>
      <c r="G3194">
        <v>83</v>
      </c>
      <c r="H3194">
        <v>0</v>
      </c>
      <c r="I3194">
        <v>401</v>
      </c>
      <c r="J3194">
        <v>32.9</v>
      </c>
      <c r="K3194">
        <v>20.759878419452889</v>
      </c>
      <c r="L3194">
        <f t="shared" si="49"/>
        <v>683</v>
      </c>
      <c r="M3194" s="14">
        <f>Table3[[#This Row],[Rape]]/Table3[[#This Row],[Population_in_lakhs]]</f>
        <v>3.9513677811550152</v>
      </c>
      <c r="N3194">
        <f>Table3[[#This Row],[Kidnapping and Abduction]]/Table3[[#This Row],[Population_in_lakhs]]</f>
        <v>1.7325227963525838</v>
      </c>
      <c r="O3194">
        <f>Table3[[#This Row],[Dowry Deaths]]/Table3[[#This Row],[Population_in_lakhs]]</f>
        <v>0.36474164133738601</v>
      </c>
      <c r="P3194">
        <f>Table3[[#This Row],[Molestation]]/Table3[[#This Row],[Population_in_lakhs]]</f>
        <v>2.5227963525835868</v>
      </c>
      <c r="Q3194">
        <f>Table3[[#This Row],[Sexual_Harassment]]/Table3[[#This Row],[Population_in_lakhs]]</f>
        <v>0</v>
      </c>
      <c r="R3194">
        <f>Table3[[#This Row],[Cruelty by Husband or his Relatives]]/Table3[[#This Row],[Population_in_lakhs]]</f>
        <v>12.188449848024316</v>
      </c>
    </row>
    <row r="3195" spans="1:18" x14ac:dyDescent="0.3">
      <c r="A3195" t="s">
        <v>385</v>
      </c>
      <c r="B3195" t="s">
        <v>399</v>
      </c>
      <c r="C3195">
        <v>2009</v>
      </c>
      <c r="D3195">
        <v>197</v>
      </c>
      <c r="E3195">
        <v>132</v>
      </c>
      <c r="F3195">
        <v>10</v>
      </c>
      <c r="G3195">
        <v>131</v>
      </c>
      <c r="H3195">
        <v>0</v>
      </c>
      <c r="I3195">
        <v>567</v>
      </c>
      <c r="J3195">
        <v>32.9</v>
      </c>
      <c r="K3195">
        <v>31.519756838905778</v>
      </c>
      <c r="L3195">
        <f t="shared" si="49"/>
        <v>1037</v>
      </c>
      <c r="M3195" s="14">
        <f>Table3[[#This Row],[Rape]]/Table3[[#This Row],[Population_in_lakhs]]</f>
        <v>5.9878419452887544</v>
      </c>
      <c r="N3195">
        <f>Table3[[#This Row],[Kidnapping and Abduction]]/Table3[[#This Row],[Population_in_lakhs]]</f>
        <v>4.0121580547112465</v>
      </c>
      <c r="O3195">
        <f>Table3[[#This Row],[Dowry Deaths]]/Table3[[#This Row],[Population_in_lakhs]]</f>
        <v>0.303951367781155</v>
      </c>
      <c r="P3195">
        <f>Table3[[#This Row],[Molestation]]/Table3[[#This Row],[Population_in_lakhs]]</f>
        <v>3.9817629179331311</v>
      </c>
      <c r="Q3195">
        <f>Table3[[#This Row],[Sexual_Harassment]]/Table3[[#This Row],[Population_in_lakhs]]</f>
        <v>0</v>
      </c>
      <c r="R3195">
        <f>Table3[[#This Row],[Cruelty by Husband or his Relatives]]/Table3[[#This Row],[Population_in_lakhs]]</f>
        <v>17.23404255319149</v>
      </c>
    </row>
    <row r="3196" spans="1:18" x14ac:dyDescent="0.3">
      <c r="A3196" t="s">
        <v>385</v>
      </c>
      <c r="B3196" t="s">
        <v>399</v>
      </c>
      <c r="C3196">
        <v>2010</v>
      </c>
      <c r="D3196">
        <v>167</v>
      </c>
      <c r="E3196">
        <v>122</v>
      </c>
      <c r="F3196">
        <v>6</v>
      </c>
      <c r="G3196">
        <v>139</v>
      </c>
      <c r="H3196">
        <v>1</v>
      </c>
      <c r="I3196">
        <v>621</v>
      </c>
      <c r="J3196">
        <v>32.9</v>
      </c>
      <c r="K3196">
        <v>32.097264437689972</v>
      </c>
      <c r="L3196">
        <f t="shared" si="49"/>
        <v>1056</v>
      </c>
      <c r="M3196" s="14">
        <f>Table3[[#This Row],[Rape]]/Table3[[#This Row],[Population_in_lakhs]]</f>
        <v>5.0759878419452891</v>
      </c>
      <c r="N3196">
        <f>Table3[[#This Row],[Kidnapping and Abduction]]/Table3[[#This Row],[Population_in_lakhs]]</f>
        <v>3.7082066869300911</v>
      </c>
      <c r="O3196">
        <f>Table3[[#This Row],[Dowry Deaths]]/Table3[[#This Row],[Population_in_lakhs]]</f>
        <v>0.18237082066869301</v>
      </c>
      <c r="P3196">
        <f>Table3[[#This Row],[Molestation]]/Table3[[#This Row],[Population_in_lakhs]]</f>
        <v>4.2249240121580547</v>
      </c>
      <c r="Q3196">
        <f>Table3[[#This Row],[Sexual_Harassment]]/Table3[[#This Row],[Population_in_lakhs]]</f>
        <v>3.0395136778115502E-2</v>
      </c>
      <c r="R3196">
        <f>Table3[[#This Row],[Cruelty by Husband or his Relatives]]/Table3[[#This Row],[Population_in_lakhs]]</f>
        <v>18.875379939209726</v>
      </c>
    </row>
    <row r="3197" spans="1:18" x14ac:dyDescent="0.3">
      <c r="A3197" t="s">
        <v>385</v>
      </c>
      <c r="B3197" t="s">
        <v>399</v>
      </c>
      <c r="C3197">
        <v>2011</v>
      </c>
      <c r="D3197">
        <v>179</v>
      </c>
      <c r="E3197">
        <v>202</v>
      </c>
      <c r="F3197">
        <v>14</v>
      </c>
      <c r="G3197">
        <v>38</v>
      </c>
      <c r="H3197">
        <v>0</v>
      </c>
      <c r="I3197">
        <v>762</v>
      </c>
      <c r="J3197">
        <v>39.89</v>
      </c>
      <c r="K3197">
        <v>29.957382802707446</v>
      </c>
      <c r="L3197">
        <f t="shared" si="49"/>
        <v>1195</v>
      </c>
      <c r="M3197" s="14">
        <f>Table3[[#This Row],[Rape]]/Table3[[#This Row],[Population_in_lakhs]]</f>
        <v>4.4873401855101527</v>
      </c>
      <c r="N3197">
        <f>Table3[[#This Row],[Kidnapping and Abduction]]/Table3[[#This Row],[Population_in_lakhs]]</f>
        <v>5.0639257959388315</v>
      </c>
      <c r="O3197">
        <f>Table3[[#This Row],[Dowry Deaths]]/Table3[[#This Row],[Population_in_lakhs]]</f>
        <v>0.35096515417397844</v>
      </c>
      <c r="P3197">
        <f>Table3[[#This Row],[Molestation]]/Table3[[#This Row],[Population_in_lakhs]]</f>
        <v>0.95261970418651287</v>
      </c>
      <c r="Q3197">
        <f>Table3[[#This Row],[Sexual_Harassment]]/Table3[[#This Row],[Population_in_lakhs]]</f>
        <v>0</v>
      </c>
      <c r="R3197">
        <f>Table3[[#This Row],[Cruelty by Husband or his Relatives]]/Table3[[#This Row],[Population_in_lakhs]]</f>
        <v>19.10253196289797</v>
      </c>
    </row>
    <row r="3198" spans="1:18" x14ac:dyDescent="0.3">
      <c r="A3198" t="s">
        <v>385</v>
      </c>
      <c r="B3198" t="s">
        <v>399</v>
      </c>
      <c r="C3198">
        <v>2012</v>
      </c>
      <c r="D3198">
        <v>158</v>
      </c>
      <c r="E3198">
        <v>189</v>
      </c>
      <c r="F3198">
        <v>7</v>
      </c>
      <c r="G3198">
        <v>177</v>
      </c>
      <c r="H3198">
        <v>0</v>
      </c>
      <c r="I3198">
        <v>660</v>
      </c>
      <c r="J3198">
        <v>39.89</v>
      </c>
      <c r="K3198">
        <v>29.857107044372022</v>
      </c>
      <c r="L3198">
        <f t="shared" si="49"/>
        <v>1191</v>
      </c>
      <c r="M3198" s="14">
        <f>Table3[[#This Row],[Rape]]/Table3[[#This Row],[Population_in_lakhs]]</f>
        <v>3.9608924542491852</v>
      </c>
      <c r="N3198">
        <f>Table3[[#This Row],[Kidnapping and Abduction]]/Table3[[#This Row],[Population_in_lakhs]]</f>
        <v>4.7380295813487088</v>
      </c>
      <c r="O3198">
        <f>Table3[[#This Row],[Dowry Deaths]]/Table3[[#This Row],[Population_in_lakhs]]</f>
        <v>0.17548257708698922</v>
      </c>
      <c r="P3198">
        <f>Table3[[#This Row],[Molestation]]/Table3[[#This Row],[Population_in_lakhs]]</f>
        <v>4.4372023063424413</v>
      </c>
      <c r="Q3198">
        <f>Table3[[#This Row],[Sexual_Harassment]]/Table3[[#This Row],[Population_in_lakhs]]</f>
        <v>0</v>
      </c>
      <c r="R3198">
        <f>Table3[[#This Row],[Cruelty by Husband or his Relatives]]/Table3[[#This Row],[Population_in_lakhs]]</f>
        <v>16.545500125344699</v>
      </c>
    </row>
    <row r="3199" spans="1:18" x14ac:dyDescent="0.3">
      <c r="A3199" t="s">
        <v>385</v>
      </c>
      <c r="B3199" t="s">
        <v>399</v>
      </c>
      <c r="C3199">
        <v>2013</v>
      </c>
      <c r="D3199">
        <v>140</v>
      </c>
      <c r="E3199">
        <v>182</v>
      </c>
      <c r="F3199">
        <v>14</v>
      </c>
      <c r="G3199">
        <v>177</v>
      </c>
      <c r="H3199">
        <v>0</v>
      </c>
      <c r="I3199">
        <v>597</v>
      </c>
      <c r="J3199">
        <v>39.89</v>
      </c>
      <c r="K3199">
        <v>27.826522938079719</v>
      </c>
      <c r="L3199">
        <f t="shared" si="49"/>
        <v>1110</v>
      </c>
      <c r="M3199" s="14">
        <f>Table3[[#This Row],[Rape]]/Table3[[#This Row],[Population_in_lakhs]]</f>
        <v>3.5096515417397844</v>
      </c>
      <c r="N3199">
        <f>Table3[[#This Row],[Kidnapping and Abduction]]/Table3[[#This Row],[Population_in_lakhs]]</f>
        <v>4.5625470042617193</v>
      </c>
      <c r="O3199">
        <f>Table3[[#This Row],[Dowry Deaths]]/Table3[[#This Row],[Population_in_lakhs]]</f>
        <v>0.35096515417397844</v>
      </c>
      <c r="P3199">
        <f>Table3[[#This Row],[Molestation]]/Table3[[#This Row],[Population_in_lakhs]]</f>
        <v>4.4372023063424413</v>
      </c>
      <c r="Q3199">
        <f>Table3[[#This Row],[Sexual_Harassment]]/Table3[[#This Row],[Population_in_lakhs]]</f>
        <v>0</v>
      </c>
      <c r="R3199">
        <f>Table3[[#This Row],[Cruelty by Husband or his Relatives]]/Table3[[#This Row],[Population_in_lakhs]]</f>
        <v>14.966156931561795</v>
      </c>
    </row>
    <row r="3200" spans="1:18" x14ac:dyDescent="0.3">
      <c r="A3200" t="s">
        <v>385</v>
      </c>
      <c r="B3200" t="s">
        <v>400</v>
      </c>
      <c r="C3200">
        <v>2001</v>
      </c>
      <c r="D3200">
        <v>66</v>
      </c>
      <c r="E3200">
        <v>46</v>
      </c>
      <c r="F3200">
        <v>12</v>
      </c>
      <c r="G3200">
        <v>36</v>
      </c>
      <c r="H3200">
        <v>2</v>
      </c>
      <c r="I3200">
        <v>240</v>
      </c>
      <c r="J3200">
        <v>58.67</v>
      </c>
      <c r="K3200">
        <v>6.8518834157150161</v>
      </c>
      <c r="L3200">
        <f t="shared" si="49"/>
        <v>402</v>
      </c>
      <c r="M3200" s="14">
        <f>Table3[[#This Row],[Rape]]/Table3[[#This Row],[Population_in_lakhs]]</f>
        <v>1.1249360831770923</v>
      </c>
      <c r="N3200">
        <f>Table3[[#This Row],[Kidnapping and Abduction]]/Table3[[#This Row],[Population_in_lakhs]]</f>
        <v>0.78404636100221581</v>
      </c>
      <c r="O3200">
        <f>Table3[[#This Row],[Dowry Deaths]]/Table3[[#This Row],[Population_in_lakhs]]</f>
        <v>0.20453383330492586</v>
      </c>
      <c r="P3200">
        <f>Table3[[#This Row],[Molestation]]/Table3[[#This Row],[Population_in_lakhs]]</f>
        <v>0.61360149991477753</v>
      </c>
      <c r="Q3200">
        <f>Table3[[#This Row],[Sexual_Harassment]]/Table3[[#This Row],[Population_in_lakhs]]</f>
        <v>3.4088972217487641E-2</v>
      </c>
      <c r="R3200">
        <f>Table3[[#This Row],[Cruelty by Husband or his Relatives]]/Table3[[#This Row],[Population_in_lakhs]]</f>
        <v>4.090676666098517</v>
      </c>
    </row>
    <row r="3201" spans="1:18" x14ac:dyDescent="0.3">
      <c r="A3201" t="s">
        <v>385</v>
      </c>
      <c r="B3201" t="s">
        <v>400</v>
      </c>
      <c r="C3201">
        <v>2002</v>
      </c>
      <c r="D3201">
        <v>62</v>
      </c>
      <c r="E3201">
        <v>35</v>
      </c>
      <c r="F3201">
        <v>8</v>
      </c>
      <c r="G3201">
        <v>58</v>
      </c>
      <c r="H3201">
        <v>0</v>
      </c>
      <c r="I3201">
        <v>254</v>
      </c>
      <c r="J3201">
        <v>58.67</v>
      </c>
      <c r="K3201">
        <v>7.1075507073461734</v>
      </c>
      <c r="L3201">
        <f t="shared" si="49"/>
        <v>417</v>
      </c>
      <c r="M3201" s="14">
        <f>Table3[[#This Row],[Rape]]/Table3[[#This Row],[Population_in_lakhs]]</f>
        <v>1.056758138742117</v>
      </c>
      <c r="N3201">
        <f>Table3[[#This Row],[Kidnapping and Abduction]]/Table3[[#This Row],[Population_in_lakhs]]</f>
        <v>0.59655701380603376</v>
      </c>
      <c r="O3201">
        <f>Table3[[#This Row],[Dowry Deaths]]/Table3[[#This Row],[Population_in_lakhs]]</f>
        <v>0.13635588886995056</v>
      </c>
      <c r="P3201">
        <f>Table3[[#This Row],[Molestation]]/Table3[[#This Row],[Population_in_lakhs]]</f>
        <v>0.98858019430714161</v>
      </c>
      <c r="Q3201">
        <f>Table3[[#This Row],[Sexual_Harassment]]/Table3[[#This Row],[Population_in_lakhs]]</f>
        <v>0</v>
      </c>
      <c r="R3201">
        <f>Table3[[#This Row],[Cruelty by Husband or his Relatives]]/Table3[[#This Row],[Population_in_lakhs]]</f>
        <v>4.3292994716209305</v>
      </c>
    </row>
    <row r="3202" spans="1:18" x14ac:dyDescent="0.3">
      <c r="A3202" t="s">
        <v>385</v>
      </c>
      <c r="B3202" t="s">
        <v>400</v>
      </c>
      <c r="C3202">
        <v>2003</v>
      </c>
      <c r="D3202">
        <v>106</v>
      </c>
      <c r="E3202">
        <v>84</v>
      </c>
      <c r="F3202">
        <v>17</v>
      </c>
      <c r="G3202">
        <v>131</v>
      </c>
      <c r="H3202">
        <v>0</v>
      </c>
      <c r="I3202">
        <v>408</v>
      </c>
      <c r="J3202">
        <v>58.67</v>
      </c>
      <c r="K3202">
        <v>12.715186637122891</v>
      </c>
      <c r="L3202">
        <f t="shared" ref="L3202:L3264" si="50">SUM(D3202,E3202,F3202,G3202,H3202,I3202)</f>
        <v>746</v>
      </c>
      <c r="M3202" s="14">
        <f>Table3[[#This Row],[Rape]]/Table3[[#This Row],[Population_in_lakhs]]</f>
        <v>1.8067155275268449</v>
      </c>
      <c r="N3202">
        <f>Table3[[#This Row],[Kidnapping and Abduction]]/Table3[[#This Row],[Population_in_lakhs]]</f>
        <v>1.4317368331344809</v>
      </c>
      <c r="O3202">
        <f>Table3[[#This Row],[Dowry Deaths]]/Table3[[#This Row],[Population_in_lakhs]]</f>
        <v>0.28975626384864495</v>
      </c>
      <c r="P3202">
        <f>Table3[[#This Row],[Molestation]]/Table3[[#This Row],[Population_in_lakhs]]</f>
        <v>2.2328276802454403</v>
      </c>
      <c r="Q3202">
        <f>Table3[[#This Row],[Sexual_Harassment]]/Table3[[#This Row],[Population_in_lakhs]]</f>
        <v>0</v>
      </c>
      <c r="R3202">
        <f>Table3[[#This Row],[Cruelty by Husband or his Relatives]]/Table3[[#This Row],[Population_in_lakhs]]</f>
        <v>6.9541503323674787</v>
      </c>
    </row>
    <row r="3203" spans="1:18" x14ac:dyDescent="0.3">
      <c r="A3203" t="s">
        <v>385</v>
      </c>
      <c r="B3203" t="s">
        <v>400</v>
      </c>
      <c r="C3203">
        <v>2004</v>
      </c>
      <c r="D3203">
        <v>197</v>
      </c>
      <c r="E3203">
        <v>106</v>
      </c>
      <c r="F3203">
        <v>32</v>
      </c>
      <c r="G3203">
        <v>201</v>
      </c>
      <c r="H3203">
        <v>0</v>
      </c>
      <c r="I3203">
        <v>761</v>
      </c>
      <c r="J3203">
        <v>58.67</v>
      </c>
      <c r="K3203">
        <v>22.106698483040734</v>
      </c>
      <c r="L3203">
        <f t="shared" si="50"/>
        <v>1297</v>
      </c>
      <c r="M3203" s="14">
        <f>Table3[[#This Row],[Rape]]/Table3[[#This Row],[Population_in_lakhs]]</f>
        <v>3.3577637634225326</v>
      </c>
      <c r="N3203">
        <f>Table3[[#This Row],[Kidnapping and Abduction]]/Table3[[#This Row],[Population_in_lakhs]]</f>
        <v>1.8067155275268449</v>
      </c>
      <c r="O3203">
        <f>Table3[[#This Row],[Dowry Deaths]]/Table3[[#This Row],[Population_in_lakhs]]</f>
        <v>0.54542355547980226</v>
      </c>
      <c r="P3203">
        <f>Table3[[#This Row],[Molestation]]/Table3[[#This Row],[Population_in_lakhs]]</f>
        <v>3.4259417078575081</v>
      </c>
      <c r="Q3203">
        <f>Table3[[#This Row],[Sexual_Harassment]]/Table3[[#This Row],[Population_in_lakhs]]</f>
        <v>0</v>
      </c>
      <c r="R3203">
        <f>Table3[[#This Row],[Cruelty by Husband or his Relatives]]/Table3[[#This Row],[Population_in_lakhs]]</f>
        <v>12.970853928754048</v>
      </c>
    </row>
    <row r="3204" spans="1:18" x14ac:dyDescent="0.3">
      <c r="A3204" t="s">
        <v>385</v>
      </c>
      <c r="B3204" t="s">
        <v>400</v>
      </c>
      <c r="C3204">
        <v>2005</v>
      </c>
      <c r="D3204">
        <v>236</v>
      </c>
      <c r="E3204">
        <v>110</v>
      </c>
      <c r="F3204">
        <v>35</v>
      </c>
      <c r="G3204">
        <v>223</v>
      </c>
      <c r="H3204">
        <v>1</v>
      </c>
      <c r="I3204">
        <v>696</v>
      </c>
      <c r="J3204">
        <v>58.67</v>
      </c>
      <c r="K3204">
        <v>22.174876427475709</v>
      </c>
      <c r="L3204">
        <f t="shared" si="50"/>
        <v>1301</v>
      </c>
      <c r="M3204" s="14">
        <f>Table3[[#This Row],[Rape]]/Table3[[#This Row],[Population_in_lakhs]]</f>
        <v>4.0224987216635419</v>
      </c>
      <c r="N3204">
        <f>Table3[[#This Row],[Kidnapping and Abduction]]/Table3[[#This Row],[Population_in_lakhs]]</f>
        <v>1.8748934719618202</v>
      </c>
      <c r="O3204">
        <f>Table3[[#This Row],[Dowry Deaths]]/Table3[[#This Row],[Population_in_lakhs]]</f>
        <v>0.59655701380603376</v>
      </c>
      <c r="P3204">
        <f>Table3[[#This Row],[Molestation]]/Table3[[#This Row],[Population_in_lakhs]]</f>
        <v>3.8009204022498722</v>
      </c>
      <c r="Q3204">
        <f>Table3[[#This Row],[Sexual_Harassment]]/Table3[[#This Row],[Population_in_lakhs]]</f>
        <v>1.7044486108743821E-2</v>
      </c>
      <c r="R3204">
        <f>Table3[[#This Row],[Cruelty by Husband or his Relatives]]/Table3[[#This Row],[Population_in_lakhs]]</f>
        <v>11.862962331685699</v>
      </c>
    </row>
    <row r="3205" spans="1:18" x14ac:dyDescent="0.3">
      <c r="A3205" t="s">
        <v>385</v>
      </c>
      <c r="B3205" t="s">
        <v>400</v>
      </c>
      <c r="C3205">
        <v>2006</v>
      </c>
      <c r="D3205">
        <v>224</v>
      </c>
      <c r="E3205">
        <v>111</v>
      </c>
      <c r="F3205">
        <v>30</v>
      </c>
      <c r="G3205">
        <v>217</v>
      </c>
      <c r="H3205">
        <v>3</v>
      </c>
      <c r="I3205">
        <v>735</v>
      </c>
      <c r="J3205">
        <v>58.67</v>
      </c>
      <c r="K3205">
        <v>22.498721663541843</v>
      </c>
      <c r="L3205">
        <f t="shared" si="50"/>
        <v>1320</v>
      </c>
      <c r="M3205" s="14">
        <f>Table3[[#This Row],[Rape]]/Table3[[#This Row],[Population_in_lakhs]]</f>
        <v>3.8179648883586159</v>
      </c>
      <c r="N3205">
        <f>Table3[[#This Row],[Kidnapping and Abduction]]/Table3[[#This Row],[Population_in_lakhs]]</f>
        <v>1.8919379580705642</v>
      </c>
      <c r="O3205">
        <f>Table3[[#This Row],[Dowry Deaths]]/Table3[[#This Row],[Population_in_lakhs]]</f>
        <v>0.51133458326231462</v>
      </c>
      <c r="P3205">
        <f>Table3[[#This Row],[Molestation]]/Table3[[#This Row],[Population_in_lakhs]]</f>
        <v>3.6986534855974091</v>
      </c>
      <c r="Q3205">
        <f>Table3[[#This Row],[Sexual_Harassment]]/Table3[[#This Row],[Population_in_lakhs]]</f>
        <v>5.1133458326231465E-2</v>
      </c>
      <c r="R3205">
        <f>Table3[[#This Row],[Cruelty by Husband or his Relatives]]/Table3[[#This Row],[Population_in_lakhs]]</f>
        <v>12.527697289926708</v>
      </c>
    </row>
    <row r="3206" spans="1:18" x14ac:dyDescent="0.3">
      <c r="A3206" t="s">
        <v>385</v>
      </c>
      <c r="B3206" t="s">
        <v>400</v>
      </c>
      <c r="C3206">
        <v>2007</v>
      </c>
      <c r="D3206">
        <v>369</v>
      </c>
      <c r="E3206">
        <v>123</v>
      </c>
      <c r="F3206">
        <v>32</v>
      </c>
      <c r="G3206">
        <v>250</v>
      </c>
      <c r="H3206">
        <v>6</v>
      </c>
      <c r="I3206">
        <v>945</v>
      </c>
      <c r="J3206">
        <v>58.67</v>
      </c>
      <c r="K3206">
        <v>29.401738537583093</v>
      </c>
      <c r="L3206">
        <f t="shared" si="50"/>
        <v>1725</v>
      </c>
      <c r="M3206" s="14">
        <f>Table3[[#This Row],[Rape]]/Table3[[#This Row],[Population_in_lakhs]]</f>
        <v>6.2894153741264702</v>
      </c>
      <c r="N3206">
        <f>Table3[[#This Row],[Kidnapping and Abduction]]/Table3[[#This Row],[Population_in_lakhs]]</f>
        <v>2.0964717913754898</v>
      </c>
      <c r="O3206">
        <f>Table3[[#This Row],[Dowry Deaths]]/Table3[[#This Row],[Population_in_lakhs]]</f>
        <v>0.54542355547980226</v>
      </c>
      <c r="P3206">
        <f>Table3[[#This Row],[Molestation]]/Table3[[#This Row],[Population_in_lakhs]]</f>
        <v>4.2611215271859555</v>
      </c>
      <c r="Q3206">
        <f>Table3[[#This Row],[Sexual_Harassment]]/Table3[[#This Row],[Population_in_lakhs]]</f>
        <v>0.10226691665246293</v>
      </c>
      <c r="R3206">
        <f>Table3[[#This Row],[Cruelty by Husband or his Relatives]]/Table3[[#This Row],[Population_in_lakhs]]</f>
        <v>16.107039372762912</v>
      </c>
    </row>
    <row r="3207" spans="1:18" x14ac:dyDescent="0.3">
      <c r="A3207" t="s">
        <v>385</v>
      </c>
      <c r="B3207" t="s">
        <v>400</v>
      </c>
      <c r="C3207">
        <v>2008</v>
      </c>
      <c r="D3207">
        <v>308</v>
      </c>
      <c r="E3207">
        <v>165</v>
      </c>
      <c r="F3207">
        <v>34</v>
      </c>
      <c r="G3207">
        <v>184</v>
      </c>
      <c r="H3207">
        <v>3</v>
      </c>
      <c r="I3207">
        <v>1441</v>
      </c>
      <c r="J3207">
        <v>58.67</v>
      </c>
      <c r="K3207">
        <v>36.389977842168058</v>
      </c>
      <c r="L3207">
        <f t="shared" si="50"/>
        <v>2135</v>
      </c>
      <c r="M3207" s="14">
        <f>Table3[[#This Row],[Rape]]/Table3[[#This Row],[Population_in_lakhs]]</f>
        <v>5.2497017214930972</v>
      </c>
      <c r="N3207">
        <f>Table3[[#This Row],[Kidnapping and Abduction]]/Table3[[#This Row],[Population_in_lakhs]]</f>
        <v>2.8123402079427304</v>
      </c>
      <c r="O3207">
        <f>Table3[[#This Row],[Dowry Deaths]]/Table3[[#This Row],[Population_in_lakhs]]</f>
        <v>0.57951252769728989</v>
      </c>
      <c r="P3207">
        <f>Table3[[#This Row],[Molestation]]/Table3[[#This Row],[Population_in_lakhs]]</f>
        <v>3.1361854440088632</v>
      </c>
      <c r="Q3207">
        <f>Table3[[#This Row],[Sexual_Harassment]]/Table3[[#This Row],[Population_in_lakhs]]</f>
        <v>5.1133458326231465E-2</v>
      </c>
      <c r="R3207">
        <f>Table3[[#This Row],[Cruelty by Husband or his Relatives]]/Table3[[#This Row],[Population_in_lakhs]]</f>
        <v>24.561104482699847</v>
      </c>
    </row>
    <row r="3208" spans="1:18" x14ac:dyDescent="0.3">
      <c r="A3208" t="s">
        <v>385</v>
      </c>
      <c r="B3208" t="s">
        <v>400</v>
      </c>
      <c r="C3208">
        <v>2009</v>
      </c>
      <c r="D3208">
        <v>568</v>
      </c>
      <c r="E3208">
        <v>342</v>
      </c>
      <c r="F3208">
        <v>51</v>
      </c>
      <c r="G3208">
        <v>348</v>
      </c>
      <c r="H3208">
        <v>1</v>
      </c>
      <c r="I3208">
        <v>3035</v>
      </c>
      <c r="J3208">
        <v>58.67</v>
      </c>
      <c r="K3208">
        <v>74.058292142491908</v>
      </c>
      <c r="L3208">
        <f t="shared" si="50"/>
        <v>4345</v>
      </c>
      <c r="M3208" s="14">
        <f>Table3[[#This Row],[Rape]]/Table3[[#This Row],[Population_in_lakhs]]</f>
        <v>9.6812681097664903</v>
      </c>
      <c r="N3208">
        <f>Table3[[#This Row],[Kidnapping and Abduction]]/Table3[[#This Row],[Population_in_lakhs]]</f>
        <v>5.8292142491903869</v>
      </c>
      <c r="O3208">
        <f>Table3[[#This Row],[Dowry Deaths]]/Table3[[#This Row],[Population_in_lakhs]]</f>
        <v>0.86926879154593484</v>
      </c>
      <c r="P3208">
        <f>Table3[[#This Row],[Molestation]]/Table3[[#This Row],[Population_in_lakhs]]</f>
        <v>5.9314811658428495</v>
      </c>
      <c r="Q3208">
        <f>Table3[[#This Row],[Sexual_Harassment]]/Table3[[#This Row],[Population_in_lakhs]]</f>
        <v>1.7044486108743821E-2</v>
      </c>
      <c r="R3208">
        <f>Table3[[#This Row],[Cruelty by Husband or his Relatives]]/Table3[[#This Row],[Population_in_lakhs]]</f>
        <v>51.730015340037497</v>
      </c>
    </row>
    <row r="3209" spans="1:18" x14ac:dyDescent="0.3">
      <c r="A3209" t="s">
        <v>385</v>
      </c>
      <c r="B3209" t="s">
        <v>400</v>
      </c>
      <c r="C3209">
        <v>2010</v>
      </c>
      <c r="D3209">
        <v>526</v>
      </c>
      <c r="E3209">
        <v>441</v>
      </c>
      <c r="F3209">
        <v>45</v>
      </c>
      <c r="G3209">
        <v>609</v>
      </c>
      <c r="H3209">
        <v>6</v>
      </c>
      <c r="I3209">
        <v>2927</v>
      </c>
      <c r="J3209">
        <v>58.67</v>
      </c>
      <c r="K3209">
        <v>77.620589739219355</v>
      </c>
      <c r="L3209">
        <f t="shared" si="50"/>
        <v>4554</v>
      </c>
      <c r="M3209" s="14">
        <f>Table3[[#This Row],[Rape]]/Table3[[#This Row],[Population_in_lakhs]]</f>
        <v>8.9653996931992506</v>
      </c>
      <c r="N3209">
        <f>Table3[[#This Row],[Kidnapping and Abduction]]/Table3[[#This Row],[Population_in_lakhs]]</f>
        <v>7.5166183739560246</v>
      </c>
      <c r="O3209">
        <f>Table3[[#This Row],[Dowry Deaths]]/Table3[[#This Row],[Population_in_lakhs]]</f>
        <v>0.76700187489347194</v>
      </c>
      <c r="P3209">
        <f>Table3[[#This Row],[Molestation]]/Table3[[#This Row],[Population_in_lakhs]]</f>
        <v>10.380092040224987</v>
      </c>
      <c r="Q3209">
        <f>Table3[[#This Row],[Sexual_Harassment]]/Table3[[#This Row],[Population_in_lakhs]]</f>
        <v>0.10226691665246293</v>
      </c>
      <c r="R3209">
        <f>Table3[[#This Row],[Cruelty by Husband or his Relatives]]/Table3[[#This Row],[Population_in_lakhs]]</f>
        <v>49.889210840293167</v>
      </c>
    </row>
    <row r="3210" spans="1:18" x14ac:dyDescent="0.3">
      <c r="A3210" t="s">
        <v>385</v>
      </c>
      <c r="B3210" t="s">
        <v>400</v>
      </c>
      <c r="C3210">
        <v>2011</v>
      </c>
      <c r="D3210">
        <v>433</v>
      </c>
      <c r="E3210">
        <v>492</v>
      </c>
      <c r="F3210">
        <v>49</v>
      </c>
      <c r="G3210">
        <v>621</v>
      </c>
      <c r="H3210">
        <v>5</v>
      </c>
      <c r="I3210">
        <v>2956</v>
      </c>
      <c r="J3210">
        <v>71.040000000000006</v>
      </c>
      <c r="K3210">
        <v>64.132882882882882</v>
      </c>
      <c r="L3210">
        <f t="shared" si="50"/>
        <v>4556</v>
      </c>
      <c r="M3210" s="14">
        <f>Table3[[#This Row],[Rape]]/Table3[[#This Row],[Population_in_lakhs]]</f>
        <v>6.0951576576576567</v>
      </c>
      <c r="N3210">
        <f>Table3[[#This Row],[Kidnapping and Abduction]]/Table3[[#This Row],[Population_in_lakhs]]</f>
        <v>6.9256756756756754</v>
      </c>
      <c r="O3210">
        <f>Table3[[#This Row],[Dowry Deaths]]/Table3[[#This Row],[Population_in_lakhs]]</f>
        <v>0.68975225225225223</v>
      </c>
      <c r="P3210">
        <f>Table3[[#This Row],[Molestation]]/Table3[[#This Row],[Population_in_lakhs]]</f>
        <v>8.7415540540540526</v>
      </c>
      <c r="Q3210">
        <f>Table3[[#This Row],[Sexual_Harassment]]/Table3[[#This Row],[Population_in_lakhs]]</f>
        <v>7.0382882882882872E-2</v>
      </c>
      <c r="R3210">
        <f>Table3[[#This Row],[Cruelty by Husband or his Relatives]]/Table3[[#This Row],[Population_in_lakhs]]</f>
        <v>41.61036036036036</v>
      </c>
    </row>
    <row r="3211" spans="1:18" x14ac:dyDescent="0.3">
      <c r="A3211" t="s">
        <v>385</v>
      </c>
      <c r="B3211" t="s">
        <v>400</v>
      </c>
      <c r="C3211">
        <v>2012</v>
      </c>
      <c r="D3211">
        <v>257</v>
      </c>
      <c r="E3211">
        <v>464</v>
      </c>
      <c r="F3211">
        <v>39</v>
      </c>
      <c r="G3211">
        <v>609</v>
      </c>
      <c r="H3211">
        <v>6</v>
      </c>
      <c r="I3211">
        <v>2831</v>
      </c>
      <c r="J3211">
        <v>71.040000000000006</v>
      </c>
      <c r="K3211">
        <v>59.206081081081074</v>
      </c>
      <c r="L3211">
        <f t="shared" si="50"/>
        <v>4206</v>
      </c>
      <c r="M3211" s="14">
        <f>Table3[[#This Row],[Rape]]/Table3[[#This Row],[Population_in_lakhs]]</f>
        <v>3.6176801801801797</v>
      </c>
      <c r="N3211">
        <f>Table3[[#This Row],[Kidnapping and Abduction]]/Table3[[#This Row],[Population_in_lakhs]]</f>
        <v>6.531531531531531</v>
      </c>
      <c r="O3211">
        <f>Table3[[#This Row],[Dowry Deaths]]/Table3[[#This Row],[Population_in_lakhs]]</f>
        <v>0.5489864864864864</v>
      </c>
      <c r="P3211">
        <f>Table3[[#This Row],[Molestation]]/Table3[[#This Row],[Population_in_lakhs]]</f>
        <v>8.5726351351351351</v>
      </c>
      <c r="Q3211">
        <f>Table3[[#This Row],[Sexual_Harassment]]/Table3[[#This Row],[Population_in_lakhs]]</f>
        <v>8.4459459459459457E-2</v>
      </c>
      <c r="R3211">
        <f>Table3[[#This Row],[Cruelty by Husband or his Relatives]]/Table3[[#This Row],[Population_in_lakhs]]</f>
        <v>39.850788288288285</v>
      </c>
    </row>
    <row r="3212" spans="1:18" x14ac:dyDescent="0.3">
      <c r="A3212" t="s">
        <v>385</v>
      </c>
      <c r="B3212" t="s">
        <v>400</v>
      </c>
      <c r="C3212">
        <v>2013</v>
      </c>
      <c r="D3212">
        <v>215</v>
      </c>
      <c r="E3212">
        <v>341</v>
      </c>
      <c r="F3212">
        <v>35</v>
      </c>
      <c r="G3212">
        <v>407</v>
      </c>
      <c r="H3212">
        <v>7</v>
      </c>
      <c r="I3212">
        <v>1939</v>
      </c>
      <c r="J3212">
        <v>71.040000000000006</v>
      </c>
      <c r="K3212">
        <v>41.441441441441441</v>
      </c>
      <c r="L3212">
        <f t="shared" si="50"/>
        <v>2944</v>
      </c>
      <c r="M3212" s="14">
        <f>Table3[[#This Row],[Rape]]/Table3[[#This Row],[Population_in_lakhs]]</f>
        <v>3.0264639639639639</v>
      </c>
      <c r="N3212">
        <f>Table3[[#This Row],[Kidnapping and Abduction]]/Table3[[#This Row],[Population_in_lakhs]]</f>
        <v>4.8001126126126126</v>
      </c>
      <c r="O3212">
        <f>Table3[[#This Row],[Dowry Deaths]]/Table3[[#This Row],[Population_in_lakhs]]</f>
        <v>0.49268018018018012</v>
      </c>
      <c r="P3212">
        <f>Table3[[#This Row],[Molestation]]/Table3[[#This Row],[Population_in_lakhs]]</f>
        <v>5.7291666666666661</v>
      </c>
      <c r="Q3212">
        <f>Table3[[#This Row],[Sexual_Harassment]]/Table3[[#This Row],[Population_in_lakhs]]</f>
        <v>9.8536036036036029E-2</v>
      </c>
      <c r="R3212">
        <f>Table3[[#This Row],[Cruelty by Husband or his Relatives]]/Table3[[#This Row],[Population_in_lakhs]]</f>
        <v>27.294481981981981</v>
      </c>
    </row>
    <row r="3213" spans="1:18" x14ac:dyDescent="0.3">
      <c r="A3213" t="s">
        <v>385</v>
      </c>
      <c r="B3213" t="s">
        <v>401</v>
      </c>
      <c r="C3213">
        <v>2001</v>
      </c>
      <c r="D3213">
        <v>71</v>
      </c>
      <c r="E3213">
        <v>90</v>
      </c>
      <c r="F3213">
        <v>10</v>
      </c>
      <c r="G3213">
        <v>77</v>
      </c>
      <c r="H3213">
        <v>7</v>
      </c>
      <c r="I3213">
        <v>252</v>
      </c>
      <c r="J3213">
        <v>46.05</v>
      </c>
      <c r="K3213">
        <v>11.009771986970685</v>
      </c>
      <c r="L3213">
        <f t="shared" si="50"/>
        <v>507</v>
      </c>
      <c r="M3213" s="14">
        <f>Table3[[#This Row],[Rape]]/Table3[[#This Row],[Population_in_lakhs]]</f>
        <v>1.5418023887079262</v>
      </c>
      <c r="N3213">
        <f>Table3[[#This Row],[Kidnapping and Abduction]]/Table3[[#This Row],[Population_in_lakhs]]</f>
        <v>1.954397394136808</v>
      </c>
      <c r="O3213">
        <f>Table3[[#This Row],[Dowry Deaths]]/Table3[[#This Row],[Population_in_lakhs]]</f>
        <v>0.21715526601520088</v>
      </c>
      <c r="P3213">
        <f>Table3[[#This Row],[Molestation]]/Table3[[#This Row],[Population_in_lakhs]]</f>
        <v>1.6720955483170468</v>
      </c>
      <c r="Q3213">
        <f>Table3[[#This Row],[Sexual_Harassment]]/Table3[[#This Row],[Population_in_lakhs]]</f>
        <v>0.15200868621064062</v>
      </c>
      <c r="R3213">
        <f>Table3[[#This Row],[Cruelty by Husband or his Relatives]]/Table3[[#This Row],[Population_in_lakhs]]</f>
        <v>5.4723127035830625</v>
      </c>
    </row>
    <row r="3214" spans="1:18" x14ac:dyDescent="0.3">
      <c r="A3214" t="s">
        <v>385</v>
      </c>
      <c r="B3214" t="s">
        <v>401</v>
      </c>
      <c r="C3214">
        <v>2002</v>
      </c>
      <c r="D3214">
        <v>79</v>
      </c>
      <c r="E3214">
        <v>82</v>
      </c>
      <c r="F3214">
        <v>13</v>
      </c>
      <c r="G3214">
        <v>90</v>
      </c>
      <c r="H3214">
        <v>0</v>
      </c>
      <c r="I3214">
        <v>270</v>
      </c>
      <c r="J3214">
        <v>46.05</v>
      </c>
      <c r="K3214">
        <v>11.596091205211728</v>
      </c>
      <c r="L3214">
        <f t="shared" si="50"/>
        <v>534</v>
      </c>
      <c r="M3214" s="14">
        <f>Table3[[#This Row],[Rape]]/Table3[[#This Row],[Population_in_lakhs]]</f>
        <v>1.715526601520087</v>
      </c>
      <c r="N3214">
        <f>Table3[[#This Row],[Kidnapping and Abduction]]/Table3[[#This Row],[Population_in_lakhs]]</f>
        <v>1.7806731813246472</v>
      </c>
      <c r="O3214">
        <f>Table3[[#This Row],[Dowry Deaths]]/Table3[[#This Row],[Population_in_lakhs]]</f>
        <v>0.28230184581976114</v>
      </c>
      <c r="P3214">
        <f>Table3[[#This Row],[Molestation]]/Table3[[#This Row],[Population_in_lakhs]]</f>
        <v>1.954397394136808</v>
      </c>
      <c r="Q3214">
        <f>Table3[[#This Row],[Sexual_Harassment]]/Table3[[#This Row],[Population_in_lakhs]]</f>
        <v>0</v>
      </c>
      <c r="R3214">
        <f>Table3[[#This Row],[Cruelty by Husband or his Relatives]]/Table3[[#This Row],[Population_in_lakhs]]</f>
        <v>5.8631921824104234</v>
      </c>
    </row>
    <row r="3215" spans="1:18" x14ac:dyDescent="0.3">
      <c r="A3215" t="s">
        <v>385</v>
      </c>
      <c r="B3215" t="s">
        <v>401</v>
      </c>
      <c r="C3215">
        <v>2003</v>
      </c>
      <c r="D3215">
        <v>108</v>
      </c>
      <c r="E3215">
        <v>59</v>
      </c>
      <c r="F3215">
        <v>23</v>
      </c>
      <c r="G3215">
        <v>96</v>
      </c>
      <c r="H3215">
        <v>2</v>
      </c>
      <c r="I3215">
        <v>299</v>
      </c>
      <c r="J3215">
        <v>46.05</v>
      </c>
      <c r="K3215">
        <v>12.747014115092291</v>
      </c>
      <c r="L3215">
        <f t="shared" si="50"/>
        <v>587</v>
      </c>
      <c r="M3215" s="14">
        <f>Table3[[#This Row],[Rape]]/Table3[[#This Row],[Population_in_lakhs]]</f>
        <v>2.3452768729641695</v>
      </c>
      <c r="N3215">
        <f>Table3[[#This Row],[Kidnapping and Abduction]]/Table3[[#This Row],[Population_in_lakhs]]</f>
        <v>1.2812160694896852</v>
      </c>
      <c r="O3215">
        <f>Table3[[#This Row],[Dowry Deaths]]/Table3[[#This Row],[Population_in_lakhs]]</f>
        <v>0.49945711183496205</v>
      </c>
      <c r="P3215">
        <f>Table3[[#This Row],[Molestation]]/Table3[[#This Row],[Population_in_lakhs]]</f>
        <v>2.0846905537459284</v>
      </c>
      <c r="Q3215">
        <f>Table3[[#This Row],[Sexual_Harassment]]/Table3[[#This Row],[Population_in_lakhs]]</f>
        <v>4.3431053203040179E-2</v>
      </c>
      <c r="R3215">
        <f>Table3[[#This Row],[Cruelty by Husband or his Relatives]]/Table3[[#This Row],[Population_in_lakhs]]</f>
        <v>6.4929424538545062</v>
      </c>
    </row>
    <row r="3216" spans="1:18" x14ac:dyDescent="0.3">
      <c r="A3216" t="s">
        <v>385</v>
      </c>
      <c r="B3216" t="s">
        <v>401</v>
      </c>
      <c r="C3216">
        <v>2004</v>
      </c>
      <c r="D3216">
        <v>108</v>
      </c>
      <c r="E3216">
        <v>80</v>
      </c>
      <c r="F3216">
        <v>30</v>
      </c>
      <c r="G3216">
        <v>128</v>
      </c>
      <c r="H3216">
        <v>0</v>
      </c>
      <c r="I3216">
        <v>393</v>
      </c>
      <c r="J3216">
        <v>46.05</v>
      </c>
      <c r="K3216">
        <v>16.047774158523346</v>
      </c>
      <c r="L3216">
        <f t="shared" si="50"/>
        <v>739</v>
      </c>
      <c r="M3216" s="14">
        <f>Table3[[#This Row],[Rape]]/Table3[[#This Row],[Population_in_lakhs]]</f>
        <v>2.3452768729641695</v>
      </c>
      <c r="N3216">
        <f>Table3[[#This Row],[Kidnapping and Abduction]]/Table3[[#This Row],[Population_in_lakhs]]</f>
        <v>1.7372421281216071</v>
      </c>
      <c r="O3216">
        <f>Table3[[#This Row],[Dowry Deaths]]/Table3[[#This Row],[Population_in_lakhs]]</f>
        <v>0.65146579804560267</v>
      </c>
      <c r="P3216">
        <f>Table3[[#This Row],[Molestation]]/Table3[[#This Row],[Population_in_lakhs]]</f>
        <v>2.7795874049945715</v>
      </c>
      <c r="Q3216">
        <f>Table3[[#This Row],[Sexual_Harassment]]/Table3[[#This Row],[Population_in_lakhs]]</f>
        <v>0</v>
      </c>
      <c r="R3216">
        <f>Table3[[#This Row],[Cruelty by Husband or his Relatives]]/Table3[[#This Row],[Population_in_lakhs]]</f>
        <v>8.5342019543973944</v>
      </c>
    </row>
    <row r="3217" spans="1:18" x14ac:dyDescent="0.3">
      <c r="A3217" t="s">
        <v>385</v>
      </c>
      <c r="B3217" t="s">
        <v>401</v>
      </c>
      <c r="C3217">
        <v>2005</v>
      </c>
      <c r="D3217">
        <v>148</v>
      </c>
      <c r="E3217">
        <v>97</v>
      </c>
      <c r="F3217">
        <v>48</v>
      </c>
      <c r="G3217">
        <v>95</v>
      </c>
      <c r="H3217">
        <v>3</v>
      </c>
      <c r="I3217">
        <v>545</v>
      </c>
      <c r="J3217">
        <v>46.05</v>
      </c>
      <c r="K3217">
        <v>20.325732899022803</v>
      </c>
      <c r="L3217">
        <f t="shared" si="50"/>
        <v>936</v>
      </c>
      <c r="M3217" s="14">
        <f>Table3[[#This Row],[Rape]]/Table3[[#This Row],[Population_in_lakhs]]</f>
        <v>3.213897937024973</v>
      </c>
      <c r="N3217">
        <f>Table3[[#This Row],[Kidnapping and Abduction]]/Table3[[#This Row],[Population_in_lakhs]]</f>
        <v>2.1064060803474485</v>
      </c>
      <c r="O3217">
        <f>Table3[[#This Row],[Dowry Deaths]]/Table3[[#This Row],[Population_in_lakhs]]</f>
        <v>1.0423452768729642</v>
      </c>
      <c r="P3217">
        <f>Table3[[#This Row],[Molestation]]/Table3[[#This Row],[Population_in_lakhs]]</f>
        <v>2.0629750271444083</v>
      </c>
      <c r="Q3217">
        <f>Table3[[#This Row],[Sexual_Harassment]]/Table3[[#This Row],[Population_in_lakhs]]</f>
        <v>6.5146579804560262E-2</v>
      </c>
      <c r="R3217">
        <f>Table3[[#This Row],[Cruelty by Husband or his Relatives]]/Table3[[#This Row],[Population_in_lakhs]]</f>
        <v>11.834961997828447</v>
      </c>
    </row>
    <row r="3218" spans="1:18" x14ac:dyDescent="0.3">
      <c r="A3218" t="s">
        <v>385</v>
      </c>
      <c r="B3218" t="s">
        <v>401</v>
      </c>
      <c r="C3218">
        <v>2006</v>
      </c>
      <c r="D3218">
        <v>158</v>
      </c>
      <c r="E3218">
        <v>134</v>
      </c>
      <c r="F3218">
        <v>43</v>
      </c>
      <c r="G3218">
        <v>175</v>
      </c>
      <c r="H3218">
        <v>1</v>
      </c>
      <c r="I3218">
        <v>613</v>
      </c>
      <c r="J3218">
        <v>46.05</v>
      </c>
      <c r="K3218">
        <v>24.408251900108578</v>
      </c>
      <c r="L3218">
        <f t="shared" si="50"/>
        <v>1124</v>
      </c>
      <c r="M3218" s="14">
        <f>Table3[[#This Row],[Rape]]/Table3[[#This Row],[Population_in_lakhs]]</f>
        <v>3.4310532030401739</v>
      </c>
      <c r="N3218">
        <f>Table3[[#This Row],[Kidnapping and Abduction]]/Table3[[#This Row],[Population_in_lakhs]]</f>
        <v>2.9098805646036916</v>
      </c>
      <c r="O3218">
        <f>Table3[[#This Row],[Dowry Deaths]]/Table3[[#This Row],[Population_in_lakhs]]</f>
        <v>0.93376764386536382</v>
      </c>
      <c r="P3218">
        <f>Table3[[#This Row],[Molestation]]/Table3[[#This Row],[Population_in_lakhs]]</f>
        <v>3.8002171552660156</v>
      </c>
      <c r="Q3218">
        <f>Table3[[#This Row],[Sexual_Harassment]]/Table3[[#This Row],[Population_in_lakhs]]</f>
        <v>2.171552660152009E-2</v>
      </c>
      <c r="R3218">
        <f>Table3[[#This Row],[Cruelty by Husband or his Relatives]]/Table3[[#This Row],[Population_in_lakhs]]</f>
        <v>13.311617806731814</v>
      </c>
    </row>
    <row r="3219" spans="1:18" x14ac:dyDescent="0.3">
      <c r="A3219" t="s">
        <v>385</v>
      </c>
      <c r="B3219" t="s">
        <v>401</v>
      </c>
      <c r="C3219">
        <v>2007</v>
      </c>
      <c r="D3219">
        <v>183</v>
      </c>
      <c r="E3219">
        <v>175</v>
      </c>
      <c r="F3219">
        <v>42</v>
      </c>
      <c r="G3219">
        <v>249</v>
      </c>
      <c r="H3219">
        <v>0</v>
      </c>
      <c r="I3219">
        <v>861</v>
      </c>
      <c r="J3219">
        <v>46.05</v>
      </c>
      <c r="K3219">
        <v>32.790445168295335</v>
      </c>
      <c r="L3219">
        <f t="shared" si="50"/>
        <v>1510</v>
      </c>
      <c r="M3219" s="14">
        <f>Table3[[#This Row],[Rape]]/Table3[[#This Row],[Population_in_lakhs]]</f>
        <v>3.9739413680781763</v>
      </c>
      <c r="N3219">
        <f>Table3[[#This Row],[Kidnapping and Abduction]]/Table3[[#This Row],[Population_in_lakhs]]</f>
        <v>3.8002171552660156</v>
      </c>
      <c r="O3219">
        <f>Table3[[#This Row],[Dowry Deaths]]/Table3[[#This Row],[Population_in_lakhs]]</f>
        <v>0.91205211726384372</v>
      </c>
      <c r="P3219">
        <f>Table3[[#This Row],[Molestation]]/Table3[[#This Row],[Population_in_lakhs]]</f>
        <v>5.4071661237785023</v>
      </c>
      <c r="Q3219">
        <f>Table3[[#This Row],[Sexual_Harassment]]/Table3[[#This Row],[Population_in_lakhs]]</f>
        <v>0</v>
      </c>
      <c r="R3219">
        <f>Table3[[#This Row],[Cruelty by Husband or his Relatives]]/Table3[[#This Row],[Population_in_lakhs]]</f>
        <v>18.697068403908794</v>
      </c>
    </row>
    <row r="3220" spans="1:18" x14ac:dyDescent="0.3">
      <c r="A3220" t="s">
        <v>385</v>
      </c>
      <c r="B3220" t="s">
        <v>401</v>
      </c>
      <c r="C3220">
        <v>2008</v>
      </c>
      <c r="D3220">
        <v>178</v>
      </c>
      <c r="E3220">
        <v>204</v>
      </c>
      <c r="F3220">
        <v>46</v>
      </c>
      <c r="G3220">
        <v>296</v>
      </c>
      <c r="H3220">
        <v>2</v>
      </c>
      <c r="I3220">
        <v>1186</v>
      </c>
      <c r="J3220">
        <v>46.05</v>
      </c>
      <c r="K3220">
        <v>41.52008686210641</v>
      </c>
      <c r="L3220">
        <f t="shared" si="50"/>
        <v>1912</v>
      </c>
      <c r="M3220" s="14">
        <f>Table3[[#This Row],[Rape]]/Table3[[#This Row],[Population_in_lakhs]]</f>
        <v>3.8653637350705758</v>
      </c>
      <c r="N3220">
        <f>Table3[[#This Row],[Kidnapping and Abduction]]/Table3[[#This Row],[Population_in_lakhs]]</f>
        <v>4.4299674267100979</v>
      </c>
      <c r="O3220">
        <f>Table3[[#This Row],[Dowry Deaths]]/Table3[[#This Row],[Population_in_lakhs]]</f>
        <v>0.99891422366992411</v>
      </c>
      <c r="P3220">
        <f>Table3[[#This Row],[Molestation]]/Table3[[#This Row],[Population_in_lakhs]]</f>
        <v>6.4277958740499459</v>
      </c>
      <c r="Q3220">
        <f>Table3[[#This Row],[Sexual_Harassment]]/Table3[[#This Row],[Population_in_lakhs]]</f>
        <v>4.3431053203040179E-2</v>
      </c>
      <c r="R3220">
        <f>Table3[[#This Row],[Cruelty by Husband or his Relatives]]/Table3[[#This Row],[Population_in_lakhs]]</f>
        <v>25.754614549402824</v>
      </c>
    </row>
    <row r="3221" spans="1:18" x14ac:dyDescent="0.3">
      <c r="A3221" t="s">
        <v>385</v>
      </c>
      <c r="B3221" t="s">
        <v>401</v>
      </c>
      <c r="C3221">
        <v>2009</v>
      </c>
      <c r="D3221">
        <v>175</v>
      </c>
      <c r="E3221">
        <v>276</v>
      </c>
      <c r="F3221">
        <v>44</v>
      </c>
      <c r="G3221">
        <v>118</v>
      </c>
      <c r="H3221">
        <v>0</v>
      </c>
      <c r="I3221">
        <v>1508</v>
      </c>
      <c r="J3221">
        <v>46.05</v>
      </c>
      <c r="K3221">
        <v>46.058631921824109</v>
      </c>
      <c r="L3221">
        <f t="shared" si="50"/>
        <v>2121</v>
      </c>
      <c r="M3221" s="14">
        <f>Table3[[#This Row],[Rape]]/Table3[[#This Row],[Population_in_lakhs]]</f>
        <v>3.8002171552660156</v>
      </c>
      <c r="N3221">
        <f>Table3[[#This Row],[Kidnapping and Abduction]]/Table3[[#This Row],[Population_in_lakhs]]</f>
        <v>5.993485342019544</v>
      </c>
      <c r="O3221">
        <f>Table3[[#This Row],[Dowry Deaths]]/Table3[[#This Row],[Population_in_lakhs]]</f>
        <v>0.95548317046688391</v>
      </c>
      <c r="P3221">
        <f>Table3[[#This Row],[Molestation]]/Table3[[#This Row],[Population_in_lakhs]]</f>
        <v>2.5624321389793705</v>
      </c>
      <c r="Q3221">
        <f>Table3[[#This Row],[Sexual_Harassment]]/Table3[[#This Row],[Population_in_lakhs]]</f>
        <v>0</v>
      </c>
      <c r="R3221">
        <f>Table3[[#This Row],[Cruelty by Husband or his Relatives]]/Table3[[#This Row],[Population_in_lakhs]]</f>
        <v>32.747014115092291</v>
      </c>
    </row>
    <row r="3222" spans="1:18" x14ac:dyDescent="0.3">
      <c r="A3222" t="s">
        <v>385</v>
      </c>
      <c r="B3222" t="s">
        <v>401</v>
      </c>
      <c r="C3222">
        <v>2010</v>
      </c>
      <c r="D3222">
        <v>167</v>
      </c>
      <c r="E3222">
        <v>339</v>
      </c>
      <c r="F3222">
        <v>65</v>
      </c>
      <c r="G3222">
        <v>102</v>
      </c>
      <c r="H3222">
        <v>4</v>
      </c>
      <c r="I3222">
        <v>1586</v>
      </c>
      <c r="J3222">
        <v>46.05</v>
      </c>
      <c r="K3222">
        <v>49.142236699239959</v>
      </c>
      <c r="L3222">
        <f t="shared" si="50"/>
        <v>2263</v>
      </c>
      <c r="M3222" s="14">
        <f>Table3[[#This Row],[Rape]]/Table3[[#This Row],[Population_in_lakhs]]</f>
        <v>3.6264929424538548</v>
      </c>
      <c r="N3222">
        <f>Table3[[#This Row],[Kidnapping and Abduction]]/Table3[[#This Row],[Population_in_lakhs]]</f>
        <v>7.3615635179153101</v>
      </c>
      <c r="O3222">
        <f>Table3[[#This Row],[Dowry Deaths]]/Table3[[#This Row],[Population_in_lakhs]]</f>
        <v>1.4115092290988058</v>
      </c>
      <c r="P3222">
        <f>Table3[[#This Row],[Molestation]]/Table3[[#This Row],[Population_in_lakhs]]</f>
        <v>2.214983713355049</v>
      </c>
      <c r="Q3222">
        <f>Table3[[#This Row],[Sexual_Harassment]]/Table3[[#This Row],[Population_in_lakhs]]</f>
        <v>8.6862106406080358E-2</v>
      </c>
      <c r="R3222">
        <f>Table3[[#This Row],[Cruelty by Husband or his Relatives]]/Table3[[#This Row],[Population_in_lakhs]]</f>
        <v>34.440825190010862</v>
      </c>
    </row>
    <row r="3223" spans="1:18" x14ac:dyDescent="0.3">
      <c r="A3223" t="s">
        <v>385</v>
      </c>
      <c r="B3223" t="s">
        <v>401</v>
      </c>
      <c r="C3223">
        <v>2011</v>
      </c>
      <c r="D3223">
        <v>185</v>
      </c>
      <c r="E3223">
        <v>453</v>
      </c>
      <c r="F3223">
        <v>65</v>
      </c>
      <c r="G3223">
        <v>128</v>
      </c>
      <c r="H3223">
        <v>2</v>
      </c>
      <c r="I3223">
        <v>1923</v>
      </c>
      <c r="J3223">
        <v>51.68</v>
      </c>
      <c r="K3223">
        <v>53.328173374613002</v>
      </c>
      <c r="L3223">
        <f t="shared" si="50"/>
        <v>2756</v>
      </c>
      <c r="M3223" s="14">
        <f>Table3[[#This Row],[Rape]]/Table3[[#This Row],[Population_in_lakhs]]</f>
        <v>3.579721362229102</v>
      </c>
      <c r="N3223">
        <f>Table3[[#This Row],[Kidnapping and Abduction]]/Table3[[#This Row],[Population_in_lakhs]]</f>
        <v>8.76547987616099</v>
      </c>
      <c r="O3223">
        <f>Table3[[#This Row],[Dowry Deaths]]/Table3[[#This Row],[Population_in_lakhs]]</f>
        <v>1.2577399380804954</v>
      </c>
      <c r="P3223">
        <f>Table3[[#This Row],[Molestation]]/Table3[[#This Row],[Population_in_lakhs]]</f>
        <v>2.4767801857585141</v>
      </c>
      <c r="Q3223">
        <f>Table3[[#This Row],[Sexual_Harassment]]/Table3[[#This Row],[Population_in_lakhs]]</f>
        <v>3.8699690402476783E-2</v>
      </c>
      <c r="R3223">
        <f>Table3[[#This Row],[Cruelty by Husband or his Relatives]]/Table3[[#This Row],[Population_in_lakhs]]</f>
        <v>37.209752321981426</v>
      </c>
    </row>
    <row r="3224" spans="1:18" x14ac:dyDescent="0.3">
      <c r="A3224" t="s">
        <v>385</v>
      </c>
      <c r="B3224" t="s">
        <v>401</v>
      </c>
      <c r="C3224">
        <v>2012</v>
      </c>
      <c r="D3224">
        <v>174</v>
      </c>
      <c r="E3224">
        <v>374</v>
      </c>
      <c r="F3224">
        <v>46</v>
      </c>
      <c r="G3224">
        <v>56</v>
      </c>
      <c r="H3224">
        <v>11</v>
      </c>
      <c r="I3224">
        <v>1860</v>
      </c>
      <c r="J3224">
        <v>51.68</v>
      </c>
      <c r="K3224">
        <v>48.780959752321984</v>
      </c>
      <c r="L3224">
        <f t="shared" si="50"/>
        <v>2521</v>
      </c>
      <c r="M3224" s="14">
        <f>Table3[[#This Row],[Rape]]/Table3[[#This Row],[Population_in_lakhs]]</f>
        <v>3.3668730650154801</v>
      </c>
      <c r="N3224">
        <f>Table3[[#This Row],[Kidnapping and Abduction]]/Table3[[#This Row],[Population_in_lakhs]]</f>
        <v>7.2368421052631575</v>
      </c>
      <c r="O3224">
        <f>Table3[[#This Row],[Dowry Deaths]]/Table3[[#This Row],[Population_in_lakhs]]</f>
        <v>0.8900928792569659</v>
      </c>
      <c r="P3224">
        <f>Table3[[#This Row],[Molestation]]/Table3[[#This Row],[Population_in_lakhs]]</f>
        <v>1.0835913312693499</v>
      </c>
      <c r="Q3224">
        <f>Table3[[#This Row],[Sexual_Harassment]]/Table3[[#This Row],[Population_in_lakhs]]</f>
        <v>0.21284829721362228</v>
      </c>
      <c r="R3224">
        <f>Table3[[#This Row],[Cruelty by Husband or his Relatives]]/Table3[[#This Row],[Population_in_lakhs]]</f>
        <v>35.990712074303403</v>
      </c>
    </row>
    <row r="3225" spans="1:18" x14ac:dyDescent="0.3">
      <c r="A3225" t="s">
        <v>385</v>
      </c>
      <c r="B3225" t="s">
        <v>401</v>
      </c>
      <c r="C3225">
        <v>2013</v>
      </c>
      <c r="D3225">
        <v>87</v>
      </c>
      <c r="E3225">
        <v>346</v>
      </c>
      <c r="F3225">
        <v>69</v>
      </c>
      <c r="G3225">
        <v>213</v>
      </c>
      <c r="H3225">
        <v>13</v>
      </c>
      <c r="I3225">
        <v>1666</v>
      </c>
      <c r="J3225">
        <v>51.68</v>
      </c>
      <c r="K3225">
        <v>46.323529411764703</v>
      </c>
      <c r="L3225">
        <f t="shared" si="50"/>
        <v>2394</v>
      </c>
      <c r="M3225" s="14">
        <f>Table3[[#This Row],[Rape]]/Table3[[#This Row],[Population_in_lakhs]]</f>
        <v>1.6834365325077401</v>
      </c>
      <c r="N3225">
        <f>Table3[[#This Row],[Kidnapping and Abduction]]/Table3[[#This Row],[Population_in_lakhs]]</f>
        <v>6.6950464396284834</v>
      </c>
      <c r="O3225">
        <f>Table3[[#This Row],[Dowry Deaths]]/Table3[[#This Row],[Population_in_lakhs]]</f>
        <v>1.335139318885449</v>
      </c>
      <c r="P3225">
        <f>Table3[[#This Row],[Molestation]]/Table3[[#This Row],[Population_in_lakhs]]</f>
        <v>4.1215170278637769</v>
      </c>
      <c r="Q3225">
        <f>Table3[[#This Row],[Sexual_Harassment]]/Table3[[#This Row],[Population_in_lakhs]]</f>
        <v>0.25154798761609909</v>
      </c>
      <c r="R3225">
        <f>Table3[[#This Row],[Cruelty by Husband or his Relatives]]/Table3[[#This Row],[Population_in_lakhs]]</f>
        <v>32.236842105263158</v>
      </c>
    </row>
    <row r="3226" spans="1:18" x14ac:dyDescent="0.3">
      <c r="A3226" t="s">
        <v>385</v>
      </c>
      <c r="B3226" t="s">
        <v>402</v>
      </c>
      <c r="C3226">
        <v>2001</v>
      </c>
      <c r="D3226">
        <v>42</v>
      </c>
      <c r="E3226">
        <v>37</v>
      </c>
      <c r="F3226">
        <v>29</v>
      </c>
      <c r="G3226">
        <v>27</v>
      </c>
      <c r="H3226">
        <v>1</v>
      </c>
      <c r="I3226">
        <v>235</v>
      </c>
      <c r="J3226">
        <v>51.93</v>
      </c>
      <c r="K3226">
        <v>7.1442326208357407</v>
      </c>
      <c r="L3226">
        <f t="shared" si="50"/>
        <v>371</v>
      </c>
      <c r="M3226" s="14">
        <f>Table3[[#This Row],[Rape]]/Table3[[#This Row],[Population_in_lakhs]]</f>
        <v>0.80878105141536683</v>
      </c>
      <c r="N3226">
        <f>Table3[[#This Row],[Kidnapping and Abduction]]/Table3[[#This Row],[Population_in_lakhs]]</f>
        <v>0.71249759291353743</v>
      </c>
      <c r="O3226">
        <f>Table3[[#This Row],[Dowry Deaths]]/Table3[[#This Row],[Population_in_lakhs]]</f>
        <v>0.55844405931061047</v>
      </c>
      <c r="P3226">
        <f>Table3[[#This Row],[Molestation]]/Table3[[#This Row],[Population_in_lakhs]]</f>
        <v>0.51993067590987874</v>
      </c>
      <c r="Q3226">
        <f>Table3[[#This Row],[Sexual_Harassment]]/Table3[[#This Row],[Population_in_lakhs]]</f>
        <v>1.9256691700365876E-2</v>
      </c>
      <c r="R3226">
        <f>Table3[[#This Row],[Cruelty by Husband or his Relatives]]/Table3[[#This Row],[Population_in_lakhs]]</f>
        <v>4.5253225495859812</v>
      </c>
    </row>
    <row r="3227" spans="1:18" x14ac:dyDescent="0.3">
      <c r="A3227" t="s">
        <v>385</v>
      </c>
      <c r="B3227" t="s">
        <v>402</v>
      </c>
      <c r="C3227">
        <v>2002</v>
      </c>
      <c r="D3227">
        <v>53</v>
      </c>
      <c r="E3227">
        <v>47</v>
      </c>
      <c r="F3227">
        <v>22</v>
      </c>
      <c r="G3227">
        <v>35</v>
      </c>
      <c r="H3227">
        <v>0</v>
      </c>
      <c r="I3227">
        <v>249</v>
      </c>
      <c r="J3227">
        <v>51.93</v>
      </c>
      <c r="K3227">
        <v>7.818216830348546</v>
      </c>
      <c r="L3227">
        <f t="shared" si="50"/>
        <v>406</v>
      </c>
      <c r="M3227" s="14">
        <f>Table3[[#This Row],[Rape]]/Table3[[#This Row],[Population_in_lakhs]]</f>
        <v>1.0206046601193914</v>
      </c>
      <c r="N3227">
        <f>Table3[[#This Row],[Kidnapping and Abduction]]/Table3[[#This Row],[Population_in_lakhs]]</f>
        <v>0.90506450991719622</v>
      </c>
      <c r="O3227">
        <f>Table3[[#This Row],[Dowry Deaths]]/Table3[[#This Row],[Population_in_lakhs]]</f>
        <v>0.42364721740804928</v>
      </c>
      <c r="P3227">
        <f>Table3[[#This Row],[Molestation]]/Table3[[#This Row],[Population_in_lakhs]]</f>
        <v>0.67398420951280569</v>
      </c>
      <c r="Q3227">
        <f>Table3[[#This Row],[Sexual_Harassment]]/Table3[[#This Row],[Population_in_lakhs]]</f>
        <v>0</v>
      </c>
      <c r="R3227">
        <f>Table3[[#This Row],[Cruelty by Husband or his Relatives]]/Table3[[#This Row],[Population_in_lakhs]]</f>
        <v>4.7949162333911035</v>
      </c>
    </row>
    <row r="3228" spans="1:18" x14ac:dyDescent="0.3">
      <c r="A3228" t="s">
        <v>385</v>
      </c>
      <c r="B3228" t="s">
        <v>402</v>
      </c>
      <c r="C3228">
        <v>2003</v>
      </c>
      <c r="D3228">
        <v>50</v>
      </c>
      <c r="E3228">
        <v>45</v>
      </c>
      <c r="F3228">
        <v>18</v>
      </c>
      <c r="G3228">
        <v>31</v>
      </c>
      <c r="H3228">
        <v>2</v>
      </c>
      <c r="I3228">
        <v>338</v>
      </c>
      <c r="J3228">
        <v>51.93</v>
      </c>
      <c r="K3228">
        <v>9.3202387829770839</v>
      </c>
      <c r="L3228">
        <f t="shared" si="50"/>
        <v>484</v>
      </c>
      <c r="M3228" s="14">
        <f>Table3[[#This Row],[Rape]]/Table3[[#This Row],[Population_in_lakhs]]</f>
        <v>0.96283458501829389</v>
      </c>
      <c r="N3228">
        <f>Table3[[#This Row],[Kidnapping and Abduction]]/Table3[[#This Row],[Population_in_lakhs]]</f>
        <v>0.86655112651646449</v>
      </c>
      <c r="O3228">
        <f>Table3[[#This Row],[Dowry Deaths]]/Table3[[#This Row],[Population_in_lakhs]]</f>
        <v>0.34662045060658581</v>
      </c>
      <c r="P3228">
        <f>Table3[[#This Row],[Molestation]]/Table3[[#This Row],[Population_in_lakhs]]</f>
        <v>0.59695744271134221</v>
      </c>
      <c r="Q3228">
        <f>Table3[[#This Row],[Sexual_Harassment]]/Table3[[#This Row],[Population_in_lakhs]]</f>
        <v>3.8513383400731752E-2</v>
      </c>
      <c r="R3228">
        <f>Table3[[#This Row],[Cruelty by Husband or his Relatives]]/Table3[[#This Row],[Population_in_lakhs]]</f>
        <v>6.5087617947236662</v>
      </c>
    </row>
    <row r="3229" spans="1:18" x14ac:dyDescent="0.3">
      <c r="A3229" t="s">
        <v>385</v>
      </c>
      <c r="B3229" t="s">
        <v>402</v>
      </c>
      <c r="C3229">
        <v>2004</v>
      </c>
      <c r="D3229">
        <v>74</v>
      </c>
      <c r="E3229">
        <v>65</v>
      </c>
      <c r="F3229">
        <v>16</v>
      </c>
      <c r="G3229">
        <v>67</v>
      </c>
      <c r="H3229">
        <v>2</v>
      </c>
      <c r="I3229">
        <v>334</v>
      </c>
      <c r="J3229">
        <v>51.93</v>
      </c>
      <c r="K3229">
        <v>10.745233968804159</v>
      </c>
      <c r="L3229">
        <f t="shared" si="50"/>
        <v>558</v>
      </c>
      <c r="M3229" s="14">
        <f>Table3[[#This Row],[Rape]]/Table3[[#This Row],[Population_in_lakhs]]</f>
        <v>1.4249951858270749</v>
      </c>
      <c r="N3229">
        <f>Table3[[#This Row],[Kidnapping and Abduction]]/Table3[[#This Row],[Population_in_lakhs]]</f>
        <v>1.2516849605237821</v>
      </c>
      <c r="O3229">
        <f>Table3[[#This Row],[Dowry Deaths]]/Table3[[#This Row],[Population_in_lakhs]]</f>
        <v>0.30810706720585401</v>
      </c>
      <c r="P3229">
        <f>Table3[[#This Row],[Molestation]]/Table3[[#This Row],[Population_in_lakhs]]</f>
        <v>1.2901983439245137</v>
      </c>
      <c r="Q3229">
        <f>Table3[[#This Row],[Sexual_Harassment]]/Table3[[#This Row],[Population_in_lakhs]]</f>
        <v>3.8513383400731752E-2</v>
      </c>
      <c r="R3229">
        <f>Table3[[#This Row],[Cruelty by Husband or his Relatives]]/Table3[[#This Row],[Population_in_lakhs]]</f>
        <v>6.431735027922203</v>
      </c>
    </row>
    <row r="3230" spans="1:18" x14ac:dyDescent="0.3">
      <c r="A3230" t="s">
        <v>385</v>
      </c>
      <c r="B3230" t="s">
        <v>402</v>
      </c>
      <c r="C3230">
        <v>2005</v>
      </c>
      <c r="D3230">
        <v>92</v>
      </c>
      <c r="E3230">
        <v>44</v>
      </c>
      <c r="F3230">
        <v>21</v>
      </c>
      <c r="G3230">
        <v>57</v>
      </c>
      <c r="H3230">
        <v>0</v>
      </c>
      <c r="I3230">
        <v>300</v>
      </c>
      <c r="J3230">
        <v>51.93</v>
      </c>
      <c r="K3230">
        <v>9.89793953398806</v>
      </c>
      <c r="L3230">
        <f t="shared" si="50"/>
        <v>514</v>
      </c>
      <c r="M3230" s="14">
        <f>Table3[[#This Row],[Rape]]/Table3[[#This Row],[Population_in_lakhs]]</f>
        <v>1.7716156364336606</v>
      </c>
      <c r="N3230">
        <f>Table3[[#This Row],[Kidnapping and Abduction]]/Table3[[#This Row],[Population_in_lakhs]]</f>
        <v>0.84729443481609856</v>
      </c>
      <c r="O3230">
        <f>Table3[[#This Row],[Dowry Deaths]]/Table3[[#This Row],[Population_in_lakhs]]</f>
        <v>0.40439052570768341</v>
      </c>
      <c r="P3230">
        <f>Table3[[#This Row],[Molestation]]/Table3[[#This Row],[Population_in_lakhs]]</f>
        <v>1.0976314269208549</v>
      </c>
      <c r="Q3230">
        <f>Table3[[#This Row],[Sexual_Harassment]]/Table3[[#This Row],[Population_in_lakhs]]</f>
        <v>0</v>
      </c>
      <c r="R3230">
        <f>Table3[[#This Row],[Cruelty by Husband or his Relatives]]/Table3[[#This Row],[Population_in_lakhs]]</f>
        <v>5.7770075101097635</v>
      </c>
    </row>
    <row r="3231" spans="1:18" x14ac:dyDescent="0.3">
      <c r="A3231" t="s">
        <v>385</v>
      </c>
      <c r="B3231" t="s">
        <v>402</v>
      </c>
      <c r="C3231">
        <v>2006</v>
      </c>
      <c r="D3231">
        <v>79</v>
      </c>
      <c r="E3231">
        <v>50</v>
      </c>
      <c r="F3231">
        <v>25</v>
      </c>
      <c r="G3231">
        <v>73</v>
      </c>
      <c r="H3231">
        <v>3</v>
      </c>
      <c r="I3231">
        <v>283</v>
      </c>
      <c r="J3231">
        <v>51.93</v>
      </c>
      <c r="K3231">
        <v>9.8786828422876951</v>
      </c>
      <c r="L3231">
        <f t="shared" si="50"/>
        <v>513</v>
      </c>
      <c r="M3231" s="14">
        <f>Table3[[#This Row],[Rape]]/Table3[[#This Row],[Population_in_lakhs]]</f>
        <v>1.5212786443289044</v>
      </c>
      <c r="N3231">
        <f>Table3[[#This Row],[Kidnapping and Abduction]]/Table3[[#This Row],[Population_in_lakhs]]</f>
        <v>0.96283458501829389</v>
      </c>
      <c r="O3231">
        <f>Table3[[#This Row],[Dowry Deaths]]/Table3[[#This Row],[Population_in_lakhs]]</f>
        <v>0.48141729250914694</v>
      </c>
      <c r="P3231">
        <f>Table3[[#This Row],[Molestation]]/Table3[[#This Row],[Population_in_lakhs]]</f>
        <v>1.405738494126709</v>
      </c>
      <c r="Q3231">
        <f>Table3[[#This Row],[Sexual_Harassment]]/Table3[[#This Row],[Population_in_lakhs]]</f>
        <v>5.7770075101097634E-2</v>
      </c>
      <c r="R3231">
        <f>Table3[[#This Row],[Cruelty by Husband or his Relatives]]/Table3[[#This Row],[Population_in_lakhs]]</f>
        <v>5.4496437512035429</v>
      </c>
    </row>
    <row r="3232" spans="1:18" x14ac:dyDescent="0.3">
      <c r="A3232" t="s">
        <v>385</v>
      </c>
      <c r="B3232" t="s">
        <v>402</v>
      </c>
      <c r="C3232">
        <v>2007</v>
      </c>
      <c r="D3232">
        <v>60</v>
      </c>
      <c r="E3232">
        <v>61</v>
      </c>
      <c r="F3232">
        <v>31</v>
      </c>
      <c r="G3232">
        <v>83</v>
      </c>
      <c r="H3232">
        <v>1</v>
      </c>
      <c r="I3232">
        <v>407</v>
      </c>
      <c r="J3232">
        <v>51.93</v>
      </c>
      <c r="K3232">
        <v>12.38205276333526</v>
      </c>
      <c r="L3232">
        <f t="shared" si="50"/>
        <v>643</v>
      </c>
      <c r="M3232" s="14">
        <f>Table3[[#This Row],[Rape]]/Table3[[#This Row],[Population_in_lakhs]]</f>
        <v>1.1554015020219526</v>
      </c>
      <c r="N3232">
        <f>Table3[[#This Row],[Kidnapping and Abduction]]/Table3[[#This Row],[Population_in_lakhs]]</f>
        <v>1.1746581937223186</v>
      </c>
      <c r="O3232">
        <f>Table3[[#This Row],[Dowry Deaths]]/Table3[[#This Row],[Population_in_lakhs]]</f>
        <v>0.59695744271134221</v>
      </c>
      <c r="P3232">
        <f>Table3[[#This Row],[Molestation]]/Table3[[#This Row],[Population_in_lakhs]]</f>
        <v>1.5983054111303678</v>
      </c>
      <c r="Q3232">
        <f>Table3[[#This Row],[Sexual_Harassment]]/Table3[[#This Row],[Population_in_lakhs]]</f>
        <v>1.9256691700365876E-2</v>
      </c>
      <c r="R3232">
        <f>Table3[[#This Row],[Cruelty by Husband or his Relatives]]/Table3[[#This Row],[Population_in_lakhs]]</f>
        <v>7.8374735220489118</v>
      </c>
    </row>
    <row r="3233" spans="1:18" x14ac:dyDescent="0.3">
      <c r="A3233" t="s">
        <v>385</v>
      </c>
      <c r="B3233" t="s">
        <v>402</v>
      </c>
      <c r="C3233">
        <v>2008</v>
      </c>
      <c r="D3233">
        <v>56</v>
      </c>
      <c r="E3233">
        <v>57</v>
      </c>
      <c r="F3233">
        <v>20</v>
      </c>
      <c r="G3233">
        <v>58</v>
      </c>
      <c r="H3233">
        <v>0</v>
      </c>
      <c r="I3233">
        <v>582</v>
      </c>
      <c r="J3233">
        <v>51.93</v>
      </c>
      <c r="K3233">
        <v>14.885422684382823</v>
      </c>
      <c r="L3233">
        <f t="shared" si="50"/>
        <v>773</v>
      </c>
      <c r="M3233" s="14">
        <f>Table3[[#This Row],[Rape]]/Table3[[#This Row],[Population_in_lakhs]]</f>
        <v>1.0783747352204891</v>
      </c>
      <c r="N3233">
        <f>Table3[[#This Row],[Kidnapping and Abduction]]/Table3[[#This Row],[Population_in_lakhs]]</f>
        <v>1.0976314269208549</v>
      </c>
      <c r="O3233">
        <f>Table3[[#This Row],[Dowry Deaths]]/Table3[[#This Row],[Population_in_lakhs]]</f>
        <v>0.38513383400731754</v>
      </c>
      <c r="P3233">
        <f>Table3[[#This Row],[Molestation]]/Table3[[#This Row],[Population_in_lakhs]]</f>
        <v>1.1168881186212209</v>
      </c>
      <c r="Q3233">
        <f>Table3[[#This Row],[Sexual_Harassment]]/Table3[[#This Row],[Population_in_lakhs]]</f>
        <v>0</v>
      </c>
      <c r="R3233">
        <f>Table3[[#This Row],[Cruelty by Husband or his Relatives]]/Table3[[#This Row],[Population_in_lakhs]]</f>
        <v>11.207394569612941</v>
      </c>
    </row>
    <row r="3234" spans="1:18" x14ac:dyDescent="0.3">
      <c r="A3234" t="s">
        <v>385</v>
      </c>
      <c r="B3234" t="s">
        <v>402</v>
      </c>
      <c r="C3234">
        <v>2009</v>
      </c>
      <c r="D3234">
        <v>57</v>
      </c>
      <c r="E3234">
        <v>79</v>
      </c>
      <c r="F3234">
        <v>31</v>
      </c>
      <c r="G3234">
        <v>83</v>
      </c>
      <c r="H3234">
        <v>0</v>
      </c>
      <c r="I3234">
        <v>567</v>
      </c>
      <c r="J3234">
        <v>51.93</v>
      </c>
      <c r="K3234">
        <v>15.732717119198922</v>
      </c>
      <c r="L3234">
        <f t="shared" si="50"/>
        <v>817</v>
      </c>
      <c r="M3234" s="14">
        <f>Table3[[#This Row],[Rape]]/Table3[[#This Row],[Population_in_lakhs]]</f>
        <v>1.0976314269208549</v>
      </c>
      <c r="N3234">
        <f>Table3[[#This Row],[Kidnapping and Abduction]]/Table3[[#This Row],[Population_in_lakhs]]</f>
        <v>1.5212786443289044</v>
      </c>
      <c r="O3234">
        <f>Table3[[#This Row],[Dowry Deaths]]/Table3[[#This Row],[Population_in_lakhs]]</f>
        <v>0.59695744271134221</v>
      </c>
      <c r="P3234">
        <f>Table3[[#This Row],[Molestation]]/Table3[[#This Row],[Population_in_lakhs]]</f>
        <v>1.5983054111303678</v>
      </c>
      <c r="Q3234">
        <f>Table3[[#This Row],[Sexual_Harassment]]/Table3[[#This Row],[Population_in_lakhs]]</f>
        <v>0</v>
      </c>
      <c r="R3234">
        <f>Table3[[#This Row],[Cruelty by Husband or his Relatives]]/Table3[[#This Row],[Population_in_lakhs]]</f>
        <v>10.918544194107453</v>
      </c>
    </row>
    <row r="3235" spans="1:18" x14ac:dyDescent="0.3">
      <c r="A3235" t="s">
        <v>385</v>
      </c>
      <c r="B3235" t="s">
        <v>402</v>
      </c>
      <c r="C3235">
        <v>2010</v>
      </c>
      <c r="D3235">
        <v>67</v>
      </c>
      <c r="E3235">
        <v>101</v>
      </c>
      <c r="F3235">
        <v>18</v>
      </c>
      <c r="G3235">
        <v>70</v>
      </c>
      <c r="H3235">
        <v>1</v>
      </c>
      <c r="I3235">
        <v>669</v>
      </c>
      <c r="J3235">
        <v>51.93</v>
      </c>
      <c r="K3235">
        <v>17.831696514538802</v>
      </c>
      <c r="L3235">
        <f t="shared" si="50"/>
        <v>926</v>
      </c>
      <c r="M3235" s="14">
        <f>Table3[[#This Row],[Rape]]/Table3[[#This Row],[Population_in_lakhs]]</f>
        <v>1.2901983439245137</v>
      </c>
      <c r="N3235">
        <f>Table3[[#This Row],[Kidnapping and Abduction]]/Table3[[#This Row],[Population_in_lakhs]]</f>
        <v>1.9449258617369536</v>
      </c>
      <c r="O3235">
        <f>Table3[[#This Row],[Dowry Deaths]]/Table3[[#This Row],[Population_in_lakhs]]</f>
        <v>0.34662045060658581</v>
      </c>
      <c r="P3235">
        <f>Table3[[#This Row],[Molestation]]/Table3[[#This Row],[Population_in_lakhs]]</f>
        <v>1.3479684190256114</v>
      </c>
      <c r="Q3235">
        <f>Table3[[#This Row],[Sexual_Harassment]]/Table3[[#This Row],[Population_in_lakhs]]</f>
        <v>1.9256691700365876E-2</v>
      </c>
      <c r="R3235">
        <f>Table3[[#This Row],[Cruelty by Husband or his Relatives]]/Table3[[#This Row],[Population_in_lakhs]]</f>
        <v>12.882726747544773</v>
      </c>
    </row>
    <row r="3236" spans="1:18" x14ac:dyDescent="0.3">
      <c r="A3236" t="s">
        <v>385</v>
      </c>
      <c r="B3236" t="s">
        <v>402</v>
      </c>
      <c r="C3236">
        <v>2011</v>
      </c>
      <c r="D3236">
        <v>53</v>
      </c>
      <c r="E3236">
        <v>141</v>
      </c>
      <c r="F3236">
        <v>27</v>
      </c>
      <c r="G3236">
        <v>89</v>
      </c>
      <c r="H3236">
        <v>0</v>
      </c>
      <c r="I3236">
        <v>803</v>
      </c>
      <c r="J3236">
        <v>59.13</v>
      </c>
      <c r="K3236">
        <v>18.82293252156266</v>
      </c>
      <c r="L3236">
        <f t="shared" si="50"/>
        <v>1113</v>
      </c>
      <c r="M3236" s="14">
        <f>Table3[[#This Row],[Rape]]/Table3[[#This Row],[Population_in_lakhs]]</f>
        <v>0.89633012007441226</v>
      </c>
      <c r="N3236">
        <f>Table3[[#This Row],[Kidnapping and Abduction]]/Table3[[#This Row],[Population_in_lakhs]]</f>
        <v>2.384576357179097</v>
      </c>
      <c r="O3236">
        <f>Table3[[#This Row],[Dowry Deaths]]/Table3[[#This Row],[Population_in_lakhs]]</f>
        <v>0.45662100456621002</v>
      </c>
      <c r="P3236">
        <f>Table3[[#This Row],[Molestation]]/Table3[[#This Row],[Population_in_lakhs]]</f>
        <v>1.5051581261626923</v>
      </c>
      <c r="Q3236">
        <f>Table3[[#This Row],[Sexual_Harassment]]/Table3[[#This Row],[Population_in_lakhs]]</f>
        <v>0</v>
      </c>
      <c r="R3236">
        <f>Table3[[#This Row],[Cruelty by Husband or his Relatives]]/Table3[[#This Row],[Population_in_lakhs]]</f>
        <v>13.580246913580247</v>
      </c>
    </row>
    <row r="3237" spans="1:18" x14ac:dyDescent="0.3">
      <c r="A3237" t="s">
        <v>385</v>
      </c>
      <c r="B3237" t="s">
        <v>402</v>
      </c>
      <c r="C3237">
        <v>2012</v>
      </c>
      <c r="D3237">
        <v>85</v>
      </c>
      <c r="E3237">
        <v>136</v>
      </c>
      <c r="F3237">
        <v>32</v>
      </c>
      <c r="G3237">
        <v>127</v>
      </c>
      <c r="H3237">
        <v>1</v>
      </c>
      <c r="I3237">
        <v>870</v>
      </c>
      <c r="J3237">
        <v>59.13</v>
      </c>
      <c r="K3237">
        <v>21.156773211567732</v>
      </c>
      <c r="L3237">
        <f t="shared" si="50"/>
        <v>1251</v>
      </c>
      <c r="M3237" s="14">
        <f>Table3[[#This Row],[Rape]]/Table3[[#This Row],[Population_in_lakhs]]</f>
        <v>1.4375105699306612</v>
      </c>
      <c r="N3237">
        <f>Table3[[#This Row],[Kidnapping and Abduction]]/Table3[[#This Row],[Population_in_lakhs]]</f>
        <v>2.3000169118890579</v>
      </c>
      <c r="O3237">
        <f>Table3[[#This Row],[Dowry Deaths]]/Table3[[#This Row],[Population_in_lakhs]]</f>
        <v>0.54118044985624891</v>
      </c>
      <c r="P3237">
        <f>Table3[[#This Row],[Molestation]]/Table3[[#This Row],[Population_in_lakhs]]</f>
        <v>2.1478099103669881</v>
      </c>
      <c r="Q3237">
        <f>Table3[[#This Row],[Sexual_Harassment]]/Table3[[#This Row],[Population_in_lakhs]]</f>
        <v>1.6911889058007779E-2</v>
      </c>
      <c r="R3237">
        <f>Table3[[#This Row],[Cruelty by Husband or his Relatives]]/Table3[[#This Row],[Population_in_lakhs]]</f>
        <v>14.713343480466767</v>
      </c>
    </row>
    <row r="3238" spans="1:18" x14ac:dyDescent="0.3">
      <c r="A3238" t="s">
        <v>385</v>
      </c>
      <c r="B3238" t="s">
        <v>402</v>
      </c>
      <c r="C3238">
        <v>2013</v>
      </c>
      <c r="D3238">
        <v>56</v>
      </c>
      <c r="E3238">
        <v>172</v>
      </c>
      <c r="F3238">
        <v>31</v>
      </c>
      <c r="G3238">
        <v>369</v>
      </c>
      <c r="H3238">
        <v>19</v>
      </c>
      <c r="I3238">
        <v>611</v>
      </c>
      <c r="J3238">
        <v>59.13</v>
      </c>
      <c r="K3238">
        <v>21.275156434973784</v>
      </c>
      <c r="L3238">
        <f t="shared" si="50"/>
        <v>1258</v>
      </c>
      <c r="M3238" s="14">
        <f>Table3[[#This Row],[Rape]]/Table3[[#This Row],[Population_in_lakhs]]</f>
        <v>0.9470657872484356</v>
      </c>
      <c r="N3238">
        <f>Table3[[#This Row],[Kidnapping and Abduction]]/Table3[[#This Row],[Population_in_lakhs]]</f>
        <v>2.9088449179773379</v>
      </c>
      <c r="O3238">
        <f>Table3[[#This Row],[Dowry Deaths]]/Table3[[#This Row],[Population_in_lakhs]]</f>
        <v>0.52426856079824113</v>
      </c>
      <c r="P3238">
        <f>Table3[[#This Row],[Molestation]]/Table3[[#This Row],[Population_in_lakhs]]</f>
        <v>6.2404870624048705</v>
      </c>
      <c r="Q3238">
        <f>Table3[[#This Row],[Sexual_Harassment]]/Table3[[#This Row],[Population_in_lakhs]]</f>
        <v>0.32132589210214779</v>
      </c>
      <c r="R3238">
        <f>Table3[[#This Row],[Cruelty by Husband or his Relatives]]/Table3[[#This Row],[Population_in_lakhs]]</f>
        <v>10.333164214442753</v>
      </c>
    </row>
    <row r="3239" spans="1:18" x14ac:dyDescent="0.3">
      <c r="A3239" t="s">
        <v>385</v>
      </c>
      <c r="B3239" t="s">
        <v>403</v>
      </c>
      <c r="C3239">
        <v>2001</v>
      </c>
      <c r="D3239">
        <v>42</v>
      </c>
      <c r="E3239">
        <v>37</v>
      </c>
      <c r="F3239">
        <v>29</v>
      </c>
      <c r="G3239">
        <v>27</v>
      </c>
      <c r="H3239">
        <v>1</v>
      </c>
      <c r="I3239">
        <v>235</v>
      </c>
      <c r="J3239">
        <v>44.17</v>
      </c>
      <c r="K3239">
        <v>8.3993660855784462</v>
      </c>
      <c r="L3239">
        <f t="shared" si="50"/>
        <v>371</v>
      </c>
      <c r="M3239" s="14">
        <f>Table3[[#This Row],[Rape]]/Table3[[#This Row],[Population_in_lakhs]]</f>
        <v>0.95087163232963545</v>
      </c>
      <c r="N3239">
        <f>Table3[[#This Row],[Kidnapping and Abduction]]/Table3[[#This Row],[Population_in_lakhs]]</f>
        <v>0.83767262848086932</v>
      </c>
      <c r="O3239">
        <f>Table3[[#This Row],[Dowry Deaths]]/Table3[[#This Row],[Population_in_lakhs]]</f>
        <v>0.65655422232284355</v>
      </c>
      <c r="P3239">
        <f>Table3[[#This Row],[Molestation]]/Table3[[#This Row],[Population_in_lakhs]]</f>
        <v>0.61127462078333705</v>
      </c>
      <c r="Q3239">
        <f>Table3[[#This Row],[Sexual_Harassment]]/Table3[[#This Row],[Population_in_lakhs]]</f>
        <v>2.2639800769753225E-2</v>
      </c>
      <c r="R3239">
        <f>Table3[[#This Row],[Cruelty by Husband or his Relatives]]/Table3[[#This Row],[Population_in_lakhs]]</f>
        <v>5.3203531808920079</v>
      </c>
    </row>
    <row r="3240" spans="1:18" x14ac:dyDescent="0.3">
      <c r="A3240" t="s">
        <v>385</v>
      </c>
      <c r="B3240" t="s">
        <v>403</v>
      </c>
      <c r="C3240">
        <v>2002</v>
      </c>
      <c r="D3240">
        <v>25</v>
      </c>
      <c r="E3240">
        <v>42</v>
      </c>
      <c r="F3240">
        <v>39</v>
      </c>
      <c r="G3240">
        <v>10</v>
      </c>
      <c r="H3240">
        <v>0</v>
      </c>
      <c r="I3240">
        <v>175</v>
      </c>
      <c r="J3240">
        <v>44.17</v>
      </c>
      <c r="K3240">
        <v>6.588182023998189</v>
      </c>
      <c r="L3240">
        <f t="shared" si="50"/>
        <v>291</v>
      </c>
      <c r="M3240" s="14">
        <f>Table3[[#This Row],[Rape]]/Table3[[#This Row],[Population_in_lakhs]]</f>
        <v>0.56599501924383067</v>
      </c>
      <c r="N3240">
        <f>Table3[[#This Row],[Kidnapping and Abduction]]/Table3[[#This Row],[Population_in_lakhs]]</f>
        <v>0.95087163232963545</v>
      </c>
      <c r="O3240">
        <f>Table3[[#This Row],[Dowry Deaths]]/Table3[[#This Row],[Population_in_lakhs]]</f>
        <v>0.88295223002037582</v>
      </c>
      <c r="P3240">
        <f>Table3[[#This Row],[Molestation]]/Table3[[#This Row],[Population_in_lakhs]]</f>
        <v>0.22639800769753227</v>
      </c>
      <c r="Q3240">
        <f>Table3[[#This Row],[Sexual_Harassment]]/Table3[[#This Row],[Population_in_lakhs]]</f>
        <v>0</v>
      </c>
      <c r="R3240">
        <f>Table3[[#This Row],[Cruelty by Husband or his Relatives]]/Table3[[#This Row],[Population_in_lakhs]]</f>
        <v>3.9619651347068143</v>
      </c>
    </row>
    <row r="3241" spans="1:18" x14ac:dyDescent="0.3">
      <c r="A3241" t="s">
        <v>385</v>
      </c>
      <c r="B3241" t="s">
        <v>403</v>
      </c>
      <c r="C3241">
        <v>2003</v>
      </c>
      <c r="D3241">
        <v>33</v>
      </c>
      <c r="E3241">
        <v>49</v>
      </c>
      <c r="F3241">
        <v>37</v>
      </c>
      <c r="G3241">
        <v>11</v>
      </c>
      <c r="H3241">
        <v>0</v>
      </c>
      <c r="I3241">
        <v>233</v>
      </c>
      <c r="J3241">
        <v>44.17</v>
      </c>
      <c r="K3241">
        <v>8.2182476794204202</v>
      </c>
      <c r="L3241">
        <f t="shared" si="50"/>
        <v>363</v>
      </c>
      <c r="M3241" s="14">
        <f>Table3[[#This Row],[Rape]]/Table3[[#This Row],[Population_in_lakhs]]</f>
        <v>0.74711342540185643</v>
      </c>
      <c r="N3241">
        <f>Table3[[#This Row],[Kidnapping and Abduction]]/Table3[[#This Row],[Population_in_lakhs]]</f>
        <v>1.1093502377179081</v>
      </c>
      <c r="O3241">
        <f>Table3[[#This Row],[Dowry Deaths]]/Table3[[#This Row],[Population_in_lakhs]]</f>
        <v>0.83767262848086932</v>
      </c>
      <c r="P3241">
        <f>Table3[[#This Row],[Molestation]]/Table3[[#This Row],[Population_in_lakhs]]</f>
        <v>0.24903780846728549</v>
      </c>
      <c r="Q3241">
        <f>Table3[[#This Row],[Sexual_Harassment]]/Table3[[#This Row],[Population_in_lakhs]]</f>
        <v>0</v>
      </c>
      <c r="R3241">
        <f>Table3[[#This Row],[Cruelty by Husband or his Relatives]]/Table3[[#This Row],[Population_in_lakhs]]</f>
        <v>5.2750735793525019</v>
      </c>
    </row>
    <row r="3242" spans="1:18" x14ac:dyDescent="0.3">
      <c r="A3242" t="s">
        <v>385</v>
      </c>
      <c r="B3242" t="s">
        <v>403</v>
      </c>
      <c r="C3242">
        <v>2004</v>
      </c>
      <c r="D3242">
        <v>49</v>
      </c>
      <c r="E3242">
        <v>54</v>
      </c>
      <c r="F3242">
        <v>36</v>
      </c>
      <c r="G3242">
        <v>38</v>
      </c>
      <c r="H3242">
        <v>1</v>
      </c>
      <c r="I3242">
        <v>269</v>
      </c>
      <c r="J3242">
        <v>44.17</v>
      </c>
      <c r="K3242">
        <v>10.119990944079692</v>
      </c>
      <c r="L3242">
        <f t="shared" si="50"/>
        <v>447</v>
      </c>
      <c r="M3242" s="14">
        <f>Table3[[#This Row],[Rape]]/Table3[[#This Row],[Population_in_lakhs]]</f>
        <v>1.1093502377179081</v>
      </c>
      <c r="N3242">
        <f>Table3[[#This Row],[Kidnapping and Abduction]]/Table3[[#This Row],[Population_in_lakhs]]</f>
        <v>1.2225492415666741</v>
      </c>
      <c r="O3242">
        <f>Table3[[#This Row],[Dowry Deaths]]/Table3[[#This Row],[Population_in_lakhs]]</f>
        <v>0.81503282771111607</v>
      </c>
      <c r="P3242">
        <f>Table3[[#This Row],[Molestation]]/Table3[[#This Row],[Population_in_lakhs]]</f>
        <v>0.86031242925062257</v>
      </c>
      <c r="Q3242">
        <f>Table3[[#This Row],[Sexual_Harassment]]/Table3[[#This Row],[Population_in_lakhs]]</f>
        <v>2.2639800769753225E-2</v>
      </c>
      <c r="R3242">
        <f>Table3[[#This Row],[Cruelty by Husband or his Relatives]]/Table3[[#This Row],[Population_in_lakhs]]</f>
        <v>6.0901064070636179</v>
      </c>
    </row>
    <row r="3243" spans="1:18" x14ac:dyDescent="0.3">
      <c r="A3243" t="s">
        <v>385</v>
      </c>
      <c r="B3243" t="s">
        <v>403</v>
      </c>
      <c r="C3243">
        <v>2005</v>
      </c>
      <c r="D3243">
        <v>54</v>
      </c>
      <c r="E3243">
        <v>53</v>
      </c>
      <c r="F3243">
        <v>34</v>
      </c>
      <c r="G3243">
        <v>28</v>
      </c>
      <c r="H3243">
        <v>0</v>
      </c>
      <c r="I3243">
        <v>325</v>
      </c>
      <c r="J3243">
        <v>44.17</v>
      </c>
      <c r="K3243">
        <v>11.184061580258094</v>
      </c>
      <c r="L3243">
        <f t="shared" si="50"/>
        <v>494</v>
      </c>
      <c r="M3243" s="14">
        <f>Table3[[#This Row],[Rape]]/Table3[[#This Row],[Population_in_lakhs]]</f>
        <v>1.2225492415666741</v>
      </c>
      <c r="N3243">
        <f>Table3[[#This Row],[Kidnapping and Abduction]]/Table3[[#This Row],[Population_in_lakhs]]</f>
        <v>1.1999094407969209</v>
      </c>
      <c r="O3243">
        <f>Table3[[#This Row],[Dowry Deaths]]/Table3[[#This Row],[Population_in_lakhs]]</f>
        <v>0.76975322617160968</v>
      </c>
      <c r="P3243">
        <f>Table3[[#This Row],[Molestation]]/Table3[[#This Row],[Population_in_lakhs]]</f>
        <v>0.6339144215530903</v>
      </c>
      <c r="Q3243">
        <f>Table3[[#This Row],[Sexual_Harassment]]/Table3[[#This Row],[Population_in_lakhs]]</f>
        <v>0</v>
      </c>
      <c r="R3243">
        <f>Table3[[#This Row],[Cruelty by Husband or his Relatives]]/Table3[[#This Row],[Population_in_lakhs]]</f>
        <v>7.3579352501697981</v>
      </c>
    </row>
    <row r="3244" spans="1:18" x14ac:dyDescent="0.3">
      <c r="A3244" t="s">
        <v>385</v>
      </c>
      <c r="B3244" t="s">
        <v>403</v>
      </c>
      <c r="C3244">
        <v>2006</v>
      </c>
      <c r="D3244">
        <v>71</v>
      </c>
      <c r="E3244">
        <v>59</v>
      </c>
      <c r="F3244">
        <v>27</v>
      </c>
      <c r="G3244">
        <v>37</v>
      </c>
      <c r="H3244">
        <v>1</v>
      </c>
      <c r="I3244">
        <v>285</v>
      </c>
      <c r="J3244">
        <v>44.17</v>
      </c>
      <c r="K3244">
        <v>10.867104369481549</v>
      </c>
      <c r="L3244">
        <f t="shared" si="50"/>
        <v>480</v>
      </c>
      <c r="M3244" s="14">
        <f>Table3[[#This Row],[Rape]]/Table3[[#This Row],[Population_in_lakhs]]</f>
        <v>1.6074258546524789</v>
      </c>
      <c r="N3244">
        <f>Table3[[#This Row],[Kidnapping and Abduction]]/Table3[[#This Row],[Population_in_lakhs]]</f>
        <v>1.3357482454154403</v>
      </c>
      <c r="O3244">
        <f>Table3[[#This Row],[Dowry Deaths]]/Table3[[#This Row],[Population_in_lakhs]]</f>
        <v>0.61127462078333705</v>
      </c>
      <c r="P3244">
        <f>Table3[[#This Row],[Molestation]]/Table3[[#This Row],[Population_in_lakhs]]</f>
        <v>0.83767262848086932</v>
      </c>
      <c r="Q3244">
        <f>Table3[[#This Row],[Sexual_Harassment]]/Table3[[#This Row],[Population_in_lakhs]]</f>
        <v>2.2639800769753225E-2</v>
      </c>
      <c r="R3244">
        <f>Table3[[#This Row],[Cruelty by Husband or his Relatives]]/Table3[[#This Row],[Population_in_lakhs]]</f>
        <v>6.452343219379669</v>
      </c>
    </row>
    <row r="3245" spans="1:18" x14ac:dyDescent="0.3">
      <c r="A3245" t="s">
        <v>385</v>
      </c>
      <c r="B3245" t="s">
        <v>403</v>
      </c>
      <c r="C3245">
        <v>2007</v>
      </c>
      <c r="D3245">
        <v>41</v>
      </c>
      <c r="E3245">
        <v>75</v>
      </c>
      <c r="F3245">
        <v>24</v>
      </c>
      <c r="G3245">
        <v>36</v>
      </c>
      <c r="H3245">
        <v>1</v>
      </c>
      <c r="I3245">
        <v>373</v>
      </c>
      <c r="J3245">
        <v>44.17</v>
      </c>
      <c r="K3245">
        <v>12.451890423364274</v>
      </c>
      <c r="L3245">
        <f t="shared" si="50"/>
        <v>550</v>
      </c>
      <c r="M3245" s="14">
        <f>Table3[[#This Row],[Rape]]/Table3[[#This Row],[Population_in_lakhs]]</f>
        <v>0.9282318315598822</v>
      </c>
      <c r="N3245">
        <f>Table3[[#This Row],[Kidnapping and Abduction]]/Table3[[#This Row],[Population_in_lakhs]]</f>
        <v>1.6979850577314919</v>
      </c>
      <c r="O3245">
        <f>Table3[[#This Row],[Dowry Deaths]]/Table3[[#This Row],[Population_in_lakhs]]</f>
        <v>0.54335521847407742</v>
      </c>
      <c r="P3245">
        <f>Table3[[#This Row],[Molestation]]/Table3[[#This Row],[Population_in_lakhs]]</f>
        <v>0.81503282771111607</v>
      </c>
      <c r="Q3245">
        <f>Table3[[#This Row],[Sexual_Harassment]]/Table3[[#This Row],[Population_in_lakhs]]</f>
        <v>2.2639800769753225E-2</v>
      </c>
      <c r="R3245">
        <f>Table3[[#This Row],[Cruelty by Husband or his Relatives]]/Table3[[#This Row],[Population_in_lakhs]]</f>
        <v>8.4446456871179532</v>
      </c>
    </row>
    <row r="3246" spans="1:18" x14ac:dyDescent="0.3">
      <c r="A3246" t="s">
        <v>385</v>
      </c>
      <c r="B3246" t="s">
        <v>403</v>
      </c>
      <c r="C3246">
        <v>2008</v>
      </c>
      <c r="D3246">
        <v>60</v>
      </c>
      <c r="E3246">
        <v>117</v>
      </c>
      <c r="F3246">
        <v>28</v>
      </c>
      <c r="G3246">
        <v>45</v>
      </c>
      <c r="H3246">
        <v>0</v>
      </c>
      <c r="I3246">
        <v>613</v>
      </c>
      <c r="J3246">
        <v>44.17</v>
      </c>
      <c r="K3246">
        <v>19.538148064297033</v>
      </c>
      <c r="L3246">
        <f t="shared" si="50"/>
        <v>863</v>
      </c>
      <c r="M3246" s="14">
        <f>Table3[[#This Row],[Rape]]/Table3[[#This Row],[Population_in_lakhs]]</f>
        <v>1.3583880461851936</v>
      </c>
      <c r="N3246">
        <f>Table3[[#This Row],[Kidnapping and Abduction]]/Table3[[#This Row],[Population_in_lakhs]]</f>
        <v>2.6488566900611272</v>
      </c>
      <c r="O3246">
        <f>Table3[[#This Row],[Dowry Deaths]]/Table3[[#This Row],[Population_in_lakhs]]</f>
        <v>0.6339144215530903</v>
      </c>
      <c r="P3246">
        <f>Table3[[#This Row],[Molestation]]/Table3[[#This Row],[Population_in_lakhs]]</f>
        <v>1.0187910346388951</v>
      </c>
      <c r="Q3246">
        <f>Table3[[#This Row],[Sexual_Harassment]]/Table3[[#This Row],[Population_in_lakhs]]</f>
        <v>0</v>
      </c>
      <c r="R3246">
        <f>Table3[[#This Row],[Cruelty by Husband or his Relatives]]/Table3[[#This Row],[Population_in_lakhs]]</f>
        <v>13.878197871858728</v>
      </c>
    </row>
    <row r="3247" spans="1:18" x14ac:dyDescent="0.3">
      <c r="A3247" t="s">
        <v>385</v>
      </c>
      <c r="B3247" t="s">
        <v>403</v>
      </c>
      <c r="C3247">
        <v>2009</v>
      </c>
      <c r="D3247">
        <v>41</v>
      </c>
      <c r="E3247">
        <v>74</v>
      </c>
      <c r="F3247">
        <v>40</v>
      </c>
      <c r="G3247">
        <v>33</v>
      </c>
      <c r="H3247">
        <v>0</v>
      </c>
      <c r="I3247">
        <v>475</v>
      </c>
      <c r="J3247">
        <v>44.17</v>
      </c>
      <c r="K3247">
        <v>15.010187910346389</v>
      </c>
      <c r="L3247">
        <f t="shared" si="50"/>
        <v>663</v>
      </c>
      <c r="M3247" s="14">
        <f>Table3[[#This Row],[Rape]]/Table3[[#This Row],[Population_in_lakhs]]</f>
        <v>0.9282318315598822</v>
      </c>
      <c r="N3247">
        <f>Table3[[#This Row],[Kidnapping and Abduction]]/Table3[[#This Row],[Population_in_lakhs]]</f>
        <v>1.6753452569617386</v>
      </c>
      <c r="O3247">
        <f>Table3[[#This Row],[Dowry Deaths]]/Table3[[#This Row],[Population_in_lakhs]]</f>
        <v>0.90559203079012907</v>
      </c>
      <c r="P3247">
        <f>Table3[[#This Row],[Molestation]]/Table3[[#This Row],[Population_in_lakhs]]</f>
        <v>0.74711342540185643</v>
      </c>
      <c r="Q3247">
        <f>Table3[[#This Row],[Sexual_Harassment]]/Table3[[#This Row],[Population_in_lakhs]]</f>
        <v>0</v>
      </c>
      <c r="R3247">
        <f>Table3[[#This Row],[Cruelty by Husband or his Relatives]]/Table3[[#This Row],[Population_in_lakhs]]</f>
        <v>10.753905365632782</v>
      </c>
    </row>
    <row r="3248" spans="1:18" x14ac:dyDescent="0.3">
      <c r="A3248" t="s">
        <v>385</v>
      </c>
      <c r="B3248" t="s">
        <v>403</v>
      </c>
      <c r="C3248">
        <v>2010</v>
      </c>
      <c r="D3248">
        <v>51</v>
      </c>
      <c r="E3248">
        <v>120</v>
      </c>
      <c r="F3248">
        <v>27</v>
      </c>
      <c r="G3248">
        <v>16</v>
      </c>
      <c r="H3248">
        <v>0</v>
      </c>
      <c r="I3248">
        <v>702</v>
      </c>
      <c r="J3248">
        <v>44.17</v>
      </c>
      <c r="K3248">
        <v>20.738057505093956</v>
      </c>
      <c r="L3248">
        <f t="shared" si="50"/>
        <v>916</v>
      </c>
      <c r="M3248" s="14">
        <f>Table3[[#This Row],[Rape]]/Table3[[#This Row],[Population_in_lakhs]]</f>
        <v>1.1546298392574146</v>
      </c>
      <c r="N3248">
        <f>Table3[[#This Row],[Kidnapping and Abduction]]/Table3[[#This Row],[Population_in_lakhs]]</f>
        <v>2.7167760923703872</v>
      </c>
      <c r="O3248">
        <f>Table3[[#This Row],[Dowry Deaths]]/Table3[[#This Row],[Population_in_lakhs]]</f>
        <v>0.61127462078333705</v>
      </c>
      <c r="P3248">
        <f>Table3[[#This Row],[Molestation]]/Table3[[#This Row],[Population_in_lakhs]]</f>
        <v>0.36223681231605159</v>
      </c>
      <c r="Q3248">
        <f>Table3[[#This Row],[Sexual_Harassment]]/Table3[[#This Row],[Population_in_lakhs]]</f>
        <v>0</v>
      </c>
      <c r="R3248">
        <f>Table3[[#This Row],[Cruelty by Husband or his Relatives]]/Table3[[#This Row],[Population_in_lakhs]]</f>
        <v>15.893140140366764</v>
      </c>
    </row>
    <row r="3249" spans="1:18" x14ac:dyDescent="0.3">
      <c r="A3249" t="s">
        <v>385</v>
      </c>
      <c r="B3249" t="s">
        <v>403</v>
      </c>
      <c r="C3249">
        <v>2011</v>
      </c>
      <c r="D3249">
        <v>65</v>
      </c>
      <c r="E3249">
        <v>156</v>
      </c>
      <c r="F3249">
        <v>22</v>
      </c>
      <c r="G3249">
        <v>18</v>
      </c>
      <c r="H3249">
        <v>0</v>
      </c>
      <c r="I3249">
        <v>835</v>
      </c>
      <c r="J3249">
        <v>50.96</v>
      </c>
      <c r="K3249">
        <v>21.507064364207221</v>
      </c>
      <c r="L3249">
        <f t="shared" si="50"/>
        <v>1096</v>
      </c>
      <c r="M3249" s="14">
        <f>Table3[[#This Row],[Rape]]/Table3[[#This Row],[Population_in_lakhs]]</f>
        <v>1.2755102040816326</v>
      </c>
      <c r="N3249">
        <f>Table3[[#This Row],[Kidnapping and Abduction]]/Table3[[#This Row],[Population_in_lakhs]]</f>
        <v>3.0612244897959182</v>
      </c>
      <c r="O3249">
        <f>Table3[[#This Row],[Dowry Deaths]]/Table3[[#This Row],[Population_in_lakhs]]</f>
        <v>0.43171114599686028</v>
      </c>
      <c r="P3249">
        <f>Table3[[#This Row],[Molestation]]/Table3[[#This Row],[Population_in_lakhs]]</f>
        <v>0.35321821036106749</v>
      </c>
      <c r="Q3249">
        <f>Table3[[#This Row],[Sexual_Harassment]]/Table3[[#This Row],[Population_in_lakhs]]</f>
        <v>0</v>
      </c>
      <c r="R3249">
        <f>Table3[[#This Row],[Cruelty by Husband or his Relatives]]/Table3[[#This Row],[Population_in_lakhs]]</f>
        <v>16.385400313971743</v>
      </c>
    </row>
    <row r="3250" spans="1:18" x14ac:dyDescent="0.3">
      <c r="A3250" t="s">
        <v>385</v>
      </c>
      <c r="B3250" t="s">
        <v>403</v>
      </c>
      <c r="C3250">
        <v>2012</v>
      </c>
      <c r="D3250">
        <v>65</v>
      </c>
      <c r="E3250">
        <v>170</v>
      </c>
      <c r="F3250">
        <v>31</v>
      </c>
      <c r="G3250">
        <v>19</v>
      </c>
      <c r="H3250">
        <v>0</v>
      </c>
      <c r="I3250">
        <v>572</v>
      </c>
      <c r="J3250">
        <v>50.96</v>
      </c>
      <c r="K3250">
        <v>16.817111459968604</v>
      </c>
      <c r="L3250">
        <f t="shared" si="50"/>
        <v>857</v>
      </c>
      <c r="M3250" s="14">
        <f>Table3[[#This Row],[Rape]]/Table3[[#This Row],[Population_in_lakhs]]</f>
        <v>1.2755102040816326</v>
      </c>
      <c r="N3250">
        <f>Table3[[#This Row],[Kidnapping and Abduction]]/Table3[[#This Row],[Population_in_lakhs]]</f>
        <v>3.3359497645211929</v>
      </c>
      <c r="O3250">
        <f>Table3[[#This Row],[Dowry Deaths]]/Table3[[#This Row],[Population_in_lakhs]]</f>
        <v>0.60832025117739408</v>
      </c>
      <c r="P3250">
        <f>Table3[[#This Row],[Molestation]]/Table3[[#This Row],[Population_in_lakhs]]</f>
        <v>0.3728414442700157</v>
      </c>
      <c r="Q3250">
        <f>Table3[[#This Row],[Sexual_Harassment]]/Table3[[#This Row],[Population_in_lakhs]]</f>
        <v>0</v>
      </c>
      <c r="R3250">
        <f>Table3[[#This Row],[Cruelty by Husband or his Relatives]]/Table3[[#This Row],[Population_in_lakhs]]</f>
        <v>11.224489795918368</v>
      </c>
    </row>
    <row r="3251" spans="1:18" x14ac:dyDescent="0.3">
      <c r="A3251" t="s">
        <v>385</v>
      </c>
      <c r="B3251" t="s">
        <v>403</v>
      </c>
      <c r="C3251">
        <v>2013</v>
      </c>
      <c r="D3251">
        <v>53</v>
      </c>
      <c r="E3251">
        <v>199</v>
      </c>
      <c r="F3251">
        <v>24</v>
      </c>
      <c r="G3251">
        <v>126</v>
      </c>
      <c r="H3251">
        <v>2</v>
      </c>
      <c r="I3251">
        <v>606</v>
      </c>
      <c r="J3251">
        <v>50.96</v>
      </c>
      <c r="K3251">
        <v>19.819466248037678</v>
      </c>
      <c r="L3251">
        <f t="shared" si="50"/>
        <v>1010</v>
      </c>
      <c r="M3251" s="14">
        <f>Table3[[#This Row],[Rape]]/Table3[[#This Row],[Population_in_lakhs]]</f>
        <v>1.0400313971742543</v>
      </c>
      <c r="N3251">
        <f>Table3[[#This Row],[Kidnapping and Abduction]]/Table3[[#This Row],[Population_in_lakhs]]</f>
        <v>3.9050235478806905</v>
      </c>
      <c r="O3251">
        <f>Table3[[#This Row],[Dowry Deaths]]/Table3[[#This Row],[Population_in_lakhs]]</f>
        <v>0.47095761381475665</v>
      </c>
      <c r="P3251">
        <f>Table3[[#This Row],[Molestation]]/Table3[[#This Row],[Population_in_lakhs]]</f>
        <v>2.4725274725274726</v>
      </c>
      <c r="Q3251">
        <f>Table3[[#This Row],[Sexual_Harassment]]/Table3[[#This Row],[Population_in_lakhs]]</f>
        <v>3.924646781789639E-2</v>
      </c>
      <c r="R3251">
        <f>Table3[[#This Row],[Cruelty by Husband or his Relatives]]/Table3[[#This Row],[Population_in_lakhs]]</f>
        <v>11.891679748822606</v>
      </c>
    </row>
    <row r="3252" spans="1:18" x14ac:dyDescent="0.3">
      <c r="A3252" t="s">
        <v>385</v>
      </c>
      <c r="B3252" t="s">
        <v>405</v>
      </c>
      <c r="C3252">
        <v>2001</v>
      </c>
      <c r="D3252">
        <v>31</v>
      </c>
      <c r="E3252">
        <v>18</v>
      </c>
      <c r="F3252">
        <v>4</v>
      </c>
      <c r="G3252">
        <v>31</v>
      </c>
      <c r="H3252">
        <v>0</v>
      </c>
      <c r="I3252">
        <v>74</v>
      </c>
      <c r="J3252">
        <v>24.42</v>
      </c>
      <c r="K3252">
        <v>6.4701064701064697</v>
      </c>
      <c r="L3252">
        <f t="shared" si="50"/>
        <v>158</v>
      </c>
      <c r="M3252" s="14">
        <f>Table3[[#This Row],[Rape]]/Table3[[#This Row],[Population_in_lakhs]]</f>
        <v>1.2694512694512694</v>
      </c>
      <c r="N3252">
        <f>Table3[[#This Row],[Kidnapping and Abduction]]/Table3[[#This Row],[Population_in_lakhs]]</f>
        <v>0.73710073710073709</v>
      </c>
      <c r="O3252">
        <f>Table3[[#This Row],[Dowry Deaths]]/Table3[[#This Row],[Population_in_lakhs]]</f>
        <v>0.16380016380016379</v>
      </c>
      <c r="P3252">
        <f>Table3[[#This Row],[Molestation]]/Table3[[#This Row],[Population_in_lakhs]]</f>
        <v>1.2694512694512694</v>
      </c>
      <c r="Q3252">
        <f>Table3[[#This Row],[Sexual_Harassment]]/Table3[[#This Row],[Population_in_lakhs]]</f>
        <v>0</v>
      </c>
      <c r="R3252">
        <f>Table3[[#This Row],[Cruelty by Husband or his Relatives]]/Table3[[#This Row],[Population_in_lakhs]]</f>
        <v>3.0303030303030303</v>
      </c>
    </row>
    <row r="3253" spans="1:18" x14ac:dyDescent="0.3">
      <c r="A3253" t="s">
        <v>385</v>
      </c>
      <c r="B3253" t="s">
        <v>405</v>
      </c>
      <c r="C3253">
        <v>2002</v>
      </c>
      <c r="D3253">
        <v>20</v>
      </c>
      <c r="E3253">
        <v>14</v>
      </c>
      <c r="F3253">
        <v>10</v>
      </c>
      <c r="G3253">
        <v>26</v>
      </c>
      <c r="H3253">
        <v>0</v>
      </c>
      <c r="I3253">
        <v>66</v>
      </c>
      <c r="J3253">
        <v>24.42</v>
      </c>
      <c r="K3253">
        <v>5.5692055692055691</v>
      </c>
      <c r="L3253">
        <f t="shared" si="50"/>
        <v>136</v>
      </c>
      <c r="M3253" s="14">
        <f>Table3[[#This Row],[Rape]]/Table3[[#This Row],[Population_in_lakhs]]</f>
        <v>0.81900081900081889</v>
      </c>
      <c r="N3253">
        <f>Table3[[#This Row],[Kidnapping and Abduction]]/Table3[[#This Row],[Population_in_lakhs]]</f>
        <v>0.57330057330057327</v>
      </c>
      <c r="O3253">
        <f>Table3[[#This Row],[Dowry Deaths]]/Table3[[#This Row],[Population_in_lakhs]]</f>
        <v>0.40950040950040945</v>
      </c>
      <c r="P3253">
        <f>Table3[[#This Row],[Molestation]]/Table3[[#This Row],[Population_in_lakhs]]</f>
        <v>1.0647010647010646</v>
      </c>
      <c r="Q3253">
        <f>Table3[[#This Row],[Sexual_Harassment]]/Table3[[#This Row],[Population_in_lakhs]]</f>
        <v>0</v>
      </c>
      <c r="R3253">
        <f>Table3[[#This Row],[Cruelty by Husband or his Relatives]]/Table3[[#This Row],[Population_in_lakhs]]</f>
        <v>2.7027027027027026</v>
      </c>
    </row>
    <row r="3254" spans="1:18" x14ac:dyDescent="0.3">
      <c r="A3254" t="s">
        <v>385</v>
      </c>
      <c r="B3254" t="s">
        <v>405</v>
      </c>
      <c r="C3254">
        <v>2003</v>
      </c>
      <c r="D3254">
        <v>24</v>
      </c>
      <c r="E3254">
        <v>23</v>
      </c>
      <c r="F3254">
        <v>14</v>
      </c>
      <c r="G3254">
        <v>23</v>
      </c>
      <c r="H3254">
        <v>1</v>
      </c>
      <c r="I3254">
        <v>64</v>
      </c>
      <c r="J3254">
        <v>24.42</v>
      </c>
      <c r="K3254">
        <v>6.1015561015561008</v>
      </c>
      <c r="L3254">
        <f t="shared" si="50"/>
        <v>149</v>
      </c>
      <c r="M3254" s="14">
        <f>Table3[[#This Row],[Rape]]/Table3[[#This Row],[Population_in_lakhs]]</f>
        <v>0.98280098280098271</v>
      </c>
      <c r="N3254">
        <f>Table3[[#This Row],[Kidnapping and Abduction]]/Table3[[#This Row],[Population_in_lakhs]]</f>
        <v>0.94185094185094176</v>
      </c>
      <c r="O3254">
        <f>Table3[[#This Row],[Dowry Deaths]]/Table3[[#This Row],[Population_in_lakhs]]</f>
        <v>0.57330057330057327</v>
      </c>
      <c r="P3254">
        <f>Table3[[#This Row],[Molestation]]/Table3[[#This Row],[Population_in_lakhs]]</f>
        <v>0.94185094185094176</v>
      </c>
      <c r="Q3254">
        <f>Table3[[#This Row],[Sexual_Harassment]]/Table3[[#This Row],[Population_in_lakhs]]</f>
        <v>4.0950040950040949E-2</v>
      </c>
      <c r="R3254">
        <f>Table3[[#This Row],[Cruelty by Husband or his Relatives]]/Table3[[#This Row],[Population_in_lakhs]]</f>
        <v>2.6208026208026207</v>
      </c>
    </row>
    <row r="3255" spans="1:18" x14ac:dyDescent="0.3">
      <c r="A3255" t="s">
        <v>385</v>
      </c>
      <c r="B3255" t="s">
        <v>405</v>
      </c>
      <c r="C3255">
        <v>2004</v>
      </c>
      <c r="D3255">
        <v>47</v>
      </c>
      <c r="E3255">
        <v>36</v>
      </c>
      <c r="F3255">
        <v>9</v>
      </c>
      <c r="G3255">
        <v>40</v>
      </c>
      <c r="H3255">
        <v>1</v>
      </c>
      <c r="I3255">
        <v>148</v>
      </c>
      <c r="J3255">
        <v>24.42</v>
      </c>
      <c r="K3255">
        <v>11.506961506961506</v>
      </c>
      <c r="L3255">
        <f t="shared" si="50"/>
        <v>281</v>
      </c>
      <c r="M3255" s="14">
        <f>Table3[[#This Row],[Rape]]/Table3[[#This Row],[Population_in_lakhs]]</f>
        <v>1.9246519246519245</v>
      </c>
      <c r="N3255">
        <f>Table3[[#This Row],[Kidnapping and Abduction]]/Table3[[#This Row],[Population_in_lakhs]]</f>
        <v>1.4742014742014742</v>
      </c>
      <c r="O3255">
        <f>Table3[[#This Row],[Dowry Deaths]]/Table3[[#This Row],[Population_in_lakhs]]</f>
        <v>0.36855036855036855</v>
      </c>
      <c r="P3255">
        <f>Table3[[#This Row],[Molestation]]/Table3[[#This Row],[Population_in_lakhs]]</f>
        <v>1.6380016380016378</v>
      </c>
      <c r="Q3255">
        <f>Table3[[#This Row],[Sexual_Harassment]]/Table3[[#This Row],[Population_in_lakhs]]</f>
        <v>4.0950040950040949E-2</v>
      </c>
      <c r="R3255">
        <f>Table3[[#This Row],[Cruelty by Husband or his Relatives]]/Table3[[#This Row],[Population_in_lakhs]]</f>
        <v>6.0606060606060606</v>
      </c>
    </row>
    <row r="3256" spans="1:18" x14ac:dyDescent="0.3">
      <c r="A3256" t="s">
        <v>385</v>
      </c>
      <c r="B3256" t="s">
        <v>405</v>
      </c>
      <c r="C3256">
        <v>2005</v>
      </c>
      <c r="D3256">
        <v>53</v>
      </c>
      <c r="E3256">
        <v>24</v>
      </c>
      <c r="F3256">
        <v>17</v>
      </c>
      <c r="G3256">
        <v>47</v>
      </c>
      <c r="H3256">
        <v>0</v>
      </c>
      <c r="I3256">
        <v>158</v>
      </c>
      <c r="J3256">
        <v>24.42</v>
      </c>
      <c r="K3256">
        <v>12.244062244062244</v>
      </c>
      <c r="L3256">
        <f t="shared" si="50"/>
        <v>299</v>
      </c>
      <c r="M3256" s="14">
        <f>Table3[[#This Row],[Rape]]/Table3[[#This Row],[Population_in_lakhs]]</f>
        <v>2.17035217035217</v>
      </c>
      <c r="N3256">
        <f>Table3[[#This Row],[Kidnapping and Abduction]]/Table3[[#This Row],[Population_in_lakhs]]</f>
        <v>0.98280098280098271</v>
      </c>
      <c r="O3256">
        <f>Table3[[#This Row],[Dowry Deaths]]/Table3[[#This Row],[Population_in_lakhs]]</f>
        <v>0.69615069615069614</v>
      </c>
      <c r="P3256">
        <f>Table3[[#This Row],[Molestation]]/Table3[[#This Row],[Population_in_lakhs]]</f>
        <v>1.9246519246519245</v>
      </c>
      <c r="Q3256">
        <f>Table3[[#This Row],[Sexual_Harassment]]/Table3[[#This Row],[Population_in_lakhs]]</f>
        <v>0</v>
      </c>
      <c r="R3256">
        <f>Table3[[#This Row],[Cruelty by Husband or his Relatives]]/Table3[[#This Row],[Population_in_lakhs]]</f>
        <v>6.4701064701064697</v>
      </c>
    </row>
    <row r="3257" spans="1:18" x14ac:dyDescent="0.3">
      <c r="A3257" t="s">
        <v>385</v>
      </c>
      <c r="B3257" t="s">
        <v>405</v>
      </c>
      <c r="C3257">
        <v>2006</v>
      </c>
      <c r="D3257">
        <v>76</v>
      </c>
      <c r="E3257">
        <v>46</v>
      </c>
      <c r="F3257">
        <v>5</v>
      </c>
      <c r="G3257">
        <v>53</v>
      </c>
      <c r="H3257">
        <v>0</v>
      </c>
      <c r="I3257">
        <v>182</v>
      </c>
      <c r="J3257">
        <v>24.42</v>
      </c>
      <c r="K3257">
        <v>14.823914823914823</v>
      </c>
      <c r="L3257">
        <f t="shared" si="50"/>
        <v>362</v>
      </c>
      <c r="M3257" s="14">
        <f>Table3[[#This Row],[Rape]]/Table3[[#This Row],[Population_in_lakhs]]</f>
        <v>3.1122031122031122</v>
      </c>
      <c r="N3257">
        <f>Table3[[#This Row],[Kidnapping and Abduction]]/Table3[[#This Row],[Population_in_lakhs]]</f>
        <v>1.8837018837018835</v>
      </c>
      <c r="O3257">
        <f>Table3[[#This Row],[Dowry Deaths]]/Table3[[#This Row],[Population_in_lakhs]]</f>
        <v>0.20475020475020472</v>
      </c>
      <c r="P3257">
        <f>Table3[[#This Row],[Molestation]]/Table3[[#This Row],[Population_in_lakhs]]</f>
        <v>2.17035217035217</v>
      </c>
      <c r="Q3257">
        <f>Table3[[#This Row],[Sexual_Harassment]]/Table3[[#This Row],[Population_in_lakhs]]</f>
        <v>0</v>
      </c>
      <c r="R3257">
        <f>Table3[[#This Row],[Cruelty by Husband or his Relatives]]/Table3[[#This Row],[Population_in_lakhs]]</f>
        <v>7.4529074529074526</v>
      </c>
    </row>
    <row r="3258" spans="1:18" x14ac:dyDescent="0.3">
      <c r="A3258" t="s">
        <v>385</v>
      </c>
      <c r="B3258" t="s">
        <v>405</v>
      </c>
      <c r="C3258">
        <v>2007</v>
      </c>
      <c r="D3258">
        <v>76</v>
      </c>
      <c r="E3258">
        <v>55</v>
      </c>
      <c r="F3258">
        <v>12</v>
      </c>
      <c r="G3258">
        <v>58</v>
      </c>
      <c r="H3258">
        <v>0</v>
      </c>
      <c r="I3258">
        <v>183</v>
      </c>
      <c r="J3258">
        <v>24.42</v>
      </c>
      <c r="K3258">
        <v>15.724815724815723</v>
      </c>
      <c r="L3258">
        <f t="shared" si="50"/>
        <v>384</v>
      </c>
      <c r="M3258" s="14">
        <f>Table3[[#This Row],[Rape]]/Table3[[#This Row],[Population_in_lakhs]]</f>
        <v>3.1122031122031122</v>
      </c>
      <c r="N3258">
        <f>Table3[[#This Row],[Kidnapping and Abduction]]/Table3[[#This Row],[Population_in_lakhs]]</f>
        <v>2.2522522522522519</v>
      </c>
      <c r="O3258">
        <f>Table3[[#This Row],[Dowry Deaths]]/Table3[[#This Row],[Population_in_lakhs]]</f>
        <v>0.49140049140049136</v>
      </c>
      <c r="P3258">
        <f>Table3[[#This Row],[Molestation]]/Table3[[#This Row],[Population_in_lakhs]]</f>
        <v>2.375102375102375</v>
      </c>
      <c r="Q3258">
        <f>Table3[[#This Row],[Sexual_Harassment]]/Table3[[#This Row],[Population_in_lakhs]]</f>
        <v>0</v>
      </c>
      <c r="R3258">
        <f>Table3[[#This Row],[Cruelty by Husband or his Relatives]]/Table3[[#This Row],[Population_in_lakhs]]</f>
        <v>7.4938574938574929</v>
      </c>
    </row>
    <row r="3259" spans="1:18" x14ac:dyDescent="0.3">
      <c r="A3259" t="s">
        <v>385</v>
      </c>
      <c r="B3259" t="s">
        <v>405</v>
      </c>
      <c r="C3259">
        <v>2008</v>
      </c>
      <c r="D3259">
        <v>78</v>
      </c>
      <c r="E3259">
        <v>60</v>
      </c>
      <c r="F3259">
        <v>11</v>
      </c>
      <c r="G3259">
        <v>63</v>
      </c>
      <c r="H3259">
        <v>0</v>
      </c>
      <c r="I3259">
        <v>280</v>
      </c>
      <c r="J3259">
        <v>24.42</v>
      </c>
      <c r="K3259">
        <v>20.147420147420146</v>
      </c>
      <c r="L3259">
        <f t="shared" si="50"/>
        <v>492</v>
      </c>
      <c r="M3259" s="14">
        <f>Table3[[#This Row],[Rape]]/Table3[[#This Row],[Population_in_lakhs]]</f>
        <v>3.1941031941031941</v>
      </c>
      <c r="N3259">
        <f>Table3[[#This Row],[Kidnapping and Abduction]]/Table3[[#This Row],[Population_in_lakhs]]</f>
        <v>2.4570024570024569</v>
      </c>
      <c r="O3259">
        <f>Table3[[#This Row],[Dowry Deaths]]/Table3[[#This Row],[Population_in_lakhs]]</f>
        <v>0.4504504504504504</v>
      </c>
      <c r="P3259">
        <f>Table3[[#This Row],[Molestation]]/Table3[[#This Row],[Population_in_lakhs]]</f>
        <v>2.5798525798525795</v>
      </c>
      <c r="Q3259">
        <f>Table3[[#This Row],[Sexual_Harassment]]/Table3[[#This Row],[Population_in_lakhs]]</f>
        <v>0</v>
      </c>
      <c r="R3259">
        <f>Table3[[#This Row],[Cruelty by Husband or his Relatives]]/Table3[[#This Row],[Population_in_lakhs]]</f>
        <v>11.466011466011466</v>
      </c>
    </row>
    <row r="3260" spans="1:18" x14ac:dyDescent="0.3">
      <c r="A3260" t="s">
        <v>385</v>
      </c>
      <c r="B3260" t="s">
        <v>405</v>
      </c>
      <c r="C3260">
        <v>2009</v>
      </c>
      <c r="D3260">
        <v>80</v>
      </c>
      <c r="E3260">
        <v>85</v>
      </c>
      <c r="F3260">
        <v>18</v>
      </c>
      <c r="G3260">
        <v>75</v>
      </c>
      <c r="H3260">
        <v>0</v>
      </c>
      <c r="I3260">
        <v>334</v>
      </c>
      <c r="J3260">
        <v>24.42</v>
      </c>
      <c r="K3260">
        <v>24.242424242424242</v>
      </c>
      <c r="L3260">
        <f t="shared" si="50"/>
        <v>592</v>
      </c>
      <c r="M3260" s="14">
        <f>Table3[[#This Row],[Rape]]/Table3[[#This Row],[Population_in_lakhs]]</f>
        <v>3.2760032760032756</v>
      </c>
      <c r="N3260">
        <f>Table3[[#This Row],[Kidnapping and Abduction]]/Table3[[#This Row],[Population_in_lakhs]]</f>
        <v>3.4807534807534806</v>
      </c>
      <c r="O3260">
        <f>Table3[[#This Row],[Dowry Deaths]]/Table3[[#This Row],[Population_in_lakhs]]</f>
        <v>0.73710073710073709</v>
      </c>
      <c r="P3260">
        <f>Table3[[#This Row],[Molestation]]/Table3[[#This Row],[Population_in_lakhs]]</f>
        <v>3.071253071253071</v>
      </c>
      <c r="Q3260">
        <f>Table3[[#This Row],[Sexual_Harassment]]/Table3[[#This Row],[Population_in_lakhs]]</f>
        <v>0</v>
      </c>
      <c r="R3260">
        <f>Table3[[#This Row],[Cruelty by Husband or his Relatives]]/Table3[[#This Row],[Population_in_lakhs]]</f>
        <v>13.677313677313677</v>
      </c>
    </row>
    <row r="3261" spans="1:18" x14ac:dyDescent="0.3">
      <c r="A3261" t="s">
        <v>385</v>
      </c>
      <c r="B3261" t="s">
        <v>405</v>
      </c>
      <c r="C3261">
        <v>2010</v>
      </c>
      <c r="D3261">
        <v>130</v>
      </c>
      <c r="E3261">
        <v>99</v>
      </c>
      <c r="F3261">
        <v>22</v>
      </c>
      <c r="G3261">
        <v>94</v>
      </c>
      <c r="H3261">
        <v>1</v>
      </c>
      <c r="I3261">
        <v>477</v>
      </c>
      <c r="J3261">
        <v>24.42</v>
      </c>
      <c r="K3261">
        <v>33.701883701883702</v>
      </c>
      <c r="L3261">
        <f t="shared" si="50"/>
        <v>823</v>
      </c>
      <c r="M3261" s="14">
        <f>Table3[[#This Row],[Rape]]/Table3[[#This Row],[Population_in_lakhs]]</f>
        <v>5.3235053235053229</v>
      </c>
      <c r="N3261">
        <f>Table3[[#This Row],[Kidnapping and Abduction]]/Table3[[#This Row],[Population_in_lakhs]]</f>
        <v>4.0540540540540535</v>
      </c>
      <c r="O3261">
        <f>Table3[[#This Row],[Dowry Deaths]]/Table3[[#This Row],[Population_in_lakhs]]</f>
        <v>0.9009009009009008</v>
      </c>
      <c r="P3261">
        <f>Table3[[#This Row],[Molestation]]/Table3[[#This Row],[Population_in_lakhs]]</f>
        <v>3.8493038493038489</v>
      </c>
      <c r="Q3261">
        <f>Table3[[#This Row],[Sexual_Harassment]]/Table3[[#This Row],[Population_in_lakhs]]</f>
        <v>4.0950040950040949E-2</v>
      </c>
      <c r="R3261">
        <f>Table3[[#This Row],[Cruelty by Husband or his Relatives]]/Table3[[#This Row],[Population_in_lakhs]]</f>
        <v>19.533169533169531</v>
      </c>
    </row>
    <row r="3262" spans="1:18" x14ac:dyDescent="0.3">
      <c r="A3262" t="s">
        <v>385</v>
      </c>
      <c r="B3262" t="s">
        <v>405</v>
      </c>
      <c r="C3262">
        <v>2011</v>
      </c>
      <c r="D3262">
        <v>126</v>
      </c>
      <c r="E3262">
        <v>149</v>
      </c>
      <c r="F3262">
        <v>19</v>
      </c>
      <c r="G3262">
        <v>52</v>
      </c>
      <c r="H3262">
        <v>1</v>
      </c>
      <c r="I3262">
        <v>506</v>
      </c>
      <c r="J3262">
        <v>30.07</v>
      </c>
      <c r="K3262">
        <v>28.36714333222481</v>
      </c>
      <c r="L3262">
        <f t="shared" si="50"/>
        <v>853</v>
      </c>
      <c r="M3262" s="14">
        <f>Table3[[#This Row],[Rape]]/Table3[[#This Row],[Population_in_lakhs]]</f>
        <v>4.1902228134353177</v>
      </c>
      <c r="N3262">
        <f>Table3[[#This Row],[Kidnapping and Abduction]]/Table3[[#This Row],[Population_in_lakhs]]</f>
        <v>4.9551047555703356</v>
      </c>
      <c r="O3262">
        <f>Table3[[#This Row],[Dowry Deaths]]/Table3[[#This Row],[Population_in_lakhs]]</f>
        <v>0.63185899567675419</v>
      </c>
      <c r="P3262">
        <f>Table3[[#This Row],[Molestation]]/Table3[[#This Row],[Population_in_lakhs]]</f>
        <v>1.7292983039574326</v>
      </c>
      <c r="Q3262">
        <f>Table3[[#This Row],[Sexual_Harassment]]/Table3[[#This Row],[Population_in_lakhs]]</f>
        <v>3.325573661456601E-2</v>
      </c>
      <c r="R3262">
        <f>Table3[[#This Row],[Cruelty by Husband or his Relatives]]/Table3[[#This Row],[Population_in_lakhs]]</f>
        <v>16.827402726970401</v>
      </c>
    </row>
    <row r="3263" spans="1:18" x14ac:dyDescent="0.3">
      <c r="A3263" t="s">
        <v>385</v>
      </c>
      <c r="B3263" t="s">
        <v>405</v>
      </c>
      <c r="C3263">
        <v>2012</v>
      </c>
      <c r="D3263">
        <v>92</v>
      </c>
      <c r="E3263">
        <v>258</v>
      </c>
      <c r="F3263">
        <v>9</v>
      </c>
      <c r="G3263">
        <v>150</v>
      </c>
      <c r="H3263">
        <v>5</v>
      </c>
      <c r="I3263">
        <v>623</v>
      </c>
      <c r="J3263">
        <v>30.07</v>
      </c>
      <c r="K3263">
        <v>37.811772530761559</v>
      </c>
      <c r="L3263">
        <f t="shared" si="50"/>
        <v>1137</v>
      </c>
      <c r="M3263" s="14">
        <f>Table3[[#This Row],[Rape]]/Table3[[#This Row],[Population_in_lakhs]]</f>
        <v>3.059527768540073</v>
      </c>
      <c r="N3263">
        <f>Table3[[#This Row],[Kidnapping and Abduction]]/Table3[[#This Row],[Population_in_lakhs]]</f>
        <v>8.5799800465580311</v>
      </c>
      <c r="O3263">
        <f>Table3[[#This Row],[Dowry Deaths]]/Table3[[#This Row],[Population_in_lakhs]]</f>
        <v>0.29930162953109413</v>
      </c>
      <c r="P3263">
        <f>Table3[[#This Row],[Molestation]]/Table3[[#This Row],[Population_in_lakhs]]</f>
        <v>4.9883604921849019</v>
      </c>
      <c r="Q3263">
        <f>Table3[[#This Row],[Sexual_Harassment]]/Table3[[#This Row],[Population_in_lakhs]]</f>
        <v>0.16627868307283006</v>
      </c>
      <c r="R3263">
        <f>Table3[[#This Row],[Cruelty by Husband or his Relatives]]/Table3[[#This Row],[Population_in_lakhs]]</f>
        <v>20.718323910874627</v>
      </c>
    </row>
    <row r="3264" spans="1:18" x14ac:dyDescent="0.3">
      <c r="A3264" t="s">
        <v>385</v>
      </c>
      <c r="B3264" t="s">
        <v>405</v>
      </c>
      <c r="C3264">
        <v>2013</v>
      </c>
      <c r="D3264">
        <v>71</v>
      </c>
      <c r="E3264">
        <v>223</v>
      </c>
      <c r="F3264">
        <v>5</v>
      </c>
      <c r="G3264">
        <v>234</v>
      </c>
      <c r="H3264">
        <v>3</v>
      </c>
      <c r="I3264">
        <v>793</v>
      </c>
      <c r="J3264">
        <v>30.07</v>
      </c>
      <c r="K3264">
        <v>44.196873960758232</v>
      </c>
      <c r="L3264">
        <f t="shared" si="50"/>
        <v>1329</v>
      </c>
      <c r="M3264" s="14">
        <f>Table3[[#This Row],[Rape]]/Table3[[#This Row],[Population_in_lakhs]]</f>
        <v>2.3611572996341867</v>
      </c>
      <c r="N3264">
        <f>Table3[[#This Row],[Kidnapping and Abduction]]/Table3[[#This Row],[Population_in_lakhs]]</f>
        <v>7.4160292650482207</v>
      </c>
      <c r="O3264">
        <f>Table3[[#This Row],[Dowry Deaths]]/Table3[[#This Row],[Population_in_lakhs]]</f>
        <v>0.16627868307283006</v>
      </c>
      <c r="P3264">
        <f>Table3[[#This Row],[Molestation]]/Table3[[#This Row],[Population_in_lakhs]]</f>
        <v>7.781842367808447</v>
      </c>
      <c r="Q3264">
        <f>Table3[[#This Row],[Sexual_Harassment]]/Table3[[#This Row],[Population_in_lakhs]]</f>
        <v>9.9767209843698038E-2</v>
      </c>
      <c r="R3264">
        <f>Table3[[#This Row],[Cruelty by Husband or his Relatives]]/Table3[[#This Row],[Population_in_lakhs]]</f>
        <v>26.371799135350848</v>
      </c>
    </row>
    <row r="3265" spans="12:18" x14ac:dyDescent="0.3">
      <c r="L3265" s="13"/>
      <c r="M3265" s="14" t="s">
        <v>418</v>
      </c>
      <c r="N3265" s="13" t="s">
        <v>419</v>
      </c>
      <c r="O3265" s="13" t="s">
        <v>420</v>
      </c>
      <c r="P3265" s="13" t="s">
        <v>421</v>
      </c>
      <c r="Q3265" s="13" t="s">
        <v>422</v>
      </c>
      <c r="R3265" s="13" t="s">
        <v>423</v>
      </c>
    </row>
    <row r="1048576" spans="13:16" x14ac:dyDescent="0.3">
      <c r="M1048576" s="14">
        <f>AVERAGE(M2:M1048575)</f>
        <v>3.2326839841316781</v>
      </c>
      <c r="P1048576">
        <f>AVERAGE(P2:P1048575)</f>
        <v>5.1601081672105078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88C0E-45B7-4F27-9EF4-A1FC5B7E4076}">
  <dimension ref="A1:A131"/>
  <sheetViews>
    <sheetView workbookViewId="0">
      <selection activeCell="H16" sqref="H16"/>
    </sheetView>
  </sheetViews>
  <sheetFormatPr defaultRowHeight="14.4" x14ac:dyDescent="0.3"/>
  <cols>
    <col min="1" max="1" width="22.33203125" customWidth="1"/>
  </cols>
  <sheetData>
    <row r="1" spans="1:1" x14ac:dyDescent="0.3">
      <c r="A1" s="1" t="s">
        <v>161</v>
      </c>
    </row>
    <row r="2" spans="1:1" x14ac:dyDescent="0.3">
      <c r="A2" s="1" t="s">
        <v>330</v>
      </c>
    </row>
    <row r="3" spans="1:1" x14ac:dyDescent="0.3">
      <c r="A3" s="1" t="s">
        <v>79</v>
      </c>
    </row>
    <row r="4" spans="1:1" x14ac:dyDescent="0.3">
      <c r="A4" s="1" t="s">
        <v>80</v>
      </c>
    </row>
    <row r="5" spans="1:1" x14ac:dyDescent="0.3">
      <c r="A5" s="1" t="s">
        <v>82</v>
      </c>
    </row>
    <row r="6" spans="1:1" x14ac:dyDescent="0.3">
      <c r="A6" s="1" t="s">
        <v>267</v>
      </c>
    </row>
    <row r="7" spans="1:1" x14ac:dyDescent="0.3">
      <c r="A7" s="1" t="s">
        <v>52</v>
      </c>
    </row>
    <row r="8" spans="1:1" x14ac:dyDescent="0.3">
      <c r="A8" s="1" t="s">
        <v>268</v>
      </c>
    </row>
    <row r="9" spans="1:1" x14ac:dyDescent="0.3">
      <c r="A9" s="1" t="s">
        <v>83</v>
      </c>
    </row>
    <row r="10" spans="1:1" x14ac:dyDescent="0.3">
      <c r="A10" s="1" t="s">
        <v>389</v>
      </c>
    </row>
    <row r="11" spans="1:1" x14ac:dyDescent="0.3">
      <c r="A11" s="1" t="s">
        <v>331</v>
      </c>
    </row>
    <row r="12" spans="1:1" x14ac:dyDescent="0.3">
      <c r="A12" s="1" t="s">
        <v>84</v>
      </c>
    </row>
    <row r="13" spans="1:1" x14ac:dyDescent="0.3">
      <c r="A13" s="1" t="s">
        <v>270</v>
      </c>
    </row>
    <row r="14" spans="1:1" x14ac:dyDescent="0.3">
      <c r="A14" s="1" t="s">
        <v>271</v>
      </c>
    </row>
    <row r="15" spans="1:1" x14ac:dyDescent="0.3">
      <c r="A15" s="1" t="s">
        <v>85</v>
      </c>
    </row>
    <row r="16" spans="1:1" x14ac:dyDescent="0.3">
      <c r="A16" s="1" t="s">
        <v>86</v>
      </c>
    </row>
    <row r="17" spans="1:1" x14ac:dyDescent="0.3">
      <c r="A17" s="1" t="s">
        <v>87</v>
      </c>
    </row>
    <row r="18" spans="1:1" x14ac:dyDescent="0.3">
      <c r="A18" s="1" t="s">
        <v>164</v>
      </c>
    </row>
    <row r="19" spans="1:1" x14ac:dyDescent="0.3">
      <c r="A19" s="1" t="s">
        <v>333</v>
      </c>
    </row>
    <row r="20" spans="1:1" x14ac:dyDescent="0.3">
      <c r="A20" s="1" t="s">
        <v>88</v>
      </c>
    </row>
    <row r="21" spans="1:1" x14ac:dyDescent="0.3">
      <c r="A21" s="1" t="s">
        <v>272</v>
      </c>
    </row>
    <row r="22" spans="1:1" x14ac:dyDescent="0.3">
      <c r="A22" s="1" t="s">
        <v>127</v>
      </c>
    </row>
    <row r="23" spans="1:1" x14ac:dyDescent="0.3">
      <c r="A23" s="1" t="s">
        <v>243</v>
      </c>
    </row>
    <row r="24" spans="1:1" x14ac:dyDescent="0.3">
      <c r="A24" s="1" t="s">
        <v>391</v>
      </c>
    </row>
    <row r="25" spans="1:1" x14ac:dyDescent="0.3">
      <c r="A25" s="1" t="s">
        <v>89</v>
      </c>
    </row>
    <row r="26" spans="1:1" x14ac:dyDescent="0.3">
      <c r="A26" s="1" t="s">
        <v>244</v>
      </c>
    </row>
    <row r="27" spans="1:1" x14ac:dyDescent="0.3">
      <c r="A27" s="1" t="s">
        <v>273</v>
      </c>
    </row>
    <row r="28" spans="1:1" x14ac:dyDescent="0.3">
      <c r="A28" s="1" t="s">
        <v>36</v>
      </c>
    </row>
    <row r="29" spans="1:1" x14ac:dyDescent="0.3">
      <c r="A29" s="1" t="s">
        <v>245</v>
      </c>
    </row>
    <row r="30" spans="1:1" x14ac:dyDescent="0.3">
      <c r="A30" s="1" t="s">
        <v>144</v>
      </c>
    </row>
    <row r="31" spans="1:1" x14ac:dyDescent="0.3">
      <c r="A31" s="1" t="s">
        <v>276</v>
      </c>
    </row>
    <row r="32" spans="1:1" x14ac:dyDescent="0.3">
      <c r="A32" s="1" t="s">
        <v>145</v>
      </c>
    </row>
    <row r="33" spans="1:1" x14ac:dyDescent="0.3">
      <c r="A33" s="1" t="s">
        <v>128</v>
      </c>
    </row>
    <row r="34" spans="1:1" x14ac:dyDescent="0.3">
      <c r="A34" s="1" t="s">
        <v>90</v>
      </c>
    </row>
    <row r="35" spans="1:1" x14ac:dyDescent="0.3">
      <c r="A35" s="1" t="s">
        <v>246</v>
      </c>
    </row>
    <row r="36" spans="1:1" x14ac:dyDescent="0.3">
      <c r="A36" s="1" t="s">
        <v>247</v>
      </c>
    </row>
    <row r="37" spans="1:1" x14ac:dyDescent="0.3">
      <c r="A37" s="1" t="s">
        <v>248</v>
      </c>
    </row>
    <row r="38" spans="1:1" x14ac:dyDescent="0.3">
      <c r="A38" s="1" t="s">
        <v>278</v>
      </c>
    </row>
    <row r="39" spans="1:1" x14ac:dyDescent="0.3">
      <c r="A39" s="1" t="s">
        <v>166</v>
      </c>
    </row>
    <row r="40" spans="1:1" x14ac:dyDescent="0.3">
      <c r="A40" s="1" t="s">
        <v>334</v>
      </c>
    </row>
    <row r="41" spans="1:1" x14ac:dyDescent="0.3">
      <c r="A41" s="1" t="s">
        <v>335</v>
      </c>
    </row>
    <row r="42" spans="1:1" x14ac:dyDescent="0.3">
      <c r="A42" s="1" t="s">
        <v>336</v>
      </c>
    </row>
    <row r="43" spans="1:1" x14ac:dyDescent="0.3">
      <c r="A43" s="1" t="s">
        <v>337</v>
      </c>
    </row>
    <row r="44" spans="1:1" x14ac:dyDescent="0.3">
      <c r="A44" s="1" t="s">
        <v>279</v>
      </c>
    </row>
    <row r="45" spans="1:1" x14ac:dyDescent="0.3">
      <c r="A45" s="1" t="s">
        <v>250</v>
      </c>
    </row>
    <row r="46" spans="1:1" x14ac:dyDescent="0.3">
      <c r="A46" s="1" t="s">
        <v>91</v>
      </c>
    </row>
    <row r="47" spans="1:1" x14ac:dyDescent="0.3">
      <c r="A47" s="1" t="s">
        <v>251</v>
      </c>
    </row>
    <row r="48" spans="1:1" x14ac:dyDescent="0.3">
      <c r="A48" s="1" t="s">
        <v>252</v>
      </c>
    </row>
    <row r="49" spans="1:1" x14ac:dyDescent="0.3">
      <c r="A49" s="1" t="s">
        <v>92</v>
      </c>
    </row>
    <row r="50" spans="1:1" x14ac:dyDescent="0.3">
      <c r="A50" s="1" t="s">
        <v>253</v>
      </c>
    </row>
    <row r="51" spans="1:1" x14ac:dyDescent="0.3">
      <c r="A51" s="1" t="s">
        <v>338</v>
      </c>
    </row>
    <row r="52" spans="1:1" x14ac:dyDescent="0.3">
      <c r="A52" s="1" t="s">
        <v>282</v>
      </c>
    </row>
    <row r="53" spans="1:1" x14ac:dyDescent="0.3">
      <c r="A53" s="1" t="s">
        <v>339</v>
      </c>
    </row>
    <row r="54" spans="1:1" x14ac:dyDescent="0.3">
      <c r="A54" s="1" t="s">
        <v>370</v>
      </c>
    </row>
    <row r="55" spans="1:1" x14ac:dyDescent="0.3">
      <c r="A55" s="1" t="s">
        <v>93</v>
      </c>
    </row>
    <row r="56" spans="1:1" x14ac:dyDescent="0.3">
      <c r="A56" s="1" t="s">
        <v>256</v>
      </c>
    </row>
    <row r="57" spans="1:1" x14ac:dyDescent="0.3">
      <c r="A57" s="1" t="s">
        <v>94</v>
      </c>
    </row>
    <row r="58" spans="1:1" x14ac:dyDescent="0.3">
      <c r="A58" s="1" t="s">
        <v>95</v>
      </c>
    </row>
    <row r="59" spans="1:1" x14ac:dyDescent="0.3">
      <c r="A59" s="1" t="s">
        <v>38</v>
      </c>
    </row>
    <row r="60" spans="1:1" x14ac:dyDescent="0.3">
      <c r="A60" s="1" t="s">
        <v>40</v>
      </c>
    </row>
    <row r="61" spans="1:1" x14ac:dyDescent="0.3">
      <c r="A61" s="1" t="s">
        <v>213</v>
      </c>
    </row>
    <row r="62" spans="1:1" x14ac:dyDescent="0.3">
      <c r="A62" s="1" t="s">
        <v>341</v>
      </c>
    </row>
    <row r="63" spans="1:1" x14ac:dyDescent="0.3">
      <c r="A63" s="1" t="s">
        <v>229</v>
      </c>
    </row>
    <row r="64" spans="1:1" x14ac:dyDescent="0.3">
      <c r="A64" s="1" t="s">
        <v>96</v>
      </c>
    </row>
    <row r="65" spans="1:1" x14ac:dyDescent="0.3">
      <c r="A65" s="1" t="s">
        <v>97</v>
      </c>
    </row>
    <row r="66" spans="1:1" x14ac:dyDescent="0.3">
      <c r="A66" s="1" t="s">
        <v>98</v>
      </c>
    </row>
    <row r="67" spans="1:1" x14ac:dyDescent="0.3">
      <c r="A67" s="1" t="s">
        <v>171</v>
      </c>
    </row>
    <row r="68" spans="1:1" x14ac:dyDescent="0.3">
      <c r="A68" s="1" t="s">
        <v>99</v>
      </c>
    </row>
    <row r="69" spans="1:1" x14ac:dyDescent="0.3">
      <c r="A69" s="1" t="s">
        <v>308</v>
      </c>
    </row>
    <row r="70" spans="1:1" x14ac:dyDescent="0.3">
      <c r="A70" s="1" t="s">
        <v>286</v>
      </c>
    </row>
    <row r="71" spans="1:1" x14ac:dyDescent="0.3">
      <c r="A71" s="1" t="s">
        <v>216</v>
      </c>
    </row>
    <row r="72" spans="1:1" x14ac:dyDescent="0.3">
      <c r="A72" s="1" t="s">
        <v>100</v>
      </c>
    </row>
    <row r="73" spans="1:1" x14ac:dyDescent="0.3">
      <c r="A73" s="1" t="s">
        <v>258</v>
      </c>
    </row>
    <row r="74" spans="1:1" x14ac:dyDescent="0.3">
      <c r="A74" s="1" t="s">
        <v>234</v>
      </c>
    </row>
    <row r="75" spans="1:1" x14ac:dyDescent="0.3">
      <c r="A75" s="1" t="s">
        <v>101</v>
      </c>
    </row>
    <row r="76" spans="1:1" x14ac:dyDescent="0.3">
      <c r="A76" s="1" t="s">
        <v>102</v>
      </c>
    </row>
    <row r="77" spans="1:1" x14ac:dyDescent="0.3">
      <c r="A77" s="1" t="s">
        <v>344</v>
      </c>
    </row>
    <row r="78" spans="1:1" x14ac:dyDescent="0.3">
      <c r="A78" s="1" t="s">
        <v>345</v>
      </c>
    </row>
    <row r="79" spans="1:1" x14ac:dyDescent="0.3">
      <c r="A79" s="1" t="s">
        <v>346</v>
      </c>
    </row>
    <row r="80" spans="1:1" x14ac:dyDescent="0.3">
      <c r="A80" s="1" t="s">
        <v>104</v>
      </c>
    </row>
    <row r="81" spans="1:1" x14ac:dyDescent="0.3">
      <c r="A81" s="1" t="s">
        <v>105</v>
      </c>
    </row>
    <row r="82" spans="1:1" x14ac:dyDescent="0.3">
      <c r="A82" s="1" t="s">
        <v>106</v>
      </c>
    </row>
    <row r="83" spans="1:1" x14ac:dyDescent="0.3">
      <c r="A83" s="1" t="s">
        <v>71</v>
      </c>
    </row>
    <row r="84" spans="1:1" x14ac:dyDescent="0.3">
      <c r="A84" s="1" t="s">
        <v>107</v>
      </c>
    </row>
    <row r="85" spans="1:1" x14ac:dyDescent="0.3">
      <c r="A85" s="1" t="s">
        <v>313</v>
      </c>
    </row>
    <row r="86" spans="1:1" x14ac:dyDescent="0.3">
      <c r="A86" s="1" t="s">
        <v>139</v>
      </c>
    </row>
    <row r="87" spans="1:1" x14ac:dyDescent="0.3">
      <c r="A87" s="1" t="s">
        <v>174</v>
      </c>
    </row>
    <row r="88" spans="1:1" x14ac:dyDescent="0.3">
      <c r="A88" s="1" t="s">
        <v>315</v>
      </c>
    </row>
    <row r="89" spans="1:1" x14ac:dyDescent="0.3">
      <c r="A89" s="1" t="s">
        <v>175</v>
      </c>
    </row>
    <row r="90" spans="1:1" x14ac:dyDescent="0.3">
      <c r="A90" s="1" t="s">
        <v>109</v>
      </c>
    </row>
    <row r="91" spans="1:1" x14ac:dyDescent="0.3">
      <c r="A91" s="1" t="s">
        <v>347</v>
      </c>
    </row>
    <row r="92" spans="1:1" x14ac:dyDescent="0.3">
      <c r="A92" s="1" t="s">
        <v>156</v>
      </c>
    </row>
    <row r="93" spans="1:1" x14ac:dyDescent="0.3">
      <c r="A93" s="1" t="s">
        <v>261</v>
      </c>
    </row>
    <row r="94" spans="1:1" x14ac:dyDescent="0.3">
      <c r="A94" s="1" t="s">
        <v>177</v>
      </c>
    </row>
    <row r="95" spans="1:1" x14ac:dyDescent="0.3">
      <c r="A95" s="1" t="s">
        <v>110</v>
      </c>
    </row>
    <row r="96" spans="1:1" x14ac:dyDescent="0.3">
      <c r="A96" s="1" t="s">
        <v>111</v>
      </c>
    </row>
    <row r="97" spans="1:1" x14ac:dyDescent="0.3">
      <c r="A97" s="1" t="s">
        <v>112</v>
      </c>
    </row>
    <row r="98" spans="1:1" x14ac:dyDescent="0.3">
      <c r="A98" s="1" t="s">
        <v>404</v>
      </c>
    </row>
    <row r="99" spans="1:1" x14ac:dyDescent="0.3">
      <c r="A99" s="1" t="s">
        <v>319</v>
      </c>
    </row>
    <row r="100" spans="1:1" x14ac:dyDescent="0.3">
      <c r="A100" s="1" t="s">
        <v>262</v>
      </c>
    </row>
    <row r="101" spans="1:1" x14ac:dyDescent="0.3">
      <c r="A101" s="1" t="s">
        <v>320</v>
      </c>
    </row>
    <row r="102" spans="1:1" x14ac:dyDescent="0.3">
      <c r="A102" s="1" t="s">
        <v>113</v>
      </c>
    </row>
    <row r="103" spans="1:1" x14ac:dyDescent="0.3">
      <c r="A103" s="1" t="s">
        <v>114</v>
      </c>
    </row>
    <row r="104" spans="1:1" x14ac:dyDescent="0.3">
      <c r="A104" s="1" t="s">
        <v>115</v>
      </c>
    </row>
    <row r="105" spans="1:1" x14ac:dyDescent="0.3">
      <c r="A105" s="1" t="s">
        <v>321</v>
      </c>
    </row>
    <row r="106" spans="1:1" x14ac:dyDescent="0.3">
      <c r="A106" s="1" t="s">
        <v>350</v>
      </c>
    </row>
    <row r="107" spans="1:1" x14ac:dyDescent="0.3">
      <c r="A107" s="1" t="s">
        <v>264</v>
      </c>
    </row>
    <row r="108" spans="1:1" x14ac:dyDescent="0.3">
      <c r="A108" s="1" t="s">
        <v>116</v>
      </c>
    </row>
    <row r="109" spans="1:1" x14ac:dyDescent="0.3">
      <c r="A109" s="1" t="s">
        <v>117</v>
      </c>
    </row>
    <row r="110" spans="1:1" x14ac:dyDescent="0.3">
      <c r="A110" s="1" t="s">
        <v>118</v>
      </c>
    </row>
    <row r="111" spans="1:1" x14ac:dyDescent="0.3">
      <c r="A111" s="1" t="s">
        <v>265</v>
      </c>
    </row>
    <row r="112" spans="1:1" x14ac:dyDescent="0.3">
      <c r="A112" s="1" t="s">
        <v>323</v>
      </c>
    </row>
    <row r="113" spans="1:1" x14ac:dyDescent="0.3">
      <c r="A113" s="1" t="s">
        <v>119</v>
      </c>
    </row>
    <row r="114" spans="1:1" x14ac:dyDescent="0.3">
      <c r="A114" s="1" t="s">
        <v>120</v>
      </c>
    </row>
    <row r="115" spans="1:1" x14ac:dyDescent="0.3">
      <c r="A115" s="1" t="s">
        <v>324</v>
      </c>
    </row>
    <row r="116" spans="1:1" x14ac:dyDescent="0.3">
      <c r="A116" s="1" t="s">
        <v>157</v>
      </c>
    </row>
    <row r="117" spans="1:1" x14ac:dyDescent="0.3">
      <c r="A117" s="1" t="s">
        <v>121</v>
      </c>
    </row>
    <row r="118" spans="1:1" x14ac:dyDescent="0.3">
      <c r="A118" s="1" t="s">
        <v>182</v>
      </c>
    </row>
    <row r="119" spans="1:1" x14ac:dyDescent="0.3">
      <c r="A119" s="1" t="s">
        <v>183</v>
      </c>
    </row>
    <row r="120" spans="1:1" x14ac:dyDescent="0.3">
      <c r="A120" s="1" t="s">
        <v>351</v>
      </c>
    </row>
    <row r="121" spans="1:1" x14ac:dyDescent="0.3">
      <c r="A121" s="1" t="s">
        <v>48</v>
      </c>
    </row>
    <row r="122" spans="1:1" x14ac:dyDescent="0.3">
      <c r="A122" s="1" t="s">
        <v>325</v>
      </c>
    </row>
    <row r="123" spans="1:1" x14ac:dyDescent="0.3">
      <c r="A123" s="1" t="s">
        <v>49</v>
      </c>
    </row>
    <row r="124" spans="1:1" x14ac:dyDescent="0.3">
      <c r="A124" s="1" t="s">
        <v>291</v>
      </c>
    </row>
    <row r="125" spans="1:1" x14ac:dyDescent="0.3">
      <c r="A125" s="1" t="s">
        <v>77</v>
      </c>
    </row>
    <row r="126" spans="1:1" x14ac:dyDescent="0.3">
      <c r="A126" s="1" t="s">
        <v>292</v>
      </c>
    </row>
    <row r="127" spans="1:1" x14ac:dyDescent="0.3">
      <c r="A127" s="1" t="s">
        <v>50</v>
      </c>
    </row>
    <row r="128" spans="1:1" x14ac:dyDescent="0.3">
      <c r="A128" s="1" t="s">
        <v>293</v>
      </c>
    </row>
    <row r="129" spans="1:1" x14ac:dyDescent="0.3">
      <c r="A129" s="1" t="s">
        <v>186</v>
      </c>
    </row>
    <row r="130" spans="1:1" x14ac:dyDescent="0.3">
      <c r="A130" s="1" t="s">
        <v>122</v>
      </c>
    </row>
    <row r="131" spans="1:1" x14ac:dyDescent="0.3">
      <c r="A131" s="1" t="s">
        <v>187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A8C47-4314-4A72-BBF5-603C004C9092}">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Sheet2</vt:lpstr>
      <vt:lpstr>Sheet3</vt:lpstr>
      <vt:lpstr>Sheet5</vt:lpstr>
      <vt:lpstr>Sheet6</vt:lpstr>
      <vt:lpstr>Sheet7</vt:lpstr>
      <vt:lpstr>Sheet8</vt:lpstr>
      <vt:lpstr>Sheet9</vt:lpstr>
      <vt:lpstr>Sheet10</vt:lpstr>
      <vt:lpstr>Sheet11</vt:lpstr>
      <vt:lpstr>Sheet1</vt:lpstr>
      <vt:lpstr>Sheet4</vt:lpstr>
      <vt:lpstr>Sheet12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Avishree Roy</dc:creator>
  <cp:lastModifiedBy>Abhilasha Ojha</cp:lastModifiedBy>
  <dcterms:created xsi:type="dcterms:W3CDTF">2015-06-05T18:17:20Z</dcterms:created>
  <dcterms:modified xsi:type="dcterms:W3CDTF">2021-11-18T13:15:39Z</dcterms:modified>
</cp:coreProperties>
</file>